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9440" windowHeight="10005"/>
  </bookViews>
  <sheets>
    <sheet name="CECOP2014 (4)" sheetId="1" r:id="rId1"/>
  </sheets>
  <definedNames>
    <definedName name="_xlnm.Database" localSheetId="0">#REF!</definedName>
    <definedName name="_xlnm.Database">#REF!</definedName>
    <definedName name="_xlnm.Print_Titles" localSheetId="0">'CECOP2014 (4)'!$6:$10</definedName>
  </definedNames>
  <calcPr calcId="145621"/>
</workbook>
</file>

<file path=xl/calcChain.xml><?xml version="1.0" encoding="utf-8"?>
<calcChain xmlns="http://schemas.openxmlformats.org/spreadsheetml/2006/main">
  <c r="O101" i="1" l="1"/>
  <c r="Z100" i="1"/>
  <c r="Y100" i="1"/>
  <c r="X100" i="1"/>
  <c r="W100" i="1"/>
  <c r="V100" i="1"/>
  <c r="U100" i="1"/>
  <c r="T100" i="1"/>
  <c r="S100" i="1"/>
  <c r="Q100" i="1"/>
  <c r="AA99" i="1"/>
  <c r="AB99" i="1" s="1"/>
  <c r="AB98" i="1"/>
  <c r="AA98" i="1"/>
  <c r="AA100" i="1" s="1"/>
  <c r="AB100" i="1" s="1"/>
  <c r="P89" i="1"/>
  <c r="P101" i="1" s="1"/>
  <c r="O89" i="1"/>
  <c r="Z88" i="1"/>
  <c r="Y88" i="1"/>
  <c r="X88" i="1"/>
  <c r="W88" i="1"/>
  <c r="V88" i="1"/>
  <c r="U88" i="1"/>
  <c r="T88" i="1"/>
  <c r="S88" i="1"/>
  <c r="S89" i="1" s="1"/>
  <c r="AA86" i="1"/>
  <c r="Q86" i="1"/>
  <c r="AA84" i="1"/>
  <c r="Q84" i="1"/>
  <c r="AB84" i="1" s="1"/>
  <c r="AA82" i="1"/>
  <c r="Q82" i="1"/>
  <c r="AA80" i="1"/>
  <c r="Q80" i="1"/>
  <c r="AB80" i="1" s="1"/>
  <c r="AA79" i="1"/>
  <c r="Q79" i="1"/>
  <c r="AA77" i="1"/>
  <c r="AA88" i="1" s="1"/>
  <c r="Q77" i="1"/>
  <c r="Q88" i="1" s="1"/>
  <c r="Z67" i="1"/>
  <c r="Y67" i="1"/>
  <c r="X67" i="1"/>
  <c r="W67" i="1"/>
  <c r="S67" i="1"/>
  <c r="R67" i="1"/>
  <c r="R89" i="1" s="1"/>
  <c r="R101" i="1" s="1"/>
  <c r="Q67" i="1"/>
  <c r="AA65" i="1"/>
  <c r="AB65" i="1" s="1"/>
  <c r="V65" i="1"/>
  <c r="V67" i="1" s="1"/>
  <c r="U65" i="1"/>
  <c r="U67" i="1" s="1"/>
  <c r="T65" i="1"/>
  <c r="T67" i="1" s="1"/>
  <c r="AB64" i="1"/>
  <c r="AA64" i="1"/>
  <c r="AB62" i="1"/>
  <c r="AA62" i="1"/>
  <c r="AB61" i="1"/>
  <c r="AA61" i="1"/>
  <c r="AB60" i="1"/>
  <c r="AA60" i="1"/>
  <c r="AB59" i="1"/>
  <c r="AA59" i="1"/>
  <c r="Z49" i="1"/>
  <c r="Y49" i="1"/>
  <c r="X49" i="1"/>
  <c r="W49" i="1"/>
  <c r="V49" i="1"/>
  <c r="U49" i="1"/>
  <c r="T49" i="1"/>
  <c r="S49" i="1"/>
  <c r="AA47" i="1"/>
  <c r="AB47" i="1" s="1"/>
  <c r="Q47" i="1"/>
  <c r="AA44" i="1"/>
  <c r="AA49" i="1" s="1"/>
  <c r="Q44" i="1"/>
  <c r="AA40" i="1"/>
  <c r="AB40" i="1" s="1"/>
  <c r="Q40" i="1"/>
  <c r="AA38" i="1"/>
  <c r="Q38" i="1"/>
  <c r="Z28" i="1"/>
  <c r="Y28" i="1"/>
  <c r="X28" i="1"/>
  <c r="W28" i="1"/>
  <c r="V28" i="1"/>
  <c r="U28" i="1"/>
  <c r="T28" i="1"/>
  <c r="S28" i="1"/>
  <c r="AA26" i="1"/>
  <c r="Q26" i="1"/>
  <c r="AA24" i="1"/>
  <c r="AB24" i="1" s="1"/>
  <c r="Q24" i="1"/>
  <c r="AA22" i="1"/>
  <c r="Q22" i="1"/>
  <c r="Q28" i="1" s="1"/>
  <c r="Y89" i="1" l="1"/>
  <c r="Q49" i="1"/>
  <c r="AB49" i="1" s="1"/>
  <c r="AB44" i="1"/>
  <c r="AB79" i="1"/>
  <c r="AB82" i="1"/>
  <c r="AB86" i="1"/>
  <c r="W89" i="1"/>
  <c r="W101" i="1" s="1"/>
  <c r="AB26" i="1"/>
  <c r="X89" i="1"/>
  <c r="X101" i="1" s="1"/>
  <c r="Z89" i="1"/>
  <c r="Z101" i="1" s="1"/>
  <c r="AB88" i="1"/>
  <c r="T89" i="1"/>
  <c r="V89" i="1"/>
  <c r="T101" i="1"/>
  <c r="V101" i="1"/>
  <c r="Q89" i="1"/>
  <c r="Q101" i="1" s="1"/>
  <c r="U89" i="1"/>
  <c r="U101" i="1" s="1"/>
  <c r="S101" i="1"/>
  <c r="Y101" i="1"/>
  <c r="AB22" i="1"/>
  <c r="AA28" i="1"/>
  <c r="AB28" i="1" s="1"/>
  <c r="AB38" i="1"/>
  <c r="AA67" i="1"/>
  <c r="AB67" i="1" s="1"/>
  <c r="AB77" i="1"/>
  <c r="AA89" i="1" l="1"/>
  <c r="AB89" i="1" l="1"/>
  <c r="AA101" i="1"/>
  <c r="AB101" i="1" s="1"/>
</calcChain>
</file>

<file path=xl/sharedStrings.xml><?xml version="1.0" encoding="utf-8"?>
<sst xmlns="http://schemas.openxmlformats.org/spreadsheetml/2006/main" count="253" uniqueCount="130">
  <si>
    <t>GOBIERNO DEL ESTADO DE SONORA</t>
  </si>
  <si>
    <t>PA 2014</t>
  </si>
  <si>
    <t>ORGANISMOS Y ENTIDADES DE LA ADMINISTRACION PÚBLICA ESTATAL</t>
  </si>
  <si>
    <t xml:space="preserve">SISTEMA ESTATAL DE EVALUACIÓN </t>
  </si>
  <si>
    <t>PROGRAMA ANUAL 2014</t>
  </si>
  <si>
    <t>ORGANISMO: CONSEJO ESTATAL DE CONCERTACION PARA LA OBRA PUBLICA</t>
  </si>
  <si>
    <t>ESTRUCTURA PROGRAMATICA</t>
  </si>
  <si>
    <t>DP</t>
  </si>
  <si>
    <t>UR</t>
  </si>
  <si>
    <t>FL</t>
  </si>
  <si>
    <t>FN</t>
  </si>
  <si>
    <t>SFN</t>
  </si>
  <si>
    <t>ER</t>
  </si>
  <si>
    <t>EST</t>
  </si>
  <si>
    <t>TP</t>
  </si>
  <si>
    <t>AI</t>
  </si>
  <si>
    <t>T B</t>
  </si>
  <si>
    <t>UG</t>
  </si>
  <si>
    <t>FF</t>
  </si>
  <si>
    <t>META</t>
  </si>
  <si>
    <t>DESCRIPCION</t>
  </si>
  <si>
    <t>UNIDAD DE MEDIDA</t>
  </si>
  <si>
    <t>RECURSO APROBADO</t>
  </si>
  <si>
    <t>METAS</t>
  </si>
  <si>
    <t>ORIGINAL ANUAL</t>
  </si>
  <si>
    <t>MODIFICADO</t>
  </si>
  <si>
    <t>CALENDARIO</t>
  </si>
  <si>
    <t>REALIZADO</t>
  </si>
  <si>
    <t>TOTAL</t>
  </si>
  <si>
    <t>AVANCE %</t>
  </si>
  <si>
    <t>I</t>
  </si>
  <si>
    <t>II</t>
  </si>
  <si>
    <t>III</t>
  </si>
  <si>
    <t>IV</t>
  </si>
  <si>
    <t>SIDUR</t>
  </si>
  <si>
    <t>CONSEJO ESTATAL DE CONCERTACION PARA LA OBRA PUBLICA</t>
  </si>
  <si>
    <t>01</t>
  </si>
  <si>
    <t>COORDINACION GENERAL</t>
  </si>
  <si>
    <t/>
  </si>
  <si>
    <t>DESARROLLO SOCIAL</t>
  </si>
  <si>
    <t>VIVIENDA Y SERVICIOS A LA COMUNIDAD</t>
  </si>
  <si>
    <t>URBANIZACION</t>
  </si>
  <si>
    <t>E4</t>
  </si>
  <si>
    <t>SONORA COMPETITIVO Y SUSTENTABLE</t>
  </si>
  <si>
    <t>COMPETIR PARA GANAR</t>
  </si>
  <si>
    <t>CREAR LA LAS CONDICIONES OPTIMAS PARA IMPULSAR EL DESARROLLO DE LAS REGIONES DE SONORA, GENERAR EMPLEOS BIEN REMUNERADOS Y PRODUCIR BIENES Y SERVICIOS DE ALTO VALOR AGREGADO</t>
  </si>
  <si>
    <t>P</t>
  </si>
  <si>
    <t>PLANEACION SEGUIMIENTO Y EVALUCACION DE LAS POLÍTICAS PUBLICAS</t>
  </si>
  <si>
    <t>001</t>
  </si>
  <si>
    <t>DIRECCION Y COORDINACIÓN DE LAS POLÍTICAS PARA EL DESARROLLO Y EQUIPAMIENTO URBANO</t>
  </si>
  <si>
    <t>A</t>
  </si>
  <si>
    <t>SE</t>
  </si>
  <si>
    <t>Sesiones de Consejo Directivo</t>
  </si>
  <si>
    <t>Sesiones</t>
  </si>
  <si>
    <t>SE REALIZARON 2 SESIONES DE CONSEJO EN EL MES DE DICIEMBRE PARA CUMPLIR CON EL CALENDARIO 2014</t>
  </si>
  <si>
    <t>02</t>
  </si>
  <si>
    <t>Firma de Convenio de Coordinación con los Ayuntamientos</t>
  </si>
  <si>
    <t>Convenios</t>
  </si>
  <si>
    <t>SOLO FALTAN DE FIRMAR DOS MUNICIPIOS, ARIVECHI Y GUAYMAS</t>
  </si>
  <si>
    <t>03</t>
  </si>
  <si>
    <t>Giras de Evaluacion y Seguimiento a los Municipios</t>
  </si>
  <si>
    <t>Gira</t>
  </si>
  <si>
    <t>SE REALIZARON GIRAS DE ENTREGA DE OBRAS Y ACCIONES EN VARIOS MUNICIPIOS REBASANDO LA META</t>
  </si>
  <si>
    <t>TOTAL COORDINACION GENERAL</t>
  </si>
  <si>
    <t>DIRECCION GENERAL DE CONCERTACION Y APOYO TECNICO</t>
  </si>
  <si>
    <t>002</t>
  </si>
  <si>
    <t>PLANEACION INTEGRAL Y CONCERTADA</t>
  </si>
  <si>
    <t>Concertar con la Autoridad Municipal los Proyectos de Obras Suceptibes a aprobarse y liberarse de Acuerdo a los Lineamientos de Convenio de Concertación  del Ayuntamiento con el Cecop</t>
  </si>
  <si>
    <t>Obra</t>
  </si>
  <si>
    <t>LA META ANUAL NO SE CUMPLIO DEBIDO A QUE CECOP NO RECIBIO LA TOTALIDAD DEL RECURSO DEL PROGRAMA NORMAL PISO PRESUPUESTADO</t>
  </si>
  <si>
    <t>Control y Evaluacion de Expedientes de Obra Publica Concertada</t>
  </si>
  <si>
    <t>Expediente</t>
  </si>
  <si>
    <t>LOS AYUNTAMIENTOS PRESENTARON CON ANTICIPACION SUS PROYECTOS DE OBRA PARA SER CONSIDERADOS DENTRO DE LAS PRIMERAS LIBERACIONES DE 2014</t>
  </si>
  <si>
    <t>K</t>
  </si>
  <si>
    <t xml:space="preserve">PROYECTOS DE INVERSION </t>
  </si>
  <si>
    <t>009</t>
  </si>
  <si>
    <t>PROYECTOS PARA OBRAS PUBLICAS</t>
  </si>
  <si>
    <t>Ejecutar Obra Publica Concertada de manera Directa por el Cecop, de Programas Especiales del Gobierno del Estado</t>
  </si>
  <si>
    <t>SE REBASO LA META DEBIDO A QUE SE RECIBIO RECURSO EXTRAORDINARIO POR PARTE DE LA FEDERACION</t>
  </si>
  <si>
    <t>010</t>
  </si>
  <si>
    <t>CONTROL Y SUPERVISION DE OBRAS PUBLICAS</t>
  </si>
  <si>
    <t>Supervisar la Obra Publica Concertada de manera Directa</t>
  </si>
  <si>
    <t>Visita</t>
  </si>
  <si>
    <t>LA META NO SE CUMPLIO YA QUE LAS OBRAS QUE SE HAN CONTRATADO SON DE MONTOS MAYORES</t>
  </si>
  <si>
    <t>TOTAL DIRECCION GENERAL DE CONCERTACION Y APOYO TECNICO</t>
  </si>
  <si>
    <t>DIRECCION GENERAL DE ADMINISTRACION Y FINANZAS</t>
  </si>
  <si>
    <t>M</t>
  </si>
  <si>
    <t>APOYO AL PROCESO PRESUPUESTARIO Y PARA MEJORAR LA EFICIENCIA INSTITUCIONAL</t>
  </si>
  <si>
    <t>CONTROL Y SEGUIMIENTO ADMINISTRATIVO Y DE SERVICIOS PARA EL DESARROLLO DEL EQUIPAMIENTO URBANO</t>
  </si>
  <si>
    <t>Analizar el Comportamiento del Presupuesto de Cecop</t>
  </si>
  <si>
    <t>Informe</t>
  </si>
  <si>
    <t>Elaborar Informes Trimestrales de Cumplimiento de Metas y Ejercicio Presupuestal de las Unidades Administrativas</t>
  </si>
  <si>
    <t>Elaborar el Programa Operativo Anual 2014 de Cecop</t>
  </si>
  <si>
    <t>Programa</t>
  </si>
  <si>
    <t>04</t>
  </si>
  <si>
    <t>Evaluación y Cierre del Ejercicio 2013</t>
  </si>
  <si>
    <t>INFORMACIÓN PLANEACION CONTROL Y EVALUACION DE PROGRAMAS PARA EL DESARROLLO Y EQUIPAMIENTO URBANO</t>
  </si>
  <si>
    <t>Coordinar la Elaboración del Presupuesto de Egresos 2015 de Cecop</t>
  </si>
  <si>
    <t>Documento</t>
  </si>
  <si>
    <t>Liberación de los Recursos para la Obra Publica Concertada</t>
  </si>
  <si>
    <t>Reporte</t>
  </si>
  <si>
    <t>ESTA META NO SE REBASO DURANTE ESTE TRIMESTRE YA QUE DURANTE EL PRIMER TRIMESTRE SE ADELANTARON LIBERACIONES QUE SE TENIAN PROGRAMADAS.</t>
  </si>
  <si>
    <t>TOTAL DIRECCION GENERAL DE ADMINISTRACION Y FINANZAS</t>
  </si>
  <si>
    <t>DIRECCION GENERAL DE ORGANIZACIÓN SOCIAL</t>
  </si>
  <si>
    <t>006</t>
  </si>
  <si>
    <t>Participación Comunitaria para el Mejoramieto Urbano</t>
  </si>
  <si>
    <t>Integracion de Comites Pasos de la Obra Publica Concertada (Programa Normal)</t>
  </si>
  <si>
    <t xml:space="preserve">Comiites </t>
  </si>
  <si>
    <t>Integracion de Comites Pasos de la Obra Publica Concertada (Programas Especiales)</t>
  </si>
  <si>
    <t>Asistentes a Eventos y Reuniones Informativas y de Entrega de Obras con el Coordinador y Beneficiarios</t>
  </si>
  <si>
    <t>Personas</t>
  </si>
  <si>
    <t>Asambleas para la Conformacion de Comites de Participación Social</t>
  </si>
  <si>
    <t>Asambleas</t>
  </si>
  <si>
    <t>05</t>
  </si>
  <si>
    <t>Personas Asistentes a las Asambleas Constitutivas de Conformacion de Comites de Participacion Social</t>
  </si>
  <si>
    <t>06</t>
  </si>
  <si>
    <t>Comites de Participacion Social para la Obra Publica Concertada Capacitados</t>
  </si>
  <si>
    <t>TOTAL DIRECCION GENERAL DE ORGANIZACIÓN SOCIAL</t>
  </si>
  <si>
    <t>TOTAL CECOP</t>
  </si>
  <si>
    <t>ORGANO DE CONTROL Y DESARROLLO ADMINISTRATIVO</t>
  </si>
  <si>
    <t>E6</t>
  </si>
  <si>
    <t>SONORA CIUDADANO Y MUNICIPALISTA</t>
  </si>
  <si>
    <t>PASIO POR EL SERVICIO</t>
  </si>
  <si>
    <t>O</t>
  </si>
  <si>
    <t>APOYO A LA FUNCION PUBLICA Y AL MEJORAMIENTO DE LA GESTION</t>
  </si>
  <si>
    <t>Fiscalizacion, Control y Evaluacion de la Secretaria y Contraloria Internas</t>
  </si>
  <si>
    <t>Realizar auditorías directas y dar seguimiento a las observaciones (Deben de incluir dos revisiones al cumplimiento del POA de la Entidad)</t>
  </si>
  <si>
    <t>Verificacion y fiscalizacion de Obras publicas</t>
  </si>
  <si>
    <t>Obras</t>
  </si>
  <si>
    <t>TOTAL OCDA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</si>
</sst>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€&quot;* #,##0.00_-;\-&quot;€&quot;* #,##0.00_-;_-&quot;€&quot;* &quot;-&quot;??_-;_-@_-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color theme="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b/>
      <sz val="8"/>
      <color theme="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3" applyFont="1" applyBorder="1"/>
    <xf numFmtId="0" fontId="4" fillId="0" borderId="0" xfId="3" applyFont="1" applyBorder="1" applyAlignment="1">
      <alignment horizontal="left" vertical="center" wrapText="1"/>
    </xf>
    <xf numFmtId="0" fontId="3" fillId="0" borderId="0" xfId="3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9" fontId="3" fillId="0" borderId="0" xfId="2" applyFont="1" applyBorder="1" applyAlignment="1">
      <alignment vertical="center" wrapText="1"/>
    </xf>
    <xf numFmtId="0" fontId="4" fillId="0" borderId="0" xfId="3" applyFont="1" applyBorder="1" applyAlignment="1">
      <alignment horizontal="center" vertical="center" wrapText="1"/>
    </xf>
    <xf numFmtId="9" fontId="4" fillId="0" borderId="0" xfId="2" applyFont="1" applyBorder="1" applyAlignment="1">
      <alignment horizontal="center" vertical="center" wrapText="1"/>
    </xf>
    <xf numFmtId="0" fontId="5" fillId="2" borderId="1" xfId="3" applyFont="1" applyFill="1" applyBorder="1" applyAlignment="1">
      <alignment horizontal="left" wrapText="1"/>
    </xf>
    <xf numFmtId="0" fontId="5" fillId="2" borderId="2" xfId="3" applyFont="1" applyFill="1" applyBorder="1" applyAlignment="1">
      <alignment horizontal="left" wrapText="1"/>
    </xf>
    <xf numFmtId="9" fontId="5" fillId="2" borderId="1" xfId="2" applyFont="1" applyFill="1" applyBorder="1" applyAlignment="1">
      <alignment horizontal="left" wrapText="1"/>
    </xf>
    <xf numFmtId="0" fontId="5" fillId="2" borderId="1" xfId="3" applyFont="1" applyFill="1" applyBorder="1" applyAlignment="1">
      <alignment vertical="center" wrapText="1"/>
    </xf>
    <xf numFmtId="4" fontId="5" fillId="2" borderId="1" xfId="3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9" fontId="5" fillId="2" borderId="1" xfId="2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7" fillId="0" borderId="4" xfId="3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9" fontId="7" fillId="0" borderId="4" xfId="2" applyFont="1" applyBorder="1" applyAlignment="1">
      <alignment horizontal="center" vertical="center" wrapText="1"/>
    </xf>
    <xf numFmtId="0" fontId="7" fillId="0" borderId="4" xfId="0" applyFont="1" applyBorder="1" applyAlignment="1">
      <alignment vertical="top" wrapText="1"/>
    </xf>
    <xf numFmtId="3" fontId="7" fillId="0" borderId="9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6" fillId="0" borderId="4" xfId="0" quotePrefix="1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 wrapText="1"/>
    </xf>
    <xf numFmtId="0" fontId="3" fillId="0" borderId="0" xfId="0" applyFont="1" applyBorder="1"/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top" wrapText="1"/>
    </xf>
    <xf numFmtId="3" fontId="7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top" wrapText="1"/>
      <protection locked="0"/>
    </xf>
    <xf numFmtId="0" fontId="6" fillId="0" borderId="4" xfId="0" applyFont="1" applyBorder="1" applyAlignment="1" applyProtection="1">
      <alignment vertical="top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3" fontId="7" fillId="0" borderId="4" xfId="0" applyNumberFormat="1" applyFont="1" applyBorder="1" applyAlignment="1" applyProtection="1">
      <alignment horizontal="center" vertical="center" wrapText="1"/>
      <protection locked="0"/>
    </xf>
    <xf numFmtId="3" fontId="7" fillId="0" borderId="9" xfId="0" applyNumberFormat="1" applyFont="1" applyBorder="1" applyAlignment="1" applyProtection="1">
      <alignment horizontal="center" vertical="center" wrapText="1"/>
      <protection locked="0"/>
    </xf>
    <xf numFmtId="9" fontId="7" fillId="0" borderId="4" xfId="2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9" fillId="4" borderId="4" xfId="0" applyFont="1" applyFill="1" applyBorder="1" applyAlignment="1">
      <alignment horizontal="center" vertical="center" wrapText="1"/>
    </xf>
    <xf numFmtId="164" fontId="9" fillId="4" borderId="4" xfId="1" applyNumberFormat="1" applyFont="1" applyFill="1" applyBorder="1" applyAlignment="1">
      <alignment horizontal="center" vertical="center" wrapText="1"/>
    </xf>
    <xf numFmtId="3" fontId="9" fillId="4" borderId="4" xfId="0" applyNumberFormat="1" applyFont="1" applyFill="1" applyBorder="1" applyAlignment="1">
      <alignment horizontal="center" vertical="center" wrapText="1"/>
    </xf>
    <xf numFmtId="3" fontId="9" fillId="4" borderId="9" xfId="0" applyNumberFormat="1" applyFont="1" applyFill="1" applyBorder="1" applyAlignment="1">
      <alignment horizontal="center" vertical="center" wrapText="1"/>
    </xf>
    <xf numFmtId="3" fontId="9" fillId="4" borderId="0" xfId="0" applyNumberFormat="1" applyFont="1" applyFill="1" applyBorder="1" applyAlignment="1">
      <alignment horizontal="center" vertical="center" wrapText="1"/>
    </xf>
    <xf numFmtId="3" fontId="9" fillId="4" borderId="10" xfId="0" applyNumberFormat="1" applyFont="1" applyFill="1" applyBorder="1" applyAlignment="1">
      <alignment horizontal="center" vertical="center" wrapText="1"/>
    </xf>
    <xf numFmtId="9" fontId="9" fillId="4" borderId="4" xfId="2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5" xfId="0" quotePrefix="1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9" fontId="7" fillId="0" borderId="5" xfId="2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vertical="top"/>
    </xf>
    <xf numFmtId="0" fontId="6" fillId="0" borderId="5" xfId="0" applyFont="1" applyBorder="1" applyAlignment="1">
      <alignment vertical="top" wrapText="1"/>
    </xf>
    <xf numFmtId="3" fontId="7" fillId="0" borderId="5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165" fontId="9" fillId="4" borderId="4" xfId="1" applyNumberFormat="1" applyFont="1" applyFill="1" applyBorder="1" applyAlignment="1">
      <alignment horizontal="center" vertical="center" wrapText="1"/>
    </xf>
    <xf numFmtId="165" fontId="9" fillId="4" borderId="9" xfId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6" fillId="0" borderId="4" xfId="0" applyFont="1" applyBorder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164" fontId="9" fillId="4" borderId="5" xfId="1" applyNumberFormat="1" applyFont="1" applyFill="1" applyBorder="1" applyAlignment="1">
      <alignment horizontal="center" vertical="center" wrapText="1"/>
    </xf>
    <xf numFmtId="3" fontId="9" fillId="4" borderId="5" xfId="0" applyNumberFormat="1" applyFont="1" applyFill="1" applyBorder="1" applyAlignment="1">
      <alignment horizontal="center" vertical="center" wrapText="1"/>
    </xf>
    <xf numFmtId="165" fontId="9" fillId="4" borderId="13" xfId="1" applyNumberFormat="1" applyFont="1" applyFill="1" applyBorder="1" applyAlignment="1">
      <alignment horizontal="center" vertical="center" wrapText="1"/>
    </xf>
    <xf numFmtId="165" fontId="9" fillId="4" borderId="14" xfId="1" applyNumberFormat="1" applyFont="1" applyFill="1" applyBorder="1" applyAlignment="1">
      <alignment horizontal="center" vertical="center" wrapText="1"/>
    </xf>
    <xf numFmtId="165" fontId="9" fillId="4" borderId="15" xfId="1" applyNumberFormat="1" applyFont="1" applyFill="1" applyBorder="1" applyAlignment="1">
      <alignment horizontal="center" vertical="center" wrapText="1"/>
    </xf>
    <xf numFmtId="9" fontId="9" fillId="4" borderId="5" xfId="2" applyFont="1" applyFill="1" applyBorder="1" applyAlignment="1">
      <alignment horizontal="center" vertical="center" wrapText="1"/>
    </xf>
    <xf numFmtId="9" fontId="3" fillId="0" borderId="0" xfId="2" applyFont="1" applyBorder="1"/>
    <xf numFmtId="0" fontId="4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9" fontId="3" fillId="0" borderId="0" xfId="2" applyFont="1" applyFill="1" applyBorder="1" applyAlignment="1">
      <alignment vertical="center" wrapText="1"/>
    </xf>
    <xf numFmtId="0" fontId="7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horizontal="center" vertical="top" wrapText="1"/>
    </xf>
    <xf numFmtId="0" fontId="9" fillId="4" borderId="5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3" borderId="11" xfId="0" applyFont="1" applyFill="1" applyBorder="1" applyAlignment="1">
      <alignment horizontal="center" vertical="top" wrapText="1"/>
    </xf>
    <xf numFmtId="0" fontId="8" fillId="3" borderId="12" xfId="0" applyFont="1" applyFill="1" applyBorder="1" applyAlignment="1">
      <alignment horizontal="center" vertical="top" wrapText="1"/>
    </xf>
    <xf numFmtId="0" fontId="5" fillId="2" borderId="1" xfId="3" applyFont="1" applyFill="1" applyBorder="1" applyAlignment="1">
      <alignment horizontal="center" vertical="center" wrapText="1"/>
    </xf>
    <xf numFmtId="9" fontId="5" fillId="2" borderId="1" xfId="2" applyFont="1" applyFill="1" applyBorder="1" applyAlignment="1">
      <alignment horizontal="center" vertical="center" wrapText="1"/>
    </xf>
    <xf numFmtId="0" fontId="5" fillId="2" borderId="3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textRotation="90" wrapText="1"/>
    </xf>
    <xf numFmtId="0" fontId="5" fillId="2" borderId="1" xfId="3" applyFont="1" applyFill="1" applyBorder="1" applyAlignment="1">
      <alignment horizontal="left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3" applyFont="1" applyBorder="1" applyAlignment="1">
      <alignment horizontal="center" vertical="center" wrapText="1"/>
    </xf>
  </cellXfs>
  <cellStyles count="8">
    <cellStyle name="Euro" xfId="4"/>
    <cellStyle name="Euro 2" xfId="5"/>
    <cellStyle name="Euro 3" xfId="6"/>
    <cellStyle name="Millares" xfId="1" builtinId="3"/>
    <cellStyle name="Normal" xfId="0" builtinId="0"/>
    <cellStyle name="Normal 2" xfId="3"/>
    <cellStyle name="Porcentaje" xfId="2" builtinId="5"/>
    <cellStyle name="Porcentual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9"/>
  <sheetViews>
    <sheetView tabSelected="1" view="pageBreakPreview" zoomScale="80" zoomScaleNormal="100" zoomScaleSheetLayoutView="80" workbookViewId="0">
      <selection activeCell="P52" sqref="P52"/>
    </sheetView>
  </sheetViews>
  <sheetFormatPr baseColWidth="10" defaultRowHeight="12.75" x14ac:dyDescent="0.2"/>
  <cols>
    <col min="1" max="8" width="2.7109375" style="28" bestFit="1" customWidth="1"/>
    <col min="9" max="9" width="3.28515625" style="75" bestFit="1" customWidth="1"/>
    <col min="10" max="12" width="2.7109375" style="75" bestFit="1" customWidth="1"/>
    <col min="13" max="13" width="4.85546875" style="75" bestFit="1" customWidth="1"/>
    <col min="14" max="14" width="52.7109375" style="75" bestFit="1" customWidth="1"/>
    <col min="15" max="15" width="14.5703125" style="75" bestFit="1" customWidth="1"/>
    <col min="16" max="16" width="14.5703125" style="75" customWidth="1"/>
    <col min="17" max="18" width="6.7109375" style="76" customWidth="1"/>
    <col min="19" max="19" width="5.7109375" style="28" customWidth="1"/>
    <col min="20" max="20" width="5.28515625" style="28" customWidth="1"/>
    <col min="21" max="21" width="6.42578125" style="28" customWidth="1"/>
    <col min="22" max="22" width="6.140625" style="28" customWidth="1"/>
    <col min="23" max="23" width="5.7109375" style="28" customWidth="1"/>
    <col min="24" max="24" width="6.42578125" style="28" bestFit="1" customWidth="1"/>
    <col min="25" max="25" width="6.42578125" style="28" customWidth="1"/>
    <col min="26" max="26" width="6.140625" style="28" customWidth="1"/>
    <col min="27" max="27" width="6.7109375" style="76" customWidth="1"/>
    <col min="28" max="28" width="6.7109375" style="77" customWidth="1"/>
    <col min="29" max="16384" width="11.42578125" style="28"/>
  </cols>
  <sheetData>
    <row r="1" spans="1:28" s="1" customFormat="1" ht="15.75" customHeight="1" x14ac:dyDescent="0.2">
      <c r="N1" s="2" t="s">
        <v>0</v>
      </c>
      <c r="O1" s="3"/>
      <c r="P1" s="3"/>
      <c r="Q1" s="3"/>
      <c r="R1" s="3"/>
      <c r="S1" s="3"/>
      <c r="T1" s="4" t="s">
        <v>1</v>
      </c>
      <c r="U1" s="4"/>
      <c r="V1" s="4"/>
      <c r="W1" s="3"/>
      <c r="X1" s="96" t="s">
        <v>1</v>
      </c>
      <c r="Y1" s="96"/>
      <c r="Z1" s="96"/>
      <c r="AA1" s="3"/>
      <c r="AB1" s="5"/>
    </row>
    <row r="2" spans="1:28" s="1" customFormat="1" ht="15.75" customHeight="1" x14ac:dyDescent="0.2">
      <c r="A2" s="97" t="s">
        <v>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</row>
    <row r="3" spans="1:28" s="1" customFormat="1" ht="12.75" customHeight="1" x14ac:dyDescent="0.2">
      <c r="A3" s="97" t="s">
        <v>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</row>
    <row r="4" spans="1:28" s="1" customFormat="1" ht="12.75" customHeight="1" x14ac:dyDescent="0.2">
      <c r="A4" s="97" t="s">
        <v>4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</row>
    <row r="5" spans="1:28" s="1" customFormat="1" ht="6.7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97"/>
      <c r="V5" s="97"/>
      <c r="W5" s="6"/>
      <c r="X5" s="6"/>
      <c r="Y5" s="97"/>
      <c r="Z5" s="97"/>
      <c r="AA5" s="6"/>
      <c r="AB5" s="7"/>
    </row>
    <row r="6" spans="1:28" s="1" customFormat="1" ht="15" customHeight="1" x14ac:dyDescent="0.25">
      <c r="A6" s="95" t="s">
        <v>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8"/>
      <c r="X6" s="8"/>
      <c r="Y6" s="8"/>
      <c r="Z6" s="9"/>
      <c r="AA6" s="8"/>
      <c r="AB6" s="10"/>
    </row>
    <row r="7" spans="1:28" s="1" customFormat="1" x14ac:dyDescent="0.2">
      <c r="A7" s="88" t="s">
        <v>6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11"/>
      <c r="O7" s="12"/>
      <c r="P7" s="12"/>
      <c r="Q7" s="12"/>
      <c r="R7" s="12"/>
      <c r="S7" s="13"/>
      <c r="T7" s="13"/>
      <c r="U7" s="13"/>
      <c r="V7" s="13"/>
      <c r="W7" s="13"/>
      <c r="X7" s="13"/>
      <c r="Y7" s="13"/>
      <c r="Z7" s="14"/>
      <c r="AA7" s="12"/>
      <c r="AB7" s="15"/>
    </row>
    <row r="8" spans="1:28" s="1" customFormat="1" x14ac:dyDescent="0.2">
      <c r="A8" s="94" t="s">
        <v>7</v>
      </c>
      <c r="B8" s="94" t="s">
        <v>8</v>
      </c>
      <c r="C8" s="94" t="s">
        <v>9</v>
      </c>
      <c r="D8" s="94" t="s">
        <v>10</v>
      </c>
      <c r="E8" s="94" t="s">
        <v>11</v>
      </c>
      <c r="F8" s="94" t="s">
        <v>12</v>
      </c>
      <c r="G8" s="94" t="s">
        <v>13</v>
      </c>
      <c r="H8" s="94" t="s">
        <v>14</v>
      </c>
      <c r="I8" s="94" t="s">
        <v>15</v>
      </c>
      <c r="J8" s="94" t="s">
        <v>16</v>
      </c>
      <c r="K8" s="94" t="s">
        <v>17</v>
      </c>
      <c r="L8" s="94" t="s">
        <v>18</v>
      </c>
      <c r="M8" s="94" t="s">
        <v>19</v>
      </c>
      <c r="N8" s="88" t="s">
        <v>20</v>
      </c>
      <c r="O8" s="88" t="s">
        <v>21</v>
      </c>
      <c r="P8" s="90" t="s">
        <v>22</v>
      </c>
      <c r="Q8" s="88" t="s">
        <v>23</v>
      </c>
      <c r="R8" s="88"/>
      <c r="S8" s="88"/>
      <c r="T8" s="88"/>
      <c r="U8" s="88"/>
      <c r="V8" s="88"/>
      <c r="W8" s="88"/>
      <c r="X8" s="88"/>
      <c r="Y8" s="88"/>
      <c r="Z8" s="93"/>
      <c r="AA8" s="13"/>
      <c r="AB8" s="15"/>
    </row>
    <row r="9" spans="1:28" s="1" customFormat="1" ht="12.75" customHeight="1" x14ac:dyDescent="0.2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88"/>
      <c r="O9" s="88"/>
      <c r="P9" s="91"/>
      <c r="Q9" s="88" t="s">
        <v>24</v>
      </c>
      <c r="R9" s="88" t="s">
        <v>25</v>
      </c>
      <c r="S9" s="88" t="s">
        <v>26</v>
      </c>
      <c r="T9" s="88"/>
      <c r="U9" s="88"/>
      <c r="V9" s="88"/>
      <c r="W9" s="88" t="s">
        <v>27</v>
      </c>
      <c r="X9" s="88"/>
      <c r="Y9" s="88"/>
      <c r="Z9" s="93"/>
      <c r="AA9" s="88" t="s">
        <v>28</v>
      </c>
      <c r="AB9" s="89" t="s">
        <v>29</v>
      </c>
    </row>
    <row r="10" spans="1:28" s="1" customFormat="1" ht="26.25" customHeight="1" x14ac:dyDescent="0.2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88"/>
      <c r="O10" s="88"/>
      <c r="P10" s="92"/>
      <c r="Q10" s="88"/>
      <c r="R10" s="88"/>
      <c r="S10" s="13" t="s">
        <v>30</v>
      </c>
      <c r="T10" s="13" t="s">
        <v>31</v>
      </c>
      <c r="U10" s="13" t="s">
        <v>32</v>
      </c>
      <c r="V10" s="13" t="s">
        <v>33</v>
      </c>
      <c r="W10" s="13" t="s">
        <v>30</v>
      </c>
      <c r="X10" s="13" t="s">
        <v>31</v>
      </c>
      <c r="Y10" s="13" t="s">
        <v>32</v>
      </c>
      <c r="Z10" s="14" t="s">
        <v>33</v>
      </c>
      <c r="AA10" s="88"/>
      <c r="AB10" s="89"/>
    </row>
    <row r="11" spans="1:28" s="1" customFormat="1" x14ac:dyDescent="0.2">
      <c r="A11" s="16">
        <v>10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34</v>
      </c>
      <c r="O11" s="17"/>
      <c r="P11" s="17"/>
      <c r="Q11" s="17"/>
      <c r="R11" s="17"/>
      <c r="S11" s="18"/>
      <c r="T11" s="19"/>
      <c r="U11" s="19"/>
      <c r="V11" s="20"/>
      <c r="W11" s="18"/>
      <c r="X11" s="19"/>
      <c r="Y11" s="19"/>
      <c r="Z11" s="19"/>
      <c r="AA11" s="17"/>
      <c r="AB11" s="21"/>
    </row>
    <row r="12" spans="1:28" s="1" customFormat="1" x14ac:dyDescent="0.2">
      <c r="A12" s="16"/>
      <c r="B12" s="16">
        <v>17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22" t="s">
        <v>35</v>
      </c>
      <c r="O12" s="17"/>
      <c r="P12" s="17"/>
      <c r="Q12" s="17"/>
      <c r="R12" s="17"/>
      <c r="S12" s="23"/>
      <c r="T12" s="24"/>
      <c r="U12" s="24"/>
      <c r="V12" s="25"/>
      <c r="W12" s="23"/>
      <c r="X12" s="24"/>
      <c r="Y12" s="24"/>
      <c r="Z12" s="24"/>
      <c r="AA12" s="17"/>
      <c r="AB12" s="21"/>
    </row>
    <row r="13" spans="1:28" x14ac:dyDescent="0.2">
      <c r="A13" s="16"/>
      <c r="B13" s="26" t="s">
        <v>36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22" t="s">
        <v>37</v>
      </c>
      <c r="O13" s="27" t="s">
        <v>38</v>
      </c>
      <c r="P13" s="27"/>
      <c r="Q13" s="27"/>
      <c r="R13" s="27"/>
      <c r="S13" s="23"/>
      <c r="T13" s="24"/>
      <c r="U13" s="24"/>
      <c r="V13" s="25"/>
      <c r="W13" s="23"/>
      <c r="X13" s="24"/>
      <c r="Y13" s="24"/>
      <c r="Z13" s="24"/>
      <c r="AA13" s="27"/>
      <c r="AB13" s="21"/>
    </row>
    <row r="14" spans="1:28" x14ac:dyDescent="0.2">
      <c r="A14" s="16"/>
      <c r="B14" s="16"/>
      <c r="C14" s="16">
        <v>2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22" t="s">
        <v>39</v>
      </c>
      <c r="O14" s="29"/>
      <c r="P14" s="29"/>
      <c r="Q14" s="27"/>
      <c r="R14" s="27"/>
      <c r="S14" s="23"/>
      <c r="T14" s="24"/>
      <c r="U14" s="24"/>
      <c r="V14" s="25"/>
      <c r="W14" s="23"/>
      <c r="X14" s="24"/>
      <c r="Y14" s="24"/>
      <c r="Z14" s="24"/>
      <c r="AA14" s="27"/>
      <c r="AB14" s="21"/>
    </row>
    <row r="15" spans="1:28" x14ac:dyDescent="0.2">
      <c r="A15" s="16"/>
      <c r="B15" s="16"/>
      <c r="C15" s="16"/>
      <c r="D15" s="16">
        <v>2</v>
      </c>
      <c r="E15" s="16"/>
      <c r="F15" s="16"/>
      <c r="G15" s="16"/>
      <c r="H15" s="16"/>
      <c r="I15" s="16"/>
      <c r="J15" s="16"/>
      <c r="K15" s="16"/>
      <c r="L15" s="16"/>
      <c r="M15" s="16"/>
      <c r="N15" s="22" t="s">
        <v>40</v>
      </c>
      <c r="O15" s="29"/>
      <c r="P15" s="29"/>
      <c r="Q15" s="27"/>
      <c r="R15" s="27"/>
      <c r="S15" s="23"/>
      <c r="T15" s="24"/>
      <c r="U15" s="24"/>
      <c r="V15" s="25"/>
      <c r="W15" s="23"/>
      <c r="X15" s="24"/>
      <c r="Y15" s="24"/>
      <c r="Z15" s="24"/>
      <c r="AA15" s="27"/>
      <c r="AB15" s="21"/>
    </row>
    <row r="16" spans="1:28" x14ac:dyDescent="0.2">
      <c r="A16" s="16"/>
      <c r="B16" s="16"/>
      <c r="C16" s="16"/>
      <c r="D16" s="16"/>
      <c r="E16" s="26" t="s">
        <v>36</v>
      </c>
      <c r="F16" s="16"/>
      <c r="G16" s="16"/>
      <c r="H16" s="16"/>
      <c r="I16" s="16"/>
      <c r="J16" s="16"/>
      <c r="K16" s="16"/>
      <c r="L16" s="16"/>
      <c r="M16" s="16"/>
      <c r="N16" s="22" t="s">
        <v>41</v>
      </c>
      <c r="O16" s="29"/>
      <c r="P16" s="29"/>
      <c r="Q16" s="27"/>
      <c r="R16" s="27"/>
      <c r="S16" s="23"/>
      <c r="T16" s="24"/>
      <c r="U16" s="24"/>
      <c r="V16" s="25"/>
      <c r="W16" s="23"/>
      <c r="X16" s="24"/>
      <c r="Y16" s="24"/>
      <c r="Z16" s="24"/>
      <c r="AA16" s="27"/>
      <c r="AB16" s="21"/>
    </row>
    <row r="17" spans="1:28" x14ac:dyDescent="0.2">
      <c r="A17" s="16"/>
      <c r="B17" s="16"/>
      <c r="C17" s="16"/>
      <c r="D17" s="16"/>
      <c r="E17" s="16"/>
      <c r="F17" s="16" t="s">
        <v>42</v>
      </c>
      <c r="G17" s="16"/>
      <c r="H17" s="16"/>
      <c r="I17" s="16"/>
      <c r="J17" s="16"/>
      <c r="K17" s="16"/>
      <c r="L17" s="16"/>
      <c r="M17" s="16"/>
      <c r="N17" s="22" t="s">
        <v>43</v>
      </c>
      <c r="O17" s="29"/>
      <c r="P17" s="29"/>
      <c r="Q17" s="27"/>
      <c r="R17" s="27"/>
      <c r="S17" s="23"/>
      <c r="T17" s="24"/>
      <c r="U17" s="24"/>
      <c r="V17" s="25"/>
      <c r="W17" s="23"/>
      <c r="X17" s="24"/>
      <c r="Y17" s="24"/>
      <c r="Z17" s="24"/>
      <c r="AA17" s="27"/>
      <c r="AB17" s="21"/>
    </row>
    <row r="18" spans="1:28" x14ac:dyDescent="0.2">
      <c r="A18" s="16"/>
      <c r="B18" s="16"/>
      <c r="C18" s="16"/>
      <c r="D18" s="16"/>
      <c r="E18" s="16"/>
      <c r="F18" s="16"/>
      <c r="G18" s="26">
        <v>2</v>
      </c>
      <c r="H18" s="16"/>
      <c r="I18" s="16"/>
      <c r="J18" s="16"/>
      <c r="K18" s="16"/>
      <c r="L18" s="16"/>
      <c r="M18" s="16"/>
      <c r="N18" s="22" t="s">
        <v>44</v>
      </c>
      <c r="O18" s="29" t="s">
        <v>38</v>
      </c>
      <c r="P18" s="29"/>
      <c r="Q18" s="27"/>
      <c r="R18" s="27"/>
      <c r="S18" s="23"/>
      <c r="T18" s="24"/>
      <c r="U18" s="24"/>
      <c r="V18" s="25"/>
      <c r="W18" s="23"/>
      <c r="X18" s="24"/>
      <c r="Y18" s="24"/>
      <c r="Z18" s="24"/>
      <c r="AA18" s="27"/>
      <c r="AB18" s="21"/>
    </row>
    <row r="19" spans="1:28" ht="38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22" t="s">
        <v>45</v>
      </c>
      <c r="O19" s="29"/>
      <c r="P19" s="29"/>
      <c r="Q19" s="27"/>
      <c r="R19" s="27"/>
      <c r="S19" s="23"/>
      <c r="T19" s="24"/>
      <c r="U19" s="24"/>
      <c r="V19" s="25"/>
      <c r="W19" s="23"/>
      <c r="X19" s="24"/>
      <c r="Y19" s="24"/>
      <c r="Z19" s="24"/>
      <c r="AA19" s="27"/>
      <c r="AB19" s="21"/>
    </row>
    <row r="20" spans="1:28" ht="15" customHeight="1" x14ac:dyDescent="0.2">
      <c r="A20" s="16"/>
      <c r="B20" s="16"/>
      <c r="C20" s="16"/>
      <c r="D20" s="16"/>
      <c r="E20" s="16"/>
      <c r="F20" s="16"/>
      <c r="G20" s="16"/>
      <c r="H20" s="16" t="s">
        <v>46</v>
      </c>
      <c r="I20" s="16"/>
      <c r="J20" s="16"/>
      <c r="K20" s="16"/>
      <c r="L20" s="16"/>
      <c r="M20" s="16"/>
      <c r="N20" s="22" t="s">
        <v>47</v>
      </c>
      <c r="O20" s="29"/>
      <c r="P20" s="29"/>
      <c r="Q20" s="27"/>
      <c r="R20" s="27"/>
      <c r="S20" s="23"/>
      <c r="T20" s="24"/>
      <c r="U20" s="24"/>
      <c r="V20" s="25"/>
      <c r="W20" s="23"/>
      <c r="X20" s="24"/>
      <c r="Y20" s="24"/>
      <c r="Z20" s="24"/>
      <c r="AA20" s="27"/>
      <c r="AB20" s="21"/>
    </row>
    <row r="21" spans="1:28" ht="25.5" x14ac:dyDescent="0.2">
      <c r="A21" s="16"/>
      <c r="B21" s="16"/>
      <c r="C21" s="16"/>
      <c r="D21" s="16"/>
      <c r="E21" s="16"/>
      <c r="F21" s="16"/>
      <c r="G21" s="16"/>
      <c r="H21" s="16"/>
      <c r="I21" s="26" t="s">
        <v>48</v>
      </c>
      <c r="J21" s="16"/>
      <c r="K21" s="16"/>
      <c r="L21" s="16"/>
      <c r="M21" s="16"/>
      <c r="N21" s="22" t="s">
        <v>49</v>
      </c>
      <c r="O21" s="29"/>
      <c r="P21" s="29"/>
      <c r="Q21" s="27"/>
      <c r="R21" s="27"/>
      <c r="S21" s="23"/>
      <c r="T21" s="24"/>
      <c r="U21" s="24"/>
      <c r="V21" s="25"/>
      <c r="W21" s="23"/>
      <c r="X21" s="24"/>
      <c r="Y21" s="24"/>
      <c r="Z21" s="24"/>
      <c r="AA21" s="27"/>
      <c r="AB21" s="21"/>
    </row>
    <row r="22" spans="1:28" ht="13.5" thickBot="1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 t="s">
        <v>50</v>
      </c>
      <c r="K22" s="16">
        <v>13</v>
      </c>
      <c r="L22" s="16" t="s">
        <v>51</v>
      </c>
      <c r="M22" s="16" t="s">
        <v>36</v>
      </c>
      <c r="N22" s="30" t="s">
        <v>52</v>
      </c>
      <c r="O22" s="29" t="s">
        <v>53</v>
      </c>
      <c r="P22" s="29"/>
      <c r="Q22" s="31">
        <f>SUM(S22:V22)</f>
        <v>4</v>
      </c>
      <c r="R22" s="31">
        <v>4</v>
      </c>
      <c r="S22" s="23">
        <v>1</v>
      </c>
      <c r="T22" s="24">
        <v>1</v>
      </c>
      <c r="U22" s="24">
        <v>1</v>
      </c>
      <c r="V22" s="25">
        <v>1</v>
      </c>
      <c r="W22" s="23">
        <v>0</v>
      </c>
      <c r="X22" s="24">
        <v>1</v>
      </c>
      <c r="Y22" s="24">
        <v>1</v>
      </c>
      <c r="Z22" s="24">
        <v>2</v>
      </c>
      <c r="AA22" s="31">
        <f>SUM(W22:Z22)</f>
        <v>4</v>
      </c>
      <c r="AB22" s="21">
        <f>+AA22/Q22</f>
        <v>1</v>
      </c>
    </row>
    <row r="23" spans="1:28" ht="18.75" customHeight="1" thickBot="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30"/>
      <c r="O23" s="29"/>
      <c r="P23" s="29"/>
      <c r="Q23" s="31"/>
      <c r="R23" s="31"/>
      <c r="S23" s="86" t="s">
        <v>54</v>
      </c>
      <c r="T23" s="87"/>
      <c r="U23" s="87"/>
      <c r="V23" s="87"/>
      <c r="W23" s="87"/>
      <c r="X23" s="87"/>
      <c r="Y23" s="87"/>
      <c r="Z23" s="87"/>
      <c r="AA23" s="31"/>
      <c r="AB23" s="21"/>
    </row>
    <row r="24" spans="1:28" ht="13.5" thickBot="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 t="s">
        <v>50</v>
      </c>
      <c r="K24" s="16">
        <v>13</v>
      </c>
      <c r="L24" s="16" t="s">
        <v>51</v>
      </c>
      <c r="M24" s="16" t="s">
        <v>55</v>
      </c>
      <c r="N24" s="30" t="s">
        <v>56</v>
      </c>
      <c r="O24" s="29" t="s">
        <v>57</v>
      </c>
      <c r="P24" s="29"/>
      <c r="Q24" s="31">
        <f>SUM(S24:V24)</f>
        <v>72</v>
      </c>
      <c r="R24" s="31">
        <v>72</v>
      </c>
      <c r="S24" s="23">
        <v>0</v>
      </c>
      <c r="T24" s="24">
        <v>72</v>
      </c>
      <c r="U24" s="24">
        <v>0</v>
      </c>
      <c r="V24" s="25">
        <v>0</v>
      </c>
      <c r="W24" s="23">
        <v>0</v>
      </c>
      <c r="X24" s="24">
        <v>62</v>
      </c>
      <c r="Y24" s="24">
        <v>8</v>
      </c>
      <c r="Z24" s="24">
        <v>0</v>
      </c>
      <c r="AA24" s="31">
        <f t="shared" ref="AA24:AA26" si="0">SUM(W24:Z24)</f>
        <v>70</v>
      </c>
      <c r="AB24" s="21">
        <f>+AA24/Q24</f>
        <v>0.97222222222222221</v>
      </c>
    </row>
    <row r="25" spans="1:28" s="38" customFormat="1" ht="21" customHeight="1" thickBot="1" x14ac:dyDescent="0.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3"/>
      <c r="O25" s="34"/>
      <c r="P25" s="34"/>
      <c r="Q25" s="35"/>
      <c r="R25" s="36"/>
      <c r="S25" s="86" t="s">
        <v>58</v>
      </c>
      <c r="T25" s="87"/>
      <c r="U25" s="87"/>
      <c r="V25" s="87"/>
      <c r="W25" s="87"/>
      <c r="X25" s="87"/>
      <c r="Y25" s="87"/>
      <c r="Z25" s="87"/>
      <c r="AA25" s="35"/>
      <c r="AB25" s="37"/>
    </row>
    <row r="26" spans="1:28" ht="12" customHeight="1" thickBot="1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 t="s">
        <v>50</v>
      </c>
      <c r="K26" s="16">
        <v>13</v>
      </c>
      <c r="L26" s="16" t="s">
        <v>51</v>
      </c>
      <c r="M26" s="16" t="s">
        <v>59</v>
      </c>
      <c r="N26" s="30" t="s">
        <v>60</v>
      </c>
      <c r="O26" s="29" t="s">
        <v>61</v>
      </c>
      <c r="P26" s="29"/>
      <c r="Q26" s="31">
        <f>SUM(S26:V26)</f>
        <v>24</v>
      </c>
      <c r="R26" s="31">
        <v>24</v>
      </c>
      <c r="S26" s="23">
        <v>3</v>
      </c>
      <c r="T26" s="24">
        <v>7</v>
      </c>
      <c r="U26" s="24">
        <v>8</v>
      </c>
      <c r="V26" s="25">
        <v>6</v>
      </c>
      <c r="W26" s="23">
        <v>7</v>
      </c>
      <c r="X26" s="24">
        <v>9</v>
      </c>
      <c r="Y26" s="24">
        <v>8</v>
      </c>
      <c r="Z26" s="24">
        <v>8</v>
      </c>
      <c r="AA26" s="31">
        <f t="shared" si="0"/>
        <v>32</v>
      </c>
      <c r="AB26" s="21">
        <f>+AA26/Q26</f>
        <v>1.3333333333333333</v>
      </c>
    </row>
    <row r="27" spans="1:28" ht="18.75" customHeight="1" thickBot="1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30"/>
      <c r="O27" s="29"/>
      <c r="P27" s="29"/>
      <c r="Q27" s="31"/>
      <c r="R27" s="31"/>
      <c r="S27" s="86" t="s">
        <v>62</v>
      </c>
      <c r="T27" s="87"/>
      <c r="U27" s="87"/>
      <c r="V27" s="87"/>
      <c r="W27" s="87"/>
      <c r="X27" s="87"/>
      <c r="Y27" s="87"/>
      <c r="Z27" s="87"/>
      <c r="AA27" s="31"/>
      <c r="AB27" s="21"/>
    </row>
    <row r="28" spans="1:28" x14ac:dyDescent="0.2">
      <c r="A28" s="82" t="s">
        <v>63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39">
        <v>3</v>
      </c>
      <c r="P28" s="40">
        <v>3971050.2876866669</v>
      </c>
      <c r="Q28" s="41">
        <f>SUM(Q22:Q26)</f>
        <v>100</v>
      </c>
      <c r="R28" s="41">
        <v>100</v>
      </c>
      <c r="S28" s="42">
        <f t="shared" ref="S28:AA28" si="1">SUM(S22:S26)</f>
        <v>4</v>
      </c>
      <c r="T28" s="43">
        <f t="shared" si="1"/>
        <v>80</v>
      </c>
      <c r="U28" s="43">
        <f t="shared" si="1"/>
        <v>9</v>
      </c>
      <c r="V28" s="44">
        <f t="shared" si="1"/>
        <v>7</v>
      </c>
      <c r="W28" s="42">
        <f t="shared" si="1"/>
        <v>7</v>
      </c>
      <c r="X28" s="43">
        <f t="shared" si="1"/>
        <v>72</v>
      </c>
      <c r="Y28" s="43">
        <f t="shared" si="1"/>
        <v>17</v>
      </c>
      <c r="Z28" s="43">
        <f t="shared" si="1"/>
        <v>10</v>
      </c>
      <c r="AA28" s="41">
        <f t="shared" si="1"/>
        <v>106</v>
      </c>
      <c r="AB28" s="45">
        <f>+AA28/Q28</f>
        <v>1.06</v>
      </c>
    </row>
    <row r="29" spans="1:28" x14ac:dyDescent="0.2">
      <c r="A29" s="26"/>
      <c r="B29" s="26" t="s">
        <v>55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22" t="s">
        <v>64</v>
      </c>
      <c r="O29" s="27" t="s">
        <v>38</v>
      </c>
      <c r="P29" s="27"/>
      <c r="Q29" s="27"/>
      <c r="R29" s="27"/>
      <c r="S29" s="23"/>
      <c r="T29" s="24"/>
      <c r="U29" s="24"/>
      <c r="V29" s="25"/>
      <c r="W29" s="23"/>
      <c r="X29" s="24"/>
      <c r="Y29" s="24"/>
      <c r="Z29" s="24"/>
      <c r="AA29" s="27"/>
      <c r="AB29" s="21"/>
    </row>
    <row r="30" spans="1:28" x14ac:dyDescent="0.2">
      <c r="A30" s="16"/>
      <c r="B30" s="16"/>
      <c r="C30" s="16">
        <v>2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22" t="s">
        <v>39</v>
      </c>
      <c r="O30" s="29"/>
      <c r="P30" s="29"/>
      <c r="Q30" s="27"/>
      <c r="R30" s="27"/>
      <c r="S30" s="23"/>
      <c r="T30" s="24"/>
      <c r="U30" s="24"/>
      <c r="V30" s="25"/>
      <c r="W30" s="23"/>
      <c r="X30" s="24"/>
      <c r="Y30" s="24"/>
      <c r="Z30" s="24"/>
      <c r="AA30" s="27"/>
      <c r="AB30" s="21"/>
    </row>
    <row r="31" spans="1:28" x14ac:dyDescent="0.2">
      <c r="A31" s="16"/>
      <c r="B31" s="16"/>
      <c r="C31" s="16"/>
      <c r="D31" s="16">
        <v>2</v>
      </c>
      <c r="E31" s="16"/>
      <c r="F31" s="16"/>
      <c r="G31" s="16"/>
      <c r="H31" s="16"/>
      <c r="I31" s="16"/>
      <c r="J31" s="16"/>
      <c r="K31" s="16"/>
      <c r="L31" s="16"/>
      <c r="M31" s="16"/>
      <c r="N31" s="22" t="s">
        <v>40</v>
      </c>
      <c r="O31" s="29"/>
      <c r="P31" s="29"/>
      <c r="Q31" s="27"/>
      <c r="R31" s="27"/>
      <c r="S31" s="23"/>
      <c r="T31" s="24"/>
      <c r="U31" s="24"/>
      <c r="V31" s="25"/>
      <c r="W31" s="23"/>
      <c r="X31" s="24"/>
      <c r="Y31" s="24"/>
      <c r="Z31" s="24"/>
      <c r="AA31" s="27"/>
      <c r="AB31" s="21"/>
    </row>
    <row r="32" spans="1:28" x14ac:dyDescent="0.2">
      <c r="A32" s="16"/>
      <c r="B32" s="16"/>
      <c r="C32" s="16"/>
      <c r="D32" s="16"/>
      <c r="E32" s="26" t="s">
        <v>36</v>
      </c>
      <c r="F32" s="16"/>
      <c r="G32" s="16"/>
      <c r="H32" s="16"/>
      <c r="I32" s="16"/>
      <c r="J32" s="16"/>
      <c r="K32" s="16"/>
      <c r="L32" s="16"/>
      <c r="M32" s="16"/>
      <c r="N32" s="22" t="s">
        <v>41</v>
      </c>
      <c r="O32" s="29"/>
      <c r="P32" s="29"/>
      <c r="Q32" s="27"/>
      <c r="R32" s="27"/>
      <c r="S32" s="23"/>
      <c r="T32" s="24"/>
      <c r="U32" s="24"/>
      <c r="V32" s="25"/>
      <c r="W32" s="23"/>
      <c r="X32" s="24"/>
      <c r="Y32" s="24"/>
      <c r="Z32" s="24"/>
      <c r="AA32" s="27"/>
      <c r="AB32" s="21"/>
    </row>
    <row r="33" spans="1:28" x14ac:dyDescent="0.2">
      <c r="A33" s="16"/>
      <c r="B33" s="16"/>
      <c r="C33" s="16"/>
      <c r="D33" s="16"/>
      <c r="E33" s="16"/>
      <c r="F33" s="16" t="s">
        <v>42</v>
      </c>
      <c r="G33" s="16"/>
      <c r="H33" s="16"/>
      <c r="I33" s="16"/>
      <c r="J33" s="16"/>
      <c r="K33" s="16"/>
      <c r="L33" s="16"/>
      <c r="M33" s="16"/>
      <c r="N33" s="22" t="s">
        <v>43</v>
      </c>
      <c r="O33" s="29" t="s">
        <v>38</v>
      </c>
      <c r="P33" s="29"/>
      <c r="Q33" s="27"/>
      <c r="R33" s="27"/>
      <c r="S33" s="23"/>
      <c r="T33" s="24"/>
      <c r="U33" s="24"/>
      <c r="V33" s="25"/>
      <c r="W33" s="23"/>
      <c r="X33" s="24"/>
      <c r="Y33" s="24"/>
      <c r="Z33" s="24"/>
      <c r="AA33" s="27"/>
      <c r="AB33" s="21"/>
    </row>
    <row r="34" spans="1:28" x14ac:dyDescent="0.2">
      <c r="A34" s="16"/>
      <c r="B34" s="16"/>
      <c r="C34" s="16"/>
      <c r="D34" s="16"/>
      <c r="E34" s="16"/>
      <c r="F34" s="16"/>
      <c r="G34" s="26">
        <v>2</v>
      </c>
      <c r="H34" s="16"/>
      <c r="I34" s="16"/>
      <c r="J34" s="16"/>
      <c r="K34" s="16"/>
      <c r="L34" s="16"/>
      <c r="M34" s="16"/>
      <c r="N34" s="22" t="s">
        <v>44</v>
      </c>
      <c r="O34" s="29"/>
      <c r="P34" s="29"/>
      <c r="Q34" s="27"/>
      <c r="R34" s="27"/>
      <c r="S34" s="23"/>
      <c r="T34" s="24"/>
      <c r="U34" s="24"/>
      <c r="V34" s="25"/>
      <c r="W34" s="23"/>
      <c r="X34" s="24"/>
      <c r="Y34" s="24"/>
      <c r="Z34" s="24"/>
      <c r="AA34" s="27"/>
      <c r="AB34" s="21"/>
    </row>
    <row r="35" spans="1:28" ht="38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22" t="s">
        <v>45</v>
      </c>
      <c r="O35" s="29"/>
      <c r="P35" s="29"/>
      <c r="Q35" s="27"/>
      <c r="R35" s="27"/>
      <c r="S35" s="23"/>
      <c r="T35" s="24"/>
      <c r="U35" s="24"/>
      <c r="V35" s="25"/>
      <c r="W35" s="23"/>
      <c r="X35" s="24"/>
      <c r="Y35" s="24"/>
      <c r="Z35" s="24"/>
      <c r="AA35" s="27"/>
      <c r="AB35" s="21"/>
    </row>
    <row r="36" spans="1:28" ht="14.25" customHeight="1" x14ac:dyDescent="0.2">
      <c r="A36" s="16"/>
      <c r="B36" s="16"/>
      <c r="C36" s="16"/>
      <c r="D36" s="16"/>
      <c r="E36" s="16"/>
      <c r="F36" s="16"/>
      <c r="G36" s="16"/>
      <c r="H36" s="16" t="s">
        <v>46</v>
      </c>
      <c r="I36" s="16"/>
      <c r="J36" s="16"/>
      <c r="K36" s="16"/>
      <c r="L36" s="16"/>
      <c r="M36" s="16"/>
      <c r="N36" s="22" t="s">
        <v>47</v>
      </c>
      <c r="O36" s="29"/>
      <c r="P36" s="29"/>
      <c r="Q36" s="27"/>
      <c r="R36" s="27"/>
      <c r="S36" s="23"/>
      <c r="T36" s="24"/>
      <c r="U36" s="24"/>
      <c r="V36" s="25"/>
      <c r="W36" s="23"/>
      <c r="X36" s="24"/>
      <c r="Y36" s="24"/>
      <c r="Z36" s="24"/>
      <c r="AA36" s="27"/>
      <c r="AB36" s="21"/>
    </row>
    <row r="37" spans="1:28" x14ac:dyDescent="0.2">
      <c r="A37" s="16"/>
      <c r="B37" s="16"/>
      <c r="C37" s="16"/>
      <c r="D37" s="16"/>
      <c r="E37" s="16"/>
      <c r="F37" s="16"/>
      <c r="G37" s="16"/>
      <c r="H37" s="16"/>
      <c r="I37" s="26" t="s">
        <v>65</v>
      </c>
      <c r="J37" s="16"/>
      <c r="K37" s="16"/>
      <c r="L37" s="16"/>
      <c r="M37" s="16"/>
      <c r="N37" s="22" t="s">
        <v>66</v>
      </c>
      <c r="O37" s="29"/>
      <c r="P37" s="29"/>
      <c r="Q37" s="27"/>
      <c r="R37" s="27"/>
      <c r="S37" s="23"/>
      <c r="T37" s="24"/>
      <c r="U37" s="24"/>
      <c r="V37" s="25"/>
      <c r="W37" s="23"/>
      <c r="X37" s="24"/>
      <c r="Y37" s="24"/>
      <c r="Z37" s="24"/>
      <c r="AA37" s="27"/>
      <c r="AB37" s="21"/>
    </row>
    <row r="38" spans="1:28" ht="39" thickBot="1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 t="s">
        <v>50</v>
      </c>
      <c r="K38" s="16">
        <v>13</v>
      </c>
      <c r="L38" s="16" t="s">
        <v>51</v>
      </c>
      <c r="M38" s="16" t="s">
        <v>36</v>
      </c>
      <c r="N38" s="30" t="s">
        <v>67</v>
      </c>
      <c r="O38" s="29" t="s">
        <v>68</v>
      </c>
      <c r="P38" s="29"/>
      <c r="Q38" s="31">
        <f>S38+T38+U38+V38</f>
        <v>550</v>
      </c>
      <c r="R38" s="31">
        <v>550</v>
      </c>
      <c r="S38" s="23">
        <v>0</v>
      </c>
      <c r="T38" s="24">
        <v>150</v>
      </c>
      <c r="U38" s="24">
        <v>150</v>
      </c>
      <c r="V38" s="25">
        <v>250</v>
      </c>
      <c r="W38" s="23">
        <v>3</v>
      </c>
      <c r="X38" s="24">
        <v>293</v>
      </c>
      <c r="Y38" s="24">
        <v>108</v>
      </c>
      <c r="Z38" s="24">
        <v>72</v>
      </c>
      <c r="AA38" s="31">
        <f t="shared" ref="AA38:AA40" si="2">SUM(W38:Z38)</f>
        <v>476</v>
      </c>
      <c r="AB38" s="21">
        <f t="shared" ref="AB38:AB40" si="3">+AA38/Q38</f>
        <v>0.86545454545454548</v>
      </c>
    </row>
    <row r="39" spans="1:28" s="38" customFormat="1" ht="36" customHeight="1" thickBot="1" x14ac:dyDescent="0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3"/>
      <c r="O39" s="34"/>
      <c r="P39" s="34"/>
      <c r="Q39" s="35"/>
      <c r="R39" s="36"/>
      <c r="S39" s="86" t="s">
        <v>69</v>
      </c>
      <c r="T39" s="87"/>
      <c r="U39" s="87"/>
      <c r="V39" s="87"/>
      <c r="W39" s="87"/>
      <c r="X39" s="87"/>
      <c r="Y39" s="87"/>
      <c r="Z39" s="87"/>
      <c r="AA39" s="35"/>
      <c r="AB39" s="37"/>
    </row>
    <row r="40" spans="1:28" ht="12.75" customHeight="1" thickBot="1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 t="s">
        <v>50</v>
      </c>
      <c r="K40" s="16">
        <v>13</v>
      </c>
      <c r="L40" s="16" t="s">
        <v>51</v>
      </c>
      <c r="M40" s="26" t="s">
        <v>55</v>
      </c>
      <c r="N40" s="30" t="s">
        <v>70</v>
      </c>
      <c r="O40" s="29" t="s">
        <v>71</v>
      </c>
      <c r="P40" s="29"/>
      <c r="Q40" s="31">
        <f>S40+T40+U40+V40</f>
        <v>675</v>
      </c>
      <c r="R40" s="31">
        <v>675</v>
      </c>
      <c r="S40" s="23">
        <v>0</v>
      </c>
      <c r="T40" s="24">
        <v>150</v>
      </c>
      <c r="U40" s="24">
        <v>250</v>
      </c>
      <c r="V40" s="25">
        <v>275</v>
      </c>
      <c r="W40" s="23">
        <v>241</v>
      </c>
      <c r="X40" s="24">
        <v>290</v>
      </c>
      <c r="Y40" s="24">
        <v>137</v>
      </c>
      <c r="Z40" s="24">
        <v>233</v>
      </c>
      <c r="AA40" s="31">
        <f t="shared" si="2"/>
        <v>901</v>
      </c>
      <c r="AB40" s="21">
        <f t="shared" si="3"/>
        <v>1.3348148148148149</v>
      </c>
    </row>
    <row r="41" spans="1:28" s="38" customFormat="1" ht="36" customHeight="1" thickBot="1" x14ac:dyDescent="0.2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/>
      <c r="O41" s="34"/>
      <c r="P41" s="34"/>
      <c r="Q41" s="35"/>
      <c r="R41" s="36"/>
      <c r="S41" s="86" t="s">
        <v>72</v>
      </c>
      <c r="T41" s="87"/>
      <c r="U41" s="87"/>
      <c r="V41" s="87"/>
      <c r="W41" s="87"/>
      <c r="X41" s="87"/>
      <c r="Y41" s="87"/>
      <c r="Z41" s="87"/>
      <c r="AA41" s="35"/>
      <c r="AB41" s="37"/>
    </row>
    <row r="42" spans="1:28" x14ac:dyDescent="0.2">
      <c r="A42" s="16"/>
      <c r="B42" s="16"/>
      <c r="C42" s="16"/>
      <c r="D42" s="16"/>
      <c r="E42" s="16"/>
      <c r="F42" s="16"/>
      <c r="G42" s="16"/>
      <c r="H42" s="16" t="s">
        <v>73</v>
      </c>
      <c r="I42" s="16"/>
      <c r="J42" s="16"/>
      <c r="K42" s="16"/>
      <c r="L42" s="16"/>
      <c r="M42" s="16"/>
      <c r="N42" s="22" t="s">
        <v>74</v>
      </c>
      <c r="O42" s="29"/>
      <c r="P42" s="29"/>
      <c r="Q42" s="27"/>
      <c r="R42" s="27"/>
      <c r="S42" s="23"/>
      <c r="T42" s="24"/>
      <c r="U42" s="24"/>
      <c r="V42" s="25"/>
      <c r="W42" s="23"/>
      <c r="X42" s="24"/>
      <c r="Y42" s="24"/>
      <c r="Z42" s="24"/>
      <c r="AA42" s="27"/>
      <c r="AB42" s="21"/>
    </row>
    <row r="43" spans="1:28" x14ac:dyDescent="0.2">
      <c r="A43" s="46"/>
      <c r="B43" s="46"/>
      <c r="C43" s="46"/>
      <c r="D43" s="46"/>
      <c r="E43" s="46"/>
      <c r="F43" s="46"/>
      <c r="G43" s="46"/>
      <c r="H43" s="46"/>
      <c r="I43" s="47" t="s">
        <v>75</v>
      </c>
      <c r="J43" s="46"/>
      <c r="K43" s="46"/>
      <c r="L43" s="46"/>
      <c r="M43" s="46"/>
      <c r="N43" s="48" t="s">
        <v>76</v>
      </c>
      <c r="O43" s="49"/>
      <c r="P43" s="49"/>
      <c r="Q43" s="50"/>
      <c r="R43" s="50"/>
      <c r="S43" s="51"/>
      <c r="T43" s="52"/>
      <c r="U43" s="52"/>
      <c r="V43" s="53"/>
      <c r="W43" s="51"/>
      <c r="X43" s="52"/>
      <c r="Y43" s="52"/>
      <c r="Z43" s="52"/>
      <c r="AA43" s="50"/>
      <c r="AB43" s="54"/>
    </row>
    <row r="44" spans="1:28" ht="26.25" thickBot="1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 t="s">
        <v>50</v>
      </c>
      <c r="K44" s="16">
        <v>13</v>
      </c>
      <c r="L44" s="16" t="s">
        <v>51</v>
      </c>
      <c r="M44" s="26" t="s">
        <v>36</v>
      </c>
      <c r="N44" s="30" t="s">
        <v>77</v>
      </c>
      <c r="O44" s="29" t="s">
        <v>68</v>
      </c>
      <c r="P44" s="29"/>
      <c r="Q44" s="31">
        <f>S44+T44+U44+V44</f>
        <v>100</v>
      </c>
      <c r="R44" s="31">
        <v>100</v>
      </c>
      <c r="S44" s="23">
        <v>0</v>
      </c>
      <c r="T44" s="24">
        <v>25</v>
      </c>
      <c r="U44" s="24">
        <v>50</v>
      </c>
      <c r="V44" s="25">
        <v>25</v>
      </c>
      <c r="W44" s="23">
        <v>44</v>
      </c>
      <c r="X44" s="24">
        <v>40</v>
      </c>
      <c r="Y44" s="24">
        <v>41</v>
      </c>
      <c r="Z44" s="24">
        <v>131</v>
      </c>
      <c r="AA44" s="31">
        <f>SUM(W44:Z44)</f>
        <v>256</v>
      </c>
      <c r="AB44" s="21">
        <f>+AA44/Q44</f>
        <v>2.56</v>
      </c>
    </row>
    <row r="45" spans="1:28" s="38" customFormat="1" ht="21" customHeight="1" thickBot="1" x14ac:dyDescent="0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3"/>
      <c r="O45" s="34"/>
      <c r="P45" s="34"/>
      <c r="Q45" s="35"/>
      <c r="R45" s="36"/>
      <c r="S45" s="86" t="s">
        <v>78</v>
      </c>
      <c r="T45" s="87"/>
      <c r="U45" s="87"/>
      <c r="V45" s="87"/>
      <c r="W45" s="87"/>
      <c r="X45" s="87"/>
      <c r="Y45" s="87"/>
      <c r="Z45" s="87"/>
      <c r="AA45" s="35"/>
      <c r="AB45" s="37"/>
    </row>
    <row r="46" spans="1:28" x14ac:dyDescent="0.2">
      <c r="A46" s="16"/>
      <c r="B46" s="16"/>
      <c r="C46" s="16"/>
      <c r="D46" s="16"/>
      <c r="E46" s="16"/>
      <c r="F46" s="16"/>
      <c r="G46" s="16"/>
      <c r="H46" s="16"/>
      <c r="I46" s="26" t="s">
        <v>79</v>
      </c>
      <c r="J46" s="16"/>
      <c r="K46" s="16"/>
      <c r="L46" s="16"/>
      <c r="M46" s="16"/>
      <c r="N46" s="22" t="s">
        <v>80</v>
      </c>
      <c r="O46" s="29"/>
      <c r="P46" s="29"/>
      <c r="Q46" s="31"/>
      <c r="R46" s="31"/>
      <c r="S46" s="23"/>
      <c r="T46" s="24"/>
      <c r="U46" s="24"/>
      <c r="V46" s="25"/>
      <c r="W46" s="23"/>
      <c r="X46" s="24"/>
      <c r="Y46" s="24"/>
      <c r="Z46" s="24"/>
      <c r="AA46" s="31"/>
      <c r="AB46" s="21"/>
    </row>
    <row r="47" spans="1:28" ht="13.5" thickBot="1" x14ac:dyDescent="0.25">
      <c r="A47" s="16"/>
      <c r="B47" s="16"/>
      <c r="C47" s="16"/>
      <c r="D47" s="16"/>
      <c r="E47" s="16"/>
      <c r="F47" s="16"/>
      <c r="G47" s="16"/>
      <c r="H47" s="16"/>
      <c r="I47" s="26"/>
      <c r="J47" s="16" t="s">
        <v>50</v>
      </c>
      <c r="K47" s="16">
        <v>13</v>
      </c>
      <c r="L47" s="16" t="s">
        <v>51</v>
      </c>
      <c r="M47" s="26" t="s">
        <v>36</v>
      </c>
      <c r="N47" s="30" t="s">
        <v>81</v>
      </c>
      <c r="O47" s="29" t="s">
        <v>82</v>
      </c>
      <c r="P47" s="29"/>
      <c r="Q47" s="31">
        <f>S47+T47+U47+V47</f>
        <v>1200</v>
      </c>
      <c r="R47" s="31">
        <v>1200</v>
      </c>
      <c r="S47" s="23">
        <v>0</v>
      </c>
      <c r="T47" s="24">
        <v>150</v>
      </c>
      <c r="U47" s="24">
        <v>475</v>
      </c>
      <c r="V47" s="25">
        <v>575</v>
      </c>
      <c r="W47" s="23">
        <v>122</v>
      </c>
      <c r="X47" s="24">
        <v>193</v>
      </c>
      <c r="Y47" s="24">
        <v>129</v>
      </c>
      <c r="Z47" s="24">
        <v>164</v>
      </c>
      <c r="AA47" s="31">
        <f>SUM(W47:Z47)</f>
        <v>608</v>
      </c>
      <c r="AB47" s="21">
        <f>+AA47/Q47</f>
        <v>0.50666666666666671</v>
      </c>
    </row>
    <row r="48" spans="1:28" s="38" customFormat="1" ht="23.25" customHeight="1" thickBot="1" x14ac:dyDescent="0.2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3"/>
      <c r="O48" s="34"/>
      <c r="P48" s="34"/>
      <c r="Q48" s="35"/>
      <c r="R48" s="36"/>
      <c r="S48" s="86" t="s">
        <v>83</v>
      </c>
      <c r="T48" s="87"/>
      <c r="U48" s="87"/>
      <c r="V48" s="87"/>
      <c r="W48" s="87"/>
      <c r="X48" s="87"/>
      <c r="Y48" s="87"/>
      <c r="Z48" s="87"/>
      <c r="AA48" s="35"/>
      <c r="AB48" s="37"/>
    </row>
    <row r="49" spans="1:28" x14ac:dyDescent="0.2">
      <c r="A49" s="82" t="s">
        <v>84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39">
        <v>4</v>
      </c>
      <c r="P49" s="40">
        <v>280363111.35473669</v>
      </c>
      <c r="Q49" s="41">
        <f>SUM(Q38:Q47)</f>
        <v>2525</v>
      </c>
      <c r="R49" s="41">
        <v>2525</v>
      </c>
      <c r="S49" s="42">
        <f t="shared" ref="S49:Z49" si="4">SUM(S38:S47)</f>
        <v>0</v>
      </c>
      <c r="T49" s="43">
        <f t="shared" si="4"/>
        <v>475</v>
      </c>
      <c r="U49" s="43">
        <f t="shared" si="4"/>
        <v>925</v>
      </c>
      <c r="V49" s="44">
        <f t="shared" si="4"/>
        <v>1125</v>
      </c>
      <c r="W49" s="42">
        <f t="shared" si="4"/>
        <v>410</v>
      </c>
      <c r="X49" s="43">
        <f t="shared" si="4"/>
        <v>816</v>
      </c>
      <c r="Y49" s="43">
        <f t="shared" si="4"/>
        <v>415</v>
      </c>
      <c r="Z49" s="43">
        <f t="shared" si="4"/>
        <v>600</v>
      </c>
      <c r="AA49" s="41">
        <f>SUM(AA44:AA47)</f>
        <v>864</v>
      </c>
      <c r="AB49" s="45">
        <f>+AA49/Q49</f>
        <v>0.3421782178217822</v>
      </c>
    </row>
    <row r="50" spans="1:28" x14ac:dyDescent="0.2">
      <c r="A50" s="16"/>
      <c r="B50" s="26" t="s">
        <v>59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22" t="s">
        <v>85</v>
      </c>
      <c r="O50" s="27" t="s">
        <v>38</v>
      </c>
      <c r="P50" s="27"/>
      <c r="Q50" s="27"/>
      <c r="R50" s="27"/>
      <c r="S50" s="23"/>
      <c r="T50" s="24"/>
      <c r="U50" s="24"/>
      <c r="V50" s="25"/>
      <c r="W50" s="23"/>
      <c r="X50" s="24"/>
      <c r="Y50" s="24"/>
      <c r="Z50" s="24"/>
      <c r="AA50" s="27"/>
      <c r="AB50" s="21"/>
    </row>
    <row r="51" spans="1:28" x14ac:dyDescent="0.2">
      <c r="A51" s="16"/>
      <c r="B51" s="16"/>
      <c r="C51" s="16">
        <v>2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22" t="s">
        <v>39</v>
      </c>
      <c r="O51" s="29"/>
      <c r="P51" s="29"/>
      <c r="Q51" s="27"/>
      <c r="R51" s="27"/>
      <c r="S51" s="23"/>
      <c r="T51" s="24"/>
      <c r="U51" s="24"/>
      <c r="V51" s="25"/>
      <c r="W51" s="23"/>
      <c r="X51" s="24"/>
      <c r="Y51" s="24"/>
      <c r="Z51" s="24"/>
      <c r="AA51" s="27"/>
      <c r="AB51" s="21"/>
    </row>
    <row r="52" spans="1:28" x14ac:dyDescent="0.2">
      <c r="A52" s="16"/>
      <c r="B52" s="16"/>
      <c r="C52" s="16"/>
      <c r="D52" s="16">
        <v>2</v>
      </c>
      <c r="E52" s="16"/>
      <c r="F52" s="16"/>
      <c r="G52" s="16"/>
      <c r="H52" s="16"/>
      <c r="I52" s="16"/>
      <c r="J52" s="16"/>
      <c r="K52" s="16"/>
      <c r="L52" s="16"/>
      <c r="M52" s="16"/>
      <c r="N52" s="22" t="s">
        <v>40</v>
      </c>
      <c r="O52" s="29"/>
      <c r="P52" s="29"/>
      <c r="Q52" s="27"/>
      <c r="R52" s="27"/>
      <c r="S52" s="23"/>
      <c r="T52" s="24"/>
      <c r="U52" s="24"/>
      <c r="V52" s="25"/>
      <c r="W52" s="23"/>
      <c r="X52" s="24"/>
      <c r="Y52" s="24"/>
      <c r="Z52" s="24"/>
      <c r="AA52" s="27"/>
      <c r="AB52" s="21"/>
    </row>
    <row r="53" spans="1:28" x14ac:dyDescent="0.2">
      <c r="A53" s="16"/>
      <c r="B53" s="16"/>
      <c r="C53" s="16"/>
      <c r="D53" s="16"/>
      <c r="E53" s="26" t="s">
        <v>36</v>
      </c>
      <c r="F53" s="16"/>
      <c r="G53" s="16"/>
      <c r="H53" s="16"/>
      <c r="I53" s="16"/>
      <c r="J53" s="16"/>
      <c r="K53" s="16"/>
      <c r="L53" s="16"/>
      <c r="M53" s="16"/>
      <c r="N53" s="22" t="s">
        <v>41</v>
      </c>
      <c r="O53" s="29"/>
      <c r="P53" s="29"/>
      <c r="Q53" s="27"/>
      <c r="R53" s="27"/>
      <c r="S53" s="23"/>
      <c r="T53" s="24"/>
      <c r="U53" s="24"/>
      <c r="V53" s="25"/>
      <c r="W53" s="23"/>
      <c r="X53" s="24"/>
      <c r="Y53" s="24"/>
      <c r="Z53" s="24"/>
      <c r="AA53" s="27"/>
      <c r="AB53" s="21"/>
    </row>
    <row r="54" spans="1:28" x14ac:dyDescent="0.2">
      <c r="A54" s="16"/>
      <c r="B54" s="16"/>
      <c r="C54" s="16"/>
      <c r="D54" s="16"/>
      <c r="E54" s="16"/>
      <c r="F54" s="16" t="s">
        <v>42</v>
      </c>
      <c r="G54" s="16"/>
      <c r="H54" s="16"/>
      <c r="I54" s="16"/>
      <c r="J54" s="16"/>
      <c r="K54" s="16"/>
      <c r="L54" s="16"/>
      <c r="M54" s="16"/>
      <c r="N54" s="22" t="s">
        <v>43</v>
      </c>
      <c r="O54" s="29" t="s">
        <v>38</v>
      </c>
      <c r="P54" s="29"/>
      <c r="Q54" s="27"/>
      <c r="R54" s="27"/>
      <c r="S54" s="23"/>
      <c r="T54" s="24"/>
      <c r="U54" s="24"/>
      <c r="V54" s="25"/>
      <c r="W54" s="23"/>
      <c r="X54" s="24"/>
      <c r="Y54" s="24"/>
      <c r="Z54" s="24"/>
      <c r="AA54" s="27"/>
      <c r="AB54" s="21"/>
    </row>
    <row r="55" spans="1:28" x14ac:dyDescent="0.2">
      <c r="A55" s="16"/>
      <c r="B55" s="16"/>
      <c r="C55" s="16"/>
      <c r="D55" s="16"/>
      <c r="E55" s="16"/>
      <c r="F55" s="16"/>
      <c r="G55" s="26">
        <v>2</v>
      </c>
      <c r="H55" s="16"/>
      <c r="I55" s="16"/>
      <c r="J55" s="16"/>
      <c r="K55" s="16"/>
      <c r="L55" s="16"/>
      <c r="M55" s="16"/>
      <c r="N55" s="22" t="s">
        <v>44</v>
      </c>
      <c r="O55" s="29"/>
      <c r="P55" s="29"/>
      <c r="Q55" s="27"/>
      <c r="R55" s="27"/>
      <c r="S55" s="23"/>
      <c r="T55" s="24"/>
      <c r="U55" s="24"/>
      <c r="V55" s="25"/>
      <c r="W55" s="23"/>
      <c r="X55" s="24"/>
      <c r="Y55" s="24"/>
      <c r="Z55" s="24"/>
      <c r="AA55" s="27"/>
      <c r="AB55" s="21"/>
    </row>
    <row r="56" spans="1:28" ht="38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22" t="s">
        <v>45</v>
      </c>
      <c r="O56" s="29"/>
      <c r="P56" s="29"/>
      <c r="Q56" s="27"/>
      <c r="R56" s="27"/>
      <c r="S56" s="23"/>
      <c r="T56" s="24"/>
      <c r="U56" s="24"/>
      <c r="V56" s="25"/>
      <c r="W56" s="23"/>
      <c r="X56" s="24"/>
      <c r="Y56" s="24"/>
      <c r="Z56" s="24"/>
      <c r="AA56" s="27"/>
      <c r="AB56" s="21"/>
    </row>
    <row r="57" spans="1:28" ht="25.5" x14ac:dyDescent="0.2">
      <c r="A57" s="16"/>
      <c r="B57" s="16"/>
      <c r="C57" s="16"/>
      <c r="D57" s="16"/>
      <c r="E57" s="16"/>
      <c r="F57" s="16"/>
      <c r="G57" s="16"/>
      <c r="H57" s="16" t="s">
        <v>86</v>
      </c>
      <c r="I57" s="16"/>
      <c r="J57" s="16"/>
      <c r="K57" s="16"/>
      <c r="L57" s="16"/>
      <c r="M57" s="16"/>
      <c r="N57" s="22" t="s">
        <v>87</v>
      </c>
      <c r="O57" s="29"/>
      <c r="P57" s="29"/>
      <c r="Q57" s="27"/>
      <c r="R57" s="27"/>
      <c r="S57" s="23"/>
      <c r="T57" s="24"/>
      <c r="U57" s="24"/>
      <c r="V57" s="25"/>
      <c r="W57" s="23"/>
      <c r="X57" s="24"/>
      <c r="Y57" s="24"/>
      <c r="Z57" s="24"/>
      <c r="AA57" s="27"/>
      <c r="AB57" s="21"/>
    </row>
    <row r="58" spans="1:28" ht="25.5" x14ac:dyDescent="0.2">
      <c r="A58" s="16"/>
      <c r="B58" s="16"/>
      <c r="C58" s="16"/>
      <c r="D58" s="16"/>
      <c r="E58" s="16"/>
      <c r="F58" s="16"/>
      <c r="G58" s="16"/>
      <c r="H58" s="16"/>
      <c r="I58" s="26" t="s">
        <v>48</v>
      </c>
      <c r="J58" s="16"/>
      <c r="K58" s="16"/>
      <c r="L58" s="16"/>
      <c r="M58" s="16"/>
      <c r="N58" s="55" t="s">
        <v>88</v>
      </c>
      <c r="O58" s="29"/>
      <c r="P58" s="29"/>
      <c r="Q58" s="27"/>
      <c r="R58" s="27"/>
      <c r="S58" s="23"/>
      <c r="T58" s="24"/>
      <c r="U58" s="24"/>
      <c r="V58" s="25"/>
      <c r="W58" s="23"/>
      <c r="X58" s="24"/>
      <c r="Y58" s="24"/>
      <c r="Z58" s="24"/>
      <c r="AA58" s="27"/>
      <c r="AB58" s="21"/>
    </row>
    <row r="59" spans="1:28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 t="s">
        <v>50</v>
      </c>
      <c r="K59" s="16">
        <v>13</v>
      </c>
      <c r="L59" s="16" t="s">
        <v>51</v>
      </c>
      <c r="M59" s="16" t="s">
        <v>36</v>
      </c>
      <c r="N59" s="56" t="s">
        <v>89</v>
      </c>
      <c r="O59" s="29" t="s">
        <v>90</v>
      </c>
      <c r="P59" s="29"/>
      <c r="Q59" s="27">
        <v>12</v>
      </c>
      <c r="R59" s="27">
        <v>12</v>
      </c>
      <c r="S59" s="23">
        <v>3</v>
      </c>
      <c r="T59" s="24">
        <v>3</v>
      </c>
      <c r="U59" s="24">
        <v>3</v>
      </c>
      <c r="V59" s="25">
        <v>3</v>
      </c>
      <c r="W59" s="23">
        <v>3</v>
      </c>
      <c r="X59" s="24">
        <v>3</v>
      </c>
      <c r="Y59" s="24">
        <v>3</v>
      </c>
      <c r="Z59" s="24">
        <v>3</v>
      </c>
      <c r="AA59" s="31">
        <f>SUM(W59:Z59)</f>
        <v>12</v>
      </c>
      <c r="AB59" s="21">
        <f>+AA59/Q59</f>
        <v>1</v>
      </c>
    </row>
    <row r="60" spans="1:28" ht="25.5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 t="s">
        <v>50</v>
      </c>
      <c r="K60" s="16">
        <v>13</v>
      </c>
      <c r="L60" s="16" t="s">
        <v>51</v>
      </c>
      <c r="M60" s="16" t="s">
        <v>55</v>
      </c>
      <c r="N60" s="30" t="s">
        <v>91</v>
      </c>
      <c r="O60" s="29" t="s">
        <v>90</v>
      </c>
      <c r="P60" s="29"/>
      <c r="Q60" s="27">
        <v>4</v>
      </c>
      <c r="R60" s="27">
        <v>4</v>
      </c>
      <c r="S60" s="23">
        <v>1</v>
      </c>
      <c r="T60" s="24">
        <v>1</v>
      </c>
      <c r="U60" s="24">
        <v>1</v>
      </c>
      <c r="V60" s="25">
        <v>1</v>
      </c>
      <c r="W60" s="23">
        <v>1</v>
      </c>
      <c r="X60" s="24">
        <v>1</v>
      </c>
      <c r="Y60" s="24">
        <v>1</v>
      </c>
      <c r="Z60" s="24">
        <v>1</v>
      </c>
      <c r="AA60" s="31">
        <f>SUM(W60:Z60)</f>
        <v>4</v>
      </c>
      <c r="AB60" s="21">
        <f>+AA60/Q60</f>
        <v>1</v>
      </c>
    </row>
    <row r="61" spans="1:28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 t="s">
        <v>50</v>
      </c>
      <c r="K61" s="16">
        <v>13</v>
      </c>
      <c r="L61" s="16" t="s">
        <v>51</v>
      </c>
      <c r="M61" s="16" t="s">
        <v>59</v>
      </c>
      <c r="N61" s="30" t="s">
        <v>92</v>
      </c>
      <c r="O61" s="29" t="s">
        <v>93</v>
      </c>
      <c r="P61" s="29"/>
      <c r="Q61" s="27">
        <v>1</v>
      </c>
      <c r="R61" s="27">
        <v>1</v>
      </c>
      <c r="S61" s="23">
        <v>1</v>
      </c>
      <c r="T61" s="24">
        <v>0</v>
      </c>
      <c r="U61" s="24">
        <v>0</v>
      </c>
      <c r="V61" s="25">
        <v>0</v>
      </c>
      <c r="W61" s="23">
        <v>1</v>
      </c>
      <c r="X61" s="24">
        <v>0</v>
      </c>
      <c r="Y61" s="24">
        <v>0</v>
      </c>
      <c r="Z61" s="24">
        <v>0</v>
      </c>
      <c r="AA61" s="31">
        <f>SUM(W61:Z61)</f>
        <v>1</v>
      </c>
      <c r="AB61" s="21">
        <f>+AA61/Q61</f>
        <v>1</v>
      </c>
    </row>
    <row r="62" spans="1:28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 t="s">
        <v>50</v>
      </c>
      <c r="K62" s="16">
        <v>13</v>
      </c>
      <c r="L62" s="16" t="s">
        <v>51</v>
      </c>
      <c r="M62" s="16" t="s">
        <v>94</v>
      </c>
      <c r="N62" s="30" t="s">
        <v>95</v>
      </c>
      <c r="O62" s="29" t="s">
        <v>90</v>
      </c>
      <c r="P62" s="29"/>
      <c r="Q62" s="27">
        <v>1</v>
      </c>
      <c r="R62" s="27">
        <v>1</v>
      </c>
      <c r="S62" s="23">
        <v>1</v>
      </c>
      <c r="T62" s="24">
        <v>0</v>
      </c>
      <c r="U62" s="24">
        <v>0</v>
      </c>
      <c r="V62" s="25">
        <v>0</v>
      </c>
      <c r="W62" s="23">
        <v>1</v>
      </c>
      <c r="X62" s="24">
        <v>0</v>
      </c>
      <c r="Y62" s="24">
        <v>0</v>
      </c>
      <c r="Z62" s="24">
        <v>0</v>
      </c>
      <c r="AA62" s="31">
        <f>SUM(W62:Z62)</f>
        <v>1</v>
      </c>
      <c r="AB62" s="21">
        <f>+AA62/Q62</f>
        <v>1</v>
      </c>
    </row>
    <row r="63" spans="1:28" ht="25.5" customHeight="1" x14ac:dyDescent="0.2">
      <c r="A63" s="16"/>
      <c r="B63" s="16"/>
      <c r="C63" s="16"/>
      <c r="D63" s="16"/>
      <c r="E63" s="16"/>
      <c r="F63" s="16"/>
      <c r="G63" s="16"/>
      <c r="H63" s="16"/>
      <c r="I63" s="26" t="s">
        <v>65</v>
      </c>
      <c r="J63" s="16"/>
      <c r="K63" s="16"/>
      <c r="L63" s="16"/>
      <c r="M63" s="16"/>
      <c r="N63" s="22" t="s">
        <v>96</v>
      </c>
      <c r="O63" s="29"/>
      <c r="P63" s="29"/>
      <c r="Q63" s="27"/>
      <c r="R63" s="27"/>
      <c r="S63" s="23"/>
      <c r="T63" s="24"/>
      <c r="U63" s="24"/>
      <c r="V63" s="25"/>
      <c r="W63" s="23"/>
      <c r="X63" s="24"/>
      <c r="Y63" s="24"/>
      <c r="Z63" s="24"/>
      <c r="AA63" s="27"/>
      <c r="AB63" s="21"/>
    </row>
    <row r="64" spans="1:28" ht="12.75" customHeight="1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 t="s">
        <v>50</v>
      </c>
      <c r="K64" s="16">
        <v>13</v>
      </c>
      <c r="L64" s="16" t="s">
        <v>51</v>
      </c>
      <c r="M64" s="16" t="s">
        <v>36</v>
      </c>
      <c r="N64" s="30" t="s">
        <v>97</v>
      </c>
      <c r="O64" s="29" t="s">
        <v>98</v>
      </c>
      <c r="P64" s="29"/>
      <c r="Q64" s="27">
        <v>1</v>
      </c>
      <c r="R64" s="27">
        <v>1</v>
      </c>
      <c r="S64" s="23">
        <v>0</v>
      </c>
      <c r="T64" s="24">
        <v>0</v>
      </c>
      <c r="U64" s="24">
        <v>1</v>
      </c>
      <c r="V64" s="25">
        <v>0</v>
      </c>
      <c r="W64" s="23">
        <v>0</v>
      </c>
      <c r="X64" s="24">
        <v>0</v>
      </c>
      <c r="Y64" s="24">
        <v>1</v>
      </c>
      <c r="Z64" s="24">
        <v>0</v>
      </c>
      <c r="AA64" s="31">
        <f>SUM(W64:Z64)</f>
        <v>1</v>
      </c>
      <c r="AB64" s="21">
        <f>+AA64/Q64</f>
        <v>1</v>
      </c>
    </row>
    <row r="65" spans="1:28" ht="13.5" thickBot="1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 t="s">
        <v>50</v>
      </c>
      <c r="K65" s="16">
        <v>13</v>
      </c>
      <c r="L65" s="16" t="s">
        <v>51</v>
      </c>
      <c r="M65" s="16" t="s">
        <v>55</v>
      </c>
      <c r="N65" s="30" t="s">
        <v>99</v>
      </c>
      <c r="O65" s="29" t="s">
        <v>100</v>
      </c>
      <c r="P65" s="29"/>
      <c r="Q65" s="27">
        <v>390</v>
      </c>
      <c r="R65" s="27">
        <v>390</v>
      </c>
      <c r="S65" s="23">
        <v>0</v>
      </c>
      <c r="T65" s="24">
        <f>125/2.5</f>
        <v>50</v>
      </c>
      <c r="U65" s="24">
        <f>300/2.5</f>
        <v>120</v>
      </c>
      <c r="V65" s="25">
        <f>550/2.5</f>
        <v>220</v>
      </c>
      <c r="W65" s="23">
        <v>33</v>
      </c>
      <c r="X65" s="24">
        <v>85</v>
      </c>
      <c r="Y65" s="24">
        <v>48</v>
      </c>
      <c r="Z65" s="24">
        <v>53</v>
      </c>
      <c r="AA65" s="31">
        <f>SUM(W65:Z65)</f>
        <v>219</v>
      </c>
      <c r="AB65" s="21">
        <f>+AA65/Q65</f>
        <v>0.56153846153846154</v>
      </c>
    </row>
    <row r="66" spans="1:28" s="38" customFormat="1" ht="39" customHeight="1" thickBot="1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3"/>
      <c r="O66" s="34"/>
      <c r="P66" s="34"/>
      <c r="Q66" s="35"/>
      <c r="R66" s="36"/>
      <c r="S66" s="86" t="s">
        <v>101</v>
      </c>
      <c r="T66" s="87"/>
      <c r="U66" s="87"/>
      <c r="V66" s="87"/>
      <c r="W66" s="87"/>
      <c r="X66" s="87"/>
      <c r="Y66" s="87"/>
      <c r="Z66" s="87"/>
      <c r="AA66" s="35"/>
      <c r="AB66" s="37"/>
    </row>
    <row r="67" spans="1:28" x14ac:dyDescent="0.2">
      <c r="A67" s="82" t="s">
        <v>102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39">
        <v>6</v>
      </c>
      <c r="P67" s="40">
        <v>7035776.7330966676</v>
      </c>
      <c r="Q67" s="41">
        <f>SUM(Q58:Q66)</f>
        <v>409</v>
      </c>
      <c r="R67" s="41">
        <f t="shared" ref="R67:AA67" si="5">SUM(R58:R66)</f>
        <v>409</v>
      </c>
      <c r="S67" s="41">
        <f t="shared" si="5"/>
        <v>6</v>
      </c>
      <c r="T67" s="41">
        <f t="shared" si="5"/>
        <v>54</v>
      </c>
      <c r="U67" s="41">
        <f t="shared" si="5"/>
        <v>125</v>
      </c>
      <c r="V67" s="41">
        <f t="shared" si="5"/>
        <v>224</v>
      </c>
      <c r="W67" s="41">
        <f t="shared" si="5"/>
        <v>39</v>
      </c>
      <c r="X67" s="41">
        <f t="shared" si="5"/>
        <v>89</v>
      </c>
      <c r="Y67" s="41">
        <f t="shared" si="5"/>
        <v>53</v>
      </c>
      <c r="Z67" s="41">
        <f t="shared" si="5"/>
        <v>57</v>
      </c>
      <c r="AA67" s="41">
        <f t="shared" si="5"/>
        <v>238</v>
      </c>
      <c r="AB67" s="45">
        <f>+AA67/Q67</f>
        <v>0.58190709046454769</v>
      </c>
    </row>
    <row r="68" spans="1:28" ht="11.25" customHeight="1" x14ac:dyDescent="0.2">
      <c r="A68" s="16"/>
      <c r="B68" s="26" t="s">
        <v>94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22" t="s">
        <v>103</v>
      </c>
      <c r="O68" s="27" t="s">
        <v>38</v>
      </c>
      <c r="P68" s="27"/>
      <c r="Q68" s="27"/>
      <c r="R68" s="27"/>
      <c r="S68" s="23"/>
      <c r="T68" s="24"/>
      <c r="U68" s="24"/>
      <c r="V68" s="25"/>
      <c r="W68" s="23"/>
      <c r="X68" s="24"/>
      <c r="Y68" s="24"/>
      <c r="Z68" s="24"/>
      <c r="AA68" s="27"/>
      <c r="AB68" s="21"/>
    </row>
    <row r="69" spans="1:28" ht="11.25" customHeight="1" x14ac:dyDescent="0.2">
      <c r="A69" s="16"/>
      <c r="B69" s="16"/>
      <c r="C69" s="16">
        <v>2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22" t="s">
        <v>39</v>
      </c>
      <c r="O69" s="29"/>
      <c r="P69" s="29"/>
      <c r="Q69" s="27"/>
      <c r="R69" s="27"/>
      <c r="S69" s="23"/>
      <c r="T69" s="24"/>
      <c r="U69" s="24"/>
      <c r="V69" s="25"/>
      <c r="W69" s="23"/>
      <c r="X69" s="24"/>
      <c r="Y69" s="24"/>
      <c r="Z69" s="24"/>
      <c r="AA69" s="27"/>
      <c r="AB69" s="21"/>
    </row>
    <row r="70" spans="1:28" ht="11.25" customHeight="1" x14ac:dyDescent="0.2">
      <c r="A70" s="16"/>
      <c r="B70" s="16"/>
      <c r="C70" s="16"/>
      <c r="D70" s="16">
        <v>2</v>
      </c>
      <c r="E70" s="16"/>
      <c r="F70" s="16"/>
      <c r="G70" s="16"/>
      <c r="H70" s="16"/>
      <c r="I70" s="16"/>
      <c r="J70" s="16"/>
      <c r="K70" s="16"/>
      <c r="L70" s="16"/>
      <c r="M70" s="16"/>
      <c r="N70" s="22" t="s">
        <v>40</v>
      </c>
      <c r="O70" s="29"/>
      <c r="P70" s="29"/>
      <c r="Q70" s="27"/>
      <c r="R70" s="27"/>
      <c r="S70" s="23"/>
      <c r="T70" s="24"/>
      <c r="U70" s="24"/>
      <c r="V70" s="25"/>
      <c r="W70" s="23"/>
      <c r="X70" s="24"/>
      <c r="Y70" s="24"/>
      <c r="Z70" s="24"/>
      <c r="AA70" s="27"/>
      <c r="AB70" s="21"/>
    </row>
    <row r="71" spans="1:28" ht="11.25" customHeight="1" x14ac:dyDescent="0.2">
      <c r="A71" s="16"/>
      <c r="B71" s="16"/>
      <c r="C71" s="16"/>
      <c r="D71" s="16"/>
      <c r="E71" s="26" t="s">
        <v>36</v>
      </c>
      <c r="F71" s="16"/>
      <c r="G71" s="16"/>
      <c r="H71" s="16"/>
      <c r="I71" s="16"/>
      <c r="J71" s="16"/>
      <c r="K71" s="16"/>
      <c r="L71" s="16"/>
      <c r="M71" s="16"/>
      <c r="N71" s="22" t="s">
        <v>41</v>
      </c>
      <c r="O71" s="29"/>
      <c r="P71" s="29"/>
      <c r="Q71" s="27"/>
      <c r="R71" s="27"/>
      <c r="S71" s="23"/>
      <c r="T71" s="24"/>
      <c r="U71" s="24"/>
      <c r="V71" s="25"/>
      <c r="W71" s="23"/>
      <c r="X71" s="24"/>
      <c r="Y71" s="24"/>
      <c r="Z71" s="24"/>
      <c r="AA71" s="27"/>
      <c r="AB71" s="21"/>
    </row>
    <row r="72" spans="1:28" ht="11.25" customHeight="1" x14ac:dyDescent="0.2">
      <c r="A72" s="16"/>
      <c r="B72" s="16"/>
      <c r="C72" s="16"/>
      <c r="D72" s="16"/>
      <c r="E72" s="16"/>
      <c r="F72" s="16" t="s">
        <v>42</v>
      </c>
      <c r="G72" s="16"/>
      <c r="H72" s="16"/>
      <c r="I72" s="16"/>
      <c r="J72" s="16"/>
      <c r="K72" s="16"/>
      <c r="L72" s="16"/>
      <c r="M72" s="16"/>
      <c r="N72" s="22" t="s">
        <v>43</v>
      </c>
      <c r="O72" s="29"/>
      <c r="P72" s="29"/>
      <c r="Q72" s="27"/>
      <c r="R72" s="27"/>
      <c r="S72" s="23"/>
      <c r="T72" s="24"/>
      <c r="U72" s="24"/>
      <c r="V72" s="25"/>
      <c r="W72" s="23"/>
      <c r="X72" s="24"/>
      <c r="Y72" s="24"/>
      <c r="Z72" s="24"/>
      <c r="AA72" s="27"/>
      <c r="AB72" s="21"/>
    </row>
    <row r="73" spans="1:28" ht="11.25" customHeight="1" x14ac:dyDescent="0.2">
      <c r="A73" s="16"/>
      <c r="B73" s="16"/>
      <c r="C73" s="16"/>
      <c r="D73" s="16"/>
      <c r="E73" s="16"/>
      <c r="F73" s="16"/>
      <c r="G73" s="26">
        <v>2</v>
      </c>
      <c r="H73" s="16"/>
      <c r="I73" s="16"/>
      <c r="J73" s="16"/>
      <c r="K73" s="16"/>
      <c r="L73" s="16"/>
      <c r="M73" s="16"/>
      <c r="N73" s="22" t="s">
        <v>44</v>
      </c>
      <c r="O73" s="29" t="s">
        <v>38</v>
      </c>
      <c r="P73" s="29"/>
      <c r="Q73" s="27"/>
      <c r="R73" s="27"/>
      <c r="S73" s="23"/>
      <c r="T73" s="24"/>
      <c r="U73" s="24"/>
      <c r="V73" s="25"/>
      <c r="W73" s="23"/>
      <c r="X73" s="24"/>
      <c r="Y73" s="24"/>
      <c r="Z73" s="24"/>
      <c r="AA73" s="27"/>
      <c r="AB73" s="21"/>
    </row>
    <row r="74" spans="1:28" ht="38.25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22" t="s">
        <v>45</v>
      </c>
      <c r="O74" s="29"/>
      <c r="P74" s="29"/>
      <c r="Q74" s="27"/>
      <c r="R74" s="27"/>
      <c r="S74" s="23"/>
      <c r="T74" s="24"/>
      <c r="U74" s="24"/>
      <c r="V74" s="25"/>
      <c r="W74" s="23"/>
      <c r="X74" s="24"/>
      <c r="Y74" s="24"/>
      <c r="Z74" s="24"/>
      <c r="AA74" s="27"/>
      <c r="AB74" s="21"/>
    </row>
    <row r="75" spans="1:28" ht="10.5" customHeight="1" x14ac:dyDescent="0.2">
      <c r="A75" s="16"/>
      <c r="B75" s="16"/>
      <c r="C75" s="16"/>
      <c r="D75" s="16"/>
      <c r="E75" s="16"/>
      <c r="F75" s="16"/>
      <c r="G75" s="16"/>
      <c r="H75" s="16" t="s">
        <v>46</v>
      </c>
      <c r="I75" s="16"/>
      <c r="J75" s="16"/>
      <c r="K75" s="16"/>
      <c r="L75" s="16"/>
      <c r="M75" s="16"/>
      <c r="N75" s="22" t="s">
        <v>47</v>
      </c>
      <c r="O75" s="29"/>
      <c r="P75" s="29"/>
      <c r="Q75" s="27"/>
      <c r="R75" s="27"/>
      <c r="S75" s="23"/>
      <c r="T75" s="24"/>
      <c r="U75" s="24"/>
      <c r="V75" s="25"/>
      <c r="W75" s="23"/>
      <c r="X75" s="24"/>
      <c r="Y75" s="24"/>
      <c r="Z75" s="24"/>
      <c r="AA75" s="27"/>
      <c r="AB75" s="21"/>
    </row>
    <row r="76" spans="1:28" x14ac:dyDescent="0.2">
      <c r="A76" s="16"/>
      <c r="B76" s="16"/>
      <c r="C76" s="16"/>
      <c r="D76" s="16"/>
      <c r="E76" s="16"/>
      <c r="F76" s="16"/>
      <c r="G76" s="16"/>
      <c r="H76" s="16"/>
      <c r="I76" s="26" t="s">
        <v>104</v>
      </c>
      <c r="J76" s="16"/>
      <c r="K76" s="16"/>
      <c r="L76" s="16"/>
      <c r="M76" s="16"/>
      <c r="N76" s="22" t="s">
        <v>105</v>
      </c>
      <c r="O76" s="29"/>
      <c r="P76" s="29"/>
      <c r="Q76" s="27"/>
      <c r="R76" s="27"/>
      <c r="S76" s="23"/>
      <c r="T76" s="24"/>
      <c r="U76" s="24"/>
      <c r="V76" s="25"/>
      <c r="W76" s="23"/>
      <c r="X76" s="24"/>
      <c r="Y76" s="24"/>
      <c r="Z76" s="24"/>
      <c r="AA76" s="27"/>
      <c r="AB76" s="21"/>
    </row>
    <row r="77" spans="1:28" ht="13.5" thickBot="1" x14ac:dyDescent="0.25">
      <c r="A77" s="46"/>
      <c r="B77" s="46"/>
      <c r="C77" s="46"/>
      <c r="D77" s="46"/>
      <c r="E77" s="46"/>
      <c r="F77" s="46"/>
      <c r="G77" s="46"/>
      <c r="H77" s="46"/>
      <c r="I77" s="46"/>
      <c r="J77" s="46" t="s">
        <v>50</v>
      </c>
      <c r="K77" s="46">
        <v>13</v>
      </c>
      <c r="L77" s="46" t="s">
        <v>51</v>
      </c>
      <c r="M77" s="46" t="s">
        <v>36</v>
      </c>
      <c r="N77" s="57" t="s">
        <v>106</v>
      </c>
      <c r="O77" s="49" t="s">
        <v>107</v>
      </c>
      <c r="P77" s="49"/>
      <c r="Q77" s="58">
        <f t="shared" ref="Q77:Q86" si="6">SUM(S77:V77)</f>
        <v>550</v>
      </c>
      <c r="R77" s="58">
        <v>550</v>
      </c>
      <c r="S77" s="51">
        <v>0</v>
      </c>
      <c r="T77" s="52">
        <v>100</v>
      </c>
      <c r="U77" s="52">
        <v>250</v>
      </c>
      <c r="V77" s="53">
        <v>200</v>
      </c>
      <c r="W77" s="51">
        <v>0</v>
      </c>
      <c r="X77" s="52">
        <v>182</v>
      </c>
      <c r="Y77" s="52">
        <v>209</v>
      </c>
      <c r="Z77" s="52">
        <v>76</v>
      </c>
      <c r="AA77" s="58">
        <f>SUM(W77:Z77)</f>
        <v>467</v>
      </c>
      <c r="AB77" s="54">
        <f>+AA77/Q77</f>
        <v>0.84909090909090912</v>
      </c>
    </row>
    <row r="78" spans="1:28" s="38" customFormat="1" ht="30" customHeight="1" thickBot="1" x14ac:dyDescent="0.2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3"/>
      <c r="O78" s="34"/>
      <c r="P78" s="34"/>
      <c r="Q78" s="35"/>
      <c r="R78" s="36"/>
      <c r="S78" s="86" t="s">
        <v>69</v>
      </c>
      <c r="T78" s="87"/>
      <c r="U78" s="87"/>
      <c r="V78" s="87"/>
      <c r="W78" s="87"/>
      <c r="X78" s="87"/>
      <c r="Y78" s="87"/>
      <c r="Z78" s="87"/>
      <c r="AA78" s="35"/>
      <c r="AB78" s="37"/>
    </row>
    <row r="79" spans="1:28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 t="s">
        <v>50</v>
      </c>
      <c r="K79" s="16">
        <v>13</v>
      </c>
      <c r="L79" s="16" t="s">
        <v>51</v>
      </c>
      <c r="M79" s="16" t="s">
        <v>55</v>
      </c>
      <c r="N79" s="30" t="s">
        <v>108</v>
      </c>
      <c r="O79" s="29" t="s">
        <v>107</v>
      </c>
      <c r="P79" s="29"/>
      <c r="Q79" s="27">
        <f t="shared" si="6"/>
        <v>100</v>
      </c>
      <c r="R79" s="27">
        <v>100</v>
      </c>
      <c r="S79" s="23">
        <v>0</v>
      </c>
      <c r="T79" s="24">
        <v>25</v>
      </c>
      <c r="U79" s="24">
        <v>55</v>
      </c>
      <c r="V79" s="25">
        <v>20</v>
      </c>
      <c r="W79" s="23">
        <v>20</v>
      </c>
      <c r="X79" s="24">
        <v>38</v>
      </c>
      <c r="Y79" s="24">
        <v>55</v>
      </c>
      <c r="Z79" s="24">
        <v>482</v>
      </c>
      <c r="AA79" s="31">
        <f>SUM(W79:Z79)</f>
        <v>595</v>
      </c>
      <c r="AB79" s="21">
        <f>+AA79/Q79</f>
        <v>5.95</v>
      </c>
    </row>
    <row r="80" spans="1:28" ht="26.25" thickBot="1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 t="s">
        <v>50</v>
      </c>
      <c r="K80" s="16">
        <v>13</v>
      </c>
      <c r="L80" s="16" t="s">
        <v>51</v>
      </c>
      <c r="M80" s="16" t="s">
        <v>59</v>
      </c>
      <c r="N80" s="30" t="s">
        <v>109</v>
      </c>
      <c r="O80" s="29" t="s">
        <v>110</v>
      </c>
      <c r="P80" s="29"/>
      <c r="Q80" s="27">
        <f t="shared" si="6"/>
        <v>3000</v>
      </c>
      <c r="R80" s="27">
        <v>3000</v>
      </c>
      <c r="S80" s="23">
        <v>1000</v>
      </c>
      <c r="T80" s="24">
        <v>500</v>
      </c>
      <c r="U80" s="24">
        <v>500</v>
      </c>
      <c r="V80" s="25">
        <v>1000</v>
      </c>
      <c r="W80" s="23">
        <v>1235</v>
      </c>
      <c r="X80" s="24">
        <v>1291</v>
      </c>
      <c r="Y80" s="24">
        <v>355</v>
      </c>
      <c r="Z80" s="24">
        <v>1000</v>
      </c>
      <c r="AA80" s="31">
        <f>SUM(W80:Z80)</f>
        <v>3881</v>
      </c>
      <c r="AB80" s="21">
        <f>+AA80/Q80</f>
        <v>1.2936666666666667</v>
      </c>
    </row>
    <row r="81" spans="1:28" s="38" customFormat="1" ht="21" customHeight="1" thickBot="1" x14ac:dyDescent="0.2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3"/>
      <c r="O81" s="34"/>
      <c r="P81" s="34"/>
      <c r="Q81" s="35"/>
      <c r="R81" s="36"/>
      <c r="S81" s="86" t="s">
        <v>78</v>
      </c>
      <c r="T81" s="87"/>
      <c r="U81" s="87"/>
      <c r="V81" s="87"/>
      <c r="W81" s="87"/>
      <c r="X81" s="87"/>
      <c r="Y81" s="87"/>
      <c r="Z81" s="87"/>
      <c r="AA81" s="35"/>
      <c r="AB81" s="37"/>
    </row>
    <row r="82" spans="1:28" ht="13.5" customHeight="1" thickBot="1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 t="s">
        <v>50</v>
      </c>
      <c r="K82" s="16">
        <v>13</v>
      </c>
      <c r="L82" s="16" t="s">
        <v>51</v>
      </c>
      <c r="M82" s="16" t="s">
        <v>94</v>
      </c>
      <c r="N82" s="30" t="s">
        <v>111</v>
      </c>
      <c r="O82" s="29" t="s">
        <v>112</v>
      </c>
      <c r="P82" s="29"/>
      <c r="Q82" s="27">
        <f t="shared" si="6"/>
        <v>650</v>
      </c>
      <c r="R82" s="27">
        <v>650</v>
      </c>
      <c r="S82" s="23">
        <v>0</v>
      </c>
      <c r="T82" s="24">
        <v>125</v>
      </c>
      <c r="U82" s="24">
        <v>305</v>
      </c>
      <c r="V82" s="25">
        <v>220</v>
      </c>
      <c r="W82" s="23">
        <v>20</v>
      </c>
      <c r="X82" s="24">
        <v>220</v>
      </c>
      <c r="Y82" s="24">
        <v>264</v>
      </c>
      <c r="Z82" s="24">
        <v>558</v>
      </c>
      <c r="AA82" s="31">
        <f>SUM(W82:Z82)</f>
        <v>1062</v>
      </c>
      <c r="AB82" s="21">
        <f>+AA82/Q82</f>
        <v>1.6338461538461539</v>
      </c>
    </row>
    <row r="83" spans="1:28" s="38" customFormat="1" ht="30.75" customHeight="1" thickBot="1" x14ac:dyDescent="0.2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3"/>
      <c r="O83" s="34"/>
      <c r="P83" s="34"/>
      <c r="Q83" s="35"/>
      <c r="R83" s="36"/>
      <c r="S83" s="86" t="s">
        <v>69</v>
      </c>
      <c r="T83" s="87"/>
      <c r="U83" s="87"/>
      <c r="V83" s="87"/>
      <c r="W83" s="87"/>
      <c r="X83" s="87"/>
      <c r="Y83" s="87"/>
      <c r="Z83" s="87"/>
      <c r="AA83" s="35"/>
      <c r="AB83" s="37"/>
    </row>
    <row r="84" spans="1:28" ht="26.25" thickBot="1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 t="s">
        <v>50</v>
      </c>
      <c r="K84" s="16">
        <v>13</v>
      </c>
      <c r="L84" s="16" t="s">
        <v>51</v>
      </c>
      <c r="M84" s="16" t="s">
        <v>113</v>
      </c>
      <c r="N84" s="30" t="s">
        <v>114</v>
      </c>
      <c r="O84" s="29" t="s">
        <v>110</v>
      </c>
      <c r="P84" s="29"/>
      <c r="Q84" s="27">
        <f t="shared" si="6"/>
        <v>6500</v>
      </c>
      <c r="R84" s="27">
        <v>6500</v>
      </c>
      <c r="S84" s="23">
        <v>0</v>
      </c>
      <c r="T84" s="24">
        <v>1250</v>
      </c>
      <c r="U84" s="24">
        <v>3050</v>
      </c>
      <c r="V84" s="25">
        <v>2200</v>
      </c>
      <c r="W84" s="23">
        <v>270</v>
      </c>
      <c r="X84" s="24">
        <v>2075</v>
      </c>
      <c r="Y84" s="24">
        <v>2272</v>
      </c>
      <c r="Z84" s="24">
        <v>9897</v>
      </c>
      <c r="AA84" s="31">
        <f>SUM(W84:Z84)</f>
        <v>14514</v>
      </c>
      <c r="AB84" s="21">
        <f>+AA84/Q84</f>
        <v>2.2329230769230768</v>
      </c>
    </row>
    <row r="85" spans="1:28" s="38" customFormat="1" ht="20.25" customHeight="1" thickBot="1" x14ac:dyDescent="0.2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3"/>
      <c r="O85" s="34"/>
      <c r="P85" s="34"/>
      <c r="Q85" s="35"/>
      <c r="R85" s="36"/>
      <c r="S85" s="86" t="s">
        <v>78</v>
      </c>
      <c r="T85" s="87"/>
      <c r="U85" s="87"/>
      <c r="V85" s="87"/>
      <c r="W85" s="87"/>
      <c r="X85" s="87"/>
      <c r="Y85" s="87"/>
      <c r="Z85" s="87"/>
      <c r="AA85" s="35"/>
      <c r="AB85" s="37"/>
    </row>
    <row r="86" spans="1:28" ht="13.5" thickBot="1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 t="s">
        <v>50</v>
      </c>
      <c r="K86" s="16">
        <v>13</v>
      </c>
      <c r="L86" s="16" t="s">
        <v>51</v>
      </c>
      <c r="M86" s="16" t="s">
        <v>115</v>
      </c>
      <c r="N86" s="30" t="s">
        <v>116</v>
      </c>
      <c r="O86" s="29" t="s">
        <v>107</v>
      </c>
      <c r="P86" s="29"/>
      <c r="Q86" s="31">
        <f t="shared" si="6"/>
        <v>650</v>
      </c>
      <c r="R86" s="31">
        <v>650</v>
      </c>
      <c r="S86" s="59">
        <v>0</v>
      </c>
      <c r="T86" s="60">
        <v>125</v>
      </c>
      <c r="U86" s="60">
        <v>305</v>
      </c>
      <c r="V86" s="61">
        <v>220</v>
      </c>
      <c r="W86" s="59">
        <v>20</v>
      </c>
      <c r="X86" s="60">
        <v>220</v>
      </c>
      <c r="Y86" s="60">
        <v>264</v>
      </c>
      <c r="Z86" s="60">
        <v>558</v>
      </c>
      <c r="AA86" s="31">
        <f>SUM(W86:Z86)</f>
        <v>1062</v>
      </c>
      <c r="AB86" s="21">
        <f>+AA86/Q86</f>
        <v>1.6338461538461539</v>
      </c>
    </row>
    <row r="87" spans="1:28" s="38" customFormat="1" ht="19.5" customHeight="1" thickBot="1" x14ac:dyDescent="0.2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3"/>
      <c r="O87" s="34"/>
      <c r="P87" s="34"/>
      <c r="Q87" s="35"/>
      <c r="R87" s="36"/>
      <c r="S87" s="86" t="s">
        <v>78</v>
      </c>
      <c r="T87" s="87"/>
      <c r="U87" s="87"/>
      <c r="V87" s="87"/>
      <c r="W87" s="87"/>
      <c r="X87" s="87"/>
      <c r="Y87" s="87"/>
      <c r="Z87" s="87"/>
      <c r="AA87" s="35"/>
      <c r="AB87" s="37"/>
    </row>
    <row r="88" spans="1:28" s="64" customFormat="1" x14ac:dyDescent="0.2">
      <c r="A88" s="82" t="s">
        <v>117</v>
      </c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39">
        <v>6</v>
      </c>
      <c r="P88" s="40">
        <v>5589819.6103000008</v>
      </c>
      <c r="Q88" s="62">
        <f>SUM(Q77:Q86)</f>
        <v>11450</v>
      </c>
      <c r="R88" s="62">
        <v>11450</v>
      </c>
      <c r="S88" s="63">
        <f t="shared" ref="S88:Z88" si="7">SUM(S77:S86)</f>
        <v>1000</v>
      </c>
      <c r="T88" s="43">
        <f t="shared" si="7"/>
        <v>2125</v>
      </c>
      <c r="U88" s="43">
        <f t="shared" si="7"/>
        <v>4465</v>
      </c>
      <c r="V88" s="44">
        <f t="shared" si="7"/>
        <v>3860</v>
      </c>
      <c r="W88" s="63">
        <f t="shared" si="7"/>
        <v>1565</v>
      </c>
      <c r="X88" s="43">
        <f t="shared" si="7"/>
        <v>4026</v>
      </c>
      <c r="Y88" s="43">
        <f t="shared" si="7"/>
        <v>3419</v>
      </c>
      <c r="Z88" s="43">
        <f t="shared" si="7"/>
        <v>12571</v>
      </c>
      <c r="AA88" s="41">
        <f>SUM(AA77:AA87)</f>
        <v>21581</v>
      </c>
      <c r="AB88" s="45">
        <f>+AA88/Q88</f>
        <v>1.8848034934497817</v>
      </c>
    </row>
    <row r="89" spans="1:28" s="64" customFormat="1" x14ac:dyDescent="0.2">
      <c r="A89" s="82" t="s">
        <v>118</v>
      </c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41">
        <f t="shared" ref="O89:AA89" si="8">SUM(O88,O67,O49,O28)</f>
        <v>19</v>
      </c>
      <c r="P89" s="41">
        <f t="shared" si="8"/>
        <v>296959757.98582</v>
      </c>
      <c r="Q89" s="41">
        <f t="shared" si="8"/>
        <v>14484</v>
      </c>
      <c r="R89" s="41">
        <f t="shared" si="8"/>
        <v>14484</v>
      </c>
      <c r="S89" s="41">
        <f t="shared" si="8"/>
        <v>1010</v>
      </c>
      <c r="T89" s="41">
        <f t="shared" si="8"/>
        <v>2734</v>
      </c>
      <c r="U89" s="41">
        <f t="shared" si="8"/>
        <v>5524</v>
      </c>
      <c r="V89" s="41">
        <f t="shared" si="8"/>
        <v>5216</v>
      </c>
      <c r="W89" s="41">
        <f t="shared" si="8"/>
        <v>2021</v>
      </c>
      <c r="X89" s="41">
        <f t="shared" si="8"/>
        <v>5003</v>
      </c>
      <c r="Y89" s="41">
        <f t="shared" si="8"/>
        <v>3904</v>
      </c>
      <c r="Z89" s="41">
        <f t="shared" si="8"/>
        <v>13238</v>
      </c>
      <c r="AA89" s="41">
        <f t="shared" si="8"/>
        <v>22789</v>
      </c>
      <c r="AB89" s="45">
        <f>+AA89/Q89</f>
        <v>1.5733913283623309</v>
      </c>
    </row>
    <row r="90" spans="1:28" x14ac:dyDescent="0.2">
      <c r="A90" s="16"/>
      <c r="B90" s="26" t="s">
        <v>113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22" t="s">
        <v>119</v>
      </c>
      <c r="O90" s="29" t="s">
        <v>38</v>
      </c>
      <c r="P90" s="29"/>
      <c r="Q90" s="27"/>
      <c r="R90" s="27"/>
      <c r="S90" s="23"/>
      <c r="T90" s="24"/>
      <c r="U90" s="24"/>
      <c r="V90" s="25"/>
      <c r="W90" s="23"/>
      <c r="X90" s="24"/>
      <c r="Y90" s="24"/>
      <c r="Z90" s="24"/>
      <c r="AA90" s="27"/>
      <c r="AB90" s="21"/>
    </row>
    <row r="91" spans="1:28" x14ac:dyDescent="0.2">
      <c r="A91" s="16"/>
      <c r="B91" s="16"/>
      <c r="C91" s="16">
        <v>2</v>
      </c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22" t="s">
        <v>39</v>
      </c>
      <c r="O91" s="29"/>
      <c r="P91" s="29"/>
      <c r="Q91" s="27"/>
      <c r="R91" s="27"/>
      <c r="S91" s="23"/>
      <c r="T91" s="24"/>
      <c r="U91" s="24"/>
      <c r="V91" s="25"/>
      <c r="W91" s="23"/>
      <c r="X91" s="24"/>
      <c r="Y91" s="24"/>
      <c r="Z91" s="24"/>
      <c r="AA91" s="27"/>
      <c r="AB91" s="21"/>
    </row>
    <row r="92" spans="1:28" x14ac:dyDescent="0.2">
      <c r="A92" s="16"/>
      <c r="B92" s="16"/>
      <c r="C92" s="16"/>
      <c r="D92" s="16">
        <v>2</v>
      </c>
      <c r="E92" s="16"/>
      <c r="F92" s="16"/>
      <c r="G92" s="16"/>
      <c r="H92" s="16"/>
      <c r="I92" s="16"/>
      <c r="J92" s="16"/>
      <c r="K92" s="16"/>
      <c r="L92" s="16"/>
      <c r="M92" s="16"/>
      <c r="N92" s="22" t="s">
        <v>40</v>
      </c>
      <c r="O92" s="29"/>
      <c r="P92" s="29"/>
      <c r="Q92" s="27"/>
      <c r="R92" s="27"/>
      <c r="S92" s="23"/>
      <c r="T92" s="24"/>
      <c r="U92" s="24"/>
      <c r="V92" s="25"/>
      <c r="W92" s="23"/>
      <c r="X92" s="24"/>
      <c r="Y92" s="24"/>
      <c r="Z92" s="24"/>
      <c r="AA92" s="27"/>
      <c r="AB92" s="21"/>
    </row>
    <row r="93" spans="1:28" x14ac:dyDescent="0.2">
      <c r="A93" s="16"/>
      <c r="B93" s="16"/>
      <c r="C93" s="16"/>
      <c r="D93" s="16"/>
      <c r="E93" s="26" t="s">
        <v>36</v>
      </c>
      <c r="F93" s="16"/>
      <c r="G93" s="16"/>
      <c r="H93" s="16"/>
      <c r="I93" s="16"/>
      <c r="J93" s="16"/>
      <c r="K93" s="16"/>
      <c r="L93" s="16"/>
      <c r="M93" s="16"/>
      <c r="N93" s="22" t="s">
        <v>41</v>
      </c>
      <c r="O93" s="29"/>
      <c r="P93" s="29"/>
      <c r="Q93" s="27"/>
      <c r="R93" s="27"/>
      <c r="S93" s="23"/>
      <c r="T93" s="24"/>
      <c r="U93" s="24"/>
      <c r="V93" s="25"/>
      <c r="W93" s="23"/>
      <c r="X93" s="24"/>
      <c r="Y93" s="24"/>
      <c r="Z93" s="24"/>
      <c r="AA93" s="27"/>
      <c r="AB93" s="21"/>
    </row>
    <row r="94" spans="1:28" x14ac:dyDescent="0.2">
      <c r="A94" s="16"/>
      <c r="B94" s="16"/>
      <c r="C94" s="16"/>
      <c r="D94" s="16"/>
      <c r="E94" s="16"/>
      <c r="F94" s="16" t="s">
        <v>120</v>
      </c>
      <c r="G94" s="16"/>
      <c r="H94" s="16"/>
      <c r="I94" s="16"/>
      <c r="J94" s="16"/>
      <c r="K94" s="16"/>
      <c r="L94" s="16"/>
      <c r="M94" s="16"/>
      <c r="N94" s="30" t="s">
        <v>121</v>
      </c>
      <c r="O94" s="29"/>
      <c r="P94" s="29"/>
      <c r="Q94" s="27"/>
      <c r="R94" s="27"/>
      <c r="S94" s="23"/>
      <c r="T94" s="24"/>
      <c r="U94" s="24"/>
      <c r="V94" s="25"/>
      <c r="W94" s="23"/>
      <c r="X94" s="24"/>
      <c r="Y94" s="24"/>
      <c r="Z94" s="24"/>
      <c r="AA94" s="27"/>
      <c r="AB94" s="21"/>
    </row>
    <row r="95" spans="1:28" x14ac:dyDescent="0.2">
      <c r="A95" s="16"/>
      <c r="B95" s="16"/>
      <c r="C95" s="16"/>
      <c r="D95" s="16"/>
      <c r="E95" s="16"/>
      <c r="F95" s="16"/>
      <c r="G95" s="16">
        <v>1</v>
      </c>
      <c r="H95" s="16"/>
      <c r="I95" s="16"/>
      <c r="J95" s="16"/>
      <c r="K95" s="16"/>
      <c r="L95" s="16"/>
      <c r="M95" s="16"/>
      <c r="N95" s="30" t="s">
        <v>122</v>
      </c>
      <c r="O95" s="29"/>
      <c r="P95" s="29"/>
      <c r="Q95" s="27"/>
      <c r="R95" s="27"/>
      <c r="S95" s="23"/>
      <c r="T95" s="24"/>
      <c r="U95" s="24"/>
      <c r="V95" s="25"/>
      <c r="W95" s="23"/>
      <c r="X95" s="24"/>
      <c r="Y95" s="24"/>
      <c r="Z95" s="24"/>
      <c r="AA95" s="27"/>
      <c r="AB95" s="21"/>
    </row>
    <row r="96" spans="1:28" ht="12.75" customHeight="1" x14ac:dyDescent="0.2">
      <c r="A96" s="16"/>
      <c r="B96" s="16"/>
      <c r="C96" s="16"/>
      <c r="D96" s="16"/>
      <c r="E96" s="16"/>
      <c r="F96" s="16"/>
      <c r="G96" s="16"/>
      <c r="H96" s="16" t="s">
        <v>123</v>
      </c>
      <c r="I96" s="16"/>
      <c r="J96" s="16"/>
      <c r="K96" s="16"/>
      <c r="L96" s="16"/>
      <c r="M96" s="16"/>
      <c r="N96" s="30" t="s">
        <v>124</v>
      </c>
      <c r="O96" s="29"/>
      <c r="P96" s="29"/>
      <c r="Q96" s="27"/>
      <c r="R96" s="27"/>
      <c r="S96" s="23"/>
      <c r="T96" s="24"/>
      <c r="U96" s="24"/>
      <c r="V96" s="25"/>
      <c r="W96" s="23"/>
      <c r="X96" s="24"/>
      <c r="Y96" s="24"/>
      <c r="Z96" s="24"/>
      <c r="AA96" s="27"/>
      <c r="AB96" s="21"/>
    </row>
    <row r="97" spans="1:28" ht="12" customHeight="1" x14ac:dyDescent="0.2">
      <c r="A97" s="16"/>
      <c r="B97" s="16"/>
      <c r="C97" s="16"/>
      <c r="D97" s="16"/>
      <c r="E97" s="16"/>
      <c r="F97" s="16"/>
      <c r="G97" s="16"/>
      <c r="H97" s="16"/>
      <c r="I97" s="26" t="s">
        <v>48</v>
      </c>
      <c r="J97" s="16"/>
      <c r="K97" s="16"/>
      <c r="L97" s="16"/>
      <c r="M97" s="16"/>
      <c r="N97" s="65" t="s">
        <v>125</v>
      </c>
      <c r="O97" s="29"/>
      <c r="P97" s="29"/>
      <c r="Q97" s="27"/>
      <c r="R97" s="27"/>
      <c r="S97" s="23"/>
      <c r="T97" s="24"/>
      <c r="U97" s="24"/>
      <c r="V97" s="25"/>
      <c r="W97" s="23"/>
      <c r="X97" s="24"/>
      <c r="Y97" s="24"/>
      <c r="Z97" s="24"/>
      <c r="AA97" s="27"/>
      <c r="AB97" s="21"/>
    </row>
    <row r="98" spans="1:28" ht="25.5" x14ac:dyDescent="0.2">
      <c r="A98" s="16"/>
      <c r="B98" s="16"/>
      <c r="C98" s="16"/>
      <c r="D98" s="16"/>
      <c r="E98" s="16"/>
      <c r="F98" s="16"/>
      <c r="G98" s="16"/>
      <c r="H98" s="16"/>
      <c r="I98" s="16"/>
      <c r="J98" s="16" t="s">
        <v>50</v>
      </c>
      <c r="K98" s="16">
        <v>13</v>
      </c>
      <c r="L98" s="16" t="s">
        <v>51</v>
      </c>
      <c r="M98" s="26" t="s">
        <v>36</v>
      </c>
      <c r="N98" s="30" t="s">
        <v>126</v>
      </c>
      <c r="O98" s="29" t="s">
        <v>90</v>
      </c>
      <c r="P98" s="29"/>
      <c r="Q98" s="27">
        <v>4</v>
      </c>
      <c r="R98" s="27">
        <v>4</v>
      </c>
      <c r="S98" s="23">
        <v>2</v>
      </c>
      <c r="T98" s="24">
        <v>0</v>
      </c>
      <c r="U98" s="24">
        <v>1</v>
      </c>
      <c r="V98" s="25">
        <v>1</v>
      </c>
      <c r="W98" s="23">
        <v>2</v>
      </c>
      <c r="X98" s="24">
        <v>0</v>
      </c>
      <c r="Y98" s="24">
        <v>2</v>
      </c>
      <c r="Z98" s="24">
        <v>1</v>
      </c>
      <c r="AA98" s="31">
        <f>SUM(W98:Z98)</f>
        <v>5</v>
      </c>
      <c r="AB98" s="21">
        <f>+AA98/Q98</f>
        <v>1.25</v>
      </c>
    </row>
    <row r="99" spans="1:28" x14ac:dyDescent="0.2">
      <c r="A99" s="16"/>
      <c r="B99" s="16"/>
      <c r="C99" s="16"/>
      <c r="D99" s="16"/>
      <c r="E99" s="16"/>
      <c r="F99" s="16"/>
      <c r="G99" s="16"/>
      <c r="H99" s="16"/>
      <c r="I99" s="26" t="s">
        <v>65</v>
      </c>
      <c r="J99" s="16" t="s">
        <v>50</v>
      </c>
      <c r="K99" s="16">
        <v>13</v>
      </c>
      <c r="L99" s="16" t="s">
        <v>51</v>
      </c>
      <c r="M99" s="26" t="s">
        <v>36</v>
      </c>
      <c r="N99" s="30" t="s">
        <v>127</v>
      </c>
      <c r="O99" s="29" t="s">
        <v>128</v>
      </c>
      <c r="P99" s="29"/>
      <c r="Q99" s="27">
        <v>4</v>
      </c>
      <c r="R99" s="27">
        <v>4</v>
      </c>
      <c r="S99" s="23">
        <v>0</v>
      </c>
      <c r="T99" s="24">
        <v>2</v>
      </c>
      <c r="U99" s="24">
        <v>0</v>
      </c>
      <c r="V99" s="25">
        <v>2</v>
      </c>
      <c r="W99" s="23">
        <v>0</v>
      </c>
      <c r="X99" s="24">
        <v>0</v>
      </c>
      <c r="Y99" s="24">
        <v>7</v>
      </c>
      <c r="Z99" s="24">
        <v>0</v>
      </c>
      <c r="AA99" s="31">
        <f>SUM(W99:Z99)</f>
        <v>7</v>
      </c>
      <c r="AB99" s="21">
        <f>+AA99/Q99</f>
        <v>1.75</v>
      </c>
    </row>
    <row r="100" spans="1:28" x14ac:dyDescent="0.2">
      <c r="A100" s="83" t="s">
        <v>129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66">
        <v>2</v>
      </c>
      <c r="P100" s="67">
        <v>719839.56466666667</v>
      </c>
      <c r="Q100" s="68">
        <f>SUM(Q98:Q99)</f>
        <v>8</v>
      </c>
      <c r="R100" s="68">
        <v>8</v>
      </c>
      <c r="S100" s="69">
        <f>SUM(S98:S99)</f>
        <v>2</v>
      </c>
      <c r="T100" s="70">
        <f t="shared" ref="T100:V100" si="9">SUM(T98:T99)</f>
        <v>2</v>
      </c>
      <c r="U100" s="70">
        <f t="shared" si="9"/>
        <v>1</v>
      </c>
      <c r="V100" s="71">
        <f t="shared" si="9"/>
        <v>3</v>
      </c>
      <c r="W100" s="69">
        <f>SUM(W98:W99)</f>
        <v>2</v>
      </c>
      <c r="X100" s="70">
        <f t="shared" ref="X100:Z100" si="10">SUM(X98:X99)</f>
        <v>0</v>
      </c>
      <c r="Y100" s="70">
        <f t="shared" si="10"/>
        <v>9</v>
      </c>
      <c r="Z100" s="70">
        <f t="shared" si="10"/>
        <v>1</v>
      </c>
      <c r="AA100" s="68">
        <f>SUM(AA98:AA99)</f>
        <v>12</v>
      </c>
      <c r="AB100" s="72">
        <f>+AA100/Q100</f>
        <v>1.5</v>
      </c>
    </row>
    <row r="101" spans="1:28" s="64" customFormat="1" x14ac:dyDescent="0.2">
      <c r="A101" s="82" t="s">
        <v>118</v>
      </c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41">
        <f t="shared" ref="O101:AA101" si="11">SUM(O100,O89)</f>
        <v>21</v>
      </c>
      <c r="P101" s="41">
        <f t="shared" si="11"/>
        <v>297679597.55048668</v>
      </c>
      <c r="Q101" s="41">
        <f t="shared" si="11"/>
        <v>14492</v>
      </c>
      <c r="R101" s="41">
        <f t="shared" si="11"/>
        <v>14492</v>
      </c>
      <c r="S101" s="41">
        <f t="shared" si="11"/>
        <v>1012</v>
      </c>
      <c r="T101" s="41">
        <f t="shared" si="11"/>
        <v>2736</v>
      </c>
      <c r="U101" s="41">
        <f t="shared" si="11"/>
        <v>5525</v>
      </c>
      <c r="V101" s="41">
        <f t="shared" si="11"/>
        <v>5219</v>
      </c>
      <c r="W101" s="41">
        <f t="shared" si="11"/>
        <v>2023</v>
      </c>
      <c r="X101" s="41">
        <f t="shared" si="11"/>
        <v>5003</v>
      </c>
      <c r="Y101" s="41">
        <f t="shared" si="11"/>
        <v>3913</v>
      </c>
      <c r="Z101" s="42">
        <f t="shared" si="11"/>
        <v>13239</v>
      </c>
      <c r="AA101" s="68">
        <f t="shared" si="11"/>
        <v>22801</v>
      </c>
      <c r="AB101" s="45">
        <f>+AA101/Q101</f>
        <v>1.5733508142423407</v>
      </c>
    </row>
    <row r="102" spans="1:28" x14ac:dyDescent="0.2"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AA102" s="28"/>
      <c r="AB102" s="73"/>
    </row>
    <row r="103" spans="1:28" x14ac:dyDescent="0.2">
      <c r="I103" s="74"/>
      <c r="J103" s="74"/>
      <c r="K103" s="4"/>
      <c r="L103" s="4"/>
    </row>
    <row r="104" spans="1:28" ht="13.5" x14ac:dyDescent="0.25">
      <c r="A104" s="78"/>
      <c r="B104" s="79"/>
      <c r="C104" s="79"/>
      <c r="D104" s="79"/>
      <c r="E104" s="79"/>
      <c r="F104" s="79"/>
      <c r="G104" s="79"/>
      <c r="H104" s="79"/>
      <c r="I104" s="80"/>
      <c r="J104" s="80"/>
      <c r="K104" s="80"/>
      <c r="L104" s="80"/>
      <c r="M104" s="80"/>
      <c r="N104" s="80"/>
      <c r="O104" s="81"/>
      <c r="P104" s="81"/>
    </row>
    <row r="105" spans="1:28" ht="13.5" x14ac:dyDescent="0.25">
      <c r="A105" s="78"/>
      <c r="B105" s="79"/>
      <c r="C105" s="79"/>
      <c r="D105" s="79"/>
      <c r="E105" s="79"/>
      <c r="F105" s="79"/>
      <c r="G105" s="79"/>
      <c r="H105" s="79"/>
      <c r="I105" s="80"/>
      <c r="J105" s="80"/>
      <c r="K105" s="80"/>
      <c r="L105" s="80"/>
      <c r="M105" s="80"/>
      <c r="N105" s="80"/>
      <c r="O105" s="81"/>
      <c r="P105" s="81"/>
    </row>
    <row r="106" spans="1:28" ht="13.5" x14ac:dyDescent="0.25">
      <c r="A106" s="79"/>
      <c r="B106" s="79"/>
      <c r="C106" s="79"/>
      <c r="D106" s="79"/>
      <c r="E106" s="79"/>
      <c r="F106" s="79"/>
      <c r="G106" s="79"/>
      <c r="H106" s="79"/>
      <c r="I106" s="80"/>
      <c r="J106" s="80"/>
      <c r="K106" s="80"/>
      <c r="L106" s="80"/>
      <c r="M106" s="80"/>
      <c r="N106" s="80"/>
      <c r="O106" s="81"/>
      <c r="P106" s="81"/>
    </row>
    <row r="107" spans="1:28" ht="13.5" x14ac:dyDescent="0.25">
      <c r="A107" s="79"/>
      <c r="B107" s="79"/>
      <c r="C107" s="79"/>
      <c r="D107" s="79"/>
      <c r="E107" s="79"/>
      <c r="F107" s="79"/>
      <c r="G107" s="79"/>
      <c r="H107" s="79"/>
      <c r="I107" s="80"/>
      <c r="J107" s="80"/>
      <c r="K107" s="80"/>
      <c r="L107" s="80"/>
      <c r="M107" s="80"/>
      <c r="N107" s="80"/>
      <c r="O107" s="81"/>
      <c r="P107" s="81"/>
    </row>
    <row r="108" spans="1:28" ht="13.5" x14ac:dyDescent="0.25">
      <c r="A108" s="78"/>
      <c r="B108" s="79"/>
      <c r="C108" s="79"/>
      <c r="D108" s="79"/>
      <c r="E108" s="79"/>
      <c r="F108" s="79"/>
      <c r="G108" s="79"/>
      <c r="H108" s="79"/>
      <c r="I108" s="80"/>
      <c r="J108" s="80"/>
      <c r="K108" s="80"/>
      <c r="L108" s="80"/>
      <c r="M108" s="80"/>
      <c r="N108" s="80"/>
      <c r="O108" s="81"/>
      <c r="P108" s="81"/>
    </row>
    <row r="109" spans="1:28" ht="13.5" x14ac:dyDescent="0.25">
      <c r="A109" s="78"/>
      <c r="B109" s="79"/>
      <c r="C109" s="79"/>
      <c r="D109" s="79"/>
      <c r="E109" s="79"/>
      <c r="F109" s="79"/>
      <c r="G109" s="79"/>
      <c r="H109" s="79"/>
      <c r="I109" s="80"/>
      <c r="J109" s="80"/>
      <c r="K109" s="80"/>
      <c r="L109" s="80"/>
      <c r="M109" s="80"/>
      <c r="N109" s="80"/>
      <c r="O109" s="81"/>
      <c r="P109" s="81"/>
    </row>
    <row r="110" spans="1:28" ht="13.5" x14ac:dyDescent="0.25">
      <c r="A110" s="78"/>
      <c r="B110" s="79"/>
      <c r="C110" s="79"/>
      <c r="D110" s="79"/>
      <c r="E110" s="79"/>
      <c r="F110" s="79"/>
      <c r="G110" s="79"/>
      <c r="H110" s="79"/>
      <c r="I110" s="80"/>
      <c r="J110" s="80"/>
      <c r="K110" s="80"/>
      <c r="L110" s="80"/>
      <c r="M110" s="80"/>
      <c r="N110" s="80"/>
      <c r="O110" s="81"/>
      <c r="P110" s="81"/>
    </row>
    <row r="111" spans="1:28" ht="13.5" x14ac:dyDescent="0.25">
      <c r="A111" s="78"/>
      <c r="B111" s="79"/>
      <c r="C111" s="79"/>
      <c r="D111" s="79"/>
      <c r="E111" s="79"/>
      <c r="F111" s="79"/>
      <c r="G111" s="79"/>
      <c r="H111" s="79"/>
      <c r="I111" s="80"/>
      <c r="J111" s="80"/>
      <c r="K111" s="80"/>
      <c r="L111" s="80"/>
      <c r="M111" s="80"/>
      <c r="N111" s="80"/>
      <c r="O111" s="81"/>
      <c r="P111" s="81"/>
    </row>
    <row r="112" spans="1:28" ht="13.5" x14ac:dyDescent="0.25">
      <c r="A112" s="78"/>
      <c r="B112" s="79"/>
      <c r="C112" s="79"/>
      <c r="D112" s="79"/>
      <c r="E112" s="79"/>
      <c r="F112" s="79"/>
      <c r="G112" s="79"/>
      <c r="H112" s="79"/>
      <c r="I112" s="80"/>
      <c r="J112" s="80"/>
      <c r="K112" s="80"/>
      <c r="L112" s="80"/>
      <c r="M112" s="80"/>
      <c r="N112" s="80"/>
      <c r="O112" s="81"/>
      <c r="P112" s="81"/>
    </row>
    <row r="113" spans="1:28" ht="13.5" x14ac:dyDescent="0.25">
      <c r="A113" s="78"/>
      <c r="B113" s="79"/>
      <c r="C113" s="79"/>
      <c r="D113" s="79"/>
      <c r="E113" s="79"/>
      <c r="F113" s="79"/>
      <c r="G113" s="79"/>
      <c r="H113" s="79"/>
      <c r="I113" s="80"/>
      <c r="J113" s="80"/>
      <c r="K113" s="80"/>
      <c r="L113" s="80"/>
      <c r="M113" s="80"/>
      <c r="N113" s="80"/>
      <c r="O113" s="81"/>
      <c r="P113" s="81"/>
    </row>
    <row r="114" spans="1:28" s="76" customFormat="1" ht="13.5" x14ac:dyDescent="0.25">
      <c r="A114" s="78"/>
      <c r="B114" s="79"/>
      <c r="C114" s="79"/>
      <c r="D114" s="79"/>
      <c r="E114" s="79"/>
      <c r="F114" s="79"/>
      <c r="G114" s="79"/>
      <c r="H114" s="79"/>
      <c r="I114" s="80"/>
      <c r="J114" s="80"/>
      <c r="K114" s="80"/>
      <c r="L114" s="80"/>
      <c r="M114" s="80"/>
      <c r="N114" s="80"/>
      <c r="O114" s="81"/>
      <c r="P114" s="81"/>
      <c r="S114" s="28"/>
      <c r="T114" s="28"/>
      <c r="U114" s="28"/>
      <c r="V114" s="28"/>
      <c r="W114" s="28"/>
      <c r="X114" s="28"/>
      <c r="Y114" s="28"/>
      <c r="Z114" s="28"/>
      <c r="AB114" s="77"/>
    </row>
    <row r="115" spans="1:28" s="76" customFormat="1" x14ac:dyDescent="0.2">
      <c r="A115" s="84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0"/>
      <c r="S115" s="28"/>
      <c r="T115" s="28"/>
      <c r="U115" s="28"/>
      <c r="V115" s="28"/>
      <c r="W115" s="28"/>
      <c r="X115" s="28"/>
      <c r="Y115" s="28"/>
      <c r="Z115" s="28"/>
      <c r="AB115" s="77"/>
    </row>
    <row r="116" spans="1:28" s="76" customFormat="1" ht="13.5" x14ac:dyDescent="0.25">
      <c r="A116" s="78"/>
      <c r="B116" s="79"/>
      <c r="C116" s="79"/>
      <c r="D116" s="79"/>
      <c r="E116" s="79"/>
      <c r="F116" s="79"/>
      <c r="G116" s="79"/>
      <c r="H116" s="79"/>
      <c r="I116" s="80"/>
      <c r="J116" s="80"/>
      <c r="K116" s="80"/>
      <c r="L116" s="80"/>
      <c r="M116" s="80"/>
      <c r="N116" s="80"/>
      <c r="O116" s="81"/>
      <c r="P116" s="81"/>
      <c r="S116" s="28"/>
      <c r="T116" s="28"/>
      <c r="U116" s="28"/>
      <c r="V116" s="28"/>
      <c r="W116" s="28"/>
      <c r="X116" s="28"/>
      <c r="Y116" s="28"/>
      <c r="Z116" s="28"/>
      <c r="AB116" s="77"/>
    </row>
    <row r="117" spans="1:28" s="76" customFormat="1" ht="13.5" x14ac:dyDescent="0.25">
      <c r="A117" s="78"/>
      <c r="B117" s="79"/>
      <c r="C117" s="79"/>
      <c r="D117" s="79"/>
      <c r="E117" s="79"/>
      <c r="F117" s="79"/>
      <c r="G117" s="79"/>
      <c r="H117" s="79"/>
      <c r="I117" s="80"/>
      <c r="J117" s="80"/>
      <c r="K117" s="80"/>
      <c r="L117" s="80"/>
      <c r="M117" s="80"/>
      <c r="N117" s="80"/>
      <c r="O117" s="81"/>
      <c r="P117" s="81"/>
      <c r="S117" s="28"/>
      <c r="T117" s="28"/>
      <c r="U117" s="28"/>
      <c r="V117" s="28"/>
      <c r="W117" s="28"/>
      <c r="X117" s="28"/>
      <c r="Y117" s="28"/>
      <c r="Z117" s="28"/>
      <c r="AB117" s="77"/>
    </row>
    <row r="118" spans="1:28" s="76" customFormat="1" ht="13.5" x14ac:dyDescent="0.25">
      <c r="A118" s="78"/>
      <c r="B118" s="79"/>
      <c r="C118" s="79"/>
      <c r="D118" s="79"/>
      <c r="E118" s="79"/>
      <c r="F118" s="79"/>
      <c r="G118" s="79"/>
      <c r="H118" s="79"/>
      <c r="I118" s="80"/>
      <c r="J118" s="80"/>
      <c r="K118" s="80"/>
      <c r="L118" s="80"/>
      <c r="M118" s="80"/>
      <c r="N118" s="80"/>
      <c r="O118" s="81"/>
      <c r="P118" s="81"/>
      <c r="S118" s="28"/>
      <c r="T118" s="28"/>
      <c r="U118" s="28"/>
      <c r="V118" s="28"/>
      <c r="W118" s="28"/>
      <c r="X118" s="28"/>
      <c r="Y118" s="28"/>
      <c r="Z118" s="28"/>
      <c r="AB118" s="77"/>
    </row>
    <row r="119" spans="1:28" s="76" customFormat="1" ht="13.5" x14ac:dyDescent="0.25">
      <c r="A119" s="78"/>
      <c r="B119" s="28"/>
      <c r="C119" s="28"/>
      <c r="D119" s="28"/>
      <c r="E119" s="28"/>
      <c r="F119" s="28"/>
      <c r="G119" s="28"/>
      <c r="H119" s="28"/>
      <c r="I119" s="75"/>
      <c r="J119" s="75"/>
      <c r="K119" s="75"/>
      <c r="L119" s="75"/>
      <c r="M119" s="75"/>
      <c r="N119" s="75"/>
      <c r="O119" s="75"/>
      <c r="P119" s="75"/>
      <c r="S119" s="28"/>
      <c r="T119" s="28"/>
      <c r="U119" s="28"/>
      <c r="V119" s="28"/>
      <c r="W119" s="28"/>
      <c r="X119" s="28"/>
      <c r="Y119" s="28"/>
      <c r="Z119" s="28"/>
      <c r="AB119" s="77"/>
    </row>
  </sheetData>
  <mergeCells count="52">
    <mergeCell ref="X1:Z1"/>
    <mergeCell ref="A2:AB2"/>
    <mergeCell ref="A3:AB3"/>
    <mergeCell ref="A4:AB4"/>
    <mergeCell ref="U5:V5"/>
    <mergeCell ref="Y5:Z5"/>
    <mergeCell ref="A6:V6"/>
    <mergeCell ref="A7:M7"/>
    <mergeCell ref="A8:A10"/>
    <mergeCell ref="B8:B10"/>
    <mergeCell ref="C8:C10"/>
    <mergeCell ref="D8:D10"/>
    <mergeCell ref="E8:E10"/>
    <mergeCell ref="F8:F10"/>
    <mergeCell ref="G8:G10"/>
    <mergeCell ref="H8:H10"/>
    <mergeCell ref="J8:J10"/>
    <mergeCell ref="K8:K10"/>
    <mergeCell ref="L8:L10"/>
    <mergeCell ref="M8:M10"/>
    <mergeCell ref="N8:N10"/>
    <mergeCell ref="A49:N49"/>
    <mergeCell ref="S66:Z66"/>
    <mergeCell ref="AA9:AA10"/>
    <mergeCell ref="AB9:AB10"/>
    <mergeCell ref="S23:Z23"/>
    <mergeCell ref="S25:Z25"/>
    <mergeCell ref="S27:Z27"/>
    <mergeCell ref="A28:N28"/>
    <mergeCell ref="O8:O10"/>
    <mergeCell ref="P8:P10"/>
    <mergeCell ref="Q8:Z8"/>
    <mergeCell ref="Q9:Q10"/>
    <mergeCell ref="R9:R10"/>
    <mergeCell ref="S9:V9"/>
    <mergeCell ref="W9:Z9"/>
    <mergeCell ref="I8:I10"/>
    <mergeCell ref="S87:Z87"/>
    <mergeCell ref="S39:Z39"/>
    <mergeCell ref="S41:Z41"/>
    <mergeCell ref="S45:Z45"/>
    <mergeCell ref="S48:Z48"/>
    <mergeCell ref="A67:N67"/>
    <mergeCell ref="S78:Z78"/>
    <mergeCell ref="S81:Z81"/>
    <mergeCell ref="S83:Z83"/>
    <mergeCell ref="S85:Z85"/>
    <mergeCell ref="A88:N88"/>
    <mergeCell ref="A89:N89"/>
    <mergeCell ref="A100:N100"/>
    <mergeCell ref="A101:N101"/>
    <mergeCell ref="A115:O115"/>
  </mergeCells>
  <printOptions horizontalCentered="1"/>
  <pageMargins left="0.39370078740157483" right="0.19685039370078741" top="0.27559055118110237" bottom="0.27559055118110237" header="0.19685039370078741" footer="0.19685039370078741"/>
  <pageSetup scale="69" fitToHeight="3" orientation="landscape" r:id="rId1"/>
  <rowBreaks count="2" manualBreakCount="2">
    <brk id="49" max="16383" man="1"/>
    <brk id="89" max="16383" man="1"/>
  </rowBreaks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CECOP2014 (4)</vt:lpstr>
      <vt:lpstr>'CECOP2014 (4)'!Títulos_a_imprimir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Danae</dc:creator>
  <cp:lastModifiedBy>CECOP7</cp:lastModifiedBy>
  <cp:lastPrinted>2015-02-12T20:47:29Z</cp:lastPrinted>
  <dcterms:created xsi:type="dcterms:W3CDTF">2015-02-12T17:32:20Z</dcterms:created>
  <dcterms:modified xsi:type="dcterms:W3CDTF">2015-02-17T17:12:40Z</dcterms:modified>
</cp:coreProperties>
</file>