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xml" ContentType="application/vnd.openxmlformats-officedocument.drawingml.chart+xml"/>
  <Override PartName="/xl/drawings/drawing21.xml" ContentType="application/vnd.openxmlformats-officedocument.drawingml.chartshapes+xml"/>
  <Override PartName="/xl/charts/chart2.xml" ContentType="application/vnd.openxmlformats-officedocument.drawingml.chart+xml"/>
  <Override PartName="/xl/drawings/drawing22.xml" ContentType="application/vnd.openxmlformats-officedocument.drawingml.chartshapes+xml"/>
  <Override PartName="/xl/charts/chart3.xml" ContentType="application/vnd.openxmlformats-officedocument.drawingml.chart+xml"/>
  <Override PartName="/xl/drawings/drawing2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2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2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26.xml" ContentType="application/vnd.openxmlformats-officedocument.drawingml.chartshapes+xml"/>
  <Override PartName="/xl/charts/chart10.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020" windowWidth="15480" windowHeight="4080" tabRatio="976" firstSheet="11" activeTab="11"/>
  </bookViews>
  <sheets>
    <sheet name="ETCA-I-01" sheetId="2" r:id="rId1"/>
    <sheet name="ETCA-I-01-A (EDO RESULTADOS)" sheetId="1" r:id="rId2"/>
    <sheet name="ETCA-I-01-B" sheetId="23" r:id="rId3"/>
    <sheet name="ETCA-I-02" sheetId="3" r:id="rId4"/>
    <sheet name="ETCA-I-03" sheetId="5" r:id="rId5"/>
    <sheet name="ETCA-I-04" sheetId="26" r:id="rId6"/>
    <sheet name="ETCA-I-05 Notas" sheetId="13" r:id="rId7"/>
    <sheet name="ETCA-I-06" sheetId="6" r:id="rId8"/>
    <sheet name="ETCA-I-07" sheetId="7" r:id="rId9"/>
    <sheet name="ETCA-II-08" sheetId="8" r:id="rId10"/>
    <sheet name="ETCA-II-08-A...CONCIL. INGRESOS" sheetId="21" r:id="rId11"/>
    <sheet name="ETCA-II-09" sheetId="11" r:id="rId12"/>
    <sheet name="ETCA-II-09-A." sheetId="9" r:id="rId13"/>
    <sheet name="ETCA-II-09-B" sheetId="29" r:id="rId14"/>
    <sheet name="ETCA-II-09-C" sheetId="30" r:id="rId15"/>
    <sheet name="ETCA-II-09-D.CONCIL. EGRESOS" sheetId="24" r:id="rId16"/>
    <sheet name="ETCA-II-10" sheetId="16" r:id="rId17"/>
    <sheet name="ETCA-II-11" sheetId="19" r:id="rId18"/>
    <sheet name="ETCA-II-12" sheetId="20" r:id="rId19"/>
    <sheet name="CPCA-III-13" sheetId="33" r:id="rId20"/>
    <sheet name="ETCA-III-14" sheetId="32" r:id="rId21"/>
    <sheet name="ETCA-IV-16" sheetId="28" r:id="rId22"/>
    <sheet name="ETCA-IV-17" sheetId="22" r:id="rId23"/>
    <sheet name="LISTA" sheetId="15" r:id="rId24"/>
  </sheets>
  <externalReferences>
    <externalReference r:id="rId25"/>
  </externalReferences>
  <definedNames>
    <definedName name="_xlnm._FilterDatabase" localSheetId="19" hidden="1">'CPCA-III-13'!$A$10:$B$63</definedName>
    <definedName name="_xlnm._FilterDatabase" localSheetId="0" hidden="1">'ETCA-I-01'!$A$1:$G$49</definedName>
    <definedName name="_xlnm._FilterDatabase" localSheetId="4" hidden="1">'ETCA-I-03'!$A$1:$C$73</definedName>
    <definedName name="_ftn1" localSheetId="1">'ETCA-I-01-A (EDO RESULTADOS)'!#REF!</definedName>
    <definedName name="_ftnref1" localSheetId="1">'ETCA-I-01-A (EDO RESULTADOS)'!#REF!</definedName>
    <definedName name="_xlnm.Print_Area" localSheetId="19">'CPCA-III-13'!$A$1:$Q$515</definedName>
    <definedName name="_xlnm.Print_Area" localSheetId="0">'ETCA-I-01'!$A$1:$G$55</definedName>
    <definedName name="_xlnm.Print_Area" localSheetId="1">'ETCA-I-01-A (EDO RESULTADOS)'!$A$1:$D$69</definedName>
    <definedName name="_xlnm.Print_Area" localSheetId="2">'ETCA-I-01-B'!$A$1:$D$66</definedName>
    <definedName name="_xlnm.Print_Area" localSheetId="4">'ETCA-I-03'!$A$1:$C$62</definedName>
    <definedName name="_xlnm.Print_Area" localSheetId="5">'ETCA-I-04'!$A$1:$I$41</definedName>
    <definedName name="_xlnm.Print_Area" localSheetId="6">'ETCA-I-05 Notas'!$A$1:$J$7</definedName>
    <definedName name="_xlnm.Print_Area" localSheetId="9">'ETCA-II-08'!#REF!</definedName>
    <definedName name="_xlnm.Print_Area" localSheetId="11">'ETCA-II-09'!$A$1:$I$18</definedName>
    <definedName name="_xlnm.Print_Area" localSheetId="13">'ETCA-II-09-B'!$A$1:$J$18</definedName>
    <definedName name="_xlnm.Print_Area" localSheetId="14">'ETCA-II-09-C'!$A$1:$J$136</definedName>
    <definedName name="_xlnm.Print_Area" localSheetId="16">'ETCA-II-10'!$A$1:$E$35</definedName>
    <definedName name="_xlnm.Print_Area" localSheetId="17">'ETCA-II-11'!$A$1:$D$36</definedName>
    <definedName name="_xlnm.Print_Area" localSheetId="20">'ETCA-III-14'!$A$1:$E$32</definedName>
    <definedName name="_xlnm.Print_Area" localSheetId="21">'ETCA-IV-16'!$A$1:$D$19</definedName>
    <definedName name="_xlnm.Print_Area" localSheetId="23">LISTA!$A$1:$G$45</definedName>
    <definedName name="_xlnm.Database" localSheetId="19">#REF!</definedName>
    <definedName name="_xlnm.Database" localSheetId="5">#REF!</definedName>
    <definedName name="_xlnm.Database" localSheetId="10">#REF!</definedName>
    <definedName name="_xlnm.Database" localSheetId="11">#REF!</definedName>
    <definedName name="_xlnm.Database" localSheetId="13">#REF!</definedName>
    <definedName name="_xlnm.Database" localSheetId="14">#REF!</definedName>
    <definedName name="_xlnm.Database" localSheetId="15">#REF!</definedName>
    <definedName name="_xlnm.Database" localSheetId="17">#REF!</definedName>
    <definedName name="_xlnm.Database" localSheetId="18">#REF!</definedName>
    <definedName name="_xlnm.Database" localSheetId="20">#REF!</definedName>
    <definedName name="_xlnm.Database" localSheetId="21">#REF!</definedName>
    <definedName name="_xlnm.Database" localSheetId="23">#REF!</definedName>
    <definedName name="_xlnm.Database">#REF!</definedName>
    <definedName name="ppto">[1]Hoja2!$B$3:$M$95</definedName>
    <definedName name="_xlnm.Print_Titles" localSheetId="19">'CPCA-III-13'!$1:$4</definedName>
    <definedName name="_xlnm.Print_Titles" localSheetId="1">'ETCA-I-01-A (EDO RESULTADOS)'!$2:$5</definedName>
    <definedName name="_xlnm.Print_Titles" localSheetId="4">'ETCA-I-03'!$1:$5</definedName>
  </definedNames>
  <calcPr calcId="145621"/>
</workbook>
</file>

<file path=xl/calcChain.xml><?xml version="1.0" encoding="utf-8"?>
<calcChain xmlns="http://schemas.openxmlformats.org/spreadsheetml/2006/main">
  <c r="H18" i="33" l="1"/>
  <c r="Q18" i="33" s="1"/>
  <c r="N18" i="33"/>
  <c r="G38" i="33"/>
  <c r="O38" i="33" s="1"/>
  <c r="J38" i="33"/>
  <c r="N38" i="33"/>
  <c r="G39" i="33"/>
  <c r="O39" i="33" s="1"/>
  <c r="J39" i="33"/>
  <c r="N39" i="33"/>
  <c r="G46" i="33"/>
  <c r="H46" i="33"/>
  <c r="I46" i="33"/>
  <c r="J46" i="33"/>
  <c r="L46" i="33"/>
  <c r="M46" i="33"/>
  <c r="N46" i="33"/>
  <c r="H110" i="33"/>
  <c r="Q110" i="33" s="1"/>
  <c r="N110" i="33"/>
  <c r="J130" i="33"/>
  <c r="N130" i="33"/>
  <c r="J131" i="33"/>
  <c r="N131" i="33"/>
  <c r="G137" i="33"/>
  <c r="H137" i="33"/>
  <c r="I137" i="33"/>
  <c r="J137" i="33"/>
  <c r="L137" i="33"/>
  <c r="M137" i="33"/>
  <c r="N137" i="33"/>
  <c r="H156" i="33"/>
  <c r="N209" i="33"/>
  <c r="Q209" i="33"/>
  <c r="J229" i="33"/>
  <c r="N229" i="33"/>
  <c r="J230" i="33"/>
  <c r="N230" i="33"/>
  <c r="N237" i="33"/>
  <c r="N312" i="33"/>
  <c r="Q312" i="33"/>
  <c r="J332" i="33"/>
  <c r="N332" i="33"/>
  <c r="O332" i="33"/>
  <c r="J333" i="33"/>
  <c r="N333" i="33"/>
  <c r="O333" i="33"/>
  <c r="G340" i="33"/>
  <c r="H340" i="33"/>
  <c r="I340" i="33"/>
  <c r="J340" i="33"/>
  <c r="L340" i="33"/>
  <c r="M340" i="33"/>
  <c r="N340" i="33"/>
  <c r="H362" i="33"/>
  <c r="H414" i="33"/>
  <c r="N414" i="33"/>
  <c r="Q414" i="33"/>
  <c r="J434" i="33"/>
  <c r="N434" i="33"/>
  <c r="O434" i="33"/>
  <c r="J435" i="33"/>
  <c r="N435" i="33"/>
  <c r="O435" i="33"/>
  <c r="G442" i="33"/>
  <c r="H442" i="33"/>
  <c r="I442" i="33"/>
  <c r="J442" i="33"/>
  <c r="L442" i="33"/>
  <c r="M442" i="33"/>
  <c r="N442" i="33"/>
  <c r="H464" i="33"/>
  <c r="I134" i="30"/>
  <c r="H134" i="30"/>
  <c r="I91" i="30"/>
  <c r="H91" i="30"/>
  <c r="I40" i="30"/>
  <c r="H40" i="30"/>
  <c r="I18" i="30"/>
  <c r="I18" i="29"/>
  <c r="H18" i="29"/>
  <c r="I18" i="11"/>
  <c r="H18" i="11"/>
  <c r="H18" i="30" l="1"/>
  <c r="G18" i="11" l="1"/>
  <c r="F18" i="11"/>
  <c r="D18" i="11"/>
  <c r="C18" i="11"/>
  <c r="E18" i="11" s="1"/>
  <c r="J18" i="11" s="1"/>
  <c r="E14" i="11"/>
  <c r="E13" i="11"/>
  <c r="E12" i="11"/>
  <c r="E11" i="11"/>
  <c r="E10" i="11"/>
  <c r="E9" i="11"/>
  <c r="J60" i="8"/>
  <c r="I60" i="8"/>
  <c r="H60" i="8"/>
  <c r="G60" i="8"/>
  <c r="F60" i="8"/>
  <c r="D60" i="8"/>
  <c r="E60" i="8" s="1"/>
  <c r="C60" i="8"/>
  <c r="K60" i="8"/>
  <c r="K55" i="8"/>
  <c r="J55" i="8"/>
  <c r="E55" i="8"/>
  <c r="K54" i="8"/>
  <c r="J54" i="8"/>
  <c r="E54" i="8"/>
  <c r="K23" i="8"/>
  <c r="K22" i="8"/>
  <c r="J23" i="8"/>
  <c r="J22" i="8"/>
  <c r="I25" i="8"/>
  <c r="H25" i="8"/>
  <c r="G25" i="8"/>
  <c r="F25" i="8"/>
  <c r="E23" i="8"/>
  <c r="E22" i="8"/>
  <c r="E25" i="8" s="1"/>
  <c r="D25" i="8"/>
  <c r="C25" i="8"/>
  <c r="J14" i="11" l="1"/>
  <c r="K14" i="11"/>
  <c r="J12" i="11"/>
  <c r="K12" i="11"/>
  <c r="J10" i="11"/>
  <c r="K10" i="11"/>
  <c r="K18" i="11"/>
  <c r="K25" i="8"/>
  <c r="J11" i="11"/>
  <c r="K11" i="11"/>
  <c r="K9" i="11"/>
  <c r="J9" i="11"/>
  <c r="K13" i="11"/>
  <c r="J13" i="11"/>
  <c r="J25" i="8"/>
  <c r="D198" i="13" l="1"/>
  <c r="D178" i="13"/>
  <c r="D207" i="13" s="1"/>
  <c r="E207" i="13" s="1"/>
  <c r="D172" i="13"/>
  <c r="C163" i="13"/>
  <c r="C142" i="13"/>
  <c r="B140" i="13"/>
  <c r="B142" i="13" s="1"/>
  <c r="B118" i="13"/>
  <c r="D65" i="13"/>
  <c r="B43" i="13"/>
  <c r="B24" i="13"/>
  <c r="G91" i="30" l="1"/>
  <c r="F91" i="30"/>
  <c r="D91" i="30"/>
  <c r="C91" i="30"/>
  <c r="J91" i="30"/>
  <c r="G134" i="30" l="1"/>
  <c r="F134" i="30"/>
  <c r="E91" i="30"/>
  <c r="D134" i="30"/>
  <c r="G40" i="30"/>
  <c r="F40" i="30"/>
  <c r="D40" i="30"/>
  <c r="C40" i="30"/>
  <c r="J40" i="30"/>
  <c r="E40" i="30" l="1"/>
  <c r="D29" i="24" l="1"/>
  <c r="D9" i="24"/>
  <c r="D38" i="24" l="1"/>
  <c r="D18" i="30"/>
  <c r="G18" i="30"/>
  <c r="F18" i="30"/>
  <c r="C18" i="30"/>
  <c r="C134" i="30" l="1"/>
  <c r="E134" i="30" s="1"/>
  <c r="J134" i="30" s="1"/>
  <c r="E18" i="30"/>
  <c r="J18" i="30" s="1"/>
  <c r="C21" i="21" l="1"/>
  <c r="D17" i="21" s="1"/>
  <c r="C14" i="21"/>
  <c r="D9" i="21" s="1"/>
  <c r="F39" i="7"/>
  <c r="E39" i="7"/>
  <c r="D39" i="7"/>
  <c r="C39" i="7"/>
  <c r="G39" i="7"/>
  <c r="F29" i="6"/>
  <c r="G29" i="6" s="1"/>
  <c r="F28" i="6"/>
  <c r="G28" i="6" s="1"/>
  <c r="F27" i="6"/>
  <c r="G27" i="6" s="1"/>
  <c r="D23" i="21" l="1"/>
  <c r="G18" i="29"/>
  <c r="D18" i="29" l="1"/>
  <c r="C18" i="29" l="1"/>
  <c r="E18" i="29" s="1"/>
  <c r="F18" i="29" l="1"/>
  <c r="J18" i="29" s="1"/>
</calcChain>
</file>

<file path=xl/sharedStrings.xml><?xml version="1.0" encoding="utf-8"?>
<sst xmlns="http://schemas.openxmlformats.org/spreadsheetml/2006/main" count="2782" uniqueCount="1682">
  <si>
    <t>Estado de Actividades</t>
  </si>
  <si>
    <t>INGRESOS Y OTROS BENEFICIOS</t>
  </si>
  <si>
    <t>Ingresos de la Gestión:</t>
  </si>
  <si>
    <t>Impuestos</t>
  </si>
  <si>
    <t>Cuotas y Aportaciones de Seguridad Social</t>
  </si>
  <si>
    <t xml:space="preserve">Contribuciones de Mejoras </t>
  </si>
  <si>
    <t>Derechos</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</si>
  <si>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</si>
  <si>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</si>
  <si>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</si>
  <si>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</si>
  <si>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</si>
  <si>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</si>
  <si>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</si>
  <si>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</si>
  <si>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</si>
  <si>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</si>
  <si>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</si>
  <si>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</si>
  <si>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</si>
  <si>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</si>
  <si>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</si>
  <si>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</si>
  <si>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</si>
  <si>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</si>
  <si>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</si>
  <si>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</si>
  <si>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</si>
  <si>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</si>
  <si>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</si>
  <si>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</si>
  <si>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</si>
  <si>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</si>
  <si>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</si>
  <si>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</si>
  <si>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</si>
  <si>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</si>
  <si>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</si>
  <si>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</si>
  <si>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</si>
  <si>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</si>
  <si>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</si>
  <si>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</si>
  <si>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</si>
  <si>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</si>
  <si>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</si>
  <si>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</si>
  <si>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</si>
  <si>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</si>
  <si>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</si>
  <si>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</si>
  <si>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</si>
  <si>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</si>
  <si>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</si>
  <si>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</si>
  <si>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</si>
  <si>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</si>
  <si>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</si>
  <si>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</si>
  <si>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</si>
  <si>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</si>
  <si>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</si>
  <si>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</si>
  <si>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</si>
  <si>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</si>
  <si>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</si>
  <si>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</si>
  <si>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</si>
  <si>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</si>
  <si>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</si>
  <si>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</si>
  <si>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</si>
  <si>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</si>
  <si>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</si>
  <si>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</si>
  <si>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</si>
  <si>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Pasivo No Circulante</t>
  </si>
  <si>
    <t>Inversiones Financieras a Largo Plazo</t>
  </si>
  <si>
    <t>Cuentas por Pagar a Largo Plazo</t>
  </si>
  <si>
    <t>Derechos a Recibir Efectivo o Equivalentes a Largo Plazo</t>
  </si>
  <si>
    <t>Documentos por Pagar a Largo Plazo</t>
  </si>
  <si>
    <t>Deuda Pública a Largo Plazo</t>
  </si>
  <si>
    <t>Bienes Inmuebles, Infraestructura y Construcciones en Proceso</t>
  </si>
  <si>
    <t>Pasivos Diferidos a Largo Plazo</t>
  </si>
  <si>
    <t>Fondos y Bienes de Terceros en Garantía y/o en Administración a Largo Plazo</t>
  </si>
  <si>
    <t>Bienes Muebles</t>
  </si>
  <si>
    <t>Activos Intangibles</t>
  </si>
  <si>
    <t>Provisiones a Largo Plazo</t>
  </si>
  <si>
    <t>Depreciación, Deterioro y Amortización Acumulada de Bienes</t>
  </si>
  <si>
    <t>Activos Diferidos</t>
  </si>
  <si>
    <t>Total de Pasivos No Circulantes</t>
  </si>
  <si>
    <t>Estimación por Pérdida o Deterioro de Activos no Circulantes</t>
  </si>
  <si>
    <t>Total de Pasivo</t>
  </si>
  <si>
    <t>Otros Activos no Circulantes</t>
  </si>
  <si>
    <t>Hacienda Pública/Patrimonio</t>
  </si>
  <si>
    <t>Hacienda Pública/Patrimonio Contribuido</t>
  </si>
  <si>
    <t>Total de Activos No Circulantes</t>
  </si>
  <si>
    <t>Donaciones de Capital</t>
  </si>
  <si>
    <t>Total de Activos</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</si>
  <si>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</si>
  <si>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</si>
  <si>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</si>
  <si>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</si>
  <si>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</si>
  <si>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</si>
  <si>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</si>
  <si>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</si>
  <si>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</si>
  <si>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</si>
  <si>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</si>
  <si>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</si>
  <si>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Flujo de Efectivo</t>
  </si>
  <si>
    <t>Estado de Variación en la Hacienda Pública</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</si>
  <si>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</si>
  <si>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</si>
  <si>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</si>
  <si>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</si>
  <si>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</si>
  <si>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</si>
  <si>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</si>
  <si>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</si>
  <si>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Cambios en la Hacienda Pública / Patrimonio Neto del Ejercicio 20XN</t>
  </si>
  <si>
    <t>(PESOS)</t>
  </si>
  <si>
    <t>Estado de Cambios en la Situación Financiera</t>
  </si>
  <si>
    <t>Origen</t>
  </si>
  <si>
    <t>Aplicación</t>
  </si>
  <si>
    <t>Activo</t>
  </si>
  <si>
    <t>Inventario</t>
  </si>
  <si>
    <t>Pasivo</t>
  </si>
  <si>
    <t>HACIENDA PUBLICA/PATRIMONIO</t>
  </si>
  <si>
    <t>Excesos o Insuficiencia en la Actualización de la Hacienda Pública/Patrimonio</t>
  </si>
  <si>
    <t>Estado Analítico del Activo</t>
  </si>
  <si>
    <t>Estado Analítico de la Deuda y Otros Pasivos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</si>
  <si>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</si>
  <si>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</si>
  <si>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</si>
  <si>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</si>
  <si>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</si>
  <si>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</si>
  <si>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</si>
  <si>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</si>
  <si>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</si>
  <si>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</si>
  <si>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</si>
  <si>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</si>
  <si>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</si>
  <si>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</si>
  <si>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</si>
  <si>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</si>
  <si>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</si>
  <si>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</si>
  <si>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</si>
  <si>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Estado Analítico de Ingresos</t>
  </si>
  <si>
    <t>Rubros de los Ingresos</t>
  </si>
  <si>
    <t>(3= 1 +2)</t>
  </si>
  <si>
    <t>Corriente</t>
  </si>
  <si>
    <t>Capital</t>
  </si>
  <si>
    <t>Estado Analítico del Ejercicio Presupuesto de Egresos</t>
  </si>
  <si>
    <t>Ejercicio del Presupuesto</t>
  </si>
  <si>
    <t>Ampliaciones/ (Reducciones)</t>
  </si>
  <si>
    <t>Capítulo del Gasto</t>
  </si>
  <si>
    <t>(3=1+2)</t>
  </si>
  <si>
    <t>Transferencias, Asignaciones, Subsidios y Otras Ayudas</t>
  </si>
  <si>
    <t>Bienes Muebles, Inmuebles e Intangibles</t>
  </si>
  <si>
    <t>Inversiones Financieros y Otras Provisiones</t>
  </si>
  <si>
    <t>Deuda Pública</t>
  </si>
  <si>
    <t>Total del Gasto</t>
  </si>
  <si>
    <t>Sistema Estatal de Evaluación</t>
  </si>
  <si>
    <t xml:space="preserve"> </t>
  </si>
  <si>
    <t>Por Partida del Gasto</t>
  </si>
  <si>
    <t>Partida/Descripción</t>
  </si>
  <si>
    <t>No</t>
  </si>
  <si>
    <t>Formato</t>
  </si>
  <si>
    <t>Informe sobre Pasivos Contingentes</t>
  </si>
  <si>
    <t>Notas a los Estados Financieros</t>
  </si>
  <si>
    <t>Endeudamiento Neto</t>
  </si>
  <si>
    <t>Interéses de la Deuda</t>
  </si>
  <si>
    <t>Descripción</t>
  </si>
  <si>
    <t>I.- Información Contable</t>
  </si>
  <si>
    <t>II.- Información Presupuestaria</t>
  </si>
  <si>
    <t>III.- Información Programática</t>
  </si>
  <si>
    <t>IV.- Información Complementaria</t>
  </si>
  <si>
    <t>La información complementaria para generar las cuentas nacionales y atender otros requerimientos</t>
  </si>
  <si>
    <t>provenientes de Organismos Internacionales de los que México es miembro.</t>
  </si>
  <si>
    <t>Artículos del 44 al 59</t>
  </si>
  <si>
    <t>Devengado</t>
  </si>
  <si>
    <t xml:space="preserve">     Total de Pasivos Circulantes</t>
  </si>
  <si>
    <t xml:space="preserve">     Total de Activos Circulantes</t>
  </si>
  <si>
    <t>Cargos del Periodo
2</t>
  </si>
  <si>
    <t>Abonos del Periodo
3</t>
  </si>
  <si>
    <t>Variación del Periodo
(4-1)</t>
  </si>
  <si>
    <t>Saldo
Inicial
1</t>
  </si>
  <si>
    <t>Saldo
Final
4 (1+2-3)</t>
  </si>
  <si>
    <t>(1)</t>
  </si>
  <si>
    <t>(2)</t>
  </si>
  <si>
    <t>(4)</t>
  </si>
  <si>
    <t>(5)</t>
  </si>
  <si>
    <t>Contribuciones de Mejoras</t>
  </si>
  <si>
    <t>Productos</t>
  </si>
  <si>
    <t>Aprovechamientos</t>
  </si>
  <si>
    <t>Ingresos por Ventas de Bienes y Servicios</t>
  </si>
  <si>
    <t>Ingresos Derivados de Financiamientos</t>
  </si>
  <si>
    <t xml:space="preserve">     </t>
  </si>
  <si>
    <t>Variación Vs Original</t>
  </si>
  <si>
    <t>Ingresos del Gobierno</t>
  </si>
  <si>
    <t xml:space="preserve">Impuesto </t>
  </si>
  <si>
    <t xml:space="preserve">      Corriente</t>
  </si>
  <si>
    <t xml:space="preserve">      Capital</t>
  </si>
  <si>
    <t>Ingresos de Organismos y  Empresas</t>
  </si>
  <si>
    <t>Cuotas y aportaciones de Seguridad Social</t>
  </si>
  <si>
    <t>Ingresos por ventas de Bienes y Servicios</t>
  </si>
  <si>
    <t>Ingresos  derivados de Financiamiento</t>
  </si>
  <si>
    <t>Ingresos Estimado Original  Anual</t>
  </si>
  <si>
    <t>Ingresos Modificado    Anual</t>
  </si>
  <si>
    <t>Saldo Inicial Caja y Bancos</t>
  </si>
  <si>
    <t>El saldo Inicial de Caja y Bancos es informativo, No SE SUMA EN EL TOTAL.</t>
  </si>
  <si>
    <t>Ampliaciones y Reducciones           (+ ó -)</t>
  </si>
  <si>
    <t>Egresos Aprobado   Anual</t>
  </si>
  <si>
    <t>Egresos Modificado   Anual</t>
  </si>
  <si>
    <t>% de Avance  Anual</t>
  </si>
  <si>
    <t>% Avance Anual</t>
  </si>
  <si>
    <t>Identificacion del crédito o Instrumento</t>
  </si>
  <si>
    <t>Contratacion / Colocación</t>
  </si>
  <si>
    <t>Amortización</t>
  </si>
  <si>
    <t>A</t>
  </si>
  <si>
    <t>B</t>
  </si>
  <si>
    <t>C=A-B</t>
  </si>
  <si>
    <t xml:space="preserve">                       Endeudamiento Neto</t>
  </si>
  <si>
    <t>Créditos Bancarios</t>
  </si>
  <si>
    <t>Total Créditos Bancarios</t>
  </si>
  <si>
    <t>Otros Instrumentos de Deuda</t>
  </si>
  <si>
    <t>Total Otros Instrumentos de Deuda</t>
  </si>
  <si>
    <t>TOTAL</t>
  </si>
  <si>
    <t xml:space="preserve">                       Intereses de la Deuda</t>
  </si>
  <si>
    <t>Pagado</t>
  </si>
  <si>
    <t>Total de Interéses Créditos Bancarios</t>
  </si>
  <si>
    <t>Total Intereses Otros Instrumentos de Deuda</t>
  </si>
  <si>
    <t>Estimado</t>
  </si>
  <si>
    <t>I. Ingresos Presupuestarios</t>
  </si>
  <si>
    <t>2. Ingresos Sector Paraestatal</t>
  </si>
  <si>
    <t>II. Egresos Presupuestarios</t>
  </si>
  <si>
    <t>1. Ingresos Gobierno del Estado</t>
  </si>
  <si>
    <t>3. Egresos del Gobierno del Estado</t>
  </si>
  <si>
    <t>4. Egresos  del Sector Paraestatal</t>
  </si>
  <si>
    <t>III. Balance Presupuestario (Superávit o Déficit)</t>
  </si>
  <si>
    <t>IV. Interéses, Comisiones y Gastos de la Deuda</t>
  </si>
  <si>
    <t>A. Financiamiento</t>
  </si>
  <si>
    <t>B. Amortización de la Deuda</t>
  </si>
  <si>
    <t>C. Endeudamiento o Desendeudamiento   (C=A-B)</t>
  </si>
  <si>
    <t>III. Balance Presupuestario (Superávit o Déficit)  (III= I-II)</t>
  </si>
  <si>
    <t>V. Balance Primario (superávit o Déficit)   (V= III-IV)</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</si>
  <si>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</si>
  <si>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</si>
  <si>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</si>
  <si>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</si>
  <si>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</si>
  <si>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</si>
  <si>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</si>
  <si>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</si>
  <si>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Productos de capital</t>
  </si>
  <si>
    <t>Aprovechamientos de capital</t>
  </si>
  <si>
    <t>Ingresos derivados de financiamientos</t>
  </si>
  <si>
    <t>Otros Ingresos presupuestarios no contables</t>
  </si>
  <si>
    <t>4. Ingresos Contables  (4=  1  +  2  -  3 )</t>
  </si>
  <si>
    <t>(MENOS)</t>
  </si>
  <si>
    <t>Efectivo y Equivalentes al Efectivo al Inicio del Ejercicio</t>
  </si>
  <si>
    <t>Efectivo y Equivalentes al Efectivo al Final del Ejercicio</t>
  </si>
  <si>
    <t>Conciliacion entre los Ingresos Presupuestarios y Contables</t>
  </si>
  <si>
    <t>Conciliacion entre los Egresos Presupuestarios y los Gastos Contables</t>
  </si>
  <si>
    <t>1. Total de Egresos Presupuestarios</t>
  </si>
  <si>
    <t xml:space="preserve">2. Egresos Presupuestarios no contables </t>
  </si>
  <si>
    <t>3. Gastos contables no presupuestarios</t>
  </si>
  <si>
    <t>3. Ingresos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</si>
  <si>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</si>
  <si>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</si>
  <si>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</si>
  <si>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</si>
  <si>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</si>
  <si>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</si>
  <si>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</si>
  <si>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</si>
  <si>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</si>
  <si>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</si>
  <si>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</si>
  <si>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</si>
  <si>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</si>
  <si>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</si>
  <si>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</si>
  <si>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Flujo de Fondos, Indicadores de Postura Fiscal</t>
  </si>
  <si>
    <t>Adeudos de ejercicios fiscales anteriores (ADEFAS)</t>
  </si>
  <si>
    <t>Otros Egresos Presupuestales No Contables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</si>
  <si>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</si>
  <si>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</si>
  <si>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</si>
  <si>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</si>
  <si>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</si>
  <si>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</si>
  <si>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</si>
  <si>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(pesos)</t>
  </si>
  <si>
    <t xml:space="preserve">Ley General de Contabilidad Gubernamental </t>
  </si>
  <si>
    <t>Subsecretaria de Planeación del Desarrollo</t>
  </si>
  <si>
    <t>Dirección General de Planeación y Evaluación</t>
  </si>
  <si>
    <t>Los Ingresos Excedentes  se presentan para efectos de cumplimiento de la Ley de Ingresos del Estado y Ley de Contabilidad Gubernamental.</t>
  </si>
  <si>
    <t>El importe reflejado siempre debe ser mayor a cero. Nunca en rojo.</t>
  </si>
  <si>
    <t>A Largo Plazo</t>
  </si>
  <si>
    <t>A Mediano Plazo</t>
  </si>
  <si>
    <t>A Corto Plazo</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</si>
  <si>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</si>
  <si>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</si>
  <si>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</si>
  <si>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</si>
  <si>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</si>
  <si>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</si>
  <si>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</si>
  <si>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</si>
  <si>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</si>
  <si>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</si>
  <si>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</si>
  <si>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</si>
  <si>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</si>
  <si>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</si>
  <si>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</si>
  <si>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Interno</t>
  </si>
  <si>
    <t>Externo</t>
  </si>
  <si>
    <t xml:space="preserve">   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</si>
  <si>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</si>
  <si>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</si>
  <si>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</si>
  <si>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</si>
  <si>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 xml:space="preserve">                               Flujo de Fondos, Indicadores Postura Fiscal</t>
  </si>
  <si>
    <t xml:space="preserve">Egresos Devengado </t>
  </si>
  <si>
    <t xml:space="preserve">Egresos Pagado  </t>
  </si>
  <si>
    <t>CPCA-III-14</t>
  </si>
  <si>
    <t>NORA lo excluye</t>
  </si>
  <si>
    <t>Relación de Cuentas Bancarias Productivas Específicas</t>
  </si>
  <si>
    <t>Código</t>
  </si>
  <si>
    <t>Descripción del Bien</t>
  </si>
  <si>
    <r>
      <t xml:space="preserve">Valor </t>
    </r>
    <r>
      <rPr>
        <b/>
        <i/>
        <u/>
        <sz val="11"/>
        <rFont val="Arial"/>
        <family val="2"/>
      </rPr>
      <t>HISTORICO</t>
    </r>
  </si>
  <si>
    <t>( 6 = 3 - 4 )</t>
  </si>
  <si>
    <t>Subejercicio</t>
  </si>
  <si>
    <t>%</t>
  </si>
  <si>
    <t>Gasto por Proyectos de Inversión</t>
  </si>
  <si>
    <t>Clasificación por Objeto del Gasto (Capítulo y Concepto)</t>
  </si>
  <si>
    <t>Clasificación Económica (por Tipo de Gasto)</t>
  </si>
  <si>
    <t>Gasto Corriente</t>
  </si>
  <si>
    <t>Gasto de Capital</t>
  </si>
  <si>
    <t>Amortización del la Deuda y Disminución de Pasivos</t>
  </si>
  <si>
    <t>Clasificación Por Objeto del Gasto (Capitulo y Concepto)</t>
  </si>
  <si>
    <t>Clasificación Económica (Por Tipo de Gasto)</t>
  </si>
  <si>
    <t>Clasificación Administrativa (Por Unidad Administrativa)</t>
  </si>
  <si>
    <t>Hoja 2 de 2</t>
  </si>
  <si>
    <t>Hoja 1 de 2</t>
  </si>
  <si>
    <t>Estado de Situacion Financiera</t>
  </si>
  <si>
    <t>Clasificación Administrativa (Por Poderes)</t>
  </si>
  <si>
    <t>Poder Legislativo</t>
  </si>
  <si>
    <t>Poder Judicial</t>
  </si>
  <si>
    <t>Órganos Autónomos</t>
  </si>
  <si>
    <t>Organismos Descentralizados</t>
  </si>
  <si>
    <t>Clasificación Funcional (Finalidad y Función)</t>
  </si>
  <si>
    <t>Gobierno</t>
  </si>
  <si>
    <t>Legislación</t>
  </si>
  <si>
    <t>Justicia</t>
  </si>
  <si>
    <t>Relaciones Exteriores</t>
  </si>
  <si>
    <t>Coordinación de la Politica de Gobierno</t>
  </si>
  <si>
    <t>Asuntos Financieros y Hacendarios</t>
  </si>
  <si>
    <t>Seguridad Nacional</t>
  </si>
  <si>
    <t>Asuntos de Orden Público y Seguridad Interior</t>
  </si>
  <si>
    <t>Otros Servicios Generales</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</si>
  <si>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</si>
  <si>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</si>
  <si>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</si>
  <si>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</si>
  <si>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</si>
  <si>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</si>
  <si>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</si>
  <si>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</si>
  <si>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</si>
  <si>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</si>
  <si>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</si>
  <si>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Transporte</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</si>
  <si>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</si>
  <si>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</si>
  <si>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</si>
  <si>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</si>
  <si>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</si>
  <si>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</si>
  <si>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</si>
  <si>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</si>
  <si>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Poder Ejecutivo</t>
  </si>
  <si>
    <t>Minería, Manufacturas y Construcción</t>
  </si>
  <si>
    <t>Programas</t>
  </si>
  <si>
    <t>Gasto Por Categoría Programática</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</si>
  <si>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</si>
  <si>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</si>
  <si>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</si>
  <si>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</si>
  <si>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</si>
  <si>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</si>
  <si>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</si>
  <si>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</si>
  <si>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</si>
  <si>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</si>
  <si>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</si>
  <si>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</si>
  <si>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</si>
  <si>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</si>
  <si>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</si>
  <si>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</si>
  <si>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</si>
  <si>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</si>
  <si>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</si>
  <si>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</si>
  <si>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</si>
  <si>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Pensiones y Juvilaciones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</si>
  <si>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</si>
  <si>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</si>
  <si>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</si>
  <si>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</si>
  <si>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</si>
  <si>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</si>
  <si>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y Apoyo a Deudores y Ahorradores de la Banca</t>
  </si>
  <si>
    <t xml:space="preserve">   Adeudos de Ejercicios Fiscales Anteriores</t>
  </si>
  <si>
    <t>Hoja 3 de 3</t>
  </si>
  <si>
    <t>Hoja 2 de 3</t>
  </si>
  <si>
    <t>Hoja 1 de __</t>
  </si>
  <si>
    <t>Hoja 1 de 3</t>
  </si>
  <si>
    <t>Por Unidad Administrativa, Clasificación Administrativa, Por Poderes, Funcional (Finalidad y Función), Por Categoría Programática</t>
  </si>
  <si>
    <t>Relación de Bienes que Componen su Patrimonio</t>
  </si>
  <si>
    <t xml:space="preserve">Estado de Variación en la Hacienda Pública </t>
  </si>
  <si>
    <t>Combustibles y Energía</t>
  </si>
  <si>
    <t>Comunicaciones</t>
  </si>
  <si>
    <t>ETCA-I-01</t>
  </si>
  <si>
    <t>ETCA-II-10</t>
  </si>
  <si>
    <t>ETCA-II-11</t>
  </si>
  <si>
    <t>ETCA-II-12</t>
  </si>
  <si>
    <t>ETCA-III-13</t>
  </si>
  <si>
    <t xml:space="preserve">                      Sistema Estatal de Evaluación</t>
  </si>
  <si>
    <t>Gastos por proyectos de Inversión</t>
  </si>
  <si>
    <t>GASTO DE INVERSION EJERCIDO:</t>
  </si>
  <si>
    <t xml:space="preserve">NOMBRE DEL PROYECTO </t>
  </si>
  <si>
    <t>MONTO EROGADO</t>
  </si>
  <si>
    <t>Nada que presentar en este apartado.</t>
  </si>
  <si>
    <t>( en caso de que no sean usuarios del sisterma V.O.S.)</t>
  </si>
  <si>
    <t>ETCA-I-01-A</t>
  </si>
  <si>
    <t>ETCA-I-01-B</t>
  </si>
  <si>
    <t>ETCA-I-02</t>
  </si>
  <si>
    <t>ETCA-I-03</t>
  </si>
  <si>
    <t>ETCA-I-04</t>
  </si>
  <si>
    <t>ETCA-I-05</t>
  </si>
  <si>
    <t>ETCA-I-06</t>
  </si>
  <si>
    <t>ETCA-I-07</t>
  </si>
  <si>
    <t>ETCA-II-08</t>
  </si>
  <si>
    <t>ETCA-II-08-A</t>
  </si>
  <si>
    <t>ETCA-II-09</t>
  </si>
  <si>
    <t>ETCA-II-9-A</t>
  </si>
  <si>
    <t>ETCA-II-9-B</t>
  </si>
  <si>
    <t>ETCA-II-9-C</t>
  </si>
  <si>
    <t>ETCA-II-9-D</t>
  </si>
  <si>
    <t>ETCA-III-14</t>
  </si>
  <si>
    <t>ETCA-IV-16</t>
  </si>
  <si>
    <t>Primer Informe Trimestral 2015</t>
  </si>
  <si>
    <t>Listado de Formatos ETCA "Evaluación Trimestral Contabilidad Armonizada"</t>
  </si>
  <si>
    <t xml:space="preserve">NÚMERO Y NOMBRE DEL PROGRAMA </t>
  </si>
  <si>
    <t>NOMBRE DEL PROYECTO O PROCESO</t>
  </si>
  <si>
    <t>CLAVE PROGRAMÁTICA</t>
  </si>
  <si>
    <t>UNIDAD RESPONSABLE</t>
  </si>
  <si>
    <t xml:space="preserve">  UNIDAD EJECUTORA</t>
  </si>
  <si>
    <t>OBJETIVO DEL PROYECTO O PROCESO</t>
  </si>
  <si>
    <t>RESULTADO ESPERADO</t>
  </si>
  <si>
    <t>PRESUPUESTO</t>
  </si>
  <si>
    <t>Original</t>
  </si>
  <si>
    <t>Modificado</t>
  </si>
  <si>
    <t>Avance en el trimestre</t>
  </si>
  <si>
    <t xml:space="preserve">Avance acumulado </t>
  </si>
  <si>
    <t>Programado</t>
  </si>
  <si>
    <t>Ejercido Pagado</t>
  </si>
  <si>
    <t xml:space="preserve"> % 
(Ejercido / Devengado)</t>
  </si>
  <si>
    <t>Ejercido 
Pagado</t>
  </si>
  <si>
    <t>DATOS DEL INDICADOR</t>
  </si>
  <si>
    <t>Nombre del indicador</t>
  </si>
  <si>
    <t>Tipo</t>
  </si>
  <si>
    <t xml:space="preserve">Fórmula de cálculo </t>
  </si>
  <si>
    <r>
      <t>Interpretación</t>
    </r>
    <r>
      <rPr>
        <b/>
        <vertAlign val="superscript"/>
        <sz val="10"/>
        <rFont val="Arial"/>
        <family val="2"/>
      </rPr>
      <t xml:space="preserve"> </t>
    </r>
  </si>
  <si>
    <t>Dimensión del indicador</t>
  </si>
  <si>
    <t>Sentido (descendente o ascendente)</t>
  </si>
  <si>
    <t>Valor (acumulable o no acumulable)</t>
  </si>
  <si>
    <t>Frecuencia de medición</t>
  </si>
  <si>
    <t xml:space="preserve">AVANCE DEL INDICADOR </t>
  </si>
  <si>
    <t>Trimestre</t>
  </si>
  <si>
    <t>Variables</t>
  </si>
  <si>
    <r>
      <t>Unidad de medida</t>
    </r>
    <r>
      <rPr>
        <b/>
        <vertAlign val="superscript"/>
        <sz val="9"/>
        <rFont val="Arial"/>
        <family val="2"/>
      </rPr>
      <t xml:space="preserve">  </t>
    </r>
  </si>
  <si>
    <t>Meta anual</t>
  </si>
  <si>
    <t>Avance acumulado</t>
  </si>
  <si>
    <t>Avance respecto de la meta anual (%)</t>
  </si>
  <si>
    <t>Semáforo</t>
  </si>
  <si>
    <t>Alcanzado</t>
  </si>
  <si>
    <t>COMPORTAMIENTO HISTÓRICO DEL INDICADOR HACIA LA META</t>
  </si>
  <si>
    <t>Variable</t>
  </si>
  <si>
    <t>Unidad de medida</t>
  </si>
  <si>
    <t>Meta 2015</t>
  </si>
  <si>
    <t>Descripción del factor de comparación:</t>
  </si>
  <si>
    <t>Criterios de semaforización</t>
  </si>
  <si>
    <r>
      <rPr>
        <b/>
        <sz val="10"/>
        <rFont val="Arial"/>
        <family val="2"/>
      </rPr>
      <t>Aceptable (color verde):</t>
    </r>
    <r>
      <rPr>
        <sz val="10"/>
        <rFont val="Arial"/>
        <family val="2"/>
      </rPr>
      <t xml:space="preserve"> Cuando el avance de la meta del indicador alcance un cumplimiento de entre 80 y 100% respecto al valor acumulado programado </t>
    </r>
  </si>
  <si>
    <r>
      <rPr>
        <b/>
        <sz val="10"/>
        <rFont val="Arial"/>
        <family val="2"/>
      </rPr>
      <t>Con riesgo (color amarillo):</t>
    </r>
    <r>
      <rPr>
        <sz val="10"/>
        <rFont val="Arial"/>
        <family val="2"/>
      </rPr>
      <t xml:space="preserve"> Cuando el avance de la meta se ubique dentro del rango del 51 al 79% respecto al valor acumulado programado</t>
    </r>
  </si>
  <si>
    <r>
      <rPr>
        <b/>
        <sz val="10"/>
        <rFont val="Arial"/>
        <family val="2"/>
      </rPr>
      <t>Crítico (color rojo):</t>
    </r>
    <r>
      <rPr>
        <sz val="10"/>
        <rFont val="Arial"/>
        <family val="2"/>
      </rPr>
      <t xml:space="preserve"> Cuando el cumplimiento de la meta registre un avance de 50% o menos respecto al valor acumulado programado  </t>
    </r>
  </si>
  <si>
    <t>REPRESENTACIÓN GRÁFICA DE LOS AVANCES</t>
  </si>
  <si>
    <t>Ejemplos</t>
  </si>
  <si>
    <t>EVALUACIÓN CUALITATIVA</t>
  </si>
  <si>
    <t>PROSPECTIVA</t>
  </si>
  <si>
    <t>METAS FÍSICAS RELACIONADAS</t>
  </si>
  <si>
    <t>UNIDAD DE MEDIDA</t>
  </si>
  <si>
    <t>PROGRAMADA</t>
  </si>
  <si>
    <t>ALCANZADA</t>
  </si>
  <si>
    <t>ETCA-IV-15</t>
  </si>
  <si>
    <t>Seguimiento y Evaluación de Indicadores de Proyectos y Procesos 
(Gasto por Categoría Programática, Metas y Programas; Análisis Programático-Presupuestal con Indicadores de Resultados</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</si>
  <si>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</si>
  <si>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</si>
  <si>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</si>
  <si>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</si>
  <si>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Comprometido</t>
  </si>
  <si>
    <t>AVANCE TRIMESTRAL EN EL CUMPLIMIENTO DE LAS METAS DEL INDICADOR</t>
  </si>
  <si>
    <t>SERVICIOS  PERSONALES</t>
  </si>
  <si>
    <t>REMUNERACIONES AL PERSONAL DE CARACTER PERMANENTE</t>
  </si>
  <si>
    <t>SUELDOS</t>
  </si>
  <si>
    <t>COMPENSACION POR RIESGO PROFESIONAL</t>
  </si>
  <si>
    <t>AYUDA HABITACION</t>
  </si>
  <si>
    <t>AYUDA DESPENSA</t>
  </si>
  <si>
    <t>REMUNERACIONES AL PERSONAL DE CARACTER TRANSITORIO</t>
  </si>
  <si>
    <t>SUELDO BASE AL PERSONAL EVENTUAL</t>
  </si>
  <si>
    <t>RETRIBUCIONES ADICIONALES Y ESPECIALES</t>
  </si>
  <si>
    <t>PRIMAS Y ACREDITACIONES POR AÑOS DE SERVICIO EFECTIVOS PRESTADOS AL PERSONAL</t>
  </si>
  <si>
    <t>PRIMA VACACIONAL</t>
  </si>
  <si>
    <t>GRATIFICACION POR FIN DE AÑO</t>
  </si>
  <si>
    <t>ESTIMULOS AL PERSONAL DE CONFIANZA</t>
  </si>
  <si>
    <t>COMPENSACION POR AJUSTE DE CALENDARIO</t>
  </si>
  <si>
    <t>COMPENSACION POR BONO NAVIDEÑO</t>
  </si>
  <si>
    <t>APORTACIONES DE SEGURIDAD SOCIAL</t>
  </si>
  <si>
    <t>CUOTAS POR SERVICIO MEDICO DEL ISSSTESON</t>
  </si>
  <si>
    <t>CUOTAS POR SEGURO DE VIDA AL ISSSTESON</t>
  </si>
  <si>
    <t>CUOTAS POR SEGURO DE RETIRO AL ISSSTESON</t>
  </si>
  <si>
    <t>ASIGNACION PARA PRESTAMOS A CORTO PLAZO</t>
  </si>
  <si>
    <t>ASIGNACION PARA PRESTAMOS PRENDARIOS</t>
  </si>
  <si>
    <t>OTRAS PRESTACIONES DE SEGURIDAD SOCIAL</t>
  </si>
  <si>
    <t>GASTO DE INFRAESTRUCTURA HOSPITALARIA</t>
  </si>
  <si>
    <t>CUOTAS AL  FOVISSSTESON</t>
  </si>
  <si>
    <t>PAGAS DE DEFUNSION, PENSIONES Y JUBILACIONES</t>
  </si>
  <si>
    <t>MATERIALES Y SUMINISTROS</t>
  </si>
  <si>
    <t>MATERIALES DE ADMINISTRACION, EMISIÓN DE DOCUMENTO</t>
  </si>
  <si>
    <t>MATERIALES, UTILES Y EQUIPOS MENORES DE OFICINA</t>
  </si>
  <si>
    <t>MATERIALES Y UTILES DE IMPESION Y REPRODUCCION</t>
  </si>
  <si>
    <t>MATERIALES, UTILES PARA EL PROCESAMIENTO DE EQUIPOS Y BIENES INFORMATICOS</t>
  </si>
  <si>
    <t>MATERIAL PARA INFORMACION</t>
  </si>
  <si>
    <t>MATERIAL DE LIMPIEZA</t>
  </si>
  <si>
    <t>PLACAS, ENGOMADOS, CALCAMONIAS Y HOLOGRAMAS</t>
  </si>
  <si>
    <t>ALIMENTOS Y UTENSILIOS</t>
  </si>
  <si>
    <t>PRODUCTOS ALIMENTICIOS PARA EL PERSONAL EN LAS INSTALACIONES</t>
  </si>
  <si>
    <t>ADQUISICION DE AGUA POTABLE</t>
  </si>
  <si>
    <t>UTENSILIOS PARA EL SERVICIO DE ALIMENTACION</t>
  </si>
  <si>
    <t>MATERIALES Y ARTICULOS DE CONSTRUCCIÓN Y REPARACIÓ</t>
  </si>
  <si>
    <t>MATERIALES COMPLEMENTARIOS</t>
  </si>
  <si>
    <t>OTROS MATERIALES Y ARTICULOS DE CONSTRUCCION Y REPARACION</t>
  </si>
  <si>
    <t>PRODUCTOS QUIMICOS, FARMACEUTICOS Y DE LABORATORIO</t>
  </si>
  <si>
    <t>MEDICINAS Y PRODUCTOS FAMACEUTICOS</t>
  </si>
  <si>
    <t>COMBUSTIBLES, LUBRICANTES Y ADITIVOS</t>
  </si>
  <si>
    <t>COMBUSTIBLES</t>
  </si>
  <si>
    <t>LUBRICANTES Y ADITIVOS</t>
  </si>
  <si>
    <t>VESTUARIO, BLANCOS, PRENDAS DE PROTECCION Y ARTICULOS DEPORTIVOS</t>
  </si>
  <si>
    <t>VESTUARIO Y UNIFORMES</t>
  </si>
  <si>
    <t>HERRAMIENTAS, REFACCIONES Y ACCESORIOS MENORES</t>
  </si>
  <si>
    <t>HERRAMIENTAS MENORES</t>
  </si>
  <si>
    <t>REFACCIONES Y ACCESORIOS MENORES DE EDIFICIOS</t>
  </si>
  <si>
    <t>REFACC Y ACCS MENORES DE EQ DE COMPUTO Y TEC DE INF</t>
  </si>
  <si>
    <t>REFACC Y ACCS MENORES DE EQ DE TRANSPORTE</t>
  </si>
  <si>
    <t>SERVICIOS GENERALES</t>
  </si>
  <si>
    <t>SERVICIOS BASICOS</t>
  </si>
  <si>
    <t>ENERGIA ELECTRICA</t>
  </si>
  <si>
    <t>AGUA</t>
  </si>
  <si>
    <t>TELEFONIA TRADICIONAL</t>
  </si>
  <si>
    <t>TELEFONIA CELULAR</t>
  </si>
  <si>
    <t>SERVICIO DE TELECOMUNICACIONES</t>
  </si>
  <si>
    <t>SERV DE ACCESO A INTERNET, REDES Y PROC DE INFORMACION</t>
  </si>
  <si>
    <t>SERVICIO POSTAL</t>
  </si>
  <si>
    <t>SERVICIO DE ARRENDAMIENTO</t>
  </si>
  <si>
    <t>ARRENDAMIENTO DE EDIFICIOS</t>
  </si>
  <si>
    <t>ARRENDAMIENTO DE MUEBLES, MAQUINARIA Y EQUIPO</t>
  </si>
  <si>
    <t>ARRENDAMIENTO DE EQUIPO DE TRANSPORTE</t>
  </si>
  <si>
    <t>PATENTES Y REGALIAS</t>
  </si>
  <si>
    <t>SERVICIOS PROFESIONALES, CIENTIFICOS, TECNICOS Y O</t>
  </si>
  <si>
    <t>SERVICIOS LEGALES, DE CONTABILIDAD, AUDITORIAS RELACIONADOS</t>
  </si>
  <si>
    <t>SERVICIOS DE DISEÑO , ARQUITECTURA, INGENIERIA Y SERVICOS RELACIONADOS</t>
  </si>
  <si>
    <t>SERVICIO DE INFORMATICA</t>
  </si>
  <si>
    <t>SERVICIO DE CAPACITACION</t>
  </si>
  <si>
    <t>IMPRESIONES Y PUBLICACIONES OFICIALES</t>
  </si>
  <si>
    <t>LICITACIONES, CONVENIOS</t>
  </si>
  <si>
    <t>SERVICIO DE VIGILANCIA</t>
  </si>
  <si>
    <t>SERVICIOS FINANCIEROS, BANCARIOS Y COMERCIALES</t>
  </si>
  <si>
    <t>SERVICIOS FINANCIEROS Y BANCARIOS</t>
  </si>
  <si>
    <t>SEGURO DE BIENES PATRIMONIALES</t>
  </si>
  <si>
    <t>FLETES Y MANIOBRAS</t>
  </si>
  <si>
    <t>COMISIONES POR VENTA</t>
  </si>
  <si>
    <t>SERVICIOS DE INSTALACION, REP., MANT. Y CONSERVACI</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</si>
  <si>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</si>
  <si>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</si>
  <si>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</si>
  <si>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</si>
  <si>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</si>
  <si>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</si>
  <si>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SERVICIOS DE JARDINERIA Y FUMIGACION</t>
  </si>
  <si>
    <t>SERVICIOS DE COMUNICACIÓN SOCIAL Y PUBLICIDAD</t>
  </si>
  <si>
    <t>DIFUSION POR RADIO, TELEVISION Y OTROS MEDIOS DE MENSAJES SOBRE PROGRAMAS Y ACTIVIDADES GUBERNAMENTALES</t>
  </si>
  <si>
    <t>SERVICIOS DE TRASLADO Y VIATICOS</t>
  </si>
  <si>
    <t>PASAJES AEREOS</t>
  </si>
  <si>
    <t>PASAJES TERRESTRES</t>
  </si>
  <si>
    <t>VIATICOS EN EL PAIS</t>
  </si>
  <si>
    <t>GASTOS DE CAMINO</t>
  </si>
  <si>
    <t>CUOTAS</t>
  </si>
  <si>
    <t>SERVICIOS OFICIALES</t>
  </si>
  <si>
    <t>GASTOS CEREMONIALES</t>
  </si>
  <si>
    <t>CONGRESOS Y CONVENCIONES</t>
  </si>
  <si>
    <t>OTROS SERVICIOS GENERALES</t>
  </si>
  <si>
    <t>IMPUESTOS Y DERECHOS</t>
  </si>
  <si>
    <t>SERVICIOS FUNERARIOS</t>
  </si>
  <si>
    <t>BIENES MUEBLES, INMUEBLES E INTANGIBLES</t>
  </si>
  <si>
    <t>MOBILIARIO Y EQUIPO DE ADMINISTRACION</t>
  </si>
  <si>
    <t>MOBILIARIO</t>
  </si>
  <si>
    <t>BIENES INFORMATICOS</t>
  </si>
  <si>
    <t>MOBILIARIO EQUIPO EDUCACIONAL Y RECREATIVO</t>
  </si>
  <si>
    <t>CAMARAS FOTOGRAFICAS Y VIDEOS</t>
  </si>
  <si>
    <t>INVERSION PUBLICA</t>
  </si>
  <si>
    <t>DVISION DE TERRENOS  Y CONSTRUCCION DE OBRAS DE URBANIZACION</t>
  </si>
  <si>
    <t>CECOP</t>
  </si>
  <si>
    <t>EDIFICACION HABITACIONAL</t>
  </si>
  <si>
    <t>CONSTRUCCION Y AMPLIACION FONHAPO</t>
  </si>
  <si>
    <t>EDIFICACION NO HABITACIONAL</t>
  </si>
  <si>
    <t>PROYECTOS DEPORTIVOS ESTATALES, INFRAESTRUCTURAS DEPORTIVAS FED (INFRAESTRUCTURA Y EQ. EN MATERIA DE CULTURA, DEPORTE Y RECREACION )</t>
  </si>
  <si>
    <t>GASTOS INDIRECTOS FED (INDIRECTOS PARA OBRAS DE EDIFICACION NO HABITACIONAL )</t>
  </si>
  <si>
    <t>CONSTRUCCION</t>
  </si>
  <si>
    <t>AMPLIACION</t>
  </si>
  <si>
    <t>INFRAESTRUCTURA Y EQUIPAMIENTO EN MATERIA DE CULTURA , DEPORTE Y RECREACION</t>
  </si>
  <si>
    <t>INFRAESTRUCTURA Y EQUIPAMIENTO EN MATERIA DE EDUCACION PREESCOLAR</t>
  </si>
  <si>
    <t>INFRAESTRUCTURA Y EQUIPAMIENTO EN MATERIA DE EDUCACION PRIMARIA</t>
  </si>
  <si>
    <t>INFRAESTRUCTURA Y EQUIPAMIENTO EN MATERIA DE EDUCACION SECUNDARIA</t>
  </si>
  <si>
    <t>INFRAESTRUCTURA Y EQUIPAMIENTO EN MATERIA DE EDUCACION SUPERIOR</t>
  </si>
  <si>
    <t>SUPERVICION Y CONTROL DE CALIDAD</t>
  </si>
  <si>
    <t>Hacienda Pública / Patrimonio Neto Final del Ejercicio 2014</t>
  </si>
  <si>
    <t>Saldo Neto en la Hacienda Pública / Patrimonio 2015</t>
  </si>
  <si>
    <t>APORTACIONES PARA LA ATENCION DE ENFERMEDADES PREEXISTENTES</t>
  </si>
  <si>
    <t>REMODELACION Y REHABILITACION</t>
  </si>
  <si>
    <t>SUPERVISION Y CONTROL DE CALIDAD</t>
  </si>
  <si>
    <t>EJECUCION DE OBRA</t>
  </si>
  <si>
    <t>DIVISION DE TERRENOS Y CONSTRUCCION DE OBRAS DE URBANIZACION</t>
  </si>
  <si>
    <t>EJECUCION DE PROYECTOS PRODUCTIVOS NO INCLUIDOS EN CONCEPTOS ANTERIORES DE ESTE CAPITULO</t>
  </si>
  <si>
    <t>TOTALES</t>
  </si>
  <si>
    <t>CONSTRUCCION DE OBRAS PARA EL ABASTECIMIENTO DE AGUA , PETROLEO , GAS, ELECTRICIDAD Y TELECOMUNICACION</t>
  </si>
  <si>
    <t>INFRAESTRUCTURA PARA GENERACION Y TRANSFORMACION DE ENERGIA ELECTRICA</t>
  </si>
  <si>
    <t>COORDINACION GENERAL</t>
  </si>
  <si>
    <t>DIRECCION GENERAL DE CONCERTACION Y APOYO TECNICO</t>
  </si>
  <si>
    <t>DIRECCON GENERAL DE ADMINISTRACION Y FINANZAS</t>
  </si>
  <si>
    <t>DIRECCION GENERAL DE ORGANIZACION SOCIAL</t>
  </si>
  <si>
    <t>NO APLICA</t>
  </si>
  <si>
    <t>CONSEJO ESTATAL DE CONCERTACION PARA LA OBRA PUBLICA</t>
  </si>
  <si>
    <t>CONSEJO ESTATAL DE CONCERTACIN PARA LA OBRA PUBLICA</t>
  </si>
  <si>
    <t>CONSEJO ESTATAL DE CONCERTACION PARA LA CUENTA PUBLICA</t>
  </si>
  <si>
    <t>CECOP 11</t>
  </si>
  <si>
    <t>FORD EXPLORER 2005 BLANCA</t>
  </si>
  <si>
    <t>CECOP 08</t>
  </si>
  <si>
    <t>FORD PICK UP LOBO 2007</t>
  </si>
  <si>
    <t>CECOP 12</t>
  </si>
  <si>
    <t>FORD RANGER 2005 (Azul Marino)</t>
  </si>
  <si>
    <t>CECOP 14</t>
  </si>
  <si>
    <t>FORD RANGER 2005 (Plata Metalico)</t>
  </si>
  <si>
    <t>CECOP 16</t>
  </si>
  <si>
    <t>FORD RANGER 2007 (Blanco)</t>
  </si>
  <si>
    <t>CECOP 20</t>
  </si>
  <si>
    <t>FORD FOCUS 2007</t>
  </si>
  <si>
    <t>CECOP 21</t>
  </si>
  <si>
    <t>FORD EXPLORER 2008 PLATA</t>
  </si>
  <si>
    <t>CECOP 23</t>
  </si>
  <si>
    <t>CHEVROLET SUBURBAN 2010</t>
  </si>
  <si>
    <t>CECOP 25</t>
  </si>
  <si>
    <t>CHEVROLET MONZA 2010 (BLANCO)</t>
  </si>
  <si>
    <t>CECOP 26</t>
  </si>
  <si>
    <t>CECOP 24</t>
  </si>
  <si>
    <t>CECOP 29</t>
  </si>
  <si>
    <t>CHEVROLET MONZA 2011 (PLATA)</t>
  </si>
  <si>
    <t>CECOP 30</t>
  </si>
  <si>
    <t>CECOP 31</t>
  </si>
  <si>
    <t>CEC0001</t>
  </si>
  <si>
    <t>LIBRERO EMPOTRADO P/CARPETAS</t>
  </si>
  <si>
    <t>CEC0003</t>
  </si>
  <si>
    <t>MODULO COMPUTACIONAL NEGRO CAOBA</t>
  </si>
  <si>
    <t>CEC0004</t>
  </si>
  <si>
    <t>ARCHIVERO 3 GAVETAS</t>
  </si>
  <si>
    <t>CEC0005</t>
  </si>
  <si>
    <t>SILLA DE VISITA TELA NEGRA</t>
  </si>
  <si>
    <t>CEC0006</t>
  </si>
  <si>
    <t>CEC0007</t>
  </si>
  <si>
    <t>CEC0008</t>
  </si>
  <si>
    <t>CEC0009</t>
  </si>
  <si>
    <t>CEC0010</t>
  </si>
  <si>
    <t>SILLÓN EJECUTIVO ALTO C/BRAZO FIJO</t>
  </si>
  <si>
    <t>CEC0011</t>
  </si>
  <si>
    <t>CREDENZA CON 4 CAJONES</t>
  </si>
  <si>
    <t>CEC0012</t>
  </si>
  <si>
    <t>MESA REDONDA</t>
  </si>
  <si>
    <t>CEC0014</t>
  </si>
  <si>
    <t>CPU GENERICO</t>
  </si>
  <si>
    <t>CEC0015</t>
  </si>
  <si>
    <t>MONITOR 19"</t>
  </si>
  <si>
    <t>CEC0016</t>
  </si>
  <si>
    <t>EQUIPO DE SONIDO C/ BOCINA, PEDESTAL Y MICROFONO</t>
  </si>
  <si>
    <t>CEC0017</t>
  </si>
  <si>
    <t>SILLA C/RUEDITAS COLOR NEGRO Y DESC/BRAZOS</t>
  </si>
  <si>
    <t>CEC0018</t>
  </si>
  <si>
    <t>ESCRITORIO EJECUTIVO</t>
  </si>
  <si>
    <t>CEC0019</t>
  </si>
  <si>
    <t>SILLA VISITA</t>
  </si>
  <si>
    <t>CEC0021</t>
  </si>
  <si>
    <t>COMPUTADORA PERSONAL DE ESCRITORIO</t>
  </si>
  <si>
    <t>CEC0022</t>
  </si>
  <si>
    <t>MONITOR 18.5" 6185HV</t>
  </si>
  <si>
    <t>CEC0023</t>
  </si>
  <si>
    <t>MESITA P/CAFÉ</t>
  </si>
  <si>
    <t>CEC0024</t>
  </si>
  <si>
    <t>LIBRERO 3 GAVETAS, 2 PUERTAS</t>
  </si>
  <si>
    <t>CEC0026</t>
  </si>
  <si>
    <t>CEC0027</t>
  </si>
  <si>
    <t>ESCRITORIO C/CREDENZA 4 CAJONES</t>
  </si>
  <si>
    <t>CEC0028</t>
  </si>
  <si>
    <t>SILLÓN EJECUTIVO C/RUEDITAS COLOR NEGRO</t>
  </si>
  <si>
    <t>CEC0029</t>
  </si>
  <si>
    <t>CEC0030</t>
  </si>
  <si>
    <t>CONJUNTO SECRETARIAL EN ESCUADRA DE 1.60 X 1.50</t>
  </si>
  <si>
    <t>CEC0033</t>
  </si>
  <si>
    <t>CEC0034</t>
  </si>
  <si>
    <t>COMPUTADORA</t>
  </si>
  <si>
    <t>CEC0035</t>
  </si>
  <si>
    <t>ESCRITORIO PENINSULAR DE 108 X .75 X .75 CON LATERAL</t>
  </si>
  <si>
    <t>CEC0036</t>
  </si>
  <si>
    <t xml:space="preserve">SILLÓN NEGRO C/DES. BRAZOS </t>
  </si>
  <si>
    <t>CEC0037</t>
  </si>
  <si>
    <t>ARCHIVERO VERTICAL 3 GAVETAS</t>
  </si>
  <si>
    <t>CEC0038</t>
  </si>
  <si>
    <t>MESA PARA EQUIPO DE IMPRESIÓN</t>
  </si>
  <si>
    <t>CEC0039</t>
  </si>
  <si>
    <t>SCANNER PHOTOSMART</t>
  </si>
  <si>
    <t>CEC0040</t>
  </si>
  <si>
    <t>IMPRESORA HP DESJET 6540</t>
  </si>
  <si>
    <t>CEC0041</t>
  </si>
  <si>
    <t>COMPUTADORA NOTEBOOK  NX8220</t>
  </si>
  <si>
    <t>CEC0042</t>
  </si>
  <si>
    <t>IMPRESORA LASER COLOR MAGICOLOR 5550</t>
  </si>
  <si>
    <t>CEC0044</t>
  </si>
  <si>
    <t>CEC0045</t>
  </si>
  <si>
    <t>SILLA DE VISITA NEGRA C/RUEDITAS</t>
  </si>
  <si>
    <t>CEC0046</t>
  </si>
  <si>
    <t>CEC0047</t>
  </si>
  <si>
    <t>ARCHIVERO 2 CAJONES</t>
  </si>
  <si>
    <t>CEC0048</t>
  </si>
  <si>
    <t>"U" EJECUTIVA DE 1.6 X 2.2</t>
  </si>
  <si>
    <t>CEC0050</t>
  </si>
  <si>
    <t>CEC0052</t>
  </si>
  <si>
    <t>SILLA C/ RUEDITAS</t>
  </si>
  <si>
    <t>CEC0053</t>
  </si>
  <si>
    <t>MODULO DE TRABAJO DE 1.2 X .6</t>
  </si>
  <si>
    <t>CEC0054</t>
  </si>
  <si>
    <t>COMPUTADORA   INSPIRON  560 SLIM</t>
  </si>
  <si>
    <t>CEC0055</t>
  </si>
  <si>
    <t>MONITOR 17"</t>
  </si>
  <si>
    <t>CEC0057</t>
  </si>
  <si>
    <t>LIBRERO CON 4 PUERTAS</t>
  </si>
  <si>
    <t>CEC0058</t>
  </si>
  <si>
    <t>MODULO ESCRITORIO 2 CAJONES</t>
  </si>
  <si>
    <t>CEC0059</t>
  </si>
  <si>
    <t>IMPRESORA LASERJET P1606</t>
  </si>
  <si>
    <t>CEC0060</t>
  </si>
  <si>
    <t>MESITA PARA IMPRESORA</t>
  </si>
  <si>
    <t>CEC0062</t>
  </si>
  <si>
    <t>CAJA FUERTE</t>
  </si>
  <si>
    <t>CEC0063</t>
  </si>
  <si>
    <t>LIBRERO DE MADERA 6 NIVELES</t>
  </si>
  <si>
    <t>CEC0064</t>
  </si>
  <si>
    <t>CEC0065</t>
  </si>
  <si>
    <t>MONITOR  LCD</t>
  </si>
  <si>
    <t>CEC0067</t>
  </si>
  <si>
    <t>SILLA DE VISITA TELA NEGRA C/DESCANZABRAZOS</t>
  </si>
  <si>
    <t>CEC0068</t>
  </si>
  <si>
    <t>CEC0069</t>
  </si>
  <si>
    <t>ARCHIVERO DE 3 GAVETAS  T/OF</t>
  </si>
  <si>
    <t>CEC0070</t>
  </si>
  <si>
    <t>MESA ESQUINERA DE .60 X .60</t>
  </si>
  <si>
    <t>CEC0071</t>
  </si>
  <si>
    <t>SILLÓN VISITA 3 PLAZAS</t>
  </si>
  <si>
    <t>CEC0072</t>
  </si>
  <si>
    <t>IMPRESORA LASERJET CP2025 COLOR</t>
  </si>
  <si>
    <t>CEC0075</t>
  </si>
  <si>
    <t>CREDENZA 4 CAJONES</t>
  </si>
  <si>
    <t>CEC0076</t>
  </si>
  <si>
    <t>ESCRITORIO SECRETARIAL</t>
  </si>
  <si>
    <t>CEC0077</t>
  </si>
  <si>
    <t>ESCRITORIO PENINSULAR DE 1.60 X .60 X .75 CAOBA NEGRO</t>
  </si>
  <si>
    <t>CEC0078</t>
  </si>
  <si>
    <t>ESCRITORIO BASE ALUMINIO CON VIDRIO</t>
  </si>
  <si>
    <t>CEC0079</t>
  </si>
  <si>
    <t>IMPRESORA COLOR</t>
  </si>
  <si>
    <t>CEC0080</t>
  </si>
  <si>
    <t>LIBRERO C/PEDESTAL 9 CAJONES 1.80 X 2.07 X 0.60 MTS.</t>
  </si>
  <si>
    <t>CEC0081</t>
  </si>
  <si>
    <t>SILLÓN EJECUTIVO C/DESC. BRAZOS C/RUEDITAS RE 1900</t>
  </si>
  <si>
    <t>CEC0082</t>
  </si>
  <si>
    <t>SILLÓN DE VISITA 3 PLAZAS COLOR VERDE</t>
  </si>
  <si>
    <t>CEC0083</t>
  </si>
  <si>
    <t>SILLÓN DE VISITA 1 PLAZA COLOR VERDE</t>
  </si>
  <si>
    <t>CEC0084</t>
  </si>
  <si>
    <t>SILLA PARIS COLOR BEIGE</t>
  </si>
  <si>
    <t>CEC0085</t>
  </si>
  <si>
    <t>CEC0087</t>
  </si>
  <si>
    <t>COMPUTADORA GENERICA CON DVDRW</t>
  </si>
  <si>
    <t>CEC0089</t>
  </si>
  <si>
    <t>CEC0091</t>
  </si>
  <si>
    <t>IMPRESORA</t>
  </si>
  <si>
    <t>CEC0092</t>
  </si>
  <si>
    <t>CONJUNTO PENINSULAR 1.2 X .60 X .75 CON LATERAL Y CAJONERA</t>
  </si>
  <si>
    <t>CEC0093</t>
  </si>
  <si>
    <t>IMPRESORA DESKJET</t>
  </si>
  <si>
    <t>CEC0094</t>
  </si>
  <si>
    <t>SILLÓN SECRETARIAL VINIPIEL C/DESC. BRAZOS</t>
  </si>
  <si>
    <t>CEC0095</t>
  </si>
  <si>
    <t>LOVE SEAT COLOR NEGRO</t>
  </si>
  <si>
    <t>CEC0096</t>
  </si>
  <si>
    <t>CEC0099</t>
  </si>
  <si>
    <t>CEC0100</t>
  </si>
  <si>
    <t>CEC0101</t>
  </si>
  <si>
    <t>CEC0102</t>
  </si>
  <si>
    <t>COMPUTADORA C/LECTOR DE TARJETAS COLOR NEGRO</t>
  </si>
  <si>
    <t>CEC0103</t>
  </si>
  <si>
    <t>CEC0104</t>
  </si>
  <si>
    <t>SCANER</t>
  </si>
  <si>
    <t>CEC0105</t>
  </si>
  <si>
    <t>CEC0106</t>
  </si>
  <si>
    <t>MÓDULO 4 ESTACIONES DE TRABAJO CON CREDENZA 3 CAJONES</t>
  </si>
  <si>
    <t>CEC0107</t>
  </si>
  <si>
    <t>CEC0108</t>
  </si>
  <si>
    <t>COMPUTADORA LAPTOP  COLOR GRIS METALICO HP435</t>
  </si>
  <si>
    <t>CEC0110</t>
  </si>
  <si>
    <t>CEC0112</t>
  </si>
  <si>
    <t>CEC0116</t>
  </si>
  <si>
    <t>MONITOR - COLOR NEGRO 15"</t>
  </si>
  <si>
    <t>CEC0118</t>
  </si>
  <si>
    <t>ESCRITORIO PENINSULAR CON LIBRERO</t>
  </si>
  <si>
    <t>CEC0119</t>
  </si>
  <si>
    <t>CEC0120</t>
  </si>
  <si>
    <t>CEC0121</t>
  </si>
  <si>
    <t>SILLÓN CON DESCANZA BRAZOS</t>
  </si>
  <si>
    <t>CEC0122</t>
  </si>
  <si>
    <t>CEC0123</t>
  </si>
  <si>
    <t>LIBRERO EMPOTRADO COLOR NEGRO</t>
  </si>
  <si>
    <t>CEC0124</t>
  </si>
  <si>
    <t>CEC0125</t>
  </si>
  <si>
    <t>SILLÓN C/DESC. BRAZOS</t>
  </si>
  <si>
    <t>CEC0127</t>
  </si>
  <si>
    <t>MONITOR 18.5"</t>
  </si>
  <si>
    <t>CEC0128</t>
  </si>
  <si>
    <t>CEC0129</t>
  </si>
  <si>
    <t xml:space="preserve">IMPRESORA </t>
  </si>
  <si>
    <t>CEC0130</t>
  </si>
  <si>
    <t>MONITOR LCD COLOR NEGRO</t>
  </si>
  <si>
    <t>CEC0131</t>
  </si>
  <si>
    <t>CEC0132</t>
  </si>
  <si>
    <t>CEC0133</t>
  </si>
  <si>
    <t>ARCHIVERO 3 CAJONES</t>
  </si>
  <si>
    <t>CEC0134</t>
  </si>
  <si>
    <t>CEC0135</t>
  </si>
  <si>
    <t>CEC0136</t>
  </si>
  <si>
    <t>CEC0137</t>
  </si>
  <si>
    <t>ESCRITORIO TRADICIONAL MEDIDA 1.2 X .60 X .5 CON CAJONERA</t>
  </si>
  <si>
    <t>CEC0138</t>
  </si>
  <si>
    <t>CEC0139</t>
  </si>
  <si>
    <t>CEC0140</t>
  </si>
  <si>
    <t>CEC0141</t>
  </si>
  <si>
    <t>CEC0142</t>
  </si>
  <si>
    <t>CEC0143</t>
  </si>
  <si>
    <t>MESITA C/RUEDITAS</t>
  </si>
  <si>
    <t>CEC0144</t>
  </si>
  <si>
    <t>LATERAL MEDIDA 1.10 X.45 X .75 CON UNA CAJONERA</t>
  </si>
  <si>
    <t>CEC0145</t>
  </si>
  <si>
    <t>CEC0146</t>
  </si>
  <si>
    <t>CEC0149</t>
  </si>
  <si>
    <t>IMPRESORA LASERJET 1000</t>
  </si>
  <si>
    <t>CEC0150</t>
  </si>
  <si>
    <t>ESCRITORIO PEQUEÑO MELANINA CAFÉ</t>
  </si>
  <si>
    <t>CEC0151</t>
  </si>
  <si>
    <t>CEC0152</t>
  </si>
  <si>
    <t>CEC0155</t>
  </si>
  <si>
    <t>CEC0156</t>
  </si>
  <si>
    <t>ESCANER</t>
  </si>
  <si>
    <t>CEC0157</t>
  </si>
  <si>
    <t>SILLA NEGRA</t>
  </si>
  <si>
    <t>CEC0161</t>
  </si>
  <si>
    <t>CEC0162</t>
  </si>
  <si>
    <t>CEC0164</t>
  </si>
  <si>
    <t>MODULO 2 ESTACIONES DE TRABAJO 1 CAJÓN C/U</t>
  </si>
  <si>
    <t>CEC0165</t>
  </si>
  <si>
    <t>SILLÓN EJECUTIVO C/RUEDITAS</t>
  </si>
  <si>
    <t>CEC0166</t>
  </si>
  <si>
    <t>IMPRESORA COLOR NEGRO</t>
  </si>
  <si>
    <t>CEC0167</t>
  </si>
  <si>
    <t>MESA MULTIUSOS LADO CIRCULAR</t>
  </si>
  <si>
    <t>CEC0168</t>
  </si>
  <si>
    <t>CEC0170</t>
  </si>
  <si>
    <t>SILLA DE VISITA</t>
  </si>
  <si>
    <t>CEC0171</t>
  </si>
  <si>
    <t>CEC0172</t>
  </si>
  <si>
    <t>CEC0173</t>
  </si>
  <si>
    <t>CEC0174</t>
  </si>
  <si>
    <t>CEC0175</t>
  </si>
  <si>
    <t>CEC0176</t>
  </si>
  <si>
    <t>CEC0177</t>
  </si>
  <si>
    <t>CEC0178</t>
  </si>
  <si>
    <t>CEC0179</t>
  </si>
  <si>
    <t>CEC0180</t>
  </si>
  <si>
    <t>CREDENZA 4 CAJONES, 2 PUERTAS</t>
  </si>
  <si>
    <t>CEC0181</t>
  </si>
  <si>
    <t>ESCRITORIO 85X182</t>
  </si>
  <si>
    <t>CEC0182</t>
  </si>
  <si>
    <t>CEC0183</t>
  </si>
  <si>
    <t>SILLÓN CON DESC. BRAZOS</t>
  </si>
  <si>
    <t>CEC0184</t>
  </si>
  <si>
    <t>CEC0186</t>
  </si>
  <si>
    <t>SILLA DE VISITA MADERA C/DESC. BRAZOS</t>
  </si>
  <si>
    <t>CEC0187</t>
  </si>
  <si>
    <t>CEC0188</t>
  </si>
  <si>
    <t>MESITA PARA CAFÉ C/ENTREPAÑO</t>
  </si>
  <si>
    <t>CEC0189</t>
  </si>
  <si>
    <t>COMPUTADORA PORTATIL</t>
  </si>
  <si>
    <t>CEC0190</t>
  </si>
  <si>
    <t xml:space="preserve">SCANER </t>
  </si>
  <si>
    <t>CEC0191</t>
  </si>
  <si>
    <t>CEC0192</t>
  </si>
  <si>
    <t>CEC0193</t>
  </si>
  <si>
    <t>SILLA SECRETARIAL CON DESC/BRAZOS</t>
  </si>
  <si>
    <t>CEC0196</t>
  </si>
  <si>
    <t>SILLA DE VISITA NEGRA</t>
  </si>
  <si>
    <t>CEC0199</t>
  </si>
  <si>
    <t>SCANNER COLOR NEGRO</t>
  </si>
  <si>
    <t>CEC0200</t>
  </si>
  <si>
    <t>IMPRESORA HP COLOR</t>
  </si>
  <si>
    <t>CEC0201</t>
  </si>
  <si>
    <t>IMPRESORA LASERJET 1200</t>
  </si>
  <si>
    <t>CEC0202</t>
  </si>
  <si>
    <t>CEC0204</t>
  </si>
  <si>
    <t>CEC0206</t>
  </si>
  <si>
    <t>CEC0224</t>
  </si>
  <si>
    <t>FAX HP OFFICEJET 4255</t>
  </si>
  <si>
    <t>CEC0225</t>
  </si>
  <si>
    <t>COMPUTADORA 3 GHZ 512 MB</t>
  </si>
  <si>
    <t>CEC0226</t>
  </si>
  <si>
    <t>CEC0227</t>
  </si>
  <si>
    <t>IMPRESORA DE INJECCIÓN DE TINTA</t>
  </si>
  <si>
    <t>CEC0228</t>
  </si>
  <si>
    <t>IMPRESORA LASER B/N</t>
  </si>
  <si>
    <t>CEC0229</t>
  </si>
  <si>
    <t>ENFRIADOR DE AGUA</t>
  </si>
  <si>
    <t>CEC0230</t>
  </si>
  <si>
    <t>COMPUTADORA GENERICA</t>
  </si>
  <si>
    <t>CEC0233</t>
  </si>
  <si>
    <t>MUEBLE ESCTITORIO DE 1.80 X .45 X.75</t>
  </si>
  <si>
    <t>CEC0234</t>
  </si>
  <si>
    <t>SILLA TELA NEGRA</t>
  </si>
  <si>
    <t>CEC0237</t>
  </si>
  <si>
    <t>SILLA SECRETARIAL NEGRA CON RUEDITAS</t>
  </si>
  <si>
    <t>CEC0240</t>
  </si>
  <si>
    <t>IMPRESORA MULTIFUNCIONAL C4680 COLOR</t>
  </si>
  <si>
    <t>CEC0241</t>
  </si>
  <si>
    <t>COMPUTADORA DE 512 MB</t>
  </si>
  <si>
    <t>CEC0245</t>
  </si>
  <si>
    <t>CEC0246</t>
  </si>
  <si>
    <t>CEC0247</t>
  </si>
  <si>
    <t>ARCHIVERO NEGRO</t>
  </si>
  <si>
    <t>CEC0252</t>
  </si>
  <si>
    <t>CEC0255</t>
  </si>
  <si>
    <t>EQUIPO DE REFRIGERACIÓN 2.0 TONELADAS</t>
  </si>
  <si>
    <t>CEC0257</t>
  </si>
  <si>
    <t>ROUTER VPN CON CONMUTADOR</t>
  </si>
  <si>
    <t>CEC0258</t>
  </si>
  <si>
    <t>COMPUTADORA GENÉRICA GABINETE ACTECK</t>
  </si>
  <si>
    <t>CEC0259</t>
  </si>
  <si>
    <t>PENINSULA DE 1.6 X 0.6  COLOR CHOCOLATE</t>
  </si>
  <si>
    <t>CEC0260</t>
  </si>
  <si>
    <t>PENINSULA DE 1.4 X 0.6  COLOR CHOCOLATE</t>
  </si>
  <si>
    <t>CEC0264</t>
  </si>
  <si>
    <t>LIBRERO 3 NIVELES 2 PUERTAS</t>
  </si>
  <si>
    <t>CEC0265</t>
  </si>
  <si>
    <t>ESCRITORIO PENINSULAR</t>
  </si>
  <si>
    <t>CEC0266</t>
  </si>
  <si>
    <t>CEC0267</t>
  </si>
  <si>
    <t>CEC0268</t>
  </si>
  <si>
    <t>CEC0269</t>
  </si>
  <si>
    <t>SILLA SECRETARIAL C/BRAZOS</t>
  </si>
  <si>
    <t>CEC0270</t>
  </si>
  <si>
    <t>SILLÓN TRINEO EN PIEL NEGRO</t>
  </si>
  <si>
    <t>CEC0271</t>
  </si>
  <si>
    <t>CEC0272</t>
  </si>
  <si>
    <t>MULTIFUNCIONAL LASER</t>
  </si>
  <si>
    <t>CEC0273</t>
  </si>
  <si>
    <t>MESITA PARA IMPRESORA 2 PUERTAS</t>
  </si>
  <si>
    <t>CEC0274</t>
  </si>
  <si>
    <t>SILLA DE VISITA  TELA NEGRA</t>
  </si>
  <si>
    <t>CEC0275</t>
  </si>
  <si>
    <t>CEC0277</t>
  </si>
  <si>
    <t>COMPUTADORA CHECADOR</t>
  </si>
  <si>
    <t>CEC0279</t>
  </si>
  <si>
    <t>CEC0282</t>
  </si>
  <si>
    <t>CEC0283</t>
  </si>
  <si>
    <t>SILLA SECRETARIAL VINIPIEL C/DESC. BRAZOS Y RUEDITAS</t>
  </si>
  <si>
    <t>CEC0285</t>
  </si>
  <si>
    <t>IMPRESORA DESKJET 6940</t>
  </si>
  <si>
    <t>CEC0286</t>
  </si>
  <si>
    <t>LIBRERO MADERA EMPOTRADO</t>
  </si>
  <si>
    <t>CEC0288</t>
  </si>
  <si>
    <t>CEC0289</t>
  </si>
  <si>
    <t>SILLA SECRETARIAL C/DESC. BRAZOS Y RUEDITAS</t>
  </si>
  <si>
    <t>CEC0290</t>
  </si>
  <si>
    <t>CEC0293</t>
  </si>
  <si>
    <t>MODULO DE 1.5 X .30 X .75 CON PUERTA</t>
  </si>
  <si>
    <t>CEC0294</t>
  </si>
  <si>
    <t>CEC0296</t>
  </si>
  <si>
    <t>ENMICADORA</t>
  </si>
  <si>
    <t>CEC0299</t>
  </si>
  <si>
    <t>CEC0302</t>
  </si>
  <si>
    <t xml:space="preserve">PROYECTOR </t>
  </si>
  <si>
    <t>CEC0303</t>
  </si>
  <si>
    <t>FAX DE PAPEL BOND</t>
  </si>
  <si>
    <t>CEC0304</t>
  </si>
  <si>
    <t>PANTALLA  C/TRIPIE</t>
  </si>
  <si>
    <t>CEC0306</t>
  </si>
  <si>
    <t>ESCRITORIO 2 CAJONES</t>
  </si>
  <si>
    <t>CEC0307</t>
  </si>
  <si>
    <t>CEC0309</t>
  </si>
  <si>
    <t>CEC0310</t>
  </si>
  <si>
    <t>IMPRESORA LASERJET 1300</t>
  </si>
  <si>
    <t>CEC0311</t>
  </si>
  <si>
    <t>ARCHIVERO PEQUEÑO 3 CAJONES</t>
  </si>
  <si>
    <t>CEC0312</t>
  </si>
  <si>
    <t>CEC0313</t>
  </si>
  <si>
    <t>CEC0314</t>
  </si>
  <si>
    <t>"U" EJECUTIVA CON LIBRERO Y PUERTAS PEQUEÑAS</t>
  </si>
  <si>
    <t>CEC0315</t>
  </si>
  <si>
    <t xml:space="preserve">MESA PARA JUNTAS </t>
  </si>
  <si>
    <t>CEC0316</t>
  </si>
  <si>
    <t>SILLÓN NEGRO C/DESC. BRAZOS Y RUEDITAS</t>
  </si>
  <si>
    <t>CEC0317</t>
  </si>
  <si>
    <t>CEC0318</t>
  </si>
  <si>
    <t>CEC0319</t>
  </si>
  <si>
    <t>CEC0320</t>
  </si>
  <si>
    <t>CEC0321</t>
  </si>
  <si>
    <t>CEC0322</t>
  </si>
  <si>
    <t>CEC0323</t>
  </si>
  <si>
    <t>CEC0324</t>
  </si>
  <si>
    <t>CEC0325</t>
  </si>
  <si>
    <t>COMPUTADORA LAPTOP 17"</t>
  </si>
  <si>
    <t>CEC0326</t>
  </si>
  <si>
    <t>MESITA PARA CAFÉ CON 2 PUERTAS</t>
  </si>
  <si>
    <t>CEC0327</t>
  </si>
  <si>
    <t>CEC0329</t>
  </si>
  <si>
    <t>CEC0330</t>
  </si>
  <si>
    <t>CEC0331</t>
  </si>
  <si>
    <t>SILLA SECRETARIAL C/DESC. BRAZOS</t>
  </si>
  <si>
    <t>CEC0332</t>
  </si>
  <si>
    <t>CEC0333</t>
  </si>
  <si>
    <t>CEC0334</t>
  </si>
  <si>
    <t>CEC0335</t>
  </si>
  <si>
    <t>REPRODUCTOR DE DVD</t>
  </si>
  <si>
    <t>CEC0336</t>
  </si>
  <si>
    <t>TELEVISOR 26"</t>
  </si>
  <si>
    <t>CEC0337</t>
  </si>
  <si>
    <t>VIDEOGRABADORA</t>
  </si>
  <si>
    <t>CEC0338</t>
  </si>
  <si>
    <t>MESITA PARA T.V. 2 PUERTAS</t>
  </si>
  <si>
    <t>CEC0339</t>
  </si>
  <si>
    <t>MESITA</t>
  </si>
  <si>
    <t>CEC0340</t>
  </si>
  <si>
    <t>SILLA TRINEO CON DESCANZA BRAZOS</t>
  </si>
  <si>
    <t>CEC0341</t>
  </si>
  <si>
    <t>CEC0342</t>
  </si>
  <si>
    <t>CEC0343</t>
  </si>
  <si>
    <t>ESCRITORIO EJECUTIVO 6 CAJONES</t>
  </si>
  <si>
    <t>CEC0344</t>
  </si>
  <si>
    <t>MESA REDONDA DE 1.5 X 1.5 X .74</t>
  </si>
  <si>
    <t>CEC0345</t>
  </si>
  <si>
    <t>SILLÓN EJECECUTIVO PRINCIPAL NEGRO C/DESC. BRAZOS</t>
  </si>
  <si>
    <t>CEC0346</t>
  </si>
  <si>
    <t>SILLÓN EJECUTIVO NEGRO C/ DESC. BRAZOS</t>
  </si>
  <si>
    <t>CEC0347</t>
  </si>
  <si>
    <t>CEC0348</t>
  </si>
  <si>
    <t>REGRIGERADOR 5 PIES</t>
  </si>
  <si>
    <t>CEC0349</t>
  </si>
  <si>
    <t>LIBRERO GRANDE 3 PIEZAS</t>
  </si>
  <si>
    <t>CEC0350</t>
  </si>
  <si>
    <t>SILLA MADERA PIEL C/DESC. BRAZOS</t>
  </si>
  <si>
    <t>CEC0351</t>
  </si>
  <si>
    <t>CEC0352</t>
  </si>
  <si>
    <t>CEC0353</t>
  </si>
  <si>
    <t>CEC0354</t>
  </si>
  <si>
    <t>CEC0355</t>
  </si>
  <si>
    <t>CEC0356</t>
  </si>
  <si>
    <t>CEC0357</t>
  </si>
  <si>
    <t>CEC0358</t>
  </si>
  <si>
    <t>CEC0359</t>
  </si>
  <si>
    <t>CEC0360</t>
  </si>
  <si>
    <t>CEC0361</t>
  </si>
  <si>
    <t>CEC0362</t>
  </si>
  <si>
    <t>CEC0363</t>
  </si>
  <si>
    <t>CEC0364</t>
  </si>
  <si>
    <t>CEC0365</t>
  </si>
  <si>
    <t>CEC0366</t>
  </si>
  <si>
    <t>CEC0367</t>
  </si>
  <si>
    <t>SILLA MADERA PIEL C/DESC. BRAZOS  C/RUEDITAS</t>
  </si>
  <si>
    <t>CEC0368</t>
  </si>
  <si>
    <t>VITRINA PORTA BANDERA</t>
  </si>
  <si>
    <t>CEC0369</t>
  </si>
  <si>
    <t>CEC0370</t>
  </si>
  <si>
    <t>GRAN MESA DE JUNTAS</t>
  </si>
  <si>
    <t>CEC0373</t>
  </si>
  <si>
    <t>MESA ESQUINERA</t>
  </si>
  <si>
    <t>CEC0376</t>
  </si>
  <si>
    <t>PANTALLA PARA PROYECCIÓN DE IMÁGENES Y VIDEO</t>
  </si>
  <si>
    <t>CEC0377</t>
  </si>
  <si>
    <t>PROYECTOR CONTROL REMOTO</t>
  </si>
  <si>
    <t>CEC0378</t>
  </si>
  <si>
    <t>COMPUTADORA COLOR AZUL</t>
  </si>
  <si>
    <t>CEC0379</t>
  </si>
  <si>
    <t>CEC0380</t>
  </si>
  <si>
    <t>ARCHIVERO DOS CAJONES</t>
  </si>
  <si>
    <t>CEC0382</t>
  </si>
  <si>
    <t>CEC0384</t>
  </si>
  <si>
    <t>SILLÓN NEGRO PIEL 3 PLAZAS</t>
  </si>
  <si>
    <t>CEC0386</t>
  </si>
  <si>
    <t>SERVIBAR 5 PIES</t>
  </si>
  <si>
    <t>CEC0388</t>
  </si>
  <si>
    <t xml:space="preserve">MESITA MADERA </t>
  </si>
  <si>
    <t>CEC0389</t>
  </si>
  <si>
    <t>CONJUNTO MODULAR EJECUTIVO DE 1.9 X 2.2</t>
  </si>
  <si>
    <t>CEC0390</t>
  </si>
  <si>
    <t>BATERÍA DE 3 PLAZAS TELA COLOR NEGRO</t>
  </si>
  <si>
    <t>CEC0391</t>
  </si>
  <si>
    <t>CEC0392</t>
  </si>
  <si>
    <t>SILLÓN NEGRO C/DESC. BRAZOS</t>
  </si>
  <si>
    <t>CEC0393</t>
  </si>
  <si>
    <t>CEC0395</t>
  </si>
  <si>
    <t>CEC0397</t>
  </si>
  <si>
    <t>CEC0398</t>
  </si>
  <si>
    <t>CEC0400</t>
  </si>
  <si>
    <t>MULTIFUNCIONAL OFFICE PRO K5400</t>
  </si>
  <si>
    <t>CEC0402</t>
  </si>
  <si>
    <t>COMPUTADORA ESCRITORIO</t>
  </si>
  <si>
    <t>CEC0404</t>
  </si>
  <si>
    <t>COMPUTADORA LAPTOP</t>
  </si>
  <si>
    <t>CEC0405</t>
  </si>
  <si>
    <t>CEC0406</t>
  </si>
  <si>
    <t>SILLA SECRETARIAL C/RUEDITAS</t>
  </si>
  <si>
    <t>CEC0408</t>
  </si>
  <si>
    <t>CEC0409</t>
  </si>
  <si>
    <t>ESCRITORIO PEQUEÑO 2 CAJONES</t>
  </si>
  <si>
    <t>CEC0410</t>
  </si>
  <si>
    <t>CÁMARA FOTOGRÁFICA  EOS REBEL T3I MEMORIA 16 GB</t>
  </si>
  <si>
    <t>CEC0411</t>
  </si>
  <si>
    <t>IMPRESORA LASER  P1102W</t>
  </si>
  <si>
    <t>CEC0412</t>
  </si>
  <si>
    <t>COMPUTADORA COLOR NEGRO</t>
  </si>
  <si>
    <t>CEC0413</t>
  </si>
  <si>
    <t>CEC0414</t>
  </si>
  <si>
    <t>CEC0415</t>
  </si>
  <si>
    <t>CEC0416</t>
  </si>
  <si>
    <t>CEC0419</t>
  </si>
  <si>
    <t>CEC0420</t>
  </si>
  <si>
    <t>CEC0421</t>
  </si>
  <si>
    <t>CEC0422</t>
  </si>
  <si>
    <t>CEC0423</t>
  </si>
  <si>
    <t>CEC0424</t>
  </si>
  <si>
    <t>CEC0428</t>
  </si>
  <si>
    <t>SILLÓN VINIPIEL C/ DESCANSA BRAZOS</t>
  </si>
  <si>
    <t>CEC0429</t>
  </si>
  <si>
    <t>SILLA DE VISITA NEGRA C/DESC. BRAZOS</t>
  </si>
  <si>
    <t>CEC0430</t>
  </si>
  <si>
    <t>CEC0431</t>
  </si>
  <si>
    <t>COMPUTADORA GHIA - INTEL PENTIUM COLOR NEGRO</t>
  </si>
  <si>
    <t>CEC0433</t>
  </si>
  <si>
    <t>SILLÓN SECRETARIAL</t>
  </si>
  <si>
    <t>CEC0434</t>
  </si>
  <si>
    <t>CEC0435</t>
  </si>
  <si>
    <t>CONJUNTO MODULAR EJECUTIVO DE 1.8X2.5X1.85C/2 CAJONES</t>
  </si>
  <si>
    <t>CEC0436</t>
  </si>
  <si>
    <t>LIBRERO C/ PUERTAS DE 1.8X.85X.35 COLOR CHOCOLATE</t>
  </si>
  <si>
    <t>CEC0437</t>
  </si>
  <si>
    <t>MESA DE 1.2 DE DIAMETRO COLOR CHOCOLATE</t>
  </si>
  <si>
    <t>CEC0438</t>
  </si>
  <si>
    <t>SILLON EJECUTIVO TAPIZADO EN  TELA NEGRA</t>
  </si>
  <si>
    <t>CEC0439</t>
  </si>
  <si>
    <t>SILLON DE VISITA C/ DESCANSA BRAZOS</t>
  </si>
  <si>
    <t>CEC0440</t>
  </si>
  <si>
    <t>CEC0441</t>
  </si>
  <si>
    <t>CEC0442</t>
  </si>
  <si>
    <t>CEC0443</t>
  </si>
  <si>
    <t>CEC0444</t>
  </si>
  <si>
    <t>CEC0445</t>
  </si>
  <si>
    <t xml:space="preserve">MINISPLIT 1.5 TONELADAS </t>
  </si>
  <si>
    <t>CEC0446</t>
  </si>
  <si>
    <t>COMPUTADORA LANIX TITAN HX4130CORE E5400</t>
  </si>
  <si>
    <t>CEC0447</t>
  </si>
  <si>
    <t>MONITOR LCD 20" WIDESCREEN</t>
  </si>
  <si>
    <t>CEC0448</t>
  </si>
  <si>
    <t>ARCHIVERO VERTICAL 3 GAVETAS T/OFICIO</t>
  </si>
  <si>
    <t>CEC0449</t>
  </si>
  <si>
    <t>SWITCH 3COM BASELIN 24 PUERTOS 10/100MBBPS</t>
  </si>
  <si>
    <t>CEC0450</t>
  </si>
  <si>
    <t>COMPUTADORA PORTATIL HP PAVILON, PANTALLA 14</t>
  </si>
  <si>
    <t>CEC0451</t>
  </si>
  <si>
    <t>CONJUNTO MODULAR DE1.80X2.25,85C/CAJONESC/LIBRERO</t>
  </si>
  <si>
    <t>CEC0452</t>
  </si>
  <si>
    <t>ARCHIVERO 3 GAVETAS T/O C/ CORREDEDAS</t>
  </si>
  <si>
    <t>CEC0453</t>
  </si>
  <si>
    <t>CEC0454</t>
  </si>
  <si>
    <t>CEC0455</t>
  </si>
  <si>
    <t>CEC0456</t>
  </si>
  <si>
    <t>MINI SPLIT 1 TON.</t>
  </si>
  <si>
    <t>CEC0459</t>
  </si>
  <si>
    <t>IMPRESORA  HP 4000</t>
  </si>
  <si>
    <t>CEC0460</t>
  </si>
  <si>
    <t>CEC0461</t>
  </si>
  <si>
    <t>PENINSULA DE 1.20 X 0.60 CON LATERAL IZQUIERDO C.CHOCOLATE</t>
  </si>
  <si>
    <t>CEC0462</t>
  </si>
  <si>
    <t>CEC0465</t>
  </si>
  <si>
    <t xml:space="preserve">COMPUTADORA </t>
  </si>
  <si>
    <t>CEC0467</t>
  </si>
  <si>
    <t>CEC0468</t>
  </si>
  <si>
    <t>SILLA SECRETARIAL TAPIZADA EN TELA NEGRA</t>
  </si>
  <si>
    <t>CEC0470</t>
  </si>
  <si>
    <t>CEC0471</t>
  </si>
  <si>
    <t>CEC0472</t>
  </si>
  <si>
    <t>CEC0474</t>
  </si>
  <si>
    <t>CEC0475</t>
  </si>
  <si>
    <t>CAMARA FOTOGRAFICA PROFECIONAL</t>
  </si>
  <si>
    <t>CEC0476</t>
  </si>
  <si>
    <t>MULTIFUNCIONAL COLOR XEROX PHASER 6121</t>
  </si>
  <si>
    <t>CEC0477</t>
  </si>
  <si>
    <t>CEC0478</t>
  </si>
  <si>
    <t>CEC0479</t>
  </si>
  <si>
    <t>CEC0480</t>
  </si>
  <si>
    <t>SILLON EJECUTIVO TELA NEGRA</t>
  </si>
  <si>
    <t>CEC0481</t>
  </si>
  <si>
    <t>CEC0482</t>
  </si>
  <si>
    <t>CEC0483</t>
  </si>
  <si>
    <t xml:space="preserve">COMPUTADORA LANIX TITAN  </t>
  </si>
  <si>
    <t>CEC0484</t>
  </si>
  <si>
    <t>MONITOR LCD 17" CON BOCINA</t>
  </si>
  <si>
    <t>CEC0486</t>
  </si>
  <si>
    <t>MESA DE TRABAJO GRANDE</t>
  </si>
  <si>
    <t>CEC0487</t>
  </si>
  <si>
    <t>1 CREDENZA 4 CAJONES</t>
  </si>
  <si>
    <t>CEC0488</t>
  </si>
  <si>
    <t>ARCHIVERO 2 GAVETAS T/O C/ CORREDEDAS</t>
  </si>
  <si>
    <t>CEC0489</t>
  </si>
  <si>
    <t>CEC0490</t>
  </si>
  <si>
    <t>CEC0491</t>
  </si>
  <si>
    <t>CEC0492</t>
  </si>
  <si>
    <t xml:space="preserve">MODULO DE TRABAJO 1.10 X 60 X1.10 CON MAMPARA DIVISORA Y GABETA </t>
  </si>
  <si>
    <t>CEC0493</t>
  </si>
  <si>
    <t>CEC0494</t>
  </si>
  <si>
    <t>MODULO DE TRABAJO 1.10 X 60 X1.10 CON MAMPARA DIVISORA Y GABETA</t>
  </si>
  <si>
    <t>CEC0495</t>
  </si>
  <si>
    <t>CEC0497</t>
  </si>
  <si>
    <t>CEC0498</t>
  </si>
  <si>
    <t>CEC0499</t>
  </si>
  <si>
    <t>SILLÓN EJECUTIVO EN DELIPIEL COLOR NEGRO</t>
  </si>
  <si>
    <t>CEC0501</t>
  </si>
  <si>
    <t>CEC0502</t>
  </si>
  <si>
    <t>CEC0503</t>
  </si>
  <si>
    <t>CEC0507</t>
  </si>
  <si>
    <t>CEC0508</t>
  </si>
  <si>
    <t>ESCRITORIO PEQUEÑO CON 2 CAJONES</t>
  </si>
  <si>
    <t>CEC0509</t>
  </si>
  <si>
    <t>CEC0510</t>
  </si>
  <si>
    <t>CEC0512</t>
  </si>
  <si>
    <t>CEC0514</t>
  </si>
  <si>
    <t>CEC0516</t>
  </si>
  <si>
    <t>CEC0517</t>
  </si>
  <si>
    <t>CEC0518</t>
  </si>
  <si>
    <t>CEC0522</t>
  </si>
  <si>
    <t>CEC0524</t>
  </si>
  <si>
    <t>CEC0526</t>
  </si>
  <si>
    <t>CEC0527</t>
  </si>
  <si>
    <t>CEC0529</t>
  </si>
  <si>
    <t>CEC0530</t>
  </si>
  <si>
    <t>CEC0532</t>
  </si>
  <si>
    <t>CEC0533</t>
  </si>
  <si>
    <t>MODULO DE TRABAJO 1.10 X 60 X1.10 CON MAMPARA DIVISORA Y GABETA COMPARTIDO</t>
  </si>
  <si>
    <t>CEC0534</t>
  </si>
  <si>
    <t>CEC0535</t>
  </si>
  <si>
    <t>CEC0536</t>
  </si>
  <si>
    <t>CEC0537</t>
  </si>
  <si>
    <t>MÓDULO DE RECEPCIÓN SEMI CURVO DE 1.2 X 0.8 X 1.10</t>
  </si>
  <si>
    <t>CEC0538</t>
  </si>
  <si>
    <t>CEC0539</t>
  </si>
  <si>
    <t>EQUIPO DE AIRE ACONDICIONADO MINISPLIT 2 TONELADAS</t>
  </si>
  <si>
    <t>CEC0540</t>
  </si>
  <si>
    <t>CEC0542</t>
  </si>
  <si>
    <t>CEC0544</t>
  </si>
  <si>
    <t>CEC0546</t>
  </si>
  <si>
    <t>CEC0547</t>
  </si>
  <si>
    <t>SILLA TAPIZADA EN TELA NEGRA</t>
  </si>
  <si>
    <t>CEC0548</t>
  </si>
  <si>
    <t>EQUIPO DE AIRE MINISPLIT 1 TONELADA</t>
  </si>
  <si>
    <t>CEC0550</t>
  </si>
  <si>
    <t>CEC0551</t>
  </si>
  <si>
    <t>CEC0553</t>
  </si>
  <si>
    <t>CEC0554</t>
  </si>
  <si>
    <t>CEC0556</t>
  </si>
  <si>
    <t>CEC0557</t>
  </si>
  <si>
    <t>CEC0563</t>
  </si>
  <si>
    <t>CAMARA DIGITAL</t>
  </si>
  <si>
    <t>CEC0564</t>
  </si>
  <si>
    <t>EQUIPO DE AIRE ACONDICIONADO 1 TONELADA</t>
  </si>
  <si>
    <t>CEC0565</t>
  </si>
  <si>
    <t>CEC0566</t>
  </si>
  <si>
    <t>EQUIPO DE AIRE ACONDICIONADO 1 .5 TONELADAS</t>
  </si>
  <si>
    <t>CEC0567</t>
  </si>
  <si>
    <t>PROYECTOR EPSON LCD MODELO H436A</t>
  </si>
  <si>
    <t>CEC0571</t>
  </si>
  <si>
    <t>MODULO DE ESTANTERÍA METALICO</t>
  </si>
  <si>
    <t>CEC0572</t>
  </si>
  <si>
    <t>CEC0575</t>
  </si>
  <si>
    <t>CEC0576</t>
  </si>
  <si>
    <t>SERVIDOR</t>
  </si>
  <si>
    <t>CEC0577</t>
  </si>
  <si>
    <t>EQUIPO DE REFRIGERACIÓN MINISPLIT 2 TONELADAS</t>
  </si>
  <si>
    <t>CEC0580</t>
  </si>
  <si>
    <t>EQUIPO DE REFRIGERACIÓN MINISPLIT 1 TONELADAS</t>
  </si>
  <si>
    <t>CEC0582</t>
  </si>
  <si>
    <t>CEC0583</t>
  </si>
  <si>
    <t>CEC0584</t>
  </si>
  <si>
    <t>CEC0585</t>
  </si>
  <si>
    <t>EQUIPO DE REFRIGERACIÓN MINISPLIT 1 .5 TONELADAS</t>
  </si>
  <si>
    <t>CEC0586</t>
  </si>
  <si>
    <t>CEC0587</t>
  </si>
  <si>
    <t>CEC0588</t>
  </si>
  <si>
    <t>MAQUINA DE ESCRIBIR</t>
  </si>
  <si>
    <t>CEC0589</t>
  </si>
  <si>
    <t xml:space="preserve">EQUIPO HIDRONEUMATICO CON BOMBA DE 3/4 </t>
  </si>
  <si>
    <t>CEC0590</t>
  </si>
  <si>
    <t>CEC0591</t>
  </si>
  <si>
    <t>CEC0592</t>
  </si>
  <si>
    <t>CEC0593</t>
  </si>
  <si>
    <t>CEC0599</t>
  </si>
  <si>
    <t xml:space="preserve">MESA DE 1.2 DE DIAMETRO </t>
  </si>
  <si>
    <t>CEC0602</t>
  </si>
  <si>
    <t>EQUIPO DE REFRIGERACIÓN CENTRAL</t>
  </si>
  <si>
    <t>CEC0617</t>
  </si>
  <si>
    <t>EQUIPO DE REFRIGERACIÓN 4 TONELADAS</t>
  </si>
  <si>
    <t>CEC0620</t>
  </si>
  <si>
    <t>EQUIPO DE REFRIGERACIÓN 3 TONELADAS</t>
  </si>
  <si>
    <t>CEC0622</t>
  </si>
  <si>
    <t>CONCENTRADOR 16 PUERTOS</t>
  </si>
  <si>
    <t>CEC0625</t>
  </si>
  <si>
    <t>COMPUTADORA PORTATIL IDEAPAD LENOVO G480</t>
  </si>
  <si>
    <t>CEC0626</t>
  </si>
  <si>
    <t>CEC0627</t>
  </si>
  <si>
    <t>PROYECTOR PORTABLE INFOCUS MODELO IN112</t>
  </si>
  <si>
    <t>CEC0628</t>
  </si>
  <si>
    <t>CEC0629</t>
  </si>
  <si>
    <t>COMPUTADORA PORTATIL LAPTOP ASUS, QUEMADOR CD/DVD</t>
  </si>
  <si>
    <t>CEC0630</t>
  </si>
  <si>
    <t>ESCANER MOVIL PERSONAL CANON P215</t>
  </si>
  <si>
    <t>CEC0631</t>
  </si>
  <si>
    <t>MUEBLE PARA ARCHIVO DE CARPETAS, MELANINA NEGRO CAOBA</t>
  </si>
  <si>
    <t>CEC0632</t>
  </si>
  <si>
    <t>COMPUTADORA ARMADA GENÉRICA DE TORRE</t>
  </si>
  <si>
    <t>CEC0633</t>
  </si>
  <si>
    <t>CEC0634</t>
  </si>
  <si>
    <t>CEC0638</t>
  </si>
  <si>
    <t>PROYECTOR PORTATIL POWER LITE COLOR NEGRO</t>
  </si>
  <si>
    <t>CEC0639</t>
  </si>
  <si>
    <t>CEC0640</t>
  </si>
  <si>
    <t>COMPUTADORA CPU GENÉRICA CON DVD LG</t>
  </si>
  <si>
    <t>CEC0642</t>
  </si>
  <si>
    <t>IMPRESORA HP LASERJET MULTIFUNCIONAL M132</t>
  </si>
  <si>
    <t>CEC0643</t>
  </si>
  <si>
    <t>CEC0644</t>
  </si>
  <si>
    <t>IMPRESORA OFFICEJET 8100</t>
  </si>
  <si>
    <t>CEC0645</t>
  </si>
  <si>
    <t>CÁMARA FOTOGRÁFICA  DIGITAL SONY CYBERSHOT W70/16.1 MP/VIDEO</t>
  </si>
  <si>
    <t>CEC0646</t>
  </si>
  <si>
    <t>CEC0647</t>
  </si>
  <si>
    <t>CEC0648</t>
  </si>
  <si>
    <t>CEC0649</t>
  </si>
  <si>
    <t>PANTALLA DE PROYECCIÓN PORTATIL MODELO S14</t>
  </si>
  <si>
    <t>CEC0650</t>
  </si>
  <si>
    <t>EQUIPO DE SONIDO C/ BOCINA, PEDESTAL Y MICROFONO MODELO SBX1519BT</t>
  </si>
  <si>
    <t>CEC0651</t>
  </si>
  <si>
    <t>300 SILLAS DE LÁMINA</t>
  </si>
  <si>
    <t>CEC0652</t>
  </si>
  <si>
    <t>CALEFACTOR ELÉCTRICO</t>
  </si>
  <si>
    <t>CEC0653</t>
  </si>
  <si>
    <t>CEC0655</t>
  </si>
  <si>
    <t>MULTIFUNCIONAL OFFICEJET PRO 8600</t>
  </si>
  <si>
    <t>CEC0656</t>
  </si>
  <si>
    <t>CEC0657</t>
  </si>
  <si>
    <t>COMPUTADORA CORE I5 DE 3.2 GHZ 8 GB RAM, DISCO DE 1T</t>
  </si>
  <si>
    <t>CEC0658</t>
  </si>
  <si>
    <t>CEC0659</t>
  </si>
  <si>
    <t>CEC0660</t>
  </si>
  <si>
    <t>CEC0661</t>
  </si>
  <si>
    <t>COMPUTADORA CORE I3 DE 3.3 GHZ 4 GB RAM, DISCO DE 500 GB</t>
  </si>
  <si>
    <t>CEC0662</t>
  </si>
  <si>
    <t>CEC0663</t>
  </si>
  <si>
    <t>CEC0664</t>
  </si>
  <si>
    <t>CEC0665</t>
  </si>
  <si>
    <t>ESCANER CANON DR-6010C VELOCIDAD DE 60 Y 120 PPM</t>
  </si>
  <si>
    <t>CEC0669</t>
  </si>
  <si>
    <t>FLASH CANON PARA CÁMARA SPEEDLITE 270</t>
  </si>
  <si>
    <r>
      <t xml:space="preserve">      </t>
    </r>
    <r>
      <rPr>
        <b/>
        <sz val="9"/>
        <color theme="1"/>
        <rFont val="Arial"/>
        <family val="2"/>
      </rPr>
      <t>I.</t>
    </r>
    <r>
      <rPr>
        <b/>
        <sz val="9"/>
        <color theme="1"/>
        <rFont val="Times New Roman"/>
        <family val="1"/>
      </rPr>
      <t xml:space="preserve">        </t>
    </r>
    <r>
      <rPr>
        <b/>
        <sz val="9"/>
        <color theme="1"/>
        <rFont val="Arial"/>
        <family val="2"/>
      </rPr>
      <t>NOTAS DE DESGLOSE</t>
    </r>
  </si>
  <si>
    <t>I) Notas al Estado de Situación Financiera</t>
  </si>
  <si>
    <t>1.Efectivo y equivalentes</t>
  </si>
  <si>
    <t>El efectivo y sus equivalentes están representados principalmente por transferencias bancarias al organismo, las inversiones son diarias papel guber</t>
  </si>
  <si>
    <t>CONCEPTO</t>
  </si>
  <si>
    <t>EFECTIVO</t>
  </si>
  <si>
    <t>CUENTAS DE CHEQUES</t>
  </si>
  <si>
    <t>CUENTAS DE INVERSION</t>
  </si>
  <si>
    <t>El efectivo es totalmente disponible y no tiene ninguna restricción.</t>
  </si>
  <si>
    <t>2.Derechos a recibir Efectivo y Equivalentes y Bienes y Servicios a Recibir</t>
  </si>
  <si>
    <t>SALDO AL</t>
  </si>
  <si>
    <t>CUENTA</t>
  </si>
  <si>
    <t>Cuentas por Cobrar a corto plazo</t>
  </si>
  <si>
    <t>Deudores Diversos por Cobrar a corto plazo</t>
  </si>
  <si>
    <t>Ingresos por recuperar a corto plazo</t>
  </si>
  <si>
    <t>Depósitos en Garantía</t>
  </si>
  <si>
    <t>3. Todas las cuentas por cobrar a corto que se conforman de Deudores Diversos se recuperaran no mas de 90 dias ya que se conforman de comprobaciones de gastos .</t>
  </si>
  <si>
    <t>4. NO APLICA</t>
  </si>
  <si>
    <t>5. NO APLICA</t>
  </si>
  <si>
    <t>6. NO APLICA</t>
  </si>
  <si>
    <t>7. NO APLICA</t>
  </si>
  <si>
    <t>8.Bienes muebles, Inmuebles e Intangibles</t>
  </si>
  <si>
    <t>Mobiliario y Equipo de Administración</t>
  </si>
  <si>
    <t>Mobiliario y Equipo Educacional</t>
  </si>
  <si>
    <t>Vehículos y Equipo de Transporte</t>
  </si>
  <si>
    <t>Deprecionacion Acumulada</t>
  </si>
  <si>
    <t>Se registran al costo de adquisición e instalación, incluido el Impuesto al Valor Agregado más los gastos por fletes e importación en su caso. Se realizó el registro de depreciación de acuerdo a la normativa del CONAC</t>
  </si>
  <si>
    <t>VALOR FACTURA</t>
  </si>
  <si>
    <t>% ANUAL</t>
  </si>
  <si>
    <t>MUEBLES DE OFICINA Y ESTANTERÍA</t>
  </si>
  <si>
    <t>EQUIPOS Y APARATOS AUDIOVISUALES</t>
  </si>
  <si>
    <t>CÁMARAS FOTOGRÁFICAS Y DE VIDEO</t>
  </si>
  <si>
    <t>EQUIPO DE CÓMPUTO Y TECNOLOGÍAS DE INFORMACIÓN</t>
  </si>
  <si>
    <t>AUTOMÓVILES Y EQUIPO TERRESTRE</t>
  </si>
  <si>
    <t>LOS PORCENTAJES QUE SE UTILIZARON SON LOS PARAMETROS DE ESTIMACION DE VIDA UTIL QUE VIENEN APROBADOS</t>
  </si>
  <si>
    <t>EN LA CONAC</t>
  </si>
  <si>
    <t>10. No Aplica</t>
  </si>
  <si>
    <t>11 NO APLICA</t>
  </si>
  <si>
    <t>VENCIMIENTO</t>
  </si>
  <si>
    <t>Contratistas por Obra publicas por pagar a Corto Plazo</t>
  </si>
  <si>
    <t>menor o igual a 365</t>
  </si>
  <si>
    <t>Otras Cuentas por pagar a Corto plazo</t>
  </si>
  <si>
    <t>Retenciones y contribuciones por pagar a corto plazo</t>
  </si>
  <si>
    <t>2. NO APLICA</t>
  </si>
  <si>
    <t>3. NO APLICA</t>
  </si>
  <si>
    <r>
      <t>a)</t>
    </r>
    <r>
      <rPr>
        <sz val="9"/>
        <color theme="1"/>
        <rFont val="Times New Roman"/>
        <family val="1"/>
      </rPr>
      <t xml:space="preserve">     </t>
    </r>
    <r>
      <rPr>
        <sz val="9"/>
        <color theme="1"/>
        <rFont val="Arial"/>
        <family val="2"/>
      </rPr>
      <t>El saldo de  contratistas por obra publica a corto plazo son saldos de estimaciones pendientes que estan por pagarse</t>
    </r>
  </si>
  <si>
    <r>
      <t>c)</t>
    </r>
    <r>
      <rPr>
        <sz val="9"/>
        <color theme="1"/>
        <rFont val="Times New Roman"/>
        <family val="1"/>
      </rPr>
      <t xml:space="preserve">     </t>
    </r>
    <r>
      <rPr>
        <sz val="9"/>
        <color theme="1"/>
        <rFont val="Arial"/>
        <family val="2"/>
      </rPr>
      <t xml:space="preserve">El rubro de Retenciones y Contribuciones por pagar a corto plazo se integra por las  retenciones realizadas por conceptos de sueldos, impuestos por honorarios, arrendamientos, etc., </t>
    </r>
  </si>
  <si>
    <t>II) NOTAS AL ESTADO DE ACTIVIDADES</t>
  </si>
  <si>
    <t>Ingresos de Gestión</t>
  </si>
  <si>
    <t>SUBSIDIOS Y SUBVENCIONES</t>
  </si>
  <si>
    <t>INTERESES GANADOS DE VALORES, CREDITOS</t>
  </si>
  <si>
    <t xml:space="preserve">        Total de ingresos</t>
  </si>
  <si>
    <t xml:space="preserve">Los ingresos por Subsidios y Subvenciones se registran al recibir el pago, así como intereses ganados </t>
  </si>
  <si>
    <t>Gastos y otras pérdidas</t>
  </si>
  <si>
    <t>1.Los egresos se registran según las cantidades de efectivo que se afectan al momento en que se consideran devengados contablemente.</t>
  </si>
  <si>
    <t>III) NOTAS AL ESTADO DE VARIACIONES EN LA HACIENDA PÚBLICA PATRIMONIO</t>
  </si>
  <si>
    <t>No hubo movimientos en este periodo de patrimonio</t>
  </si>
  <si>
    <t>IV) NOTAS AL ESTADO DE FLUJOS DE EFECTIVO</t>
  </si>
  <si>
    <t>Se presenta la variación Ingreso Gasto, que es la variación mensual de cuentas por cobrar contra las cuentas por pagar.</t>
  </si>
  <si>
    <t>Efectivo en Bancos</t>
  </si>
  <si>
    <t>Total de Efectivo y Equivalente</t>
  </si>
  <si>
    <t>2 NO SE GENERO MOVIMIENTOS EN ESTE PERIODO</t>
  </si>
  <si>
    <t>V) CONCILIACION ENTRE LOS INGRESOS PRESUPUESTARIOS Y CONTABLES, ASI COMO ENTRE LOS EGRESOS PRESUPUESTARIOS Y LOS GASTOS CONTABLES</t>
  </si>
  <si>
    <t>b) NOTAS DE MEMORIA (CUENTAS DE ORDEN)</t>
  </si>
  <si>
    <t>Cuentas de Orden Contables y Presupuestarias</t>
  </si>
  <si>
    <t xml:space="preserve">Cuentas de Orden Contables </t>
  </si>
  <si>
    <t>Valores en Custodia por la canditadad de 3,818,734.40</t>
  </si>
  <si>
    <t>Cuentas de Orden Presupuestal de Ingreso</t>
  </si>
  <si>
    <t>LEY DE INGRESOS ESTIMADA</t>
  </si>
  <si>
    <t>LEY DE INGRESOS POR EJECUTAR</t>
  </si>
  <si>
    <t>MODIFICACIONES A LA LEY DE INGRESOS ESTIMADA</t>
  </si>
  <si>
    <t>LEY DE INGRESOS DEVENGADA</t>
  </si>
  <si>
    <t>LEY DE INGRESOS RECAUDADA</t>
  </si>
  <si>
    <t>Cuentas de Orden Presupuestal de Egresos</t>
  </si>
  <si>
    <t>PRESUPUESTO DE EGRESOS APROBADO</t>
  </si>
  <si>
    <t>PRESUPUESTO DE EGRESOS POR EJERCER</t>
  </si>
  <si>
    <t>MODIFICACIONES AL PRESUPUESTO DE EGRESOS</t>
  </si>
  <si>
    <t>PRESUPUESTO DE EGRESOS COMPROMETIDO</t>
  </si>
  <si>
    <t>PRESUPUESTO DE EGRESOS DEVENGADO</t>
  </si>
  <si>
    <t>PRESUPUESTO DE EGRESOS EJERCIDO</t>
  </si>
  <si>
    <t>PRESUPUESTO DE EGRESOS PAGADO</t>
  </si>
  <si>
    <t>c) NOTAS DE GESTION ADMINISTRATIVAS</t>
  </si>
  <si>
    <t>1.Introduccion</t>
  </si>
  <si>
    <t>El CECOP, es un instrumento eficaz y dinámico que se distingue por la efectividad de sus contribuciones organizacionales y de servicio para los ciudadanos de Sonora, basándose en los valores de corresponsabilidad, solidaridad, democracia participativa y transparencia.</t>
  </si>
  <si>
    <t>Su cobertura es real y su base de organización social es amplia y participativa; por su liderazgo, puede organizar la demanda social de diferentes grupos de sonorenses ante autoridades municipales, estatales y federales,  dando respuestas oportunas y eficientes.</t>
  </si>
  <si>
    <t>El propósito fundamental de este Programa Institucional consiste en establecer las directrices del funcionamiento de la concertación de obra pública, y lograr que mediante la participación tanto de la sociedad como de las autoridades municipales y estatales el desarrollo regional y tener como resultado una mejor calidad de vida para los sonorenses</t>
  </si>
  <si>
    <t>2. Panorama Economico y Financiero</t>
  </si>
  <si>
    <t>El Consejo Estatal de Concertacion para la Obra Publica opera atraves de las transferencias estatales y participaciones y aportacionesfederales que se realizaron, para asi que se lleve acabo los proyectos ingresados , tanto para municipios,  para obra de gestion social, y obra etiquetada por el gobierno federal.</t>
  </si>
  <si>
    <t>3. Autorizacion e Historia</t>
  </si>
  <si>
    <t>En este marco, mediante Decreto de fecha 16 de noviembre de 1992, el cual se publicó en el Boletín Oficial del Gobierno del Estado número 43, sección I, de fecha 26 de noviembre de 1992, se creó el Consejo Estatal de Concertación para la Obra Pública (CECOP), como un organismo descentralizado, con personalidad jurídica y patrimonio propios, con el propósito de estimular y promover la participación de la sociedad civil, en la realización de obras de infraestructura que propicien el desarrollo social y económico de la entidad.</t>
  </si>
  <si>
    <t>4. Organizacion y Objeto Social</t>
  </si>
  <si>
    <t>Desde su creación, a través de esta entidad se buscó, encontrar causes a las iniciativas y gestorías que plantea la sociedad sonorense, teniendo como estrategia la suma de esfuerzos de gobierno y sociedad, a efecto de que, mediante la concertación se enfrentaran los retos del desarrollo y bienestar general.</t>
  </si>
  <si>
    <t xml:space="preserve">Una alta participación ciudadana, proyectándose, en su origen, la integracióde su Consejo Directivo, el cual es la máxima autoridad del organismo, con un Presidente que es el Gobernador del Estado, un vicepresidente que es el titular de la Junta Estatal de Participación Social; un Secretario Técnico que es el coordinador general de la entidad y un Tesorero, mismos que provienen de la sociedad civil y nueve vocales, que son: tres representantes de la sociedad civil; tres presidentes municipales y los titulares de las Secretarías de Hacienda, la Secretaría de Infraestructura y Desarrollo Urbano, de la Secretaría de Economía y de la Secretaría de Desarrollo Social en el Estado.
El Programa Institucional de CECOP permitirá implementar la filosofía de Gobierno del “Nuevo Sonora”, plasmado en el Plan Estatal de Desarrollo 2009-2015, cuyo objeto es consolidar un gobierno ciudadano que sepa escuchar, recibir ideas y propuestas de todos los actores de la sociedad sonorense y que integre en el ejercicio de la función pública a los setenta y dos municipios del Estado y a los distintos poderes.
</t>
  </si>
  <si>
    <t>5. Base de Preparacion de los Estados Financieros</t>
  </si>
  <si>
    <t xml:space="preserve">Los estados financieros  del CONSEJO ESTATAL DE CONCERTACION PARA LA OBRA PUBLICA se prepararon de conformidad con las siguientes disposiciones normativas que le son aplicables en su carácter de Entidad Paraestatal del Gobierno Federal: </t>
  </si>
  <si>
    <r>
      <t>a.</t>
    </r>
    <r>
      <rPr>
        <sz val="9"/>
        <color rgb="FF000000"/>
        <rFont val="Times New Roman"/>
        <family val="1"/>
      </rPr>
      <t xml:space="preserve">     </t>
    </r>
    <r>
      <rPr>
        <sz val="9"/>
        <color rgb="FF000000"/>
        <rFont val="Arial"/>
        <family val="2"/>
      </rPr>
      <t xml:space="preserve">Las disposiciones vigentes de la Ley General de Contabilidad Gubernamental (LGCG). </t>
    </r>
  </si>
  <si>
    <r>
      <t>b.</t>
    </r>
    <r>
      <rPr>
        <sz val="9"/>
        <color rgb="FF000000"/>
        <rFont val="Times New Roman"/>
        <family val="1"/>
      </rPr>
      <t xml:space="preserve">    </t>
    </r>
    <r>
      <rPr>
        <sz val="9"/>
        <color rgb="FF000000"/>
        <rFont val="Arial"/>
        <family val="2"/>
      </rPr>
      <t xml:space="preserve">Las Normas de Información Financiera Gubernamental Generales para el Sector Paraestatal (NIFGG) y las Normas de Información Financiera Gubernamental Especificas para el Sector Paraestatal (NIFGE), emitidas por la Unidad de Contabilidad Gubernamental e Informes sobre la Gestión Pública (UCG) de la Secretaría de Hacienda y Crédito Público (SHCP). </t>
    </r>
  </si>
  <si>
    <r>
      <t>c.</t>
    </r>
    <r>
      <rPr>
        <sz val="9"/>
        <color rgb="FF000000"/>
        <rFont val="Times New Roman"/>
        <family val="1"/>
      </rPr>
      <t xml:space="preserve">     </t>
    </r>
    <r>
      <rPr>
        <sz val="9"/>
        <color rgb="FF000000"/>
        <rFont val="Arial"/>
        <family val="2"/>
      </rPr>
      <t xml:space="preserve">Las Normas de Información Financiera emitidas por el Consejo Mexicano de Normas de Información Financiera, A. C. que son aplicadas de manera supletoria y que han sido autorizadas por la UCG de la SHCP. </t>
    </r>
  </si>
  <si>
    <t>6. Politicas de Contabilidad Significativas</t>
  </si>
  <si>
    <t>De conformidad con la Ley Contabilidad Gubernamental publicada el 31 de diciembre del 2008, los registros contables de los entes públicos se llevarán con base acumulativa, la contabilización de las transacciones de gastos se harán conforme a la fecha de su realización independientemente de su pago, y las transacciones del ingreso se registrarán cuando exista jurídicamente un derecho de cobro. De acuerdo con  los artículos transitorios de la nueva Ley de contabilidad gubernamental, esta se aplicará de manera paulatina a partir del 2009.</t>
  </si>
  <si>
    <t>El 11 de enero de 2012, el Consejo Nacional de Armonización Contable (CONAC) publicó el acuerdo de interpretación sobre la obligación establecida en los artículos transitorios de la Ley General de Contabilidad Gubernamental. La CONAC tiene por objeto la emisión de las normas contables y lineamientos para la creación de la información financiera que aplicaran los entes públicos, previamente formuladas y propuestas por el secretario técnico.</t>
  </si>
  <si>
    <t>7.Posicion en Moneda Extranjera y Proteccion por Riesgo Cambiario</t>
  </si>
  <si>
    <t>No Aplica</t>
  </si>
  <si>
    <t xml:space="preserve">8. Reporte Analitico de Activo </t>
  </si>
  <si>
    <t>Hubo un incremento en el Activo ya que se rececibieron ya que se registra la Obra en Proceso el ejercicio  y se va cancelando conforme hace el pago</t>
  </si>
  <si>
    <t>9. Fideicomisos, Mandatos y Analogos</t>
  </si>
  <si>
    <t xml:space="preserve">10. Reporte de la recaudacion </t>
  </si>
  <si>
    <t>En este ejercicio recibimos tanto recurso estatal como federal como se informa</t>
  </si>
  <si>
    <t>Federales</t>
  </si>
  <si>
    <t>Estatales</t>
  </si>
  <si>
    <t>11. Informacion sobre la Deuda y el Reporte Analitico de la Deuda</t>
  </si>
  <si>
    <t>El Pasivo esta conformado por Contratistas por Obras en Proceso , Retenciones y Contribuciones por Pagar a Corto plazo y Otras cuentas por pagar a corto plazo</t>
  </si>
  <si>
    <t>12. Calificaciones Otorgadas</t>
  </si>
  <si>
    <t xml:space="preserve">13. Proceso de Mejora </t>
  </si>
  <si>
    <t>a). 1 Recursos Materiales. Adquisiciones, Servicios Generales</t>
  </si>
  <si>
    <t>2. Recursos Financieros. Gastos por comprobar, Viaticos, Pagos de Facturas, Liberaciones de Recursos</t>
  </si>
  <si>
    <t>3. Control de Personal</t>
  </si>
  <si>
    <t xml:space="preserve">4. Elaboracion de los convenios de concertacion </t>
  </si>
  <si>
    <t>5.Concertacion de Obra publica en los 72 municipios</t>
  </si>
  <si>
    <t>6. Concertacion de Obra publica de otros programas como gestion social y ramo 23</t>
  </si>
  <si>
    <t>7. Programacion de metas el cual el objetivo es cumplirse al 100%</t>
  </si>
  <si>
    <t>14. Informacion por Segmentos</t>
  </si>
  <si>
    <t>15. Eventos posteriores al cierre</t>
  </si>
  <si>
    <t>16. Partes Relacionadas</t>
  </si>
  <si>
    <t>17. Responsabilidad Sobre la Presentacion razonable de la informacion contable</t>
  </si>
  <si>
    <t>En cada Hoja de la informacion se anexa la leyenda correspondiente junto con sus firmas</t>
  </si>
  <si>
    <r>
      <t>b)</t>
    </r>
    <r>
      <rPr>
        <sz val="9"/>
        <color theme="1"/>
        <rFont val="Times New Roman"/>
        <family val="1"/>
      </rPr>
      <t xml:space="preserve">     </t>
    </r>
    <r>
      <rPr>
        <sz val="9"/>
        <color theme="1"/>
        <rFont val="Arial"/>
        <family val="2"/>
      </rPr>
      <t>El saldo de  otras cuentas por pagar a corto plazo son saldos provisiones que se hicieron en el ejercicio 2014 y contratos 2015</t>
    </r>
  </si>
  <si>
    <t>Al 30 de Junio de 2015</t>
  </si>
  <si>
    <t xml:space="preserve"> al 30 de Junio de 2015</t>
  </si>
  <si>
    <t>TRIMESTRE: SEGUNDO DE 2015</t>
  </si>
  <si>
    <t>Al 30 de Junio de 2015 el efectivo y equivalentes de Efectivo se integran de la siguiente forma:</t>
  </si>
  <si>
    <t>SALDO AL 30 DE JUNIO DEL 2015</t>
  </si>
  <si>
    <t>Al 30 de Junio de 2015, estas cuentas se integran de la siguiente forma:</t>
  </si>
  <si>
    <r>
      <t>a)</t>
    </r>
    <r>
      <rPr>
        <sz val="9"/>
        <rFont val="Times New Roman"/>
        <family val="1"/>
      </rPr>
      <t xml:space="preserve">    </t>
    </r>
    <r>
      <rPr>
        <sz val="9"/>
        <rFont val="Arial"/>
        <family val="2"/>
      </rPr>
      <t xml:space="preserve">El saldo Deudores Diversos por cobrar a corto plazo se integra recursos pendientes de comprobar </t>
    </r>
  </si>
  <si>
    <t>Esta cuenta se integra como sigue al 30 de Junio de 2015</t>
  </si>
  <si>
    <t>DEPRECIACIÓN A JUNIO 2015</t>
  </si>
  <si>
    <t>VALOR DEPRECIADO AL 30 JUNIO 2015</t>
  </si>
  <si>
    <t>Esta cuenta se integra como sigue al 30 de Junio de 2015.</t>
  </si>
  <si>
    <t xml:space="preserve">30 dias y 90 dias </t>
  </si>
  <si>
    <t>Ingresos pro clasificar</t>
  </si>
  <si>
    <t>1. Esta cuenta se integra como sigue al 30 de Junio de 2015.</t>
  </si>
  <si>
    <t>CONVENIOS</t>
  </si>
  <si>
    <t>Gastos y otras pérdidas al 30 de Junio de 2015.</t>
  </si>
  <si>
    <t>del 1 de Enero al 30 de Junio de 2015</t>
  </si>
  <si>
    <t>PENAS, MULTAS, ACCESORIOS Y ACTUALIZACIONES</t>
  </si>
  <si>
    <t>INDIRECTOS PARA OBRAS EN DIVISIÓN DE TERRENOS</t>
  </si>
  <si>
    <t>CONSTRUCCION Y REHABILITACION DE CALLES</t>
  </si>
  <si>
    <t>OBRAS DE GESTION SOCIAL EMERGENTE</t>
  </si>
  <si>
    <t xml:space="preserve">CONCERTACION DE LA OBRA PUBLICA PARA LA EJECUCION DE OBRA 2015 </t>
  </si>
  <si>
    <t>ETCA-IV-17</t>
  </si>
  <si>
    <t xml:space="preserve">                Relación de esquemas bursátiles y de coberturas financieras</t>
  </si>
  <si>
    <t>Identificacion del  Instrumento</t>
  </si>
  <si>
    <t>Colocación</t>
  </si>
  <si>
    <t>Interés Ganados</t>
  </si>
  <si>
    <t>Valor Actual</t>
  </si>
  <si>
    <t>C=A+B</t>
  </si>
  <si>
    <t xml:space="preserve">Total </t>
  </si>
  <si>
    <t>Otros Instrumentos de Bursatilización</t>
  </si>
  <si>
    <t xml:space="preserve">Total Otros Instrumentos </t>
  </si>
  <si>
    <t>NOTA: se deberán incluir METALES PRECIOSOS en su caso.</t>
  </si>
  <si>
    <t>CEC0670</t>
  </si>
  <si>
    <t>ESCANER CANON DR-M160 II</t>
  </si>
  <si>
    <t>CEC0671</t>
  </si>
  <si>
    <r>
      <rPr>
        <b/>
        <vertAlign val="superscript"/>
        <sz val="8"/>
        <color theme="1"/>
        <rFont val="Arial"/>
        <family val="2"/>
      </rPr>
      <t>1</t>
    </r>
    <r>
      <rPr>
        <b/>
        <sz val="8"/>
        <color theme="1"/>
        <rFont val="Arial"/>
        <family val="2"/>
      </rPr>
      <t xml:space="preserve"> </t>
    </r>
    <r>
      <rPr>
        <sz val="8"/>
        <color theme="1"/>
        <rFont val="Arial"/>
        <family val="2"/>
      </rPr>
      <t>No se incluyen: Utilidades e Intereses. Por regla de presentación se revelan como Ingresos Financieros.</t>
    </r>
  </si>
  <si>
    <r>
      <t>Productos de Tipo Corriente</t>
    </r>
    <r>
      <rPr>
        <b/>
        <vertAlign val="superscript"/>
        <sz val="8"/>
        <color theme="1"/>
        <rFont val="Arial"/>
        <family val="2"/>
      </rPr>
      <t>1</t>
    </r>
  </si>
  <si>
    <t>INFORME SOBRE PASIVOS CONTINGENTES: Existe actualmente tres demandas laboral con numeros de expedientes 66/1bII ,  4753/2009 y 334/12/2 aún no concluidas de acuerdo con lo que acontezca, desaparecen o se convierten en pasivos reales por ejemplo, juicios, garantías, avales, costos de planes de pensiones, juvilaciones, etc.</t>
  </si>
  <si>
    <t xml:space="preserve"> del 1 de Abril al 30 de Junio de 2015</t>
  </si>
  <si>
    <t>Ingresos Devengado Anual</t>
  </si>
  <si>
    <t>Ingresos Recaudado    Anual</t>
  </si>
  <si>
    <t>Ingresos Devengado Trimestral</t>
  </si>
  <si>
    <t>Ingresos Recaudado    Trimestral</t>
  </si>
  <si>
    <t>(6)</t>
  </si>
  <si>
    <t>(7)</t>
  </si>
  <si>
    <t>(8= 5 - 1 )</t>
  </si>
  <si>
    <t>(9= 5/1)</t>
  </si>
  <si>
    <r>
      <t xml:space="preserve">Ingresos Excedentes </t>
    </r>
    <r>
      <rPr>
        <b/>
        <sz val="8"/>
        <color theme="1"/>
        <rFont val="Arial Black"/>
        <family val="2"/>
      </rPr>
      <t>1</t>
    </r>
  </si>
  <si>
    <t>Del 1 de abril al 30 de Junio de 2015</t>
  </si>
  <si>
    <t>Egresos Devengado     Anual</t>
  </si>
  <si>
    <t>Egresos Pagado     Anual</t>
  </si>
  <si>
    <t>Egresos Devengado Trimestral</t>
  </si>
  <si>
    <t>Egresos Pagado  Trimestral</t>
  </si>
  <si>
    <t>( 8 = 3 - 4 )</t>
  </si>
  <si>
    <t>(9= 4/3)</t>
  </si>
  <si>
    <t>CONSEO ESTATAL DE CONCERTACION PARA LA OBRA PUBLICA</t>
  </si>
  <si>
    <t>del 1 de Abril al 30 de Junio de 2015</t>
  </si>
  <si>
    <t>OBRA</t>
  </si>
  <si>
    <t>Ejecutar Obra Publica Concertada de manera Directa por el Cecop, de Programas Especiales del Gobierno del Estado</t>
  </si>
  <si>
    <t>SE ESTIMA QUE SE REBASARAN LAS METAS</t>
  </si>
  <si>
    <t>SE REALIZO UNA AMPLIACION DE LA META DE OBRA PUBLICA EJECUTADA DE MANERA DIRECTA POR CECOP YA QUE SE AUTORIZO MAS RECURSO POR PARTE DE LA OFICIALIA MAYOR DEL ESTADO PARA EJECUTARSE EN ESTE APARTADO DE 100 A 250 OBRAS</t>
  </si>
  <si>
    <t>EN PROCESO</t>
  </si>
  <si>
    <t>CUMPLIDO</t>
  </si>
  <si>
    <t>AVANCE TRIMESTRAL DE LA META</t>
  </si>
  <si>
    <t>RESULTADO</t>
  </si>
  <si>
    <t>VERDE</t>
  </si>
  <si>
    <t>TALLER</t>
  </si>
  <si>
    <t>NUMERO DE OBRAS PROGRAMADAS DE PROGRAMAS ESPECIALES</t>
  </si>
  <si>
    <t>OBRAS EJECUTADAS DE MANERA DIRECTA POR CECOP</t>
  </si>
  <si>
    <t>OBRAS</t>
  </si>
  <si>
    <t>X</t>
  </si>
  <si>
    <t>TRIMESTRAL</t>
  </si>
  <si>
    <t>ACUMULABLE</t>
  </si>
  <si>
    <t>ASCENDENTE</t>
  </si>
  <si>
    <t>EFICIENCIA</t>
  </si>
  <si>
    <t>UN RESULTADO DE 100% O CERCANO A 100% NOS INDICA QUE SOMOS EFICIENTES EN LA ATENCION Y EJECUCION DE LAS SOLICITUDES DE LA CIUDADANIA EN CUANTO A OBRAS PRIORITARIAS.</t>
  </si>
  <si>
    <t>(Numero de Obras Ejecutadas de manera directa por Cecop / Numero de Obras Programadas de Programas Especiales) *100</t>
  </si>
  <si>
    <t>DE GESTION</t>
  </si>
  <si>
    <t>Indice de Eficiencia en la Ejecucion del Programa de Obra de Programas Especiales</t>
  </si>
  <si>
    <t>DIRECCION GRAL CONCERTACION Y APOYO TÉCNICO</t>
  </si>
  <si>
    <t>211118357H1222222097</t>
  </si>
  <si>
    <t>EJECUCIÓN DE OBRAS PUBLICAS</t>
  </si>
  <si>
    <t>DESARROLLO URBANO</t>
  </si>
  <si>
    <t>Concertar con la Autoridad Municipal los Proyectos de Obras Suceptibes a aprobarse y liberarse de Acuerdo a los Lineamientos de Convenio de Concertación  del Ayuntamiento con el Cecop</t>
  </si>
  <si>
    <t>SE CUMPLIRA CON LO PROGRAMADO A SATISFACCION</t>
  </si>
  <si>
    <t>TOTAL DE OBRAS PROGRAMADAS DE TODOS LOS PROGRAMAS</t>
  </si>
  <si>
    <t>TOTAL DE OBRAS REALIZADAS DE TODOS LOS PROGRAMAS</t>
  </si>
  <si>
    <t>PROGRAMATICO</t>
  </si>
  <si>
    <t>UN RESULTADO CERCANO AL 100% O DE 100% SIGNIFICA QUE LA QUE SOMOS EFICIENTES EN LA OPERATIVIDAD DE LAS OBRAS CUMPLIENDO CON LAS EXPECTATIVAS DE LOS CIUDADANOS</t>
  </si>
  <si>
    <t>(TOTAL DE OBRAS LIBERADAS DE TODOS LOS PROGRAMAS/TOTAL DE OBRAS PROGRAMADAS DE TODOS LOS PROGRAMAS)*100</t>
  </si>
  <si>
    <t>INDICE DE EFICIENCIA DE LIBERACIÓN DE OBRA DE TODOS LOS PROGRAMAS</t>
  </si>
  <si>
    <t>CONCERTAR CON LA AUTORIDAD MUNICIPAL LOS PROYECTOS DE OBRAS PRIORITARIAS</t>
  </si>
  <si>
    <t>211118357H12222220BB</t>
  </si>
  <si>
    <t>PLANEACION INTEGRAL Y CONCERTADA</t>
  </si>
  <si>
    <t>SE ESTA EJECUTANDO DE ACUERDO A LO PROGRAMADO</t>
  </si>
  <si>
    <t>NR</t>
  </si>
  <si>
    <t>TALLER DE CAPACITACIÓN PROGRAMADO</t>
  </si>
  <si>
    <t>TALLER DE CAPACITACIÓN REALIZADO</t>
  </si>
  <si>
    <t>TALLERES DE CAPACITACIÓN PROGRAMADOS</t>
  </si>
  <si>
    <t>TALLERES DE CAPACITACIÓN REALIZADOS</t>
  </si>
  <si>
    <t>NO ACUMULABLE</t>
  </si>
  <si>
    <t>DESCENDENTE</t>
  </si>
  <si>
    <t>MIDE LA EFICIENCIA EN LA EJECUCIÓN DE LA PROGRAMACION DE TALLERES DE PARTICIPACIÓN SOCIAL</t>
  </si>
  <si>
    <t>(TALLER DE CAPACITACIÓN DE PARTICIPACIÓN SOCIAL REALIZADS/TALLERES DE CAPACITACIÓN DE PARTICIPACIÓN SOCIAL PROGRAMADOS)*100</t>
  </si>
  <si>
    <t>INDICE DE CAPACITACIÓN DE PARTICIPACIÓN SOCIAL</t>
  </si>
  <si>
    <t>PROMOVER LA PARTICIPACIÓN CIUDADANA EN LAS OBRAS Y ACCIONES DE GOBIERNO</t>
  </si>
  <si>
    <t>COORDINACIÓN GENERAL</t>
  </si>
  <si>
    <t>211118357H02222220AY</t>
  </si>
  <si>
    <t>OBRA CONCERTADA JUNTAS DE PARTICIPACIÓN SOCIAL</t>
  </si>
  <si>
    <t>CONVENIO</t>
  </si>
  <si>
    <t>Firma de Convenio de Coordinación con los Ayuntamientos</t>
  </si>
  <si>
    <t>RESULTADOS</t>
  </si>
  <si>
    <t>AYUNTAMIENTOS</t>
  </si>
  <si>
    <t>AYUNTAMIENTOS EN EL ESTADO</t>
  </si>
  <si>
    <t>AYUNTAMIENTOS CON CONVENIO FIRMADO</t>
  </si>
  <si>
    <t>GIRA</t>
  </si>
  <si>
    <t>AYUNTAMIENTOS DEL ESTADO</t>
  </si>
  <si>
    <t>RESULTADO CERCANO A 100%REPRESENTA MAYOR COBERTURA EN OBRAS CON RECURSO ESTATAL EN LAS OBRAS PRIORITARIAS CONCERTADAS</t>
  </si>
  <si>
    <t>(NUMERO DE AYUNTAMIENTOS CON CONVENIO FIRMADOS/AYUNTAMIENTOS DEL ESTADO)*100</t>
  </si>
  <si>
    <t>INDICE DE CONVENIOS DE CONCERTACION FIRMADOS CON LOS AYUNTAMIENTOS</t>
  </si>
  <si>
    <t>QUE SE FIRMEN EN TIEMPO Y FORMA LOS CONVENIOS DE CONCERTACION Y DE ESTA MANERA EJECUTAR LOS RECURSOS ESTATAL EN OBRAS PRIORITARIAS</t>
  </si>
  <si>
    <t>CONCERTAR CON LOS AYUNTAMIENTOS LAS OBRAS PRIORITARIAS PARA LA COMUNIDAD</t>
  </si>
  <si>
    <t>211118357H022222208M</t>
  </si>
  <si>
    <t>FIRMA DE CONVENIOS DE COORDINACIÓN CON LOS AYUNTAMIENTOS</t>
  </si>
  <si>
    <t>GIRAS DE SUPERVISION REALIZADAS</t>
  </si>
  <si>
    <t>GIRAS DE EVALUACIÓN Y SEGUIMIENTO A LOS MUNICIPIOS PROGRAMADAS</t>
  </si>
  <si>
    <t>GIRAS DE EVALUACIÓN Y SEGUIMIENTO A LOS MUNICIPIOS REALIZADAS</t>
  </si>
  <si>
    <t>GIRAS DE SUPERVISION PROGRAMADAS</t>
  </si>
  <si>
    <t>RESULTADO CERCANO A 100% NOS INDICA QUE SE GARANTIZA LA CALIDAD DE LAS OBRAS</t>
  </si>
  <si>
    <t>(GIRAS DE SUPERVISION REALIZADAS/GIRAS DE SUPERVISION PROGRAMADAS)*100</t>
  </si>
  <si>
    <t>INDICE DE CUMPLIMIENTO DE LA META DE SUPERVISION DE OBRAS Y ACCIONES REALIZADAS POR CECOP</t>
  </si>
  <si>
    <t>SUPERVISAR LA CORRECTA EJECUCIÓN DE LAS OBRAS Y ACCIONES REALIZADAS POR CECOP</t>
  </si>
  <si>
    <t>211118357H02222220EL</t>
  </si>
  <si>
    <t>GIRAS DE SUPERVISION Y SEGUIMIENTO A MUNICIPIOS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</si>
</sst>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quot;€&quot;* #,##0.00_-;\-&quot;€&quot;* #,##0.00_-;_-&quot;€&quot;* &quot;-&quot;??_-;_-@_-"/>
    <numFmt numFmtId="165" formatCode="0.0"/>
    <numFmt numFmtId="166" formatCode="#,##0.00_ ;\-#,##0.00\ "/>
    <numFmt numFmtId="167" formatCode="_(* #,##0.00_);_(* \(#,##0.00\);_(* &quot;-&quot;??_);_(@_)"/>
    <numFmt numFmtId="168" formatCode="#,##0.00_);\-#,##0.00"/>
    <numFmt numFmtId="169" formatCode="_-* #,##0_-;\-* #,##0_-;_-* &quot;-&quot;??_-;_-@_-"/>
  </numFmts>
  <fonts count="78" x14ac:knownFonts="1">
    <font>
      <sz val="11"/>
      <color theme="1"/>
      <name val="Calibri"/>
      <family val="2"/>
      <scheme val="minor"/>
    </font>
    <font>
      <b/>
      <sz val="11"/>
      <color theme="1"/>
      <name val="Calibri"/>
      <family val="2"/>
      <scheme val="minor"/>
    </font>
    <font>
      <b/>
      <sz val="9"/>
      <color theme="1"/>
      <name val="Arial"/>
      <family val="2"/>
    </font>
    <font>
      <sz val="6"/>
      <color rgb="FF000000"/>
      <name val="Arial"/>
      <family val="2"/>
    </font>
    <font>
      <sz val="6"/>
      <color theme="1"/>
      <name val="Arial"/>
      <family val="2"/>
    </font>
    <font>
      <b/>
      <sz val="6"/>
      <color rgb="FF000000"/>
      <name val="Arial"/>
      <family val="2"/>
    </font>
    <font>
      <b/>
      <sz val="11"/>
      <color theme="1"/>
      <name val="Arial"/>
      <family val="2"/>
    </font>
    <font>
      <sz val="11"/>
      <color rgb="FF000000"/>
      <name val="Arial"/>
      <family val="2"/>
    </font>
    <font>
      <b/>
      <u/>
      <sz val="11"/>
      <color theme="1"/>
      <name val="Arial"/>
      <family val="2"/>
    </font>
    <font>
      <sz val="11"/>
      <color theme="1"/>
      <name val="Arial"/>
      <family val="2"/>
    </font>
    <font>
      <b/>
      <sz val="11"/>
      <color rgb="FF000000"/>
      <name val="Arial"/>
      <family val="2"/>
    </font>
    <font>
      <i/>
      <sz val="11"/>
      <color theme="1"/>
      <name val="Arial"/>
      <family val="2"/>
    </font>
    <font>
      <b/>
      <i/>
      <sz val="11"/>
      <color theme="1"/>
      <name val="Arial"/>
      <family val="2"/>
    </font>
    <font>
      <b/>
      <sz val="12"/>
      <color theme="1"/>
      <name val="Arial"/>
      <family val="2"/>
    </font>
    <font>
      <sz val="12"/>
      <color theme="1"/>
      <name val="Calibri"/>
      <family val="2"/>
      <scheme val="minor"/>
    </font>
    <font>
      <sz val="10"/>
      <color theme="1"/>
      <name val="Arial"/>
      <family val="2"/>
    </font>
    <font>
      <b/>
      <sz val="9"/>
      <color rgb="FF000000"/>
      <name val="Arial"/>
      <family val="2"/>
    </font>
    <font>
      <sz val="10"/>
      <color theme="1"/>
      <name val="Arial Narrow"/>
      <family val="2"/>
    </font>
    <font>
      <b/>
      <sz val="10"/>
      <color theme="1"/>
      <name val="Arial"/>
      <family val="2"/>
    </font>
    <font>
      <sz val="9"/>
      <color theme="1"/>
      <name val="Calibri"/>
      <family val="2"/>
      <scheme val="minor"/>
    </font>
    <font>
      <sz val="9"/>
      <color rgb="FF000000"/>
      <name val="Arial"/>
      <family val="2"/>
    </font>
    <font>
      <b/>
      <i/>
      <sz val="11"/>
      <color rgb="FF000000"/>
      <name val="Arial"/>
      <family val="2"/>
    </font>
    <font>
      <sz val="10"/>
      <color rgb="FF000000"/>
      <name val="Arial Narrow"/>
      <family val="2"/>
    </font>
    <font>
      <b/>
      <sz val="10"/>
      <color theme="1"/>
      <name val="Arial Narrow"/>
      <family val="2"/>
    </font>
    <font>
      <sz val="10"/>
      <name val="Arial"/>
      <family val="2"/>
    </font>
    <font>
      <b/>
      <sz val="12"/>
      <name val="Arial"/>
      <family val="2"/>
    </font>
    <font>
      <b/>
      <sz val="10"/>
      <name val="Arial"/>
      <family val="2"/>
    </font>
    <font>
      <b/>
      <sz val="11"/>
      <color theme="1"/>
      <name val="Arial Narrow"/>
      <family val="2"/>
    </font>
    <font>
      <b/>
      <sz val="10"/>
      <color theme="1"/>
      <name val="Calibri"/>
      <family val="2"/>
      <scheme val="minor"/>
    </font>
    <font>
      <b/>
      <sz val="12"/>
      <color theme="1"/>
      <name val="Calibri"/>
      <family val="2"/>
      <scheme val="minor"/>
    </font>
    <font>
      <b/>
      <i/>
      <sz val="12"/>
      <color theme="1"/>
      <name val="Calibri"/>
      <family val="2"/>
      <scheme val="minor"/>
    </font>
    <font>
      <sz val="11"/>
      <color theme="1"/>
      <name val="Calibri"/>
      <family val="2"/>
      <scheme val="minor"/>
    </font>
    <font>
      <b/>
      <u/>
      <sz val="11"/>
      <color rgb="FF000000"/>
      <name val="Arial"/>
      <family val="2"/>
    </font>
    <font>
      <sz val="10"/>
      <name val="MS Sans Serif"/>
      <family val="2"/>
    </font>
    <font>
      <b/>
      <sz val="11"/>
      <name val="Arial"/>
      <family val="2"/>
    </font>
    <font>
      <b/>
      <sz val="18"/>
      <color theme="1"/>
      <name val="Calibri"/>
      <family val="2"/>
      <scheme val="minor"/>
    </font>
    <font>
      <b/>
      <sz val="12"/>
      <color theme="1"/>
      <name val="Arial Narrow"/>
      <family val="2"/>
    </font>
    <font>
      <b/>
      <sz val="14"/>
      <color theme="1"/>
      <name val="Calibri"/>
      <family val="2"/>
      <scheme val="minor"/>
    </font>
    <font>
      <b/>
      <i/>
      <u/>
      <sz val="11"/>
      <name val="Arial"/>
      <family val="2"/>
    </font>
    <font>
      <sz val="8"/>
      <color theme="1"/>
      <name val="Arial"/>
      <family val="2"/>
    </font>
    <font>
      <sz val="8"/>
      <color theme="1"/>
      <name val="Arial Narrow"/>
      <family val="2"/>
    </font>
    <font>
      <b/>
      <sz val="8"/>
      <color theme="1"/>
      <name val="Arial"/>
      <family val="2"/>
    </font>
    <font>
      <sz val="7.5"/>
      <color theme="1"/>
      <name val="Arial Narrow"/>
      <family val="2"/>
    </font>
    <font>
      <sz val="11"/>
      <color indexed="8"/>
      <name val="Calibri"/>
      <family val="2"/>
    </font>
    <font>
      <b/>
      <sz val="9"/>
      <name val="Arial"/>
      <family val="2"/>
    </font>
    <font>
      <sz val="10"/>
      <name val="Wingdings"/>
      <charset val="2"/>
    </font>
    <font>
      <sz val="9"/>
      <name val="Arial"/>
      <family val="2"/>
    </font>
    <font>
      <sz val="10"/>
      <name val="Times New Roman"/>
      <family val="1"/>
    </font>
    <font>
      <b/>
      <vertAlign val="superscript"/>
      <sz val="10"/>
      <name val="Arial"/>
      <family val="2"/>
    </font>
    <font>
      <sz val="10"/>
      <name val="Bookman Old Style"/>
      <family val="1"/>
    </font>
    <font>
      <b/>
      <vertAlign val="superscript"/>
      <sz val="9"/>
      <name val="Arial"/>
      <family val="2"/>
    </font>
    <font>
      <sz val="12"/>
      <name val="Arial"/>
      <family val="2"/>
    </font>
    <font>
      <sz val="8"/>
      <name val="Arial"/>
      <family val="2"/>
    </font>
    <font>
      <b/>
      <u/>
      <sz val="10"/>
      <color theme="1"/>
      <name val="Arial Narrow"/>
      <family val="2"/>
    </font>
    <font>
      <b/>
      <sz val="8"/>
      <name val="Arial"/>
      <family val="2"/>
    </font>
    <font>
      <b/>
      <sz val="8"/>
      <color indexed="8"/>
      <name val="Arial"/>
      <family val="2"/>
    </font>
    <font>
      <sz val="8"/>
      <color indexed="8"/>
      <name val="Arial"/>
      <family val="2"/>
    </font>
    <font>
      <sz val="11"/>
      <color indexed="8"/>
      <name val="Arial"/>
      <family val="2"/>
    </font>
    <font>
      <sz val="9"/>
      <color indexed="8"/>
      <name val="Times New Roman"/>
      <family val="1"/>
    </font>
    <font>
      <sz val="9"/>
      <color theme="1"/>
      <name val="Arial"/>
      <family val="2"/>
    </font>
    <font>
      <sz val="88"/>
      <color rgb="FF000000"/>
      <name val="Calibri"/>
      <family val="2"/>
      <scheme val="minor"/>
    </font>
    <font>
      <b/>
      <sz val="9"/>
      <color theme="1"/>
      <name val="Times New Roman"/>
      <family val="1"/>
    </font>
    <font>
      <sz val="9"/>
      <color theme="1"/>
      <name val="Times New Roman"/>
      <family val="1"/>
    </font>
    <font>
      <b/>
      <sz val="9"/>
      <color theme="1"/>
      <name val="Calibri"/>
      <family val="2"/>
      <scheme val="minor"/>
    </font>
    <font>
      <sz val="9"/>
      <color rgb="FF000000"/>
      <name val="Times New Roman"/>
      <family val="1"/>
    </font>
    <font>
      <sz val="9"/>
      <name val="Times New Roman"/>
      <family val="1"/>
    </font>
    <font>
      <b/>
      <u/>
      <sz val="8"/>
      <color rgb="FF000000"/>
      <name val="Arial"/>
      <family val="2"/>
    </font>
    <font>
      <b/>
      <sz val="8"/>
      <color rgb="FF000000"/>
      <name val="Arial"/>
      <family val="2"/>
    </font>
    <font>
      <sz val="8"/>
      <color rgb="FF000000"/>
      <name val="Arial"/>
      <family val="2"/>
    </font>
    <font>
      <b/>
      <i/>
      <sz val="8"/>
      <color theme="1"/>
      <name val="Arial"/>
      <family val="2"/>
    </font>
    <font>
      <i/>
      <sz val="8"/>
      <color theme="1"/>
      <name val="Arial"/>
      <family val="2"/>
    </font>
    <font>
      <b/>
      <u/>
      <sz val="8"/>
      <color theme="1"/>
      <name val="Arial"/>
      <family val="2"/>
    </font>
    <font>
      <vertAlign val="superscript"/>
      <sz val="8"/>
      <color theme="1"/>
      <name val="Arial"/>
      <family val="2"/>
    </font>
    <font>
      <b/>
      <vertAlign val="superscript"/>
      <sz val="8"/>
      <color theme="1"/>
      <name val="Arial"/>
      <family val="2"/>
    </font>
    <font>
      <b/>
      <sz val="8"/>
      <color theme="1"/>
      <name val="Arial Narrow"/>
      <family val="2"/>
    </font>
    <font>
      <b/>
      <sz val="8"/>
      <color theme="1"/>
      <name val="Arial Black"/>
      <family val="2"/>
    </font>
    <font>
      <sz val="8"/>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47"/>
      </patternFill>
    </fill>
    <fill>
      <patternFill patternType="solid">
        <fgColor indexed="9"/>
        <bgColor indexed="64"/>
      </patternFill>
    </fill>
    <fill>
      <patternFill patternType="solid">
        <fgColor indexed="9"/>
        <bgColor indexed="8"/>
      </patternFill>
    </fill>
    <fill>
      <patternFill patternType="solid">
        <fgColor theme="2" tint="-9.9978637043366805E-2"/>
        <bgColor indexed="64"/>
      </patternFill>
    </fill>
    <fill>
      <patternFill patternType="solid">
        <fgColor indexed="9"/>
      </patternFill>
    </fill>
  </fills>
  <borders count="11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auto="1"/>
      </left>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top/>
      <bottom/>
      <diagonal/>
    </border>
    <border>
      <left/>
      <right style="thin">
        <color theme="0" tint="-0.24994659260841701"/>
      </right>
      <top/>
      <bottom/>
      <diagonal/>
    </border>
    <border>
      <left/>
      <right style="thin">
        <color indexed="22"/>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indexed="22"/>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double">
        <color auto="1"/>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indexed="22"/>
      </top>
      <bottom/>
      <diagonal/>
    </border>
    <border>
      <left/>
      <right/>
      <top style="thin">
        <color indexed="22"/>
      </top>
      <bottom style="thin">
        <color theme="0" tint="-0.24994659260841701"/>
      </bottom>
      <diagonal/>
    </border>
    <border>
      <left style="thin">
        <color indexed="22"/>
      </left>
      <right/>
      <top style="thin">
        <color indexed="22"/>
      </top>
      <bottom style="thin">
        <color theme="0" tint="-0.24994659260841701"/>
      </bottom>
      <diagonal/>
    </border>
    <border>
      <left style="thin">
        <color indexed="64"/>
      </left>
      <right/>
      <top style="thin">
        <color theme="0" tint="-0.34998626667073579"/>
      </top>
      <bottom style="thin">
        <color theme="0" tint="-0.34998626667073579"/>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24994659260841701"/>
      </right>
      <top/>
      <bottom style="thin">
        <color indexed="22"/>
      </bottom>
      <diagonal/>
    </border>
    <border>
      <left/>
      <right style="thin">
        <color theme="0" tint="-0.24994659260841701"/>
      </right>
      <top style="thin">
        <color indexed="22"/>
      </top>
      <bottom/>
      <diagonal/>
    </border>
  </borders>
  <cellStyleXfs count="15">
    <xf numFmtId="0" fontId="0"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9" fontId="24" fillId="0" borderId="0" applyFont="0" applyFill="0" applyBorder="0" applyAlignment="0" applyProtection="0"/>
    <xf numFmtId="9" fontId="31" fillId="0" borderId="0" applyFont="0" applyFill="0" applyBorder="0" applyAlignment="0" applyProtection="0"/>
    <xf numFmtId="0" fontId="33" fillId="0" borderId="0"/>
    <xf numFmtId="44" fontId="31" fillId="0" borderId="0" applyFont="0" applyFill="0" applyBorder="0" applyAlignment="0" applyProtection="0"/>
    <xf numFmtId="43" fontId="24" fillId="0" borderId="0" applyFont="0" applyFill="0" applyBorder="0" applyAlignment="0" applyProtection="0"/>
    <xf numFmtId="0" fontId="43" fillId="6" borderId="0" applyNumberFormat="0" applyBorder="0" applyAlignment="0" applyProtection="0"/>
    <xf numFmtId="0" fontId="31" fillId="0" borderId="0"/>
    <xf numFmtId="43" fontId="3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cellStyleXfs>
  <cellXfs count="1085">
    <xf numFmtId="0" fontId="0" fillId="0" borderId="0" xfId="0"/>
    <xf numFmtId="0" fontId="0" fillId="0" borderId="0" xfId="0" applyFont="1"/>
    <xf numFmtId="0" fontId="9" fillId="0" borderId="7" xfId="0" applyFont="1" applyBorder="1" applyAlignment="1">
      <alignment horizontal="justify" vertical="top" wrapText="1"/>
    </xf>
    <xf numFmtId="0" fontId="11" fillId="0" borderId="7" xfId="0" applyFont="1" applyBorder="1" applyAlignment="1">
      <alignment horizontal="justify" vertical="top" wrapText="1"/>
    </xf>
    <xf numFmtId="0" fontId="12" fillId="0" borderId="7" xfId="0" applyFont="1" applyBorder="1" applyAlignment="1">
      <alignment horizontal="justify" vertical="top" wrapText="1"/>
    </xf>
    <xf numFmtId="0" fontId="9" fillId="0" borderId="6" xfId="0" applyFont="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9" fillId="0" borderId="0" xfId="0" applyFont="1"/>
    <xf numFmtId="0" fontId="19" fillId="0" borderId="0" xfId="0" applyFont="1"/>
    <xf numFmtId="0" fontId="6" fillId="0" borderId="7" xfId="0" applyFont="1" applyBorder="1" applyAlignment="1">
      <alignment horizontal="justify" vertical="top" wrapText="1"/>
    </xf>
    <xf numFmtId="0" fontId="6" fillId="0" borderId="7" xfId="0" applyFont="1" applyBorder="1" applyAlignment="1">
      <alignment horizontal="justify" vertical="top" wrapText="1"/>
    </xf>
    <xf numFmtId="0" fontId="12" fillId="0" borderId="10" xfId="0" applyFont="1" applyBorder="1" applyAlignment="1">
      <alignment horizontal="justify" vertical="top" wrapText="1"/>
    </xf>
    <xf numFmtId="0" fontId="17" fillId="0" borderId="7" xfId="0" applyFont="1" applyBorder="1" applyAlignment="1">
      <alignment horizontal="justify" vertical="top" wrapText="1"/>
    </xf>
    <xf numFmtId="0" fontId="0" fillId="0" borderId="0" xfId="0" applyAlignment="1">
      <alignment horizontal="center"/>
    </xf>
    <xf numFmtId="0" fontId="0" fillId="0" borderId="22" xfId="0" applyBorder="1" applyAlignment="1">
      <alignment horizontal="left"/>
    </xf>
    <xf numFmtId="0" fontId="0" fillId="0" borderId="22" xfId="0" applyBorder="1"/>
    <xf numFmtId="0" fontId="0" fillId="0" borderId="26" xfId="0" applyBorder="1"/>
    <xf numFmtId="0" fontId="0" fillId="0" borderId="27" xfId="0" applyBorder="1"/>
    <xf numFmtId="0" fontId="1" fillId="0" borderId="0" xfId="0" applyFont="1"/>
    <xf numFmtId="0" fontId="0" fillId="0" borderId="27" xfId="0" applyBorder="1" applyAlignment="1">
      <alignment horizontal="left"/>
    </xf>
    <xf numFmtId="0" fontId="0" fillId="0" borderId="26" xfId="0" applyBorder="1" applyAlignment="1">
      <alignment horizontal="left"/>
    </xf>
    <xf numFmtId="0" fontId="29" fillId="2" borderId="22" xfId="0" applyFont="1" applyFill="1" applyBorder="1" applyAlignment="1">
      <alignment horizontal="center"/>
    </xf>
    <xf numFmtId="0" fontId="1" fillId="2" borderId="0" xfId="0" applyFont="1" applyFill="1"/>
    <xf numFmtId="0" fontId="0" fillId="2" borderId="0" xfId="0" applyFill="1"/>
    <xf numFmtId="0" fontId="29" fillId="0" borderId="23" xfId="0" applyFont="1" applyFill="1" applyBorder="1" applyAlignment="1">
      <alignment horizontal="center"/>
    </xf>
    <xf numFmtId="0" fontId="29" fillId="0" borderId="16" xfId="0" applyFont="1" applyFill="1" applyBorder="1" applyAlignment="1">
      <alignment horizontal="center"/>
    </xf>
    <xf numFmtId="0" fontId="29" fillId="0" borderId="0" xfId="0" applyFont="1" applyFill="1" applyBorder="1" applyAlignment="1">
      <alignment horizontal="center"/>
    </xf>
    <xf numFmtId="0" fontId="14" fillId="0" borderId="0" xfId="0" applyFont="1" applyFill="1" applyBorder="1" applyAlignment="1">
      <alignment horizontal="left"/>
    </xf>
    <xf numFmtId="0" fontId="0" fillId="0" borderId="0" xfId="0" applyFill="1" applyBorder="1"/>
    <xf numFmtId="0" fontId="18" fillId="0" borderId="1" xfId="0" applyFont="1" applyFill="1" applyBorder="1" applyAlignment="1">
      <alignment horizontal="center" vertical="top" wrapText="1"/>
    </xf>
    <xf numFmtId="0" fontId="18" fillId="0" borderId="1" xfId="0" applyFont="1" applyFill="1" applyBorder="1" applyAlignment="1">
      <alignment vertical="top" wrapText="1"/>
    </xf>
    <xf numFmtId="0" fontId="0" fillId="0" borderId="0" xfId="0" applyFont="1" applyFill="1" applyBorder="1" applyAlignment="1">
      <alignment horizontal="left"/>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25" fillId="0" borderId="0" xfId="0" applyFont="1" applyAlignment="1">
      <alignment horizontal="center"/>
    </xf>
    <xf numFmtId="0" fontId="26" fillId="0" borderId="0" xfId="0" applyFont="1" applyAlignment="1">
      <alignment horizontal="center"/>
    </xf>
    <xf numFmtId="0" fontId="24" fillId="0" borderId="0" xfId="0" applyFont="1"/>
    <xf numFmtId="0" fontId="0" fillId="0" borderId="0" xfId="0" applyFont="1" applyBorder="1" applyAlignment="1">
      <alignment horizontal="left"/>
    </xf>
    <xf numFmtId="0" fontId="14" fillId="0" borderId="0" xfId="0" applyFont="1" applyBorder="1" applyAlignment="1">
      <alignment horizontal="left"/>
    </xf>
    <xf numFmtId="0" fontId="9" fillId="0" borderId="0" xfId="0" applyFont="1" applyAlignment="1">
      <alignment vertical="center"/>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 borderId="5"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0" fillId="0" borderId="0" xfId="0" applyAlignment="1">
      <alignment vertical="center"/>
    </xf>
    <xf numFmtId="0" fontId="16" fillId="3" borderId="5" xfId="0" applyFont="1" applyFill="1" applyBorder="1" applyAlignment="1">
      <alignment horizontal="justify" vertical="center" wrapText="1"/>
    </xf>
    <xf numFmtId="0" fontId="20" fillId="3" borderId="7" xfId="0" applyFont="1" applyFill="1" applyBorder="1" applyAlignment="1">
      <alignment horizontal="justify" vertical="center" wrapText="1"/>
    </xf>
    <xf numFmtId="0" fontId="19" fillId="0" borderId="0" xfId="0" applyFont="1" applyAlignment="1">
      <alignment vertical="center"/>
    </xf>
    <xf numFmtId="0" fontId="20" fillId="3" borderId="5" xfId="0" applyFont="1" applyFill="1" applyBorder="1" applyAlignment="1">
      <alignment horizontal="justify" vertical="center" wrapText="1"/>
    </xf>
    <xf numFmtId="0" fontId="16" fillId="3" borderId="7"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9" fillId="0" borderId="0" xfId="0" applyFont="1" applyAlignment="1">
      <alignment wrapText="1"/>
    </xf>
    <xf numFmtId="0" fontId="0" fillId="0" borderId="0" xfId="0" applyAlignment="1"/>
    <xf numFmtId="0" fontId="0" fillId="0" borderId="0" xfId="0" applyFont="1" applyAlignment="1"/>
    <xf numFmtId="0" fontId="9" fillId="0" borderId="0" xfId="0" applyFont="1" applyAlignment="1"/>
    <xf numFmtId="0" fontId="6" fillId="3" borderId="6" xfId="0" applyFont="1" applyFill="1" applyBorder="1" applyAlignment="1">
      <alignment horizontal="justify" vertical="top"/>
    </xf>
    <xf numFmtId="0" fontId="12" fillId="3" borderId="6" xfId="0" applyFont="1" applyFill="1" applyBorder="1" applyAlignment="1">
      <alignment horizontal="justify" vertical="top"/>
    </xf>
    <xf numFmtId="0" fontId="17" fillId="3" borderId="6" xfId="0" applyFont="1" applyFill="1" applyBorder="1" applyAlignment="1">
      <alignment horizontal="justify" vertical="top"/>
    </xf>
    <xf numFmtId="0" fontId="11" fillId="3" borderId="6" xfId="0" applyFont="1" applyFill="1" applyBorder="1" applyAlignment="1">
      <alignment horizontal="justify" vertical="top"/>
    </xf>
    <xf numFmtId="0" fontId="7" fillId="3" borderId="7" xfId="0" applyFont="1" applyFill="1" applyBorder="1" applyAlignment="1">
      <alignment horizontal="justify" vertical="top"/>
    </xf>
    <xf numFmtId="0" fontId="17" fillId="3" borderId="8" xfId="0" applyFont="1" applyFill="1" applyBorder="1" applyAlignment="1">
      <alignment horizontal="justify" vertical="top"/>
    </xf>
    <xf numFmtId="0" fontId="7" fillId="3" borderId="9" xfId="0" applyFont="1" applyFill="1" applyBorder="1" applyAlignment="1">
      <alignment horizontal="justify" vertical="top"/>
    </xf>
    <xf numFmtId="0" fontId="7" fillId="3" borderId="10" xfId="0" applyFont="1" applyFill="1" applyBorder="1" applyAlignment="1">
      <alignment horizontal="justify" vertical="top"/>
    </xf>
    <xf numFmtId="0" fontId="7" fillId="3" borderId="0" xfId="0" applyFont="1" applyFill="1" applyBorder="1" applyAlignment="1">
      <alignment horizontal="justify" vertical="top"/>
    </xf>
    <xf numFmtId="0" fontId="10" fillId="3" borderId="2" xfId="0" applyFont="1" applyFill="1" applyBorder="1" applyAlignment="1">
      <alignment horizontal="justify" vertical="top"/>
    </xf>
    <xf numFmtId="0" fontId="32" fillId="3" borderId="3" xfId="0" applyFont="1" applyFill="1" applyBorder="1" applyAlignment="1">
      <alignment horizontal="center" vertical="top"/>
    </xf>
    <xf numFmtId="0" fontId="32" fillId="3" borderId="4" xfId="0" applyFont="1" applyFill="1" applyBorder="1" applyAlignment="1">
      <alignment horizontal="center" vertical="top"/>
    </xf>
    <xf numFmtId="0" fontId="9" fillId="0" borderId="0" xfId="0" applyFont="1" applyAlignment="1">
      <alignment vertical="center" wrapText="1"/>
    </xf>
    <xf numFmtId="0" fontId="6" fillId="0" borderId="17" xfId="0" applyFont="1" applyFill="1" applyBorder="1" applyAlignment="1">
      <alignment horizontal="center" vertical="center" wrapText="1"/>
    </xf>
    <xf numFmtId="0" fontId="0" fillId="0" borderId="0" xfId="0" applyFont="1" applyAlignment="1">
      <alignment vertical="center"/>
    </xf>
    <xf numFmtId="0" fontId="14" fillId="0" borderId="0" xfId="0" applyFont="1" applyBorder="1" applyAlignment="1">
      <alignment horizontal="left" vertical="center"/>
    </xf>
    <xf numFmtId="0" fontId="0" fillId="0" borderId="0" xfId="0" applyFont="1" applyBorder="1" applyAlignment="1">
      <alignment horizontal="left" vertical="center"/>
    </xf>
    <xf numFmtId="0" fontId="10" fillId="3" borderId="2" xfId="0" applyFont="1" applyFill="1" applyBorder="1" applyAlignment="1">
      <alignment vertical="center"/>
    </xf>
    <xf numFmtId="0" fontId="10" fillId="3" borderId="4" xfId="0" applyFont="1" applyFill="1" applyBorder="1" applyAlignment="1">
      <alignment vertical="center"/>
    </xf>
    <xf numFmtId="0" fontId="7" fillId="3" borderId="7" xfId="0" applyFont="1" applyFill="1" applyBorder="1" applyAlignment="1">
      <alignment horizontal="justify"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3" borderId="6" xfId="0" applyFont="1" applyFill="1" applyBorder="1" applyAlignment="1">
      <alignment horizontal="justify" vertical="center"/>
    </xf>
    <xf numFmtId="0" fontId="21" fillId="3" borderId="7" xfId="0" applyFont="1" applyFill="1" applyBorder="1" applyAlignment="1">
      <alignment horizontal="justify" vertical="center"/>
    </xf>
    <xf numFmtId="0" fontId="7" fillId="3" borderId="6" xfId="0" applyFont="1" applyFill="1" applyBorder="1" applyAlignment="1">
      <alignment horizontal="justify" vertical="center"/>
    </xf>
    <xf numFmtId="0" fontId="22" fillId="3" borderId="7" xfId="0" applyFont="1" applyFill="1" applyBorder="1" applyAlignment="1">
      <alignment horizontal="justify" vertical="center"/>
    </xf>
    <xf numFmtId="0" fontId="7" fillId="3" borderId="8" xfId="0" applyFont="1" applyFill="1" applyBorder="1" applyAlignment="1">
      <alignment horizontal="justify" vertical="center"/>
    </xf>
    <xf numFmtId="0" fontId="7" fillId="3" borderId="10" xfId="0" applyFont="1" applyFill="1" applyBorder="1" applyAlignment="1">
      <alignment horizontal="justify" vertical="center"/>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9" fillId="0" borderId="0" xfId="0" applyFont="1" applyAlignment="1">
      <alignment horizontal="center"/>
    </xf>
    <xf numFmtId="0" fontId="0" fillId="0" borderId="0" xfId="0" applyAlignment="1">
      <alignment horizontal="center" vertical="center"/>
    </xf>
    <xf numFmtId="0" fontId="18" fillId="0" borderId="1"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0" fontId="4" fillId="0" borderId="7"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0" fontId="17"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0" fillId="0" borderId="0" xfId="0"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7" fillId="0" borderId="8" xfId="0" applyFont="1" applyBorder="1" applyAlignment="1">
      <alignment horizontal="left" vertical="center"/>
    </xf>
    <xf numFmtId="0" fontId="17" fillId="0" borderId="10" xfId="0" applyFont="1" applyBorder="1" applyAlignment="1">
      <alignment horizontal="left" vertical="center"/>
    </xf>
    <xf numFmtId="0" fontId="17" fillId="0" borderId="0" xfId="0" applyFont="1" applyAlignment="1">
      <alignment vertical="center"/>
    </xf>
    <xf numFmtId="0" fontId="15" fillId="0" borderId="8" xfId="0" applyFont="1" applyBorder="1" applyAlignment="1">
      <alignment horizontal="justify" vertical="center" wrapText="1"/>
    </xf>
    <xf numFmtId="0" fontId="15" fillId="0" borderId="10" xfId="0" applyFont="1" applyBorder="1" applyAlignment="1">
      <alignment horizontal="justify" vertical="center" wrapText="1"/>
    </xf>
    <xf numFmtId="0" fontId="23" fillId="0" borderId="4" xfId="0" applyFont="1" applyFill="1" applyBorder="1" applyAlignment="1">
      <alignment horizontal="center" vertical="center" wrapText="1"/>
    </xf>
    <xf numFmtId="0" fontId="28" fillId="0" borderId="0" xfId="0" applyFont="1" applyAlignment="1">
      <alignment vertical="center"/>
    </xf>
    <xf numFmtId="49" fontId="28" fillId="0" borderId="0" xfId="0" applyNumberFormat="1" applyFont="1" applyAlignment="1">
      <alignment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0" xfId="0" applyAlignment="1">
      <alignment horizontal="right" vertical="center" indent="1"/>
    </xf>
    <xf numFmtId="49" fontId="18" fillId="0" borderId="6"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49" fontId="18" fillId="0" borderId="7" xfId="0" applyNumberFormat="1" applyFont="1" applyFill="1" applyBorder="1" applyAlignment="1">
      <alignment horizontal="center" vertical="center" wrapText="1"/>
    </xf>
    <xf numFmtId="0" fontId="26" fillId="0" borderId="15" xfId="0" applyFont="1" applyBorder="1" applyAlignment="1">
      <alignment horizontal="left" vertical="center" wrapText="1"/>
    </xf>
    <xf numFmtId="3" fontId="26" fillId="0" borderId="15" xfId="6" applyNumberFormat="1" applyFont="1" applyBorder="1" applyAlignment="1">
      <alignment horizontal="center" vertical="center" wrapText="1"/>
    </xf>
    <xf numFmtId="3" fontId="26" fillId="0" borderId="20" xfId="0" applyNumberFormat="1" applyFont="1" applyBorder="1" applyAlignment="1">
      <alignment horizontal="right" vertical="center" wrapText="1"/>
    </xf>
    <xf numFmtId="3" fontId="26" fillId="0" borderId="7" xfId="6" applyNumberFormat="1" applyFont="1" applyBorder="1" applyAlignment="1">
      <alignment horizontal="center" vertical="center" wrapText="1"/>
    </xf>
    <xf numFmtId="0" fontId="26" fillId="0" borderId="6" xfId="0" applyFont="1" applyBorder="1" applyAlignment="1">
      <alignment horizontal="left" vertical="center"/>
    </xf>
    <xf numFmtId="0" fontId="26" fillId="0" borderId="28" xfId="0" applyFont="1" applyBorder="1" applyAlignment="1">
      <alignment vertical="center"/>
    </xf>
    <xf numFmtId="3" fontId="26" fillId="0" borderId="29" xfId="0" applyNumberFormat="1" applyFont="1" applyBorder="1" applyAlignment="1">
      <alignment horizontal="right" vertical="center"/>
    </xf>
    <xf numFmtId="3" fontId="26" fillId="0" borderId="28" xfId="0" applyNumberFormat="1" applyFont="1" applyBorder="1" applyAlignment="1">
      <alignment horizontal="center" vertical="center"/>
    </xf>
    <xf numFmtId="3" fontId="26" fillId="0" borderId="13" xfId="0" applyNumberFormat="1" applyFont="1" applyBorder="1" applyAlignment="1">
      <alignment horizontal="center" vertical="center"/>
    </xf>
    <xf numFmtId="0" fontId="6" fillId="4" borderId="0" xfId="0" applyFont="1" applyFill="1" applyBorder="1" applyAlignment="1">
      <alignment horizontal="right"/>
    </xf>
    <xf numFmtId="0" fontId="9" fillId="0" borderId="0" xfId="0" applyFont="1" applyAlignment="1">
      <alignment horizontal="center" vertical="center"/>
    </xf>
    <xf numFmtId="0" fontId="25" fillId="0" borderId="0" xfId="0" applyFont="1" applyAlignment="1">
      <alignment horizontal="center"/>
    </xf>
    <xf numFmtId="0" fontId="26" fillId="0" borderId="11" xfId="0" applyFont="1" applyBorder="1" applyAlignment="1">
      <alignment horizontal="center" vertical="center"/>
    </xf>
    <xf numFmtId="0" fontId="17" fillId="0" borderId="7" xfId="0" applyFont="1" applyBorder="1" applyAlignment="1">
      <alignment horizontal="left" vertical="justify"/>
    </xf>
    <xf numFmtId="0" fontId="18" fillId="0" borderId="3" xfId="0" applyFont="1" applyBorder="1" applyAlignment="1">
      <alignment horizontal="center" vertical="center"/>
    </xf>
    <xf numFmtId="0" fontId="36" fillId="0" borderId="0" xfId="0" applyFont="1" applyAlignment="1">
      <alignment vertical="top"/>
    </xf>
    <xf numFmtId="0" fontId="23" fillId="0" borderId="0" xfId="0" applyFont="1" applyAlignment="1">
      <alignment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2" borderId="4" xfId="0"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xf numFmtId="0" fontId="17" fillId="2" borderId="0" xfId="0" applyFont="1" applyFill="1" applyAlignment="1">
      <alignment vertical="center"/>
    </xf>
    <xf numFmtId="0" fontId="18" fillId="0" borderId="0" xfId="0" applyFont="1" applyBorder="1" applyAlignment="1">
      <alignment horizontal="center" vertical="center"/>
    </xf>
    <xf numFmtId="0" fontId="26" fillId="0" borderId="6" xfId="0" applyFont="1" applyBorder="1" applyAlignment="1">
      <alignment horizontal="center" vertical="center"/>
    </xf>
    <xf numFmtId="0" fontId="26" fillId="0" borderId="15" xfId="0" applyFont="1" applyBorder="1" applyAlignment="1">
      <alignment horizontal="center" vertical="center"/>
    </xf>
    <xf numFmtId="0" fontId="26" fillId="0" borderId="7" xfId="0" applyFont="1" applyBorder="1" applyAlignment="1">
      <alignment horizontal="center" vertical="center"/>
    </xf>
    <xf numFmtId="0" fontId="26" fillId="0" borderId="35" xfId="0" applyFont="1" applyBorder="1" applyAlignment="1">
      <alignment horizontal="center" vertical="center"/>
    </xf>
    <xf numFmtId="0" fontId="26" fillId="0" borderId="18" xfId="0" applyFont="1" applyBorder="1" applyAlignment="1">
      <alignment horizontal="center" vertical="center"/>
    </xf>
    <xf numFmtId="0" fontId="26" fillId="0" borderId="30" xfId="0" applyFont="1" applyBorder="1" applyAlignment="1">
      <alignment horizontal="center" vertical="center"/>
    </xf>
    <xf numFmtId="0" fontId="26" fillId="0" borderId="33" xfId="0" applyFont="1" applyBorder="1" applyAlignment="1">
      <alignment horizontal="center" vertical="center"/>
    </xf>
    <xf numFmtId="0" fontId="6" fillId="0" borderId="0" xfId="0" applyFont="1"/>
    <xf numFmtId="0" fontId="25" fillId="0" borderId="0" xfId="0" applyFont="1" applyBorder="1" applyAlignment="1">
      <alignment horizontal="center"/>
    </xf>
    <xf numFmtId="0" fontId="26" fillId="0" borderId="20" xfId="0" applyFont="1" applyBorder="1" applyAlignment="1">
      <alignment horizontal="center" vertical="center"/>
    </xf>
    <xf numFmtId="0" fontId="26" fillId="0" borderId="34" xfId="0" applyFont="1" applyBorder="1" applyAlignment="1">
      <alignment horizontal="center" vertical="center"/>
    </xf>
    <xf numFmtId="0" fontId="24" fillId="0" borderId="15" xfId="0" applyFont="1" applyBorder="1" applyAlignment="1">
      <alignment horizontal="left" vertical="center"/>
    </xf>
    <xf numFmtId="0" fontId="26" fillId="0" borderId="8" xfId="0" applyFont="1" applyBorder="1" applyAlignment="1">
      <alignment horizontal="center" vertical="center"/>
    </xf>
    <xf numFmtId="0" fontId="26" fillId="0" borderId="37" xfId="0" applyFont="1" applyBorder="1" applyAlignment="1">
      <alignment horizontal="center" vertical="center"/>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4" borderId="3" xfId="0" applyFont="1" applyFill="1" applyBorder="1" applyAlignment="1">
      <alignment horizontal="left" vertical="center"/>
    </xf>
    <xf numFmtId="0" fontId="6" fillId="4" borderId="3" xfId="0" applyFont="1" applyFill="1" applyBorder="1" applyAlignment="1">
      <alignment horizontal="center" vertical="center" wrapText="1"/>
    </xf>
    <xf numFmtId="0" fontId="9" fillId="4" borderId="0" xfId="0" applyFont="1" applyFill="1" applyAlignment="1">
      <alignment vertical="center" wrapText="1"/>
    </xf>
    <xf numFmtId="0" fontId="10" fillId="3" borderId="6" xfId="0" applyFont="1" applyFill="1" applyBorder="1" applyAlignment="1">
      <alignment horizontal="left" vertical="center"/>
    </xf>
    <xf numFmtId="0" fontId="6" fillId="4" borderId="9" xfId="0" applyFont="1" applyFill="1" applyBorder="1" applyAlignment="1">
      <alignment horizontal="left" vertical="center"/>
    </xf>
    <xf numFmtId="0" fontId="6" fillId="4" borderId="9" xfId="0" applyFont="1" applyFill="1" applyBorder="1" applyAlignment="1">
      <alignment horizontal="center" vertical="center" wrapText="1"/>
    </xf>
    <xf numFmtId="0" fontId="10" fillId="3" borderId="11" xfId="0" applyFont="1" applyFill="1" applyBorder="1" applyAlignment="1">
      <alignment vertical="center"/>
    </xf>
    <xf numFmtId="0" fontId="10" fillId="3" borderId="12" xfId="0" applyFont="1" applyFill="1" applyBorder="1" applyAlignment="1">
      <alignment vertical="center"/>
    </xf>
    <xf numFmtId="0" fontId="7" fillId="3" borderId="12" xfId="0" applyFont="1" applyFill="1" applyBorder="1" applyAlignment="1">
      <alignment horizontal="justify" vertical="center"/>
    </xf>
    <xf numFmtId="0" fontId="10" fillId="3" borderId="8" xfId="0" applyFont="1" applyFill="1" applyBorder="1" applyAlignment="1">
      <alignment vertical="center"/>
    </xf>
    <xf numFmtId="0" fontId="22" fillId="3" borderId="10" xfId="0" applyFont="1" applyFill="1" applyBorder="1" applyAlignment="1">
      <alignment horizontal="justify"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7" fillId="2" borderId="12" xfId="0" applyFont="1" applyFill="1" applyBorder="1" applyAlignment="1">
      <alignment horizontal="justify" vertical="center"/>
    </xf>
    <xf numFmtId="0" fontId="26" fillId="2" borderId="35" xfId="0" applyFont="1" applyFill="1" applyBorder="1" applyAlignment="1">
      <alignment horizontal="center" vertical="center"/>
    </xf>
    <xf numFmtId="0" fontId="26" fillId="2" borderId="44" xfId="0" applyFont="1" applyFill="1" applyBorder="1" applyAlignment="1">
      <alignment horizontal="center" vertical="center"/>
    </xf>
    <xf numFmtId="0" fontId="0" fillId="0" borderId="20" xfId="0" applyBorder="1"/>
    <xf numFmtId="0" fontId="25" fillId="0" borderId="0" xfId="0" applyFont="1" applyAlignment="1">
      <alignment horizontal="center"/>
    </xf>
    <xf numFmtId="0" fontId="0" fillId="0" borderId="3" xfId="0" applyBorder="1"/>
    <xf numFmtId="0" fontId="0" fillId="0" borderId="4" xfId="0" applyBorder="1"/>
    <xf numFmtId="0" fontId="0" fillId="0" borderId="6" xfId="0" applyBorder="1"/>
    <xf numFmtId="0" fontId="0" fillId="0" borderId="0" xfId="0" applyBorder="1"/>
    <xf numFmtId="0" fontId="0" fillId="0" borderId="7" xfId="0" applyBorder="1"/>
    <xf numFmtId="0" fontId="1" fillId="0" borderId="6" xfId="0" applyFont="1" applyBorder="1"/>
    <xf numFmtId="0" fontId="0" fillId="0" borderId="8" xfId="0" applyBorder="1"/>
    <xf numFmtId="0" fontId="0" fillId="0" borderId="9" xfId="0" applyBorder="1"/>
    <xf numFmtId="0" fontId="0" fillId="0" borderId="10" xfId="0" applyBorder="1"/>
    <xf numFmtId="0" fontId="35" fillId="0" borderId="0" xfId="0" applyFont="1" applyBorder="1" applyAlignment="1">
      <alignment vertical="justify"/>
    </xf>
    <xf numFmtId="0" fontId="35" fillId="0" borderId="9" xfId="0" applyFont="1" applyBorder="1" applyAlignment="1">
      <alignment vertical="justify"/>
    </xf>
    <xf numFmtId="0" fontId="0" fillId="0" borderId="2" xfId="0" applyBorder="1"/>
    <xf numFmtId="0" fontId="1" fillId="5" borderId="0" xfId="0" applyFont="1" applyFill="1"/>
    <xf numFmtId="0" fontId="0" fillId="5" borderId="0" xfId="0" applyFill="1"/>
    <xf numFmtId="0" fontId="18" fillId="0" borderId="4" xfId="0" applyFont="1" applyFill="1" applyBorder="1" applyAlignment="1">
      <alignment horizontal="center" vertical="center" wrapText="1"/>
    </xf>
    <xf numFmtId="0" fontId="0" fillId="0" borderId="31" xfId="0" applyBorder="1"/>
    <xf numFmtId="0" fontId="0" fillId="0" borderId="47" xfId="0" applyBorder="1"/>
    <xf numFmtId="0" fontId="0" fillId="0" borderId="46" xfId="0" applyBorder="1"/>
    <xf numFmtId="0" fontId="0" fillId="0" borderId="32" xfId="0" applyBorder="1"/>
    <xf numFmtId="0" fontId="0" fillId="0" borderId="25" xfId="0" applyBorder="1"/>
    <xf numFmtId="0" fontId="0" fillId="0" borderId="24" xfId="0" applyBorder="1"/>
    <xf numFmtId="0" fontId="0" fillId="0" borderId="15" xfId="0" applyBorder="1"/>
    <xf numFmtId="0" fontId="29" fillId="2" borderId="47" xfId="0" applyFont="1" applyFill="1" applyBorder="1" applyAlignment="1">
      <alignment horizontal="center"/>
    </xf>
    <xf numFmtId="0" fontId="29" fillId="2" borderId="46" xfId="0" applyFont="1" applyFill="1" applyBorder="1" applyAlignment="1">
      <alignment horizontal="center"/>
    </xf>
    <xf numFmtId="0" fontId="1" fillId="0" borderId="0" xfId="0" applyFont="1" applyAlignment="1">
      <alignment vertical="center"/>
    </xf>
    <xf numFmtId="0" fontId="40" fillId="0" borderId="6" xfId="0" applyFont="1" applyBorder="1" applyAlignment="1">
      <alignment horizontal="center" vertical="center" wrapText="1"/>
    </xf>
    <xf numFmtId="0" fontId="40" fillId="0" borderId="7" xfId="0" applyFont="1" applyBorder="1" applyAlignment="1">
      <alignment horizontal="justify" vertical="center" wrapText="1"/>
    </xf>
    <xf numFmtId="0" fontId="40" fillId="3" borderId="7" xfId="0" applyFont="1" applyFill="1" applyBorder="1" applyAlignment="1">
      <alignment horizontal="justify" vertical="top" wrapText="1"/>
    </xf>
    <xf numFmtId="0" fontId="39" fillId="0" borderId="11" xfId="0" applyFont="1" applyBorder="1" applyAlignment="1">
      <alignment horizontal="justify" vertical="center" wrapText="1"/>
    </xf>
    <xf numFmtId="0" fontId="41" fillId="0" borderId="13" xfId="0" applyFont="1" applyBorder="1" applyAlignment="1">
      <alignment horizontal="justify" vertical="center" wrapText="1"/>
    </xf>
    <xf numFmtId="0" fontId="42" fillId="0" borderId="6" xfId="0" applyFont="1" applyBorder="1" applyAlignment="1">
      <alignment vertical="top"/>
    </xf>
    <xf numFmtId="0" fontId="42" fillId="0" borderId="7" xfId="0" applyFont="1" applyBorder="1" applyAlignment="1">
      <alignment horizontal="justify" vertical="center" wrapText="1"/>
    </xf>
    <xf numFmtId="0" fontId="42" fillId="0" borderId="6" xfId="0" applyFont="1" applyBorder="1" applyAlignment="1">
      <alignment horizontal="center" vertical="center" wrapText="1"/>
    </xf>
    <xf numFmtId="0" fontId="0" fillId="0" borderId="27" xfId="0" applyBorder="1" applyAlignment="1">
      <alignment wrapText="1"/>
    </xf>
    <xf numFmtId="0" fontId="6" fillId="0" borderId="7" xfId="0" applyFont="1" applyBorder="1" applyAlignment="1">
      <alignment horizontal="center" vertical="center" wrapText="1"/>
    </xf>
    <xf numFmtId="0" fontId="9" fillId="0" borderId="7" xfId="0" applyFont="1" applyBorder="1"/>
    <xf numFmtId="0" fontId="9" fillId="0" borderId="0" xfId="0" applyFont="1" applyBorder="1"/>
    <xf numFmtId="0" fontId="9" fillId="0" borderId="10" xfId="0" applyFont="1" applyBorder="1"/>
    <xf numFmtId="43" fontId="6" fillId="0" borderId="5" xfId="0" applyNumberFormat="1" applyFont="1" applyFill="1" applyBorder="1" applyAlignment="1">
      <alignment horizontal="center" vertical="center" wrapText="1"/>
    </xf>
    <xf numFmtId="43" fontId="6" fillId="0" borderId="14" xfId="0" applyNumberFormat="1" applyFont="1" applyFill="1" applyBorder="1" applyAlignment="1">
      <alignment horizontal="center" vertical="center" wrapText="1"/>
    </xf>
    <xf numFmtId="0" fontId="25" fillId="0" borderId="0" xfId="0" applyFont="1" applyAlignment="1">
      <alignment horizontal="center"/>
    </xf>
    <xf numFmtId="0" fontId="26" fillId="2" borderId="3" xfId="0" applyFont="1" applyFill="1" applyBorder="1" applyAlignment="1">
      <alignment horizontal="center" vertical="center"/>
    </xf>
    <xf numFmtId="0" fontId="26" fillId="2" borderId="0" xfId="0" applyFont="1" applyFill="1" applyBorder="1" applyAlignment="1">
      <alignment horizontal="center" vertical="center"/>
    </xf>
    <xf numFmtId="0" fontId="26" fillId="0" borderId="0" xfId="0" applyFont="1" applyBorder="1" applyAlignment="1">
      <alignment horizontal="center" vertical="center"/>
    </xf>
    <xf numFmtId="0" fontId="9" fillId="0" borderId="0" xfId="0" applyFont="1" applyBorder="1" applyAlignment="1">
      <alignment horizontal="center" vertical="center"/>
    </xf>
    <xf numFmtId="0" fontId="24" fillId="0" borderId="0" xfId="0" applyFont="1" applyBorder="1" applyAlignment="1">
      <alignment horizontal="left" vertical="center"/>
    </xf>
    <xf numFmtId="0" fontId="9" fillId="4" borderId="0" xfId="0" applyFont="1" applyFill="1" applyAlignment="1">
      <alignment horizontal="center" vertical="center"/>
    </xf>
    <xf numFmtId="0" fontId="9" fillId="0" borderId="6" xfId="0" applyFont="1" applyBorder="1" applyAlignment="1"/>
    <xf numFmtId="0" fontId="9" fillId="0" borderId="0" xfId="0" applyFont="1" applyFill="1" applyBorder="1"/>
    <xf numFmtId="0" fontId="9" fillId="0" borderId="8" xfId="0" applyFont="1" applyBorder="1" applyAlignment="1"/>
    <xf numFmtId="0" fontId="9" fillId="0" borderId="9" xfId="0" applyFont="1" applyBorder="1"/>
    <xf numFmtId="0" fontId="9" fillId="4" borderId="0" xfId="0" applyFont="1" applyFill="1"/>
    <xf numFmtId="0" fontId="24" fillId="7" borderId="0" xfId="0" applyFont="1" applyFill="1" applyAlignment="1">
      <alignment vertical="center"/>
    </xf>
    <xf numFmtId="0" fontId="24" fillId="7" borderId="48" xfId="0" applyFont="1" applyFill="1" applyBorder="1" applyAlignment="1">
      <alignment vertical="center"/>
    </xf>
    <xf numFmtId="0" fontId="24" fillId="7" borderId="0" xfId="0" applyFont="1" applyFill="1" applyBorder="1" applyAlignment="1">
      <alignment vertical="center"/>
    </xf>
    <xf numFmtId="0" fontId="24" fillId="7" borderId="49" xfId="0" applyFont="1" applyFill="1" applyBorder="1" applyAlignment="1">
      <alignment vertical="center"/>
    </xf>
    <xf numFmtId="0" fontId="24" fillId="7" borderId="51" xfId="0" applyFont="1" applyFill="1" applyBorder="1" applyAlignment="1">
      <alignment vertical="center"/>
    </xf>
    <xf numFmtId="0" fontId="26" fillId="7" borderId="53" xfId="0" applyFont="1" applyFill="1" applyBorder="1" applyAlignment="1">
      <alignment horizontal="center" vertical="center"/>
    </xf>
    <xf numFmtId="0" fontId="24" fillId="7" borderId="53" xfId="0" applyFont="1" applyFill="1" applyBorder="1" applyAlignment="1">
      <alignment vertical="center"/>
    </xf>
    <xf numFmtId="0" fontId="24" fillId="7" borderId="0" xfId="0" applyFont="1" applyFill="1" applyBorder="1" applyAlignment="1">
      <alignment horizontal="left" vertical="center"/>
    </xf>
    <xf numFmtId="0" fontId="45" fillId="7" borderId="0" xfId="0" applyFont="1" applyFill="1" applyBorder="1" applyAlignment="1">
      <alignment horizontal="left" vertical="center"/>
    </xf>
    <xf numFmtId="0" fontId="46" fillId="7" borderId="0" xfId="0" applyFont="1" applyFill="1" applyBorder="1" applyAlignment="1">
      <alignment vertical="center"/>
    </xf>
    <xf numFmtId="0" fontId="26" fillId="7" borderId="58" xfId="0" applyFont="1" applyFill="1" applyBorder="1" applyAlignment="1">
      <alignment horizontal="center" vertical="center" wrapText="1"/>
    </xf>
    <xf numFmtId="0" fontId="47" fillId="7" borderId="0" xfId="0" applyFont="1" applyFill="1" applyBorder="1" applyAlignment="1">
      <alignment vertical="center"/>
    </xf>
    <xf numFmtId="0" fontId="26" fillId="7" borderId="0" xfId="0" applyFont="1" applyFill="1" applyBorder="1" applyAlignment="1">
      <alignment vertical="center"/>
    </xf>
    <xf numFmtId="0" fontId="26" fillId="7" borderId="53" xfId="0" applyFont="1" applyFill="1" applyBorder="1" applyAlignment="1">
      <alignment horizontal="left" vertical="center" wrapText="1"/>
    </xf>
    <xf numFmtId="0" fontId="49" fillId="7" borderId="0" xfId="0" applyFont="1" applyFill="1" applyBorder="1" applyAlignment="1">
      <alignment vertical="center"/>
    </xf>
    <xf numFmtId="0" fontId="24" fillId="7" borderId="59" xfId="0" applyFont="1" applyFill="1" applyBorder="1" applyAlignment="1">
      <alignment vertical="center"/>
    </xf>
    <xf numFmtId="0" fontId="24" fillId="0" borderId="0" xfId="0" applyFont="1" applyFill="1" applyAlignment="1">
      <alignment vertical="center"/>
    </xf>
    <xf numFmtId="0" fontId="26" fillId="7" borderId="0" xfId="0" applyFont="1" applyFill="1" applyAlignment="1">
      <alignment horizontal="left" vertical="center" wrapText="1"/>
    </xf>
    <xf numFmtId="0" fontId="24" fillId="7" borderId="0" xfId="0" applyFont="1" applyFill="1" applyAlignment="1">
      <alignment vertical="center" wrapText="1"/>
    </xf>
    <xf numFmtId="0" fontId="26" fillId="7" borderId="64" xfId="0" applyFont="1" applyFill="1" applyBorder="1" applyAlignment="1">
      <alignment horizontal="center" vertical="center"/>
    </xf>
    <xf numFmtId="0" fontId="26" fillId="7" borderId="64" xfId="0" applyFont="1" applyFill="1" applyBorder="1" applyAlignment="1">
      <alignment horizontal="left" vertical="center" wrapText="1"/>
    </xf>
    <xf numFmtId="0" fontId="24" fillId="7" borderId="64" xfId="0" applyFont="1" applyFill="1" applyBorder="1" applyAlignment="1">
      <alignment vertical="center" wrapText="1"/>
    </xf>
    <xf numFmtId="0" fontId="24" fillId="7" borderId="64" xfId="0" applyFont="1" applyFill="1" applyBorder="1" applyAlignment="1">
      <alignment vertical="center"/>
    </xf>
    <xf numFmtId="0" fontId="24" fillId="7" borderId="0" xfId="0" applyFont="1" applyFill="1" applyBorder="1" applyAlignment="1">
      <alignment vertical="center" wrapText="1"/>
    </xf>
    <xf numFmtId="165" fontId="24" fillId="7" borderId="0" xfId="0" applyNumberFormat="1" applyFont="1" applyFill="1" applyAlignment="1">
      <alignment vertical="center"/>
    </xf>
    <xf numFmtId="9" fontId="52" fillId="7" borderId="0" xfId="0" applyNumberFormat="1" applyFont="1" applyFill="1" applyAlignment="1">
      <alignment vertical="center"/>
    </xf>
    <xf numFmtId="0" fontId="52" fillId="7" borderId="0" xfId="0" applyFont="1" applyFill="1" applyAlignment="1">
      <alignment vertical="center"/>
    </xf>
    <xf numFmtId="9" fontId="52" fillId="7" borderId="0" xfId="0" applyNumberFormat="1" applyFont="1" applyFill="1" applyAlignment="1">
      <alignment horizontal="left" vertical="center"/>
    </xf>
    <xf numFmtId="0" fontId="24" fillId="7" borderId="54" xfId="0" applyFont="1" applyFill="1" applyBorder="1" applyAlignment="1">
      <alignment vertical="center"/>
    </xf>
    <xf numFmtId="0" fontId="24" fillId="7" borderId="52" xfId="0" applyFont="1" applyFill="1" applyBorder="1" applyAlignment="1">
      <alignment vertical="center"/>
    </xf>
    <xf numFmtId="0" fontId="0" fillId="0" borderId="26" xfId="0" applyBorder="1" applyAlignment="1">
      <alignment wrapText="1"/>
    </xf>
    <xf numFmtId="0" fontId="0" fillId="0" borderId="26" xfId="0" applyBorder="1" applyAlignment="1">
      <alignment horizontal="left" vertical="center"/>
    </xf>
    <xf numFmtId="0" fontId="0" fillId="0" borderId="31" xfId="0" applyBorder="1" applyAlignment="1">
      <alignment vertical="center"/>
    </xf>
    <xf numFmtId="0" fontId="0" fillId="0" borderId="24" xfId="0" applyBorder="1" applyAlignment="1">
      <alignment vertical="center"/>
    </xf>
    <xf numFmtId="0" fontId="26" fillId="7" borderId="66" xfId="0" applyFont="1" applyFill="1" applyBorder="1" applyAlignment="1">
      <alignment vertical="center"/>
    </xf>
    <xf numFmtId="43" fontId="0" fillId="0" borderId="0" xfId="12" applyFont="1"/>
    <xf numFmtId="0" fontId="55" fillId="0" borderId="20" xfId="0" applyFont="1" applyBorder="1" applyAlignment="1">
      <alignment vertical="center"/>
    </xf>
    <xf numFmtId="3" fontId="55" fillId="0" borderId="20" xfId="8" applyNumberFormat="1" applyFont="1" applyBorder="1" applyAlignment="1">
      <alignment horizontal="right" vertical="center"/>
    </xf>
    <xf numFmtId="3" fontId="41" fillId="0" borderId="20" xfId="0" applyNumberFormat="1" applyFont="1" applyBorder="1" applyAlignment="1">
      <alignment horizontal="right" vertical="center" wrapText="1"/>
    </xf>
    <xf numFmtId="0" fontId="56" fillId="0" borderId="20" xfId="0" applyFont="1" applyBorder="1" applyAlignment="1">
      <alignment vertical="center"/>
    </xf>
    <xf numFmtId="3" fontId="56" fillId="0" borderId="20" xfId="8" applyNumberFormat="1" applyFont="1" applyBorder="1" applyAlignment="1">
      <alignment horizontal="right" vertical="center"/>
    </xf>
    <xf numFmtId="3" fontId="39" fillId="0" borderId="20" xfId="8" applyNumberFormat="1" applyFont="1" applyBorder="1" applyAlignment="1">
      <alignment horizontal="right" vertical="center" wrapText="1"/>
    </xf>
    <xf numFmtId="3" fontId="39" fillId="0" borderId="20" xfId="0" applyNumberFormat="1" applyFont="1" applyBorder="1" applyAlignment="1">
      <alignment horizontal="right" vertical="center" wrapText="1"/>
    </xf>
    <xf numFmtId="3" fontId="41" fillId="0" borderId="20" xfId="8" applyNumberFormat="1" applyFont="1" applyBorder="1" applyAlignment="1">
      <alignment horizontal="right" vertical="center" wrapText="1"/>
    </xf>
    <xf numFmtId="0" fontId="52" fillId="0" borderId="20" xfId="0" applyFont="1" applyBorder="1" applyAlignment="1">
      <alignment vertical="center" wrapText="1"/>
    </xf>
    <xf numFmtId="0" fontId="52" fillId="0" borderId="20" xfId="0" applyFont="1" applyBorder="1" applyAlignment="1">
      <alignment wrapText="1"/>
    </xf>
    <xf numFmtId="0" fontId="56" fillId="0" borderId="20" xfId="0" applyFont="1" applyBorder="1" applyAlignment="1">
      <alignment vertical="center" wrapText="1"/>
    </xf>
    <xf numFmtId="0" fontId="39" fillId="0" borderId="20" xfId="0" applyFont="1" applyBorder="1" applyAlignment="1">
      <alignment vertical="center"/>
    </xf>
    <xf numFmtId="0" fontId="39" fillId="0" borderId="20" xfId="0" applyFont="1" applyBorder="1" applyAlignment="1">
      <alignment vertical="center" wrapText="1"/>
    </xf>
    <xf numFmtId="0" fontId="55" fillId="0" borderId="20" xfId="0" applyFont="1" applyBorder="1" applyAlignment="1">
      <alignment vertical="center" wrapText="1"/>
    </xf>
    <xf numFmtId="0" fontId="9" fillId="3" borderId="6" xfId="0" applyFont="1" applyFill="1" applyBorder="1" applyAlignment="1">
      <alignment horizontal="justify" vertical="top"/>
    </xf>
    <xf numFmtId="0" fontId="9" fillId="0" borderId="0" xfId="0" applyFont="1" applyBorder="1" applyAlignment="1">
      <alignment wrapText="1"/>
    </xf>
    <xf numFmtId="0" fontId="9" fillId="0" borderId="7" xfId="0" applyFont="1" applyBorder="1" applyAlignment="1">
      <alignment wrapText="1"/>
    </xf>
    <xf numFmtId="43" fontId="6" fillId="0" borderId="7" xfId="12" applyFont="1" applyBorder="1"/>
    <xf numFmtId="166" fontId="6" fillId="0" borderId="7" xfId="0" applyNumberFormat="1" applyFont="1" applyBorder="1" applyAlignment="1">
      <alignment wrapText="1"/>
    </xf>
    <xf numFmtId="43" fontId="6" fillId="0" borderId="7" xfId="0" applyNumberFormat="1" applyFont="1" applyBorder="1" applyAlignment="1">
      <alignment wrapText="1"/>
    </xf>
    <xf numFmtId="43" fontId="9" fillId="0" borderId="7" xfId="12" applyFont="1" applyBorder="1" applyAlignment="1">
      <alignment wrapText="1"/>
    </xf>
    <xf numFmtId="166" fontId="9" fillId="0" borderId="7" xfId="8" applyNumberFormat="1" applyFont="1" applyBorder="1" applyAlignment="1">
      <alignment wrapText="1"/>
    </xf>
    <xf numFmtId="166" fontId="9" fillId="0" borderId="7" xfId="8" applyNumberFormat="1" applyFont="1" applyBorder="1"/>
    <xf numFmtId="43" fontId="12" fillId="3" borderId="7" xfId="12" applyFont="1" applyFill="1" applyBorder="1" applyAlignment="1">
      <alignment vertical="top"/>
    </xf>
    <xf numFmtId="43" fontId="12" fillId="3" borderId="10" xfId="12" applyFont="1" applyFill="1" applyBorder="1" applyAlignment="1">
      <alignment vertical="top" wrapText="1"/>
    </xf>
    <xf numFmtId="0" fontId="6" fillId="3" borderId="0" xfId="0" applyFont="1" applyFill="1" applyBorder="1" applyAlignment="1">
      <alignment vertical="top"/>
    </xf>
    <xf numFmtId="0" fontId="6" fillId="3" borderId="0" xfId="0" applyFont="1" applyFill="1" applyBorder="1" applyAlignment="1">
      <alignment vertical="top" wrapText="1"/>
    </xf>
    <xf numFmtId="0" fontId="12" fillId="3" borderId="0" xfId="0" applyFont="1" applyFill="1" applyBorder="1" applyAlignment="1">
      <alignment vertical="top" wrapText="1"/>
    </xf>
    <xf numFmtId="0" fontId="12" fillId="3" borderId="9" xfId="0" applyFont="1" applyFill="1" applyBorder="1" applyAlignment="1">
      <alignment vertical="top" wrapText="1"/>
    </xf>
    <xf numFmtId="0" fontId="9" fillId="0" borderId="6" xfId="0" applyFont="1" applyBorder="1"/>
    <xf numFmtId="0" fontId="9" fillId="0" borderId="0" xfId="0" applyFont="1" applyBorder="1" applyAlignment="1">
      <alignment horizontal="center"/>
    </xf>
    <xf numFmtId="0" fontId="8" fillId="0" borderId="0" xfId="0" applyFont="1" applyBorder="1" applyAlignment="1">
      <alignment horizontal="center" vertical="top"/>
    </xf>
    <xf numFmtId="0" fontId="8" fillId="0" borderId="7" xfId="0" applyFont="1" applyBorder="1" applyAlignment="1">
      <alignment horizontal="center" vertical="top"/>
    </xf>
    <xf numFmtId="43" fontId="6" fillId="0" borderId="0" xfId="12" applyFont="1" applyBorder="1"/>
    <xf numFmtId="0" fontId="9" fillId="0" borderId="6" xfId="0" applyFont="1" applyBorder="1" applyAlignment="1">
      <alignment wrapText="1"/>
    </xf>
    <xf numFmtId="0" fontId="9" fillId="0" borderId="8" xfId="0" applyFont="1" applyBorder="1" applyAlignment="1">
      <alignment wrapText="1"/>
    </xf>
    <xf numFmtId="0" fontId="6" fillId="3" borderId="6" xfId="0" applyFont="1" applyFill="1" applyBorder="1" applyAlignment="1">
      <alignment vertical="top"/>
    </xf>
    <xf numFmtId="43" fontId="9" fillId="0" borderId="0" xfId="12" applyFont="1" applyBorder="1" applyAlignment="1">
      <alignment wrapText="1"/>
    </xf>
    <xf numFmtId="43" fontId="6" fillId="3" borderId="0" xfId="12" applyFont="1" applyFill="1" applyBorder="1" applyAlignment="1">
      <alignment vertical="top" wrapText="1"/>
    </xf>
    <xf numFmtId="43" fontId="6" fillId="3" borderId="0" xfId="0" applyNumberFormat="1" applyFont="1" applyFill="1" applyBorder="1" applyAlignment="1">
      <alignment vertical="top"/>
    </xf>
    <xf numFmtId="43" fontId="12" fillId="3" borderId="0" xfId="0" applyNumberFormat="1" applyFont="1" applyFill="1" applyBorder="1" applyAlignment="1">
      <alignment vertical="top" wrapText="1"/>
    </xf>
    <xf numFmtId="43" fontId="6" fillId="3" borderId="0" xfId="0" applyNumberFormat="1" applyFont="1" applyFill="1" applyBorder="1" applyAlignment="1">
      <alignment vertical="top" wrapText="1"/>
    </xf>
    <xf numFmtId="43" fontId="12" fillId="3" borderId="0" xfId="12" applyFont="1" applyFill="1" applyBorder="1" applyAlignment="1">
      <alignment vertical="top" wrapText="1"/>
    </xf>
    <xf numFmtId="43" fontId="9" fillId="0" borderId="0" xfId="0" applyNumberFormat="1" applyFont="1" applyAlignment="1">
      <alignment wrapText="1"/>
    </xf>
    <xf numFmtId="43" fontId="12" fillId="3" borderId="9" xfId="12" applyFont="1" applyFill="1" applyBorder="1" applyAlignment="1">
      <alignment vertical="top" wrapText="1"/>
    </xf>
    <xf numFmtId="43" fontId="2" fillId="0" borderId="10" xfId="12" applyFont="1" applyFill="1" applyBorder="1" applyAlignment="1">
      <alignment horizontal="center" vertical="center" wrapText="1"/>
    </xf>
    <xf numFmtId="43" fontId="3" fillId="3" borderId="7" xfId="12" applyFont="1" applyFill="1" applyBorder="1" applyAlignment="1">
      <alignment horizontal="justify" vertical="center" wrapText="1"/>
    </xf>
    <xf numFmtId="43" fontId="20" fillId="3" borderId="7" xfId="12" applyFont="1" applyFill="1" applyBorder="1" applyAlignment="1">
      <alignment horizontal="justify" vertical="center" wrapText="1"/>
    </xf>
    <xf numFmtId="43" fontId="16" fillId="3" borderId="7" xfId="12" applyFont="1" applyFill="1" applyBorder="1" applyAlignment="1">
      <alignment horizontal="justify" vertical="center" wrapText="1"/>
    </xf>
    <xf numFmtId="43" fontId="3" fillId="3" borderId="10" xfId="12" applyFont="1" applyFill="1" applyBorder="1" applyAlignment="1">
      <alignment horizontal="justify" vertical="center" wrapText="1"/>
    </xf>
    <xf numFmtId="44" fontId="10" fillId="3" borderId="7" xfId="8" applyFont="1" applyFill="1" applyBorder="1" applyAlignment="1">
      <alignment horizontal="justify" vertical="center"/>
    </xf>
    <xf numFmtId="44" fontId="7" fillId="3" borderId="7" xfId="8" applyFont="1" applyFill="1" applyBorder="1" applyAlignment="1">
      <alignment horizontal="justify" vertical="center"/>
    </xf>
    <xf numFmtId="44" fontId="10" fillId="3" borderId="5" xfId="8" applyFont="1" applyFill="1" applyBorder="1" applyAlignment="1">
      <alignment horizontal="justify" vertical="center"/>
    </xf>
    <xf numFmtId="44" fontId="7" fillId="0" borderId="5" xfId="8" applyFont="1" applyFill="1" applyBorder="1" applyAlignment="1">
      <alignment horizontal="justify" vertical="center"/>
    </xf>
    <xf numFmtId="44" fontId="7" fillId="3" borderId="5" xfId="8" applyFont="1" applyFill="1" applyBorder="1" applyAlignment="1">
      <alignment horizontal="justify" vertical="center"/>
    </xf>
    <xf numFmtId="167" fontId="57" fillId="0" borderId="5" xfId="13" applyFont="1" applyFill="1" applyBorder="1" applyAlignment="1">
      <alignment horizontal="right" vertical="top"/>
    </xf>
    <xf numFmtId="167" fontId="57" fillId="0" borderId="5" xfId="14" applyFont="1" applyFill="1" applyBorder="1" applyAlignment="1">
      <alignment horizontal="right" vertical="top"/>
    </xf>
    <xf numFmtId="44" fontId="7" fillId="3" borderId="14" xfId="8" applyFont="1" applyFill="1" applyBorder="1" applyAlignment="1">
      <alignment horizontal="justify" vertical="center"/>
    </xf>
    <xf numFmtId="44" fontId="7" fillId="3" borderId="3" xfId="8" applyFont="1" applyFill="1" applyBorder="1" applyAlignment="1">
      <alignment horizontal="justify" vertical="center"/>
    </xf>
    <xf numFmtId="43" fontId="9" fillId="3" borderId="0" xfId="12" applyFont="1" applyFill="1" applyBorder="1" applyAlignment="1">
      <alignment horizontal="center" vertical="top"/>
    </xf>
    <xf numFmtId="43" fontId="9" fillId="3" borderId="7" xfId="12" applyFont="1" applyFill="1" applyBorder="1" applyAlignment="1">
      <alignment horizontal="center" vertical="top"/>
    </xf>
    <xf numFmtId="43" fontId="6" fillId="3" borderId="0" xfId="12" applyFont="1" applyFill="1" applyBorder="1" applyAlignment="1">
      <alignment horizontal="center" vertical="top"/>
    </xf>
    <xf numFmtId="43" fontId="6" fillId="3" borderId="7" xfId="12" applyFont="1" applyFill="1" applyBorder="1" applyAlignment="1">
      <alignment horizontal="center" vertical="top"/>
    </xf>
    <xf numFmtId="43" fontId="12" fillId="3" borderId="0" xfId="12" applyFont="1" applyFill="1" applyBorder="1" applyAlignment="1">
      <alignment horizontal="center" vertical="top"/>
    </xf>
    <xf numFmtId="43" fontId="12" fillId="3" borderId="7" xfId="12" applyFont="1" applyFill="1" applyBorder="1" applyAlignment="1">
      <alignment horizontal="center" vertical="top"/>
    </xf>
    <xf numFmtId="43" fontId="27" fillId="3" borderId="0" xfId="12" applyFont="1" applyFill="1" applyBorder="1" applyAlignment="1">
      <alignment horizontal="center" vertical="top"/>
    </xf>
    <xf numFmtId="43" fontId="10" fillId="3" borderId="0" xfId="12" applyFont="1" applyFill="1" applyBorder="1" applyAlignment="1">
      <alignment horizontal="center" vertical="top"/>
    </xf>
    <xf numFmtId="43" fontId="10" fillId="3" borderId="7" xfId="12" applyFont="1" applyFill="1" applyBorder="1" applyAlignment="1">
      <alignment horizontal="center" vertical="top"/>
    </xf>
    <xf numFmtId="43" fontId="7" fillId="3" borderId="0" xfId="12" applyFont="1" applyFill="1" applyBorder="1" applyAlignment="1">
      <alignment horizontal="center" vertical="top"/>
    </xf>
    <xf numFmtId="43" fontId="7" fillId="3" borderId="7" xfId="12" applyFont="1" applyFill="1" applyBorder="1" applyAlignment="1">
      <alignment horizontal="center" vertical="top"/>
    </xf>
    <xf numFmtId="43" fontId="7" fillId="3" borderId="0" xfId="12" applyFont="1" applyFill="1" applyBorder="1" applyAlignment="1">
      <alignment horizontal="justify" vertical="top"/>
    </xf>
    <xf numFmtId="43" fontId="7" fillId="3" borderId="7" xfId="12" applyFont="1" applyFill="1" applyBorder="1" applyAlignment="1">
      <alignment horizontal="justify" vertical="top"/>
    </xf>
    <xf numFmtId="43" fontId="12" fillId="3" borderId="0" xfId="12" applyFont="1" applyFill="1" applyBorder="1" applyAlignment="1">
      <alignment horizontal="justify" vertical="top"/>
    </xf>
    <xf numFmtId="43" fontId="12" fillId="3" borderId="7" xfId="12" applyFont="1" applyFill="1" applyBorder="1" applyAlignment="1">
      <alignment horizontal="justify" vertical="top"/>
    </xf>
    <xf numFmtId="43" fontId="6" fillId="3" borderId="0" xfId="0" applyNumberFormat="1" applyFont="1" applyFill="1" applyBorder="1" applyAlignment="1">
      <alignment horizontal="center" vertical="top"/>
    </xf>
    <xf numFmtId="43" fontId="12" fillId="3" borderId="69" xfId="12" applyFont="1" applyFill="1" applyBorder="1" applyAlignment="1">
      <alignment horizontal="center" vertical="top"/>
    </xf>
    <xf numFmtId="43" fontId="12" fillId="3" borderId="68" xfId="12" applyFont="1" applyFill="1" applyBorder="1" applyAlignment="1">
      <alignment horizontal="center" vertical="top"/>
    </xf>
    <xf numFmtId="43" fontId="9" fillId="0" borderId="7" xfId="12" applyFont="1" applyBorder="1" applyAlignment="1">
      <alignment horizontal="justify" vertical="top" wrapText="1"/>
    </xf>
    <xf numFmtId="43" fontId="6" fillId="0" borderId="7" xfId="0" applyNumberFormat="1" applyFont="1" applyBorder="1" applyAlignment="1">
      <alignment horizontal="justify" vertical="top" wrapText="1"/>
    </xf>
    <xf numFmtId="0" fontId="9" fillId="0" borderId="10" xfId="0" applyFont="1" applyBorder="1" applyAlignment="1">
      <alignment horizontal="justify" vertical="center" wrapText="1"/>
    </xf>
    <xf numFmtId="43" fontId="6" fillId="0" borderId="5" xfId="12" applyFont="1" applyFill="1" applyBorder="1" applyAlignment="1">
      <alignment horizontal="center" vertical="center" wrapText="1"/>
    </xf>
    <xf numFmtId="43" fontId="9" fillId="0" borderId="7" xfId="12" applyFont="1" applyBorder="1" applyAlignment="1">
      <alignment horizontal="justify" vertical="center" wrapText="1"/>
    </xf>
    <xf numFmtId="43" fontId="9" fillId="0" borderId="10" xfId="0" applyNumberFormat="1" applyFont="1" applyBorder="1" applyAlignment="1">
      <alignment horizontal="justify" vertical="center" wrapText="1"/>
    </xf>
    <xf numFmtId="43" fontId="6" fillId="2" borderId="13" xfId="12" applyFont="1" applyFill="1" applyBorder="1" applyAlignment="1">
      <alignment horizontal="center" vertical="center" wrapText="1"/>
    </xf>
    <xf numFmtId="43" fontId="6" fillId="0" borderId="13" xfId="0" applyNumberFormat="1" applyFont="1" applyFill="1" applyBorder="1" applyAlignment="1">
      <alignment horizontal="center" vertical="center" wrapText="1"/>
    </xf>
    <xf numFmtId="43" fontId="6" fillId="2" borderId="13" xfId="0" applyNumberFormat="1" applyFont="1" applyFill="1" applyBorder="1" applyAlignment="1">
      <alignment horizontal="center" vertical="center" wrapText="1"/>
    </xf>
    <xf numFmtId="0" fontId="39" fillId="0" borderId="0" xfId="0" applyFont="1"/>
    <xf numFmtId="0" fontId="39" fillId="0" borderId="0" xfId="0" applyFont="1" applyAlignment="1">
      <alignment vertical="center"/>
    </xf>
    <xf numFmtId="3" fontId="52" fillId="0" borderId="20" xfId="0" applyNumberFormat="1" applyFont="1" applyBorder="1" applyAlignment="1">
      <alignment wrapText="1"/>
    </xf>
    <xf numFmtId="0" fontId="54" fillId="0" borderId="26" xfId="0" applyFont="1" applyBorder="1" applyAlignment="1">
      <alignment horizontal="left" vertical="center" wrapText="1" indent="2"/>
    </xf>
    <xf numFmtId="0" fontId="55" fillId="0" borderId="26" xfId="0" applyFont="1" applyBorder="1" applyAlignment="1">
      <alignment vertical="center"/>
    </xf>
    <xf numFmtId="3" fontId="55" fillId="0" borderId="26" xfId="8" applyNumberFormat="1" applyFont="1" applyBorder="1" applyAlignment="1">
      <alignment horizontal="right" vertical="center"/>
    </xf>
    <xf numFmtId="3" fontId="41" fillId="0" borderId="26" xfId="0" applyNumberFormat="1" applyFont="1" applyBorder="1" applyAlignment="1">
      <alignment horizontal="right" vertical="center" wrapText="1"/>
    </xf>
    <xf numFmtId="10" fontId="41" fillId="0" borderId="26" xfId="0" applyNumberFormat="1" applyFont="1" applyBorder="1" applyAlignment="1">
      <alignment horizontal="right" vertical="center" wrapText="1"/>
    </xf>
    <xf numFmtId="0" fontId="54" fillId="0" borderId="20" xfId="0" applyFont="1" applyBorder="1" applyAlignment="1">
      <alignment horizontal="left" vertical="center" wrapText="1" indent="2"/>
    </xf>
    <xf numFmtId="10" fontId="41" fillId="0" borderId="20" xfId="0" applyNumberFormat="1" applyFont="1" applyBorder="1" applyAlignment="1">
      <alignment horizontal="right" vertical="center" wrapText="1"/>
    </xf>
    <xf numFmtId="0" fontId="52" fillId="0" borderId="20" xfId="0" applyFont="1" applyBorder="1" applyAlignment="1">
      <alignment horizontal="left" vertical="center" wrapText="1" indent="2"/>
    </xf>
    <xf numFmtId="10" fontId="39" fillId="0" borderId="20" xfId="0" applyNumberFormat="1" applyFont="1" applyBorder="1" applyAlignment="1">
      <alignment horizontal="right" vertical="center" wrapText="1"/>
    </xf>
    <xf numFmtId="0" fontId="52" fillId="0" borderId="20" xfId="0" applyFont="1" applyFill="1" applyBorder="1" applyAlignment="1">
      <alignment horizontal="right" vertical="center" wrapText="1"/>
    </xf>
    <xf numFmtId="0" fontId="52" fillId="0" borderId="20" xfId="0" applyFont="1" applyFill="1" applyBorder="1" applyAlignment="1">
      <alignment horizontal="left" vertical="center" wrapText="1" indent="2"/>
    </xf>
    <xf numFmtId="0" fontId="52" fillId="0" borderId="20" xfId="0" applyFont="1" applyBorder="1" applyAlignment="1">
      <alignment horizontal="right" wrapText="1"/>
    </xf>
    <xf numFmtId="0" fontId="54" fillId="0" borderId="20" xfId="0" applyFont="1" applyBorder="1" applyAlignment="1">
      <alignment horizontal="center" vertical="center" wrapText="1"/>
    </xf>
    <xf numFmtId="168" fontId="56" fillId="0" borderId="20" xfId="0" applyNumberFormat="1" applyFont="1" applyBorder="1" applyAlignment="1">
      <alignment horizontal="right" vertical="center"/>
    </xf>
    <xf numFmtId="168" fontId="58" fillId="0" borderId="20" xfId="0" applyNumberFormat="1" applyFont="1" applyBorder="1" applyAlignment="1">
      <alignment horizontal="right" vertical="center"/>
    </xf>
    <xf numFmtId="0" fontId="39" fillId="0" borderId="20" xfId="0" applyFont="1" applyBorder="1"/>
    <xf numFmtId="3" fontId="39" fillId="0" borderId="20" xfId="0" applyNumberFormat="1" applyFont="1" applyBorder="1" applyAlignment="1">
      <alignment vertical="center"/>
    </xf>
    <xf numFmtId="169" fontId="39" fillId="0" borderId="20" xfId="12" applyNumberFormat="1" applyFont="1" applyBorder="1" applyAlignment="1">
      <alignment vertical="center"/>
    </xf>
    <xf numFmtId="0" fontId="39" fillId="0" borderId="20" xfId="0" applyFont="1" applyBorder="1" applyAlignment="1">
      <alignment horizontal="right" vertical="center" indent="1"/>
    </xf>
    <xf numFmtId="10" fontId="39" fillId="0" borderId="20" xfId="0" applyNumberFormat="1" applyFont="1" applyBorder="1" applyAlignment="1">
      <alignment vertical="center"/>
    </xf>
    <xf numFmtId="10" fontId="39" fillId="0" borderId="20" xfId="12" applyNumberFormat="1" applyFont="1" applyBorder="1" applyAlignment="1">
      <alignment vertical="center"/>
    </xf>
    <xf numFmtId="3" fontId="41" fillId="0" borderId="20" xfId="0" applyNumberFormat="1" applyFont="1" applyBorder="1" applyAlignment="1">
      <alignment vertical="center"/>
    </xf>
    <xf numFmtId="10" fontId="41" fillId="0" borderId="20" xfId="0" applyNumberFormat="1" applyFont="1" applyBorder="1" applyAlignment="1">
      <alignment vertical="center"/>
    </xf>
    <xf numFmtId="0" fontId="1" fillId="0" borderId="20" xfId="0" applyFont="1" applyBorder="1" applyAlignment="1">
      <alignment horizontal="right" vertical="center" indent="1"/>
    </xf>
    <xf numFmtId="0" fontId="1" fillId="0" borderId="20" xfId="0" applyFont="1" applyBorder="1" applyAlignment="1">
      <alignment vertical="center"/>
    </xf>
    <xf numFmtId="10" fontId="1" fillId="0" borderId="20" xfId="0" applyNumberFormat="1" applyFont="1" applyBorder="1" applyAlignment="1">
      <alignment vertical="center"/>
    </xf>
    <xf numFmtId="0" fontId="1" fillId="0" borderId="27" xfId="0" applyFont="1" applyBorder="1" applyAlignment="1">
      <alignment horizontal="right" vertical="center" indent="1"/>
    </xf>
    <xf numFmtId="0" fontId="1" fillId="0" borderId="27" xfId="0" applyFont="1" applyBorder="1" applyAlignment="1">
      <alignment vertical="center"/>
    </xf>
    <xf numFmtId="3" fontId="1" fillId="0" borderId="27" xfId="0" applyNumberFormat="1" applyFont="1" applyBorder="1" applyAlignment="1">
      <alignment vertical="center"/>
    </xf>
    <xf numFmtId="10" fontId="1" fillId="0" borderId="27" xfId="0" applyNumberFormat="1" applyFont="1" applyBorder="1" applyAlignment="1">
      <alignment vertical="center"/>
    </xf>
    <xf numFmtId="3" fontId="59" fillId="0" borderId="7" xfId="0" applyNumberFormat="1" applyFont="1" applyBorder="1" applyAlignment="1">
      <alignment horizontal="right" vertical="center" wrapText="1"/>
    </xf>
    <xf numFmtId="0" fontId="59" fillId="0" borderId="7" xfId="0" applyFont="1" applyBorder="1" applyAlignment="1">
      <alignment horizontal="right" vertical="center" wrapText="1"/>
    </xf>
    <xf numFmtId="0" fontId="59" fillId="0" borderId="10" xfId="0" applyFont="1" applyBorder="1" applyAlignment="1">
      <alignment horizontal="right" vertical="center" wrapText="1"/>
    </xf>
    <xf numFmtId="3" fontId="59" fillId="0" borderId="10" xfId="0" applyNumberFormat="1" applyFont="1" applyBorder="1" applyAlignment="1">
      <alignment horizontal="right" vertical="center" wrapText="1"/>
    </xf>
    <xf numFmtId="3" fontId="59" fillId="0" borderId="17" xfId="0" applyNumberFormat="1" applyFont="1" applyBorder="1" applyAlignment="1">
      <alignment horizontal="right" vertical="center" wrapText="1"/>
    </xf>
    <xf numFmtId="43" fontId="0" fillId="0" borderId="0" xfId="12" applyFont="1" applyAlignment="1">
      <alignment vertical="center"/>
    </xf>
    <xf numFmtId="43" fontId="1" fillId="0" borderId="0" xfId="12" applyFont="1" applyAlignment="1">
      <alignment vertical="center"/>
    </xf>
    <xf numFmtId="43" fontId="15" fillId="0" borderId="7" xfId="12" applyFont="1" applyBorder="1" applyAlignment="1">
      <alignment horizontal="justify" vertical="center" wrapText="1"/>
    </xf>
    <xf numFmtId="43" fontId="15" fillId="0" borderId="10" xfId="12" applyFont="1" applyBorder="1" applyAlignment="1">
      <alignment horizontal="justify" vertical="center" wrapText="1"/>
    </xf>
    <xf numFmtId="43" fontId="15" fillId="0" borderId="17" xfId="12" applyFont="1" applyBorder="1" applyAlignment="1">
      <alignment horizontal="justify" vertical="center" wrapText="1"/>
    </xf>
    <xf numFmtId="43" fontId="15" fillId="0" borderId="13" xfId="12" applyFont="1" applyBorder="1" applyAlignment="1">
      <alignment horizontal="justify" vertical="center" wrapText="1"/>
    </xf>
    <xf numFmtId="0" fontId="6" fillId="0" borderId="0" xfId="0" applyFont="1" applyFill="1" applyBorder="1" applyAlignment="1">
      <alignment horizontal="center" vertical="top"/>
    </xf>
    <xf numFmtId="43" fontId="6" fillId="0" borderId="13" xfId="12" applyFont="1" applyFill="1" applyBorder="1" applyAlignment="1">
      <alignment horizontal="center" vertical="center" wrapText="1"/>
    </xf>
    <xf numFmtId="0" fontId="60" fillId="0" borderId="0" xfId="0" applyFont="1" applyAlignment="1">
      <alignment horizontal="center"/>
    </xf>
    <xf numFmtId="43" fontId="26" fillId="0" borderId="20" xfId="12" applyFont="1" applyBorder="1" applyAlignment="1">
      <alignment horizontal="center" vertical="center"/>
    </xf>
    <xf numFmtId="43" fontId="26" fillId="0" borderId="7" xfId="12" applyFont="1" applyBorder="1" applyAlignment="1">
      <alignment horizontal="center" vertical="center"/>
    </xf>
    <xf numFmtId="43" fontId="26" fillId="2" borderId="18" xfId="12" applyFont="1" applyFill="1" applyBorder="1" applyAlignment="1">
      <alignment horizontal="center" vertical="center"/>
    </xf>
    <xf numFmtId="43" fontId="26" fillId="2" borderId="19" xfId="12" applyFont="1" applyFill="1" applyBorder="1" applyAlignment="1">
      <alignment horizontal="center" vertical="center"/>
    </xf>
    <xf numFmtId="43" fontId="26" fillId="0" borderId="19" xfId="12" applyFont="1" applyBorder="1" applyAlignment="1">
      <alignment horizontal="center" vertical="center"/>
    </xf>
    <xf numFmtId="43" fontId="26" fillId="0" borderId="10" xfId="12" applyFont="1" applyBorder="1" applyAlignment="1">
      <alignment horizontal="center" vertical="center"/>
    </xf>
    <xf numFmtId="44" fontId="6" fillId="2" borderId="13" xfId="8" applyFont="1" applyFill="1" applyBorder="1" applyAlignment="1">
      <alignment horizontal="center" vertical="center" wrapText="1"/>
    </xf>
    <xf numFmtId="44" fontId="15" fillId="0" borderId="7" xfId="8" applyFont="1" applyFill="1" applyBorder="1" applyAlignment="1">
      <alignment horizontal="justify" vertical="center" wrapText="1"/>
    </xf>
    <xf numFmtId="0" fontId="9" fillId="0" borderId="70" xfId="0" applyFont="1" applyBorder="1" applyAlignment="1"/>
    <xf numFmtId="0" fontId="52" fillId="0" borderId="22" xfId="0" applyFont="1" applyBorder="1" applyAlignment="1">
      <alignment horizontal="center"/>
    </xf>
    <xf numFmtId="0" fontId="52" fillId="0" borderId="22" xfId="0" applyFont="1" applyFill="1" applyBorder="1" applyAlignment="1">
      <alignment horizontal="left" vertical="center" wrapText="1"/>
    </xf>
    <xf numFmtId="4" fontId="52" fillId="0" borderId="71" xfId="0" applyNumberFormat="1" applyFont="1" applyFill="1" applyBorder="1" applyAlignment="1">
      <alignment horizontal="center" vertical="center" wrapText="1"/>
    </xf>
    <xf numFmtId="0" fontId="52" fillId="0" borderId="22" xfId="0" applyFont="1" applyFill="1" applyBorder="1" applyAlignment="1">
      <alignment horizontal="left"/>
    </xf>
    <xf numFmtId="4" fontId="52" fillId="0" borderId="71" xfId="0" applyNumberFormat="1" applyFont="1" applyFill="1" applyBorder="1" applyAlignment="1">
      <alignment horizontal="center"/>
    </xf>
    <xf numFmtId="4" fontId="52" fillId="0" borderId="71" xfId="0" applyNumberFormat="1" applyFont="1" applyBorder="1" applyAlignment="1">
      <alignment horizontal="center"/>
    </xf>
    <xf numFmtId="0" fontId="52" fillId="0" borderId="22" xfId="0" applyFont="1" applyBorder="1" applyAlignment="1">
      <alignment horizontal="left"/>
    </xf>
    <xf numFmtId="4" fontId="52" fillId="0" borderId="71" xfId="0" applyNumberFormat="1" applyFont="1" applyBorder="1" applyAlignment="1">
      <alignment horizontal="center" vertical="center" wrapText="1"/>
    </xf>
    <xf numFmtId="0" fontId="52" fillId="0" borderId="22" xfId="0" applyFont="1" applyFill="1" applyBorder="1"/>
    <xf numFmtId="4" fontId="52" fillId="0" borderId="71" xfId="0" applyNumberFormat="1" applyFont="1" applyFill="1" applyBorder="1" applyAlignment="1">
      <alignment horizontal="center" vertical="center"/>
    </xf>
    <xf numFmtId="0" fontId="52" fillId="0" borderId="22" xfId="0" applyFont="1" applyBorder="1"/>
    <xf numFmtId="0" fontId="52" fillId="0" borderId="22" xfId="0" applyFont="1" applyFill="1" applyBorder="1" applyAlignment="1">
      <alignment horizontal="left" vertical="center"/>
    </xf>
    <xf numFmtId="0" fontId="52" fillId="0" borderId="22" xfId="0" applyFont="1" applyBorder="1" applyAlignment="1">
      <alignment horizontal="left" vertical="center" wrapText="1"/>
    </xf>
    <xf numFmtId="4" fontId="52" fillId="0" borderId="71" xfId="0" applyNumberFormat="1" applyFont="1" applyBorder="1" applyAlignment="1">
      <alignment horizontal="center" vertical="center"/>
    </xf>
    <xf numFmtId="0" fontId="52" fillId="0" borderId="22" xfId="0" applyFont="1" applyBorder="1" applyAlignment="1">
      <alignment horizontal="left" vertical="center"/>
    </xf>
    <xf numFmtId="4" fontId="39" fillId="0" borderId="71" xfId="0" applyNumberFormat="1" applyFont="1" applyBorder="1" applyAlignment="1">
      <alignment horizontal="center" wrapText="1"/>
    </xf>
    <xf numFmtId="0" fontId="52" fillId="0" borderId="22" xfId="0" applyFont="1" applyFill="1" applyBorder="1" applyAlignment="1">
      <alignment wrapText="1"/>
    </xf>
    <xf numFmtId="0" fontId="52" fillId="0" borderId="22" xfId="0" applyFont="1" applyBorder="1" applyAlignment="1">
      <alignment horizontal="center" vertical="center"/>
    </xf>
    <xf numFmtId="0" fontId="52" fillId="0" borderId="22" xfId="0" applyFont="1" applyFill="1" applyBorder="1" applyAlignment="1">
      <alignment vertical="center" wrapText="1"/>
    </xf>
    <xf numFmtId="4" fontId="39" fillId="0" borderId="71" xfId="0" applyNumberFormat="1" applyFont="1" applyFill="1" applyBorder="1" applyAlignment="1">
      <alignment horizontal="center" wrapText="1"/>
    </xf>
    <xf numFmtId="0" fontId="52" fillId="0" borderId="22" xfId="1" applyFont="1" applyBorder="1"/>
    <xf numFmtId="4" fontId="52" fillId="0" borderId="71" xfId="1" applyNumberFormat="1" applyFont="1" applyFill="1" applyBorder="1" applyAlignment="1">
      <alignment horizontal="center"/>
    </xf>
    <xf numFmtId="0" fontId="52" fillId="0" borderId="22" xfId="0" applyFont="1" applyFill="1" applyBorder="1" applyAlignment="1">
      <alignment horizontal="center" vertical="center"/>
    </xf>
    <xf numFmtId="0" fontId="39" fillId="0" borderId="22" xfId="0" applyFont="1" applyFill="1" applyBorder="1" applyAlignment="1">
      <alignment horizontal="left" wrapText="1"/>
    </xf>
    <xf numFmtId="0" fontId="39" fillId="4" borderId="22" xfId="0" applyFont="1" applyFill="1" applyBorder="1" applyAlignment="1">
      <alignment wrapText="1"/>
    </xf>
    <xf numFmtId="4" fontId="39" fillId="4" borderId="71" xfId="0" applyNumberFormat="1" applyFont="1" applyFill="1" applyBorder="1" applyAlignment="1">
      <alignment horizontal="center" wrapText="1"/>
    </xf>
    <xf numFmtId="0" fontId="39" fillId="0" borderId="22" xfId="0" applyFont="1" applyFill="1" applyBorder="1" applyAlignment="1">
      <alignment wrapText="1"/>
    </xf>
    <xf numFmtId="0" fontId="39" fillId="4" borderId="22" xfId="0" applyFont="1" applyFill="1" applyBorder="1" applyAlignment="1">
      <alignment horizontal="left" wrapText="1"/>
    </xf>
    <xf numFmtId="4" fontId="52" fillId="4" borderId="71" xfId="0" applyNumberFormat="1" applyFont="1" applyFill="1" applyBorder="1" applyAlignment="1">
      <alignment horizontal="center" wrapText="1"/>
    </xf>
    <xf numFmtId="0" fontId="39" fillId="0" borderId="22" xfId="0" applyFont="1" applyBorder="1" applyAlignment="1">
      <alignment wrapText="1"/>
    </xf>
    <xf numFmtId="0" fontId="9" fillId="0" borderId="72" xfId="0" applyFont="1" applyBorder="1" applyAlignment="1"/>
    <xf numFmtId="0" fontId="52" fillId="0" borderId="33" xfId="0" applyFont="1" applyBorder="1" applyAlignment="1">
      <alignment horizontal="center" vertical="center"/>
    </xf>
    <xf numFmtId="0" fontId="52" fillId="0" borderId="27" xfId="0" applyFont="1" applyFill="1" applyBorder="1" applyAlignment="1">
      <alignment horizontal="left" vertical="center" wrapText="1"/>
    </xf>
    <xf numFmtId="0" fontId="19" fillId="0" borderId="0" xfId="0" applyFont="1" applyBorder="1"/>
    <xf numFmtId="0" fontId="44" fillId="0" borderId="0" xfId="0" applyFont="1" applyFill="1" applyBorder="1"/>
    <xf numFmtId="0" fontId="19" fillId="0" borderId="0" xfId="0" applyFont="1" applyFill="1" applyBorder="1"/>
    <xf numFmtId="0" fontId="2" fillId="0" borderId="0" xfId="0" applyFont="1" applyBorder="1" applyAlignment="1">
      <alignment horizontal="justify"/>
    </xf>
    <xf numFmtId="0" fontId="59" fillId="0" borderId="0" xfId="0" applyFont="1" applyBorder="1" applyAlignment="1">
      <alignment horizontal="justify"/>
    </xf>
    <xf numFmtId="0" fontId="59" fillId="0" borderId="0" xfId="0" applyFont="1" applyBorder="1" applyAlignment="1">
      <alignment wrapText="1"/>
    </xf>
    <xf numFmtId="14" fontId="2" fillId="0" borderId="25" xfId="0" applyNumberFormat="1" applyFont="1" applyBorder="1" applyAlignment="1">
      <alignment horizontal="right"/>
    </xf>
    <xf numFmtId="0" fontId="2" fillId="0" borderId="0" xfId="0" applyFont="1" applyBorder="1" applyAlignment="1"/>
    <xf numFmtId="0" fontId="2" fillId="0" borderId="0" xfId="0" applyFont="1" applyBorder="1" applyAlignment="1">
      <alignment horizontal="center"/>
    </xf>
    <xf numFmtId="43" fontId="59" fillId="0" borderId="15" xfId="12" applyFont="1" applyBorder="1" applyAlignment="1">
      <alignment horizontal="right"/>
    </xf>
    <xf numFmtId="0" fontId="59" fillId="0" borderId="0" xfId="0" applyFont="1" applyBorder="1"/>
    <xf numFmtId="43" fontId="19" fillId="0" borderId="25" xfId="12" applyFont="1" applyBorder="1"/>
    <xf numFmtId="4" fontId="2" fillId="0" borderId="25" xfId="0" applyNumberFormat="1" applyFont="1" applyBorder="1" applyAlignment="1">
      <alignment horizontal="right"/>
    </xf>
    <xf numFmtId="0" fontId="19" fillId="0" borderId="73" xfId="0" applyFont="1" applyBorder="1" applyAlignment="1">
      <alignment horizontal="center"/>
    </xf>
    <xf numFmtId="0" fontId="19" fillId="0" borderId="0" xfId="0" applyFont="1" applyBorder="1" applyAlignment="1">
      <alignment horizontal="center"/>
    </xf>
    <xf numFmtId="0" fontId="2" fillId="0" borderId="73" xfId="0" applyFont="1" applyBorder="1" applyAlignment="1">
      <alignment horizontal="center"/>
    </xf>
    <xf numFmtId="43" fontId="59" fillId="0" borderId="20" xfId="12" applyFont="1" applyBorder="1" applyAlignment="1">
      <alignment horizontal="right"/>
    </xf>
    <xf numFmtId="0" fontId="59" fillId="0" borderId="0" xfId="0" applyFont="1" applyBorder="1" applyAlignment="1">
      <alignment horizontal="left"/>
    </xf>
    <xf numFmtId="0" fontId="59" fillId="0" borderId="0" xfId="0" applyFont="1" applyBorder="1" applyAlignment="1">
      <alignment horizontal="center"/>
    </xf>
    <xf numFmtId="43" fontId="19" fillId="0" borderId="27" xfId="12" applyFont="1" applyBorder="1"/>
    <xf numFmtId="43" fontId="2" fillId="0" borderId="27" xfId="12" applyFont="1" applyBorder="1" applyAlignment="1">
      <alignment horizontal="right"/>
    </xf>
    <xf numFmtId="43" fontId="19" fillId="0" borderId="0" xfId="12" applyFont="1" applyBorder="1"/>
    <xf numFmtId="0" fontId="59" fillId="0" borderId="0" xfId="0" applyFont="1" applyBorder="1" applyAlignment="1">
      <alignment horizontal="left" wrapText="1"/>
    </xf>
    <xf numFmtId="0" fontId="59" fillId="0" borderId="0" xfId="0" applyFont="1" applyBorder="1" applyAlignment="1">
      <alignment horizontal="justify" wrapText="1"/>
    </xf>
    <xf numFmtId="0" fontId="19" fillId="0" borderId="0" xfId="0" applyFont="1" applyBorder="1" applyAlignment="1">
      <alignment wrapText="1"/>
    </xf>
    <xf numFmtId="0" fontId="2" fillId="0" borderId="0" xfId="0" applyFont="1" applyBorder="1" applyAlignment="1">
      <alignment horizontal="justify" wrapText="1"/>
    </xf>
    <xf numFmtId="0" fontId="2" fillId="0" borderId="16" xfId="0" applyFont="1" applyBorder="1" applyAlignment="1">
      <alignment horizontal="center" wrapText="1"/>
    </xf>
    <xf numFmtId="0" fontId="59" fillId="0" borderId="0" xfId="0" applyFont="1" applyBorder="1" applyAlignment="1">
      <alignment horizontal="center" wrapText="1"/>
    </xf>
    <xf numFmtId="43" fontId="59" fillId="0" borderId="0" xfId="12" applyFont="1" applyBorder="1" applyAlignment="1">
      <alignment horizontal="right" wrapText="1"/>
    </xf>
    <xf numFmtId="0" fontId="2" fillId="0" borderId="0" xfId="0" applyFont="1" applyBorder="1" applyAlignment="1">
      <alignment horizontal="center" wrapText="1"/>
    </xf>
    <xf numFmtId="43" fontId="20" fillId="0" borderId="16" xfId="12" applyFont="1" applyBorder="1" applyAlignment="1">
      <alignment wrapText="1"/>
    </xf>
    <xf numFmtId="0" fontId="2" fillId="0" borderId="0" xfId="0" applyFont="1" applyBorder="1" applyAlignment="1">
      <alignment horizontal="right" wrapText="1"/>
    </xf>
    <xf numFmtId="43" fontId="16" fillId="0" borderId="0" xfId="12" applyFont="1" applyBorder="1" applyAlignment="1">
      <alignment wrapText="1"/>
    </xf>
    <xf numFmtId="4" fontId="44" fillId="0" borderId="1" xfId="0" applyNumberFormat="1" applyFont="1" applyFill="1" applyBorder="1" applyAlignment="1">
      <alignment horizontal="center" vertical="center" wrapText="1"/>
    </xf>
    <xf numFmtId="4" fontId="44" fillId="0" borderId="2" xfId="0" applyNumberFormat="1" applyFont="1" applyFill="1" applyBorder="1" applyAlignment="1">
      <alignment horizontal="center" vertical="center" wrapText="1"/>
    </xf>
    <xf numFmtId="4" fontId="44" fillId="0" borderId="17" xfId="0" applyNumberFormat="1" applyFont="1" applyFill="1" applyBorder="1" applyAlignment="1">
      <alignment horizontal="center" vertical="center" wrapText="1"/>
    </xf>
    <xf numFmtId="4" fontId="24" fillId="0" borderId="74" xfId="0" applyNumberFormat="1" applyFont="1" applyFill="1" applyBorder="1" applyAlignment="1">
      <alignment horizontal="right" vertical="center"/>
    </xf>
    <xf numFmtId="10" fontId="46" fillId="0" borderId="17" xfId="0" applyNumberFormat="1" applyFont="1" applyFill="1" applyBorder="1" applyAlignment="1">
      <alignment wrapText="1"/>
    </xf>
    <xf numFmtId="4" fontId="24" fillId="0" borderId="75" xfId="0" applyNumberFormat="1" applyFont="1" applyFill="1" applyBorder="1" applyAlignment="1">
      <alignment horizontal="right" vertical="center"/>
    </xf>
    <xf numFmtId="4" fontId="24" fillId="0" borderId="76" xfId="0" applyNumberFormat="1" applyFont="1" applyFill="1" applyBorder="1" applyAlignment="1">
      <alignment horizontal="right" vertical="center"/>
    </xf>
    <xf numFmtId="4" fontId="24" fillId="0" borderId="77" xfId="0" applyNumberFormat="1" applyFont="1" applyFill="1" applyBorder="1" applyAlignment="1">
      <alignment horizontal="right" vertical="center"/>
    </xf>
    <xf numFmtId="4" fontId="46" fillId="0" borderId="17" xfId="0" applyNumberFormat="1" applyFont="1" applyFill="1" applyBorder="1"/>
    <xf numFmtId="4" fontId="46" fillId="0" borderId="11" xfId="0" applyNumberFormat="1" applyFont="1" applyFill="1" applyBorder="1"/>
    <xf numFmtId="0" fontId="59" fillId="0" borderId="0" xfId="0" applyFont="1" applyFill="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justify" wrapText="1"/>
    </xf>
    <xf numFmtId="0" fontId="19" fillId="0" borderId="0" xfId="0" applyFont="1" applyFill="1" applyBorder="1" applyAlignment="1">
      <alignment wrapText="1"/>
    </xf>
    <xf numFmtId="0" fontId="59" fillId="0" borderId="0" xfId="0" applyFont="1" applyFill="1" applyBorder="1" applyAlignment="1">
      <alignment horizontal="center" wrapText="1"/>
    </xf>
    <xf numFmtId="0" fontId="2" fillId="0" borderId="27" xfId="0" applyFont="1" applyFill="1" applyBorder="1" applyAlignment="1">
      <alignment horizontal="center" wrapText="1"/>
    </xf>
    <xf numFmtId="0" fontId="2" fillId="0" borderId="0" xfId="0" applyFont="1" applyFill="1" applyBorder="1" applyAlignment="1">
      <alignment horizontal="center" wrapText="1"/>
    </xf>
    <xf numFmtId="0" fontId="59" fillId="0" borderId="20" xfId="0" applyFont="1" applyFill="1" applyBorder="1" applyAlignment="1">
      <alignment horizontal="left" wrapText="1"/>
    </xf>
    <xf numFmtId="43" fontId="59" fillId="0" borderId="20" xfId="12" applyFont="1" applyFill="1" applyBorder="1" applyAlignment="1">
      <alignment horizontal="right" wrapText="1"/>
    </xf>
    <xf numFmtId="0" fontId="59" fillId="0" borderId="0" xfId="0" applyFont="1" applyFill="1" applyBorder="1" applyAlignment="1">
      <alignment horizontal="left" wrapText="1"/>
    </xf>
    <xf numFmtId="43" fontId="59" fillId="0" borderId="19" xfId="12" applyFont="1" applyFill="1" applyBorder="1" applyAlignment="1">
      <alignment horizontal="right" wrapText="1"/>
    </xf>
    <xf numFmtId="43" fontId="2" fillId="0" borderId="18" xfId="12" applyFont="1" applyFill="1" applyBorder="1" applyAlignment="1">
      <alignment wrapText="1"/>
    </xf>
    <xf numFmtId="0" fontId="19" fillId="0" borderId="20" xfId="0" applyFont="1" applyFill="1" applyBorder="1" applyAlignment="1">
      <alignment wrapText="1"/>
    </xf>
    <xf numFmtId="43" fontId="2" fillId="0" borderId="27" xfId="12" applyFont="1" applyFill="1" applyBorder="1" applyAlignment="1">
      <alignment wrapText="1"/>
    </xf>
    <xf numFmtId="0" fontId="19" fillId="0" borderId="27" xfId="0" applyFont="1" applyFill="1" applyBorder="1" applyAlignment="1">
      <alignment wrapText="1"/>
    </xf>
    <xf numFmtId="0" fontId="59" fillId="0" borderId="0" xfId="0" applyFont="1" applyFill="1" applyBorder="1" applyAlignment="1">
      <alignment horizontal="justify" wrapText="1"/>
    </xf>
    <xf numFmtId="0" fontId="19" fillId="0" borderId="73" xfId="0" applyFont="1" applyFill="1" applyBorder="1" applyAlignment="1">
      <alignment wrapText="1"/>
    </xf>
    <xf numFmtId="0" fontId="2" fillId="0" borderId="73" xfId="0" applyFont="1" applyFill="1" applyBorder="1" applyAlignment="1">
      <alignment horizontal="center" wrapText="1"/>
    </xf>
    <xf numFmtId="43" fontId="59" fillId="0" borderId="0" xfId="12" applyFont="1" applyFill="1" applyBorder="1" applyAlignment="1">
      <alignment wrapText="1"/>
    </xf>
    <xf numFmtId="43" fontId="59" fillId="0" borderId="0" xfId="12" applyFont="1" applyFill="1" applyBorder="1" applyAlignment="1">
      <alignment horizontal="right" wrapText="1"/>
    </xf>
    <xf numFmtId="0" fontId="2" fillId="0" borderId="0" xfId="0" applyFont="1" applyFill="1" applyBorder="1" applyAlignment="1">
      <alignment horizontal="right" wrapText="1"/>
    </xf>
    <xf numFmtId="43" fontId="2" fillId="0" borderId="68" xfId="12" applyFont="1" applyFill="1" applyBorder="1" applyAlignment="1">
      <alignment horizontal="right" wrapText="1"/>
    </xf>
    <xf numFmtId="0" fontId="59" fillId="0" borderId="0" xfId="0" applyFont="1" applyFill="1" applyBorder="1" applyAlignment="1">
      <alignment wrapText="1"/>
    </xf>
    <xf numFmtId="43" fontId="59" fillId="0" borderId="0" xfId="0" applyNumberFormat="1" applyFont="1" applyFill="1" applyBorder="1" applyAlignment="1">
      <alignment wrapText="1"/>
    </xf>
    <xf numFmtId="0" fontId="16" fillId="0" borderId="0" xfId="0" applyFont="1" applyFill="1" applyBorder="1" applyAlignment="1">
      <alignment vertical="center"/>
    </xf>
    <xf numFmtId="0" fontId="20" fillId="0" borderId="0" xfId="0" applyFont="1" applyFill="1" applyBorder="1" applyAlignment="1">
      <alignment horizontal="justify" vertical="center"/>
    </xf>
    <xf numFmtId="43" fontId="2" fillId="0" borderId="0" xfId="12" applyFont="1" applyFill="1" applyBorder="1" applyAlignment="1">
      <alignment horizontal="center" vertical="center" wrapText="1"/>
    </xf>
    <xf numFmtId="0" fontId="46" fillId="0" borderId="0" xfId="0" applyFont="1" applyFill="1" applyBorder="1"/>
    <xf numFmtId="49" fontId="46" fillId="10" borderId="0" xfId="1" applyNumberFormat="1" applyFont="1" applyFill="1" applyBorder="1" applyAlignment="1">
      <alignment horizontal="left" vertical="top" wrapText="1"/>
    </xf>
    <xf numFmtId="0" fontId="46" fillId="0" borderId="0" xfId="0" applyFont="1" applyFill="1" applyBorder="1" applyAlignment="1">
      <alignment wrapText="1"/>
    </xf>
    <xf numFmtId="0" fontId="20" fillId="0" borderId="0" xfId="0" applyFont="1" applyFill="1" applyBorder="1" applyAlignment="1">
      <alignment wrapText="1"/>
    </xf>
    <xf numFmtId="0" fontId="20" fillId="0" borderId="0" xfId="0" applyFont="1" applyFill="1" applyBorder="1" applyAlignment="1">
      <alignment horizontal="justify" wrapText="1"/>
    </xf>
    <xf numFmtId="0" fontId="46" fillId="0" borderId="0" xfId="0" applyFont="1" applyFill="1" applyBorder="1" applyAlignment="1">
      <alignment horizontal="left" wrapText="1"/>
    </xf>
    <xf numFmtId="0" fontId="6" fillId="0" borderId="7" xfId="0" applyFont="1" applyFill="1" applyBorder="1" applyAlignment="1">
      <alignment horizontal="center" vertical="center" wrapText="1"/>
    </xf>
    <xf numFmtId="0" fontId="9" fillId="0" borderId="5" xfId="0" applyFont="1" applyBorder="1" applyAlignment="1">
      <alignment vertical="center"/>
    </xf>
    <xf numFmtId="43" fontId="4" fillId="0" borderId="7" xfId="0" applyNumberFormat="1" applyFont="1" applyBorder="1" applyAlignment="1">
      <alignment horizontal="justify" vertical="center" wrapText="1"/>
    </xf>
    <xf numFmtId="43" fontId="15" fillId="0" borderId="5" xfId="12" applyFont="1" applyBorder="1" applyAlignment="1">
      <alignment horizontal="justify" vertical="center" wrapText="1"/>
    </xf>
    <xf numFmtId="43" fontId="15" fillId="0" borderId="7" xfId="0" applyNumberFormat="1" applyFont="1" applyBorder="1" applyAlignment="1">
      <alignment horizontal="justify" vertical="center" wrapText="1"/>
    </xf>
    <xf numFmtId="43" fontId="4" fillId="0" borderId="13" xfId="12" applyFont="1" applyBorder="1" applyAlignment="1">
      <alignment horizontal="justify" vertical="center" wrapText="1"/>
    </xf>
    <xf numFmtId="0" fontId="2" fillId="0" borderId="25" xfId="0" applyFont="1" applyBorder="1" applyAlignment="1">
      <alignment horizontal="left"/>
    </xf>
    <xf numFmtId="0" fontId="59" fillId="0" borderId="15" xfId="0" applyFont="1" applyBorder="1"/>
    <xf numFmtId="0" fontId="59" fillId="0" borderId="15" xfId="0" applyFont="1" applyBorder="1" applyAlignment="1">
      <alignment horizontal="justify"/>
    </xf>
    <xf numFmtId="0" fontId="19" fillId="0" borderId="15" xfId="0" applyFont="1" applyBorder="1"/>
    <xf numFmtId="0" fontId="2" fillId="0" borderId="25" xfId="0" applyFont="1" applyBorder="1" applyAlignment="1">
      <alignment horizontal="center"/>
    </xf>
    <xf numFmtId="0" fontId="2" fillId="0" borderId="16" xfId="0" applyFont="1" applyBorder="1" applyAlignment="1">
      <alignment horizontal="center"/>
    </xf>
    <xf numFmtId="0" fontId="59" fillId="0" borderId="15" xfId="0" applyFont="1" applyBorder="1" applyAlignment="1">
      <alignment horizontal="left" wrapText="1"/>
    </xf>
    <xf numFmtId="4" fontId="44" fillId="0" borderId="4" xfId="0" applyNumberFormat="1" applyFont="1" applyFill="1" applyBorder="1" applyAlignment="1">
      <alignment horizontal="center" vertical="center" wrapText="1"/>
    </xf>
    <xf numFmtId="4" fontId="44" fillId="0" borderId="45" xfId="0" applyNumberFormat="1" applyFont="1" applyFill="1" applyBorder="1" applyAlignment="1">
      <alignment horizontal="left" wrapText="1"/>
    </xf>
    <xf numFmtId="4" fontId="44" fillId="0" borderId="78" xfId="0" applyNumberFormat="1" applyFont="1" applyFill="1" applyBorder="1" applyAlignment="1">
      <alignment horizontal="left" wrapText="1"/>
    </xf>
    <xf numFmtId="4" fontId="44" fillId="0" borderId="13" xfId="0" applyNumberFormat="1" applyFont="1" applyFill="1" applyBorder="1"/>
    <xf numFmtId="0" fontId="2" fillId="0" borderId="25" xfId="0" applyFont="1" applyFill="1" applyBorder="1" applyAlignment="1">
      <alignment horizontal="center" wrapText="1"/>
    </xf>
    <xf numFmtId="0" fontId="59" fillId="0" borderId="15" xfId="0" applyFont="1" applyFill="1" applyBorder="1" applyAlignment="1">
      <alignment horizontal="left" wrapText="1"/>
    </xf>
    <xf numFmtId="0" fontId="63" fillId="0" borderId="15" xfId="0" applyFont="1" applyFill="1" applyBorder="1" applyAlignment="1">
      <alignment horizontal="center" wrapText="1"/>
    </xf>
    <xf numFmtId="0" fontId="2" fillId="0" borderId="16" xfId="0" applyFont="1" applyFill="1" applyBorder="1" applyAlignment="1">
      <alignment horizontal="center" wrapText="1"/>
    </xf>
    <xf numFmtId="0" fontId="9" fillId="0" borderId="0" xfId="0" applyFont="1" applyBorder="1" applyAlignment="1">
      <alignment vertical="center" wrapText="1"/>
    </xf>
    <xf numFmtId="0" fontId="9" fillId="4" borderId="0" xfId="0" applyFont="1" applyFill="1" applyBorder="1" applyAlignment="1">
      <alignment vertical="center" wrapText="1"/>
    </xf>
    <xf numFmtId="0" fontId="9" fillId="0" borderId="0" xfId="0" applyFont="1" applyBorder="1" applyAlignment="1">
      <alignment vertical="center"/>
    </xf>
    <xf numFmtId="0" fontId="7" fillId="3" borderId="0" xfId="0" applyFont="1" applyFill="1" applyBorder="1" applyAlignment="1">
      <alignment horizontal="justify" vertical="center"/>
    </xf>
    <xf numFmtId="0" fontId="10" fillId="3" borderId="9" xfId="0" applyFont="1" applyFill="1" applyBorder="1" applyAlignment="1">
      <alignment vertical="center"/>
    </xf>
    <xf numFmtId="0" fontId="10" fillId="3" borderId="0" xfId="0" applyFont="1" applyFill="1" applyBorder="1" applyAlignment="1">
      <alignment horizontal="left" vertical="center"/>
    </xf>
    <xf numFmtId="0" fontId="10" fillId="3" borderId="0" xfId="0" applyFont="1" applyFill="1" applyBorder="1" applyAlignment="1">
      <alignment vertical="center"/>
    </xf>
    <xf numFmtId="0" fontId="20" fillId="0" borderId="0" xfId="0" applyFont="1" applyBorder="1"/>
    <xf numFmtId="0" fontId="25" fillId="0" borderId="0" xfId="0" applyFont="1" applyAlignment="1">
      <alignment horizontal="center"/>
    </xf>
    <xf numFmtId="0" fontId="26" fillId="0" borderId="18" xfId="0" applyFont="1" applyBorder="1" applyAlignment="1">
      <alignment horizontal="center" vertical="center"/>
    </xf>
    <xf numFmtId="0" fontId="26" fillId="0" borderId="30" xfId="0" applyFont="1" applyBorder="1" applyAlignment="1">
      <alignment horizontal="center" vertical="center"/>
    </xf>
    <xf numFmtId="43" fontId="9" fillId="0" borderId="0" xfId="0" applyNumberFormat="1" applyFont="1" applyAlignment="1"/>
    <xf numFmtId="0" fontId="2" fillId="0" borderId="79" xfId="0" applyFont="1" applyBorder="1" applyAlignment="1"/>
    <xf numFmtId="0" fontId="19" fillId="0" borderId="79" xfId="0" applyFont="1" applyBorder="1"/>
    <xf numFmtId="43" fontId="19" fillId="0" borderId="0" xfId="0" applyNumberFormat="1" applyFont="1" applyBorder="1"/>
    <xf numFmtId="0" fontId="19" fillId="0" borderId="80" xfId="0" applyFont="1" applyBorder="1"/>
    <xf numFmtId="0" fontId="2" fillId="0" borderId="79" xfId="0" applyFont="1" applyBorder="1" applyAlignment="1">
      <alignment horizontal="right"/>
    </xf>
    <xf numFmtId="0" fontId="19" fillId="0" borderId="81" xfId="0" applyFont="1" applyBorder="1"/>
    <xf numFmtId="43" fontId="59" fillId="0" borderId="0" xfId="0" applyNumberFormat="1" applyFont="1" applyBorder="1" applyAlignment="1">
      <alignment horizontal="center"/>
    </xf>
    <xf numFmtId="0" fontId="2" fillId="0" borderId="80" xfId="0" applyFont="1" applyBorder="1" applyAlignment="1">
      <alignment wrapText="1"/>
    </xf>
    <xf numFmtId="0" fontId="2" fillId="0" borderId="79" xfId="0" applyFont="1" applyBorder="1" applyAlignment="1">
      <alignment wrapText="1"/>
    </xf>
    <xf numFmtId="4" fontId="44" fillId="0" borderId="82" xfId="0" applyNumberFormat="1" applyFont="1" applyFill="1" applyBorder="1" applyAlignment="1">
      <alignment horizontal="left" wrapText="1"/>
    </xf>
    <xf numFmtId="0" fontId="19" fillId="0" borderId="79" xfId="0" applyFont="1" applyFill="1" applyBorder="1" applyAlignment="1">
      <alignment wrapText="1"/>
    </xf>
    <xf numFmtId="0" fontId="2" fillId="0" borderId="79" xfId="0" applyFont="1" applyFill="1" applyBorder="1" applyAlignment="1">
      <alignment horizontal="center" wrapText="1"/>
    </xf>
    <xf numFmtId="0" fontId="63" fillId="0" borderId="81" xfId="0" applyFont="1" applyFill="1" applyBorder="1" applyAlignment="1">
      <alignment horizontal="center" wrapText="1"/>
    </xf>
    <xf numFmtId="0" fontId="19" fillId="0" borderId="81" xfId="0" applyFont="1" applyFill="1" applyBorder="1" applyAlignment="1">
      <alignment wrapText="1"/>
    </xf>
    <xf numFmtId="0" fontId="19" fillId="0" borderId="80" xfId="0" applyFont="1" applyFill="1" applyBorder="1" applyAlignment="1">
      <alignment wrapText="1"/>
    </xf>
    <xf numFmtId="0" fontId="2" fillId="0" borderId="79" xfId="0" applyFont="1" applyFill="1" applyBorder="1" applyAlignment="1">
      <alignment horizontal="right" wrapText="1"/>
    </xf>
    <xf numFmtId="0" fontId="59" fillId="0" borderId="83" xfId="0" applyFont="1" applyFill="1" applyBorder="1" applyAlignment="1">
      <alignment horizontal="left" wrapText="1"/>
    </xf>
    <xf numFmtId="43" fontId="59" fillId="0" borderId="84" xfId="12" applyFont="1" applyFill="1" applyBorder="1" applyAlignment="1">
      <alignment horizontal="left" wrapText="1"/>
    </xf>
    <xf numFmtId="0" fontId="59" fillId="0" borderId="83" xfId="0" applyFont="1" applyFill="1" applyBorder="1"/>
    <xf numFmtId="17" fontId="59" fillId="0" borderId="84" xfId="0" applyNumberFormat="1" applyFont="1" applyFill="1" applyBorder="1" applyAlignment="1">
      <alignment horizontal="center" wrapText="1"/>
    </xf>
    <xf numFmtId="44" fontId="59" fillId="0" borderId="84" xfId="8" applyFont="1" applyFill="1" applyBorder="1" applyAlignment="1">
      <alignment vertical="top" wrapText="1"/>
    </xf>
    <xf numFmtId="0" fontId="59" fillId="0" borderId="84" xfId="0" applyFont="1" applyFill="1" applyBorder="1" applyAlignment="1">
      <alignment horizontal="left" wrapText="1"/>
    </xf>
    <xf numFmtId="0" fontId="2" fillId="0" borderId="83" xfId="0" applyFont="1" applyFill="1" applyBorder="1" applyAlignment="1">
      <alignment horizontal="left" wrapText="1"/>
    </xf>
    <xf numFmtId="44" fontId="2" fillId="0" borderId="84" xfId="0" applyNumberFormat="1" applyFont="1" applyFill="1" applyBorder="1" applyAlignment="1">
      <alignment horizontal="left" wrapText="1"/>
    </xf>
    <xf numFmtId="0" fontId="9" fillId="0" borderId="1" xfId="0" applyFont="1" applyBorder="1" applyAlignment="1">
      <alignment vertical="center"/>
    </xf>
    <xf numFmtId="0" fontId="10" fillId="3" borderId="10" xfId="0" applyFont="1" applyFill="1" applyBorder="1" applyAlignment="1">
      <alignment horizontal="left" vertical="center"/>
    </xf>
    <xf numFmtId="43" fontId="9" fillId="0" borderId="0" xfId="0" applyNumberFormat="1" applyFont="1" applyBorder="1" applyAlignment="1">
      <alignment vertical="center"/>
    </xf>
    <xf numFmtId="49" fontId="46" fillId="10" borderId="85" xfId="1" applyNumberFormat="1" applyFont="1" applyFill="1" applyBorder="1" applyAlignment="1">
      <alignment horizontal="left" vertical="top" wrapText="1"/>
    </xf>
    <xf numFmtId="43" fontId="46" fillId="10" borderId="86" xfId="12" applyFont="1" applyFill="1" applyBorder="1" applyAlignment="1">
      <alignment horizontal="right" vertical="top"/>
    </xf>
    <xf numFmtId="43" fontId="46" fillId="10" borderId="86" xfId="12" applyFont="1" applyFill="1" applyBorder="1" applyAlignment="1">
      <alignment horizontal="left" vertical="top"/>
    </xf>
    <xf numFmtId="0" fontId="46" fillId="0" borderId="83" xfId="0" applyFont="1" applyFill="1" applyBorder="1"/>
    <xf numFmtId="43" fontId="19" fillId="0" borderId="84" xfId="12" applyFont="1" applyFill="1" applyBorder="1"/>
    <xf numFmtId="0" fontId="39" fillId="0" borderId="0" xfId="0" applyFont="1" applyBorder="1" applyAlignment="1">
      <alignment vertical="center" wrapText="1"/>
    </xf>
    <xf numFmtId="3" fontId="0" fillId="0" borderId="0" xfId="0" applyNumberFormat="1" applyAlignment="1">
      <alignment vertical="center"/>
    </xf>
    <xf numFmtId="3" fontId="56" fillId="0" borderId="20" xfId="8" applyNumberFormat="1" applyFont="1" applyFill="1" applyBorder="1" applyAlignment="1">
      <alignment horizontal="right" vertical="center"/>
    </xf>
    <xf numFmtId="3" fontId="39" fillId="0" borderId="20" xfId="8" applyNumberFormat="1" applyFont="1" applyFill="1" applyBorder="1" applyAlignment="1">
      <alignment horizontal="right" vertical="center" wrapText="1"/>
    </xf>
    <xf numFmtId="3" fontId="55" fillId="0" borderId="20" xfId="8" applyNumberFormat="1" applyFont="1" applyFill="1" applyBorder="1" applyAlignment="1">
      <alignment horizontal="right" vertical="center"/>
    </xf>
    <xf numFmtId="43" fontId="9" fillId="0" borderId="5" xfId="12" applyFont="1" applyFill="1" applyBorder="1" applyAlignment="1">
      <alignment horizontal="center" vertical="center" wrapText="1"/>
    </xf>
    <xf numFmtId="43" fontId="9" fillId="0" borderId="0" xfId="12" applyFont="1" applyAlignment="1">
      <alignment horizontal="center" vertical="center"/>
    </xf>
    <xf numFmtId="43" fontId="9" fillId="4" borderId="0" xfId="12" applyFont="1" applyFill="1" applyAlignment="1">
      <alignment horizontal="center" vertical="center"/>
    </xf>
    <xf numFmtId="0" fontId="9" fillId="0" borderId="0" xfId="0" applyFont="1" applyAlignment="1">
      <alignment horizontal="left" vertical="center" wrapText="1"/>
    </xf>
    <xf numFmtId="0" fontId="9" fillId="4" borderId="0" xfId="0" applyFont="1" applyFill="1" applyAlignment="1">
      <alignment horizontal="left" vertical="center" wrapText="1"/>
    </xf>
    <xf numFmtId="0" fontId="9" fillId="3" borderId="6" xfId="0" applyFont="1" applyFill="1" applyBorder="1" applyAlignment="1">
      <alignment horizontal="justify" vertical="top" wrapText="1"/>
    </xf>
    <xf numFmtId="0" fontId="9" fillId="3" borderId="0" xfId="0" applyFont="1" applyFill="1" applyBorder="1" applyAlignment="1">
      <alignment horizontal="justify" vertical="top" wrapText="1"/>
    </xf>
    <xf numFmtId="0" fontId="25" fillId="0" borderId="0" xfId="0" applyFont="1" applyAlignment="1">
      <alignment horizontal="center"/>
    </xf>
    <xf numFmtId="0" fontId="52" fillId="0" borderId="84" xfId="0" applyFont="1" applyBorder="1" applyAlignment="1">
      <alignment horizontal="center" vertical="center"/>
    </xf>
    <xf numFmtId="0" fontId="39" fillId="0" borderId="33" xfId="0" applyFont="1" applyBorder="1"/>
    <xf numFmtId="4" fontId="39" fillId="0" borderId="34" xfId="0" applyNumberFormat="1" applyFont="1" applyBorder="1" applyAlignment="1">
      <alignment horizontal="center"/>
    </xf>
    <xf numFmtId="0" fontId="9" fillId="0" borderId="88" xfId="0" applyFont="1" applyBorder="1" applyAlignment="1"/>
    <xf numFmtId="0" fontId="52" fillId="0" borderId="27" xfId="0" applyFont="1" applyBorder="1" applyAlignment="1">
      <alignment horizontal="center" vertical="center"/>
    </xf>
    <xf numFmtId="0" fontId="39" fillId="0" borderId="27" xfId="0" applyFont="1" applyBorder="1"/>
    <xf numFmtId="4" fontId="39" fillId="0" borderId="89" xfId="0" applyNumberFormat="1" applyFont="1" applyBorder="1" applyAlignment="1">
      <alignment horizontal="center"/>
    </xf>
    <xf numFmtId="0" fontId="39" fillId="0" borderId="84" xfId="0" applyFont="1" applyBorder="1" applyAlignment="1">
      <alignment wrapText="1"/>
    </xf>
    <xf numFmtId="0" fontId="41" fillId="0" borderId="2" xfId="0" applyFont="1" applyBorder="1" applyAlignment="1">
      <alignment horizontal="justify" vertical="top" wrapText="1"/>
    </xf>
    <xf numFmtId="0" fontId="66" fillId="0" borderId="3" xfId="0" applyFont="1" applyBorder="1" applyAlignment="1">
      <alignment horizontal="center" vertical="top" wrapText="1"/>
    </xf>
    <xf numFmtId="0" fontId="67" fillId="0" borderId="3" xfId="0" applyFont="1" applyBorder="1" applyAlignment="1">
      <alignment horizontal="justify" vertical="top" wrapText="1"/>
    </xf>
    <xf numFmtId="0" fontId="41" fillId="0" borderId="3" xfId="0" applyFont="1" applyBorder="1" applyAlignment="1">
      <alignment horizontal="justify" vertical="top" wrapText="1"/>
    </xf>
    <xf numFmtId="0" fontId="66" fillId="0" borderId="4" xfId="0" applyFont="1" applyBorder="1" applyAlignment="1">
      <alignment horizontal="center" vertical="top" wrapText="1"/>
    </xf>
    <xf numFmtId="0" fontId="68" fillId="0" borderId="6" xfId="0" applyFont="1" applyBorder="1" applyAlignment="1">
      <alignment vertical="top" wrapText="1"/>
    </xf>
    <xf numFmtId="0" fontId="68" fillId="0" borderId="0" xfId="0" applyFont="1" applyBorder="1" applyAlignment="1">
      <alignment vertical="top" wrapText="1"/>
    </xf>
    <xf numFmtId="0" fontId="39" fillId="0" borderId="0" xfId="0" applyFont="1" applyBorder="1" applyAlignment="1">
      <alignment horizontal="justify" vertical="top" wrapText="1"/>
    </xf>
    <xf numFmtId="0" fontId="68" fillId="0" borderId="7" xfId="0" applyFont="1" applyBorder="1" applyAlignment="1">
      <alignment vertical="top" wrapText="1"/>
    </xf>
    <xf numFmtId="0" fontId="69" fillId="0" borderId="6" xfId="0" applyFont="1" applyBorder="1" applyAlignment="1">
      <alignment vertical="top" wrapText="1"/>
    </xf>
    <xf numFmtId="0" fontId="69" fillId="0" borderId="0" xfId="0" applyFont="1" applyBorder="1" applyAlignment="1">
      <alignment vertical="top" wrapText="1"/>
    </xf>
    <xf numFmtId="0" fontId="68" fillId="0" borderId="6" xfId="0" applyFont="1" applyBorder="1" applyAlignment="1">
      <alignment horizontal="justify" vertical="top" wrapText="1"/>
    </xf>
    <xf numFmtId="43" fontId="39" fillId="0" borderId="0" xfId="12" applyFont="1" applyBorder="1" applyAlignment="1">
      <alignment vertical="top" wrapText="1"/>
    </xf>
    <xf numFmtId="43" fontId="39" fillId="0" borderId="7" xfId="12" applyFont="1" applyBorder="1" applyAlignment="1">
      <alignment vertical="top" wrapText="1"/>
    </xf>
    <xf numFmtId="0" fontId="70" fillId="0" borderId="6" xfId="0" applyFont="1" applyBorder="1" applyAlignment="1">
      <alignment vertical="top" wrapText="1"/>
    </xf>
    <xf numFmtId="43" fontId="70" fillId="0" borderId="0" xfId="12" applyFont="1" applyBorder="1" applyAlignment="1">
      <alignment vertical="top" wrapText="1"/>
    </xf>
    <xf numFmtId="0" fontId="70" fillId="0" borderId="0" xfId="0" applyFont="1" applyBorder="1" applyAlignment="1">
      <alignment vertical="top" wrapText="1"/>
    </xf>
    <xf numFmtId="43" fontId="70" fillId="0" borderId="7" xfId="12" applyFont="1" applyBorder="1" applyAlignment="1">
      <alignment vertical="top" wrapText="1"/>
    </xf>
    <xf numFmtId="43" fontId="69" fillId="0" borderId="0" xfId="12" applyFont="1" applyBorder="1" applyAlignment="1">
      <alignment vertical="top" wrapText="1"/>
    </xf>
    <xf numFmtId="43" fontId="69" fillId="0" borderId="7" xfId="12" applyFont="1" applyBorder="1" applyAlignment="1">
      <alignment vertical="top" wrapText="1"/>
    </xf>
    <xf numFmtId="0" fontId="39" fillId="0" borderId="0" xfId="0" applyFont="1" applyBorder="1" applyAlignment="1">
      <alignment vertical="top" wrapText="1"/>
    </xf>
    <xf numFmtId="43" fontId="41" fillId="0" borderId="0" xfId="12" applyFont="1" applyBorder="1" applyAlignment="1">
      <alignment vertical="top" wrapText="1"/>
    </xf>
    <xf numFmtId="43" fontId="41" fillId="0" borderId="7" xfId="12" applyFont="1" applyBorder="1" applyAlignment="1">
      <alignment vertical="top" wrapText="1"/>
    </xf>
    <xf numFmtId="0" fontId="41" fillId="0" borderId="0" xfId="0" applyFont="1" applyBorder="1" applyAlignment="1">
      <alignment vertical="top" wrapText="1"/>
    </xf>
    <xf numFmtId="0" fontId="39" fillId="0" borderId="6" xfId="0" applyFont="1" applyBorder="1" applyAlignment="1">
      <alignment vertical="top" wrapText="1"/>
    </xf>
    <xf numFmtId="0" fontId="68" fillId="0" borderId="0" xfId="0" applyFont="1" applyBorder="1" applyAlignment="1">
      <alignment horizontal="justify" vertical="top" wrapText="1"/>
    </xf>
    <xf numFmtId="43" fontId="68" fillId="0" borderId="0" xfId="12" applyFont="1" applyBorder="1" applyAlignment="1">
      <alignment vertical="top" wrapText="1"/>
    </xf>
    <xf numFmtId="43" fontId="68" fillId="0" borderId="7" xfId="12" applyFont="1" applyBorder="1" applyAlignment="1">
      <alignment vertical="top" wrapText="1"/>
    </xf>
    <xf numFmtId="0" fontId="41" fillId="0" borderId="0" xfId="0" applyFont="1" applyFill="1" applyBorder="1" applyAlignment="1">
      <alignment vertical="top" wrapText="1"/>
    </xf>
    <xf numFmtId="0" fontId="41" fillId="0" borderId="0" xfId="0" applyFont="1" applyFill="1" applyBorder="1" applyAlignment="1">
      <alignment horizontal="center"/>
    </xf>
    <xf numFmtId="0" fontId="41" fillId="0" borderId="0" xfId="0" applyFont="1" applyFill="1" applyBorder="1" applyAlignment="1"/>
    <xf numFmtId="0" fontId="41" fillId="0" borderId="0" xfId="0" applyFont="1" applyFill="1" applyBorder="1" applyAlignment="1">
      <alignment wrapText="1"/>
    </xf>
    <xf numFmtId="0" fontId="41" fillId="0" borderId="0" xfId="0" applyFont="1" applyFill="1" applyBorder="1" applyAlignment="1">
      <alignment horizontal="right" vertical="top"/>
    </xf>
    <xf numFmtId="0" fontId="41" fillId="0" borderId="0" xfId="0" applyFont="1" applyFill="1" applyBorder="1" applyAlignment="1">
      <alignment horizontal="center" vertical="top"/>
    </xf>
    <xf numFmtId="0" fontId="41" fillId="0" borderId="0" xfId="0" applyFont="1" applyFill="1" applyBorder="1" applyAlignment="1">
      <alignment vertical="top"/>
    </xf>
    <xf numFmtId="0" fontId="39" fillId="0" borderId="0" xfId="0" applyFont="1" applyAlignment="1">
      <alignment wrapText="1"/>
    </xf>
    <xf numFmtId="0" fontId="39" fillId="0" borderId="0" xfId="0" applyFont="1" applyBorder="1"/>
    <xf numFmtId="44" fontId="39" fillId="0" borderId="7" xfId="8" applyFont="1" applyBorder="1" applyAlignment="1">
      <alignment vertical="top" wrapText="1"/>
    </xf>
    <xf numFmtId="44" fontId="39" fillId="0" borderId="0" xfId="8" applyFont="1" applyBorder="1" applyAlignment="1">
      <alignment vertical="top" wrapText="1"/>
    </xf>
    <xf numFmtId="43" fontId="39" fillId="0" borderId="0" xfId="12" applyFont="1"/>
    <xf numFmtId="0" fontId="39" fillId="0" borderId="0" xfId="0" applyFont="1" applyBorder="1" applyAlignment="1">
      <alignment horizontal="left" vertical="top" wrapText="1"/>
    </xf>
    <xf numFmtId="44" fontId="39" fillId="0" borderId="7" xfId="8" applyFont="1" applyBorder="1" applyAlignment="1">
      <alignment vertical="justify"/>
    </xf>
    <xf numFmtId="0" fontId="39" fillId="0" borderId="6" xfId="0" applyFont="1" applyBorder="1" applyAlignment="1">
      <alignment horizontal="left" vertical="justify" wrapText="1"/>
    </xf>
    <xf numFmtId="43" fontId="39" fillId="0" borderId="0" xfId="12" applyFont="1" applyBorder="1" applyAlignment="1">
      <alignment vertical="justify" wrapText="1"/>
    </xf>
    <xf numFmtId="0" fontId="39" fillId="0" borderId="0" xfId="0" applyFont="1" applyBorder="1" applyAlignment="1">
      <alignment vertical="justify" wrapText="1"/>
    </xf>
    <xf numFmtId="0" fontId="39" fillId="0" borderId="0" xfId="0" applyFont="1" applyBorder="1" applyAlignment="1">
      <alignment horizontal="left" vertical="justify" wrapText="1"/>
    </xf>
    <xf numFmtId="43" fontId="39" fillId="0" borderId="0" xfId="12" applyFont="1" applyBorder="1" applyAlignment="1">
      <alignment vertical="justify"/>
    </xf>
    <xf numFmtId="44" fontId="39" fillId="0" borderId="0" xfId="0" applyNumberFormat="1" applyFont="1" applyBorder="1" applyAlignment="1">
      <alignment vertical="top" wrapText="1"/>
    </xf>
    <xf numFmtId="43" fontId="39" fillId="0" borderId="0" xfId="12" applyFont="1" applyBorder="1" applyAlignment="1">
      <alignment horizontal="left" vertical="justify" wrapText="1"/>
    </xf>
    <xf numFmtId="43" fontId="39" fillId="0" borderId="7" xfId="12" applyFont="1" applyBorder="1" applyAlignment="1">
      <alignment vertical="justify" wrapText="1"/>
    </xf>
    <xf numFmtId="44" fontId="39" fillId="0" borderId="0" xfId="8" applyFont="1" applyBorder="1" applyAlignment="1">
      <alignment vertical="justify" wrapText="1"/>
    </xf>
    <xf numFmtId="0" fontId="39" fillId="0" borderId="0" xfId="0" applyFont="1" applyBorder="1" applyAlignment="1">
      <alignment wrapText="1"/>
    </xf>
    <xf numFmtId="43" fontId="69" fillId="0" borderId="0" xfId="12" applyFont="1" applyBorder="1" applyAlignment="1">
      <alignment vertical="justify" wrapText="1"/>
    </xf>
    <xf numFmtId="43" fontId="69" fillId="0" borderId="7" xfId="12" applyFont="1" applyBorder="1" applyAlignment="1">
      <alignment vertical="justify" wrapText="1"/>
    </xf>
    <xf numFmtId="0" fontId="69" fillId="0" borderId="0" xfId="0" applyFont="1" applyBorder="1" applyAlignment="1">
      <alignment horizontal="left" vertical="justify" wrapText="1"/>
    </xf>
    <xf numFmtId="0" fontId="39" fillId="0" borderId="6" xfId="0" applyFont="1" applyBorder="1" applyAlignment="1">
      <alignment wrapText="1"/>
    </xf>
    <xf numFmtId="43" fontId="39" fillId="0" borderId="0" xfId="12" applyFont="1" applyBorder="1"/>
    <xf numFmtId="43" fontId="39" fillId="0" borderId="7" xfId="12" applyFont="1" applyBorder="1"/>
    <xf numFmtId="43" fontId="41" fillId="0" borderId="0" xfId="12" applyFont="1" applyBorder="1"/>
    <xf numFmtId="43" fontId="41" fillId="0" borderId="7" xfId="12" applyFont="1" applyBorder="1"/>
    <xf numFmtId="0" fontId="39" fillId="0" borderId="8" xfId="0" applyFont="1" applyBorder="1" applyAlignment="1">
      <alignment wrapText="1"/>
    </xf>
    <xf numFmtId="0" fontId="39" fillId="0" borderId="9" xfId="0" applyFont="1" applyBorder="1"/>
    <xf numFmtId="0" fontId="39" fillId="0" borderId="9" xfId="0" applyFont="1" applyBorder="1" applyAlignment="1">
      <alignment wrapText="1"/>
    </xf>
    <xf numFmtId="0" fontId="39" fillId="0" borderId="10" xfId="0" applyFont="1" applyBorder="1"/>
    <xf numFmtId="0" fontId="68" fillId="0" borderId="2" xfId="0" applyFont="1" applyBorder="1" applyAlignment="1">
      <alignment horizontal="left" vertical="top"/>
    </xf>
    <xf numFmtId="0" fontId="71" fillId="0" borderId="3" xfId="0" applyFont="1" applyBorder="1" applyAlignment="1">
      <alignment horizontal="center" vertical="top"/>
    </xf>
    <xf numFmtId="0" fontId="71" fillId="0" borderId="4" xfId="0" applyFont="1" applyBorder="1" applyAlignment="1">
      <alignment horizontal="center" vertical="top"/>
    </xf>
    <xf numFmtId="0" fontId="41" fillId="0" borderId="6" xfId="0" applyFont="1" applyBorder="1" applyAlignment="1">
      <alignment horizontal="left" vertical="top"/>
    </xf>
    <xf numFmtId="43" fontId="41" fillId="0" borderId="0" xfId="0" applyNumberFormat="1" applyFont="1" applyBorder="1" applyAlignment="1">
      <alignment horizontal="left"/>
    </xf>
    <xf numFmtId="0" fontId="39" fillId="0" borderId="7" xfId="0" applyFont="1" applyBorder="1" applyAlignment="1">
      <alignment horizontal="left" vertical="top"/>
    </xf>
    <xf numFmtId="0" fontId="67" fillId="0" borderId="6" xfId="0" applyFont="1" applyBorder="1" applyAlignment="1">
      <alignment horizontal="left" vertical="top"/>
    </xf>
    <xf numFmtId="0" fontId="39" fillId="0" borderId="0" xfId="0" applyFont="1" applyBorder="1" applyAlignment="1">
      <alignment horizontal="left"/>
    </xf>
    <xf numFmtId="0" fontId="70" fillId="0" borderId="7" xfId="0" applyFont="1" applyBorder="1" applyAlignment="1">
      <alignment horizontal="left" vertical="top"/>
    </xf>
    <xf numFmtId="0" fontId="68" fillId="0" borderId="6" xfId="0" applyFont="1" applyBorder="1" applyAlignment="1">
      <alignment horizontal="left" vertical="top"/>
    </xf>
    <xf numFmtId="43" fontId="39" fillId="0" borderId="0" xfId="12" applyFont="1" applyBorder="1" applyAlignment="1">
      <alignment horizontal="left"/>
    </xf>
    <xf numFmtId="43" fontId="41" fillId="0" borderId="0" xfId="12" applyFont="1" applyBorder="1" applyAlignment="1">
      <alignment horizontal="left"/>
    </xf>
    <xf numFmtId="44" fontId="41" fillId="0" borderId="7" xfId="8" applyFont="1" applyBorder="1" applyAlignment="1">
      <alignment horizontal="left" vertical="top"/>
    </xf>
    <xf numFmtId="44" fontId="39" fillId="0" borderId="7" xfId="8" applyFont="1" applyBorder="1" applyAlignment="1">
      <alignment horizontal="left" vertical="top"/>
    </xf>
    <xf numFmtId="44" fontId="41" fillId="0" borderId="7" xfId="0" applyNumberFormat="1" applyFont="1" applyBorder="1" applyAlignment="1">
      <alignment horizontal="left" vertical="top"/>
    </xf>
    <xf numFmtId="0" fontId="69" fillId="0" borderId="6" xfId="0" applyFont="1" applyBorder="1" applyAlignment="1">
      <alignment horizontal="left" vertical="top"/>
    </xf>
    <xf numFmtId="44" fontId="69" fillId="0" borderId="7" xfId="0" applyNumberFormat="1" applyFont="1" applyBorder="1" applyAlignment="1">
      <alignment horizontal="left" vertical="top"/>
    </xf>
    <xf numFmtId="44" fontId="39" fillId="0" borderId="7" xfId="0" applyNumberFormat="1" applyFont="1" applyBorder="1" applyAlignment="1">
      <alignment horizontal="left" vertical="top"/>
    </xf>
    <xf numFmtId="44" fontId="70" fillId="0" borderId="7" xfId="8" applyFont="1" applyBorder="1" applyAlignment="1">
      <alignment horizontal="left" vertical="top"/>
    </xf>
    <xf numFmtId="0" fontId="39" fillId="0" borderId="7" xfId="0" applyFont="1" applyBorder="1" applyAlignment="1">
      <alignment horizontal="left"/>
    </xf>
    <xf numFmtId="0" fontId="68" fillId="0" borderId="8" xfId="0" applyFont="1" applyBorder="1" applyAlignment="1">
      <alignment horizontal="left" vertical="top"/>
    </xf>
    <xf numFmtId="0" fontId="39" fillId="0" borderId="9" xfId="0" applyFont="1" applyBorder="1" applyAlignment="1">
      <alignment horizontal="left"/>
    </xf>
    <xf numFmtId="0" fontId="39" fillId="0" borderId="10" xfId="0" applyFont="1" applyBorder="1" applyAlignment="1">
      <alignment horizontal="left"/>
    </xf>
    <xf numFmtId="0" fontId="39" fillId="0" borderId="3" xfId="0" applyFont="1" applyBorder="1" applyAlignment="1">
      <alignment horizontal="left" vertical="top" wrapText="1"/>
    </xf>
    <xf numFmtId="0" fontId="41" fillId="0" borderId="0" xfId="0" applyFont="1" applyBorder="1" applyAlignment="1">
      <alignment horizontal="left" vertical="top" wrapText="1"/>
    </xf>
    <xf numFmtId="0" fontId="67" fillId="0" borderId="0" xfId="0" applyFont="1" applyBorder="1" applyAlignment="1">
      <alignment horizontal="left" vertical="top" wrapText="1"/>
    </xf>
    <xf numFmtId="0" fontId="69" fillId="0" borderId="0" xfId="0" applyFont="1" applyBorder="1" applyAlignment="1">
      <alignment horizontal="left" vertical="top" wrapText="1"/>
    </xf>
    <xf numFmtId="0" fontId="68" fillId="0" borderId="0" xfId="0" applyFont="1" applyBorder="1" applyAlignment="1">
      <alignment horizontal="left" vertical="top" wrapText="1"/>
    </xf>
    <xf numFmtId="0" fontId="68" fillId="0" borderId="9" xfId="0" applyFont="1" applyBorder="1" applyAlignment="1">
      <alignment horizontal="left" vertical="top" wrapText="1"/>
    </xf>
    <xf numFmtId="0" fontId="39" fillId="0" borderId="0" xfId="0" applyFont="1" applyBorder="1" applyAlignment="1">
      <alignment horizontal="left" wrapText="1"/>
    </xf>
    <xf numFmtId="0" fontId="72" fillId="0" borderId="0" xfId="0" applyFont="1" applyBorder="1" applyAlignment="1">
      <alignment horizontal="left" wrapText="1"/>
    </xf>
    <xf numFmtId="43" fontId="39" fillId="0" borderId="0" xfId="0" applyNumberFormat="1" applyFont="1" applyBorder="1" applyAlignment="1">
      <alignment horizontal="left"/>
    </xf>
    <xf numFmtId="43" fontId="41" fillId="0" borderId="7" xfId="12" applyFont="1" applyBorder="1" applyAlignment="1">
      <alignment horizontal="left"/>
    </xf>
    <xf numFmtId="44" fontId="39" fillId="0" borderId="0" xfId="0" applyNumberFormat="1" applyFont="1" applyBorder="1" applyAlignment="1">
      <alignment horizontal="left"/>
    </xf>
    <xf numFmtId="0" fontId="18" fillId="0" borderId="4" xfId="0" applyFont="1" applyFill="1" applyBorder="1" applyAlignment="1">
      <alignment horizontal="center" vertical="center" wrapText="1"/>
    </xf>
    <xf numFmtId="0" fontId="6" fillId="0" borderId="0" xfId="0" applyFont="1" applyFill="1" applyBorder="1" applyAlignment="1">
      <alignment horizontal="center" vertical="top"/>
    </xf>
    <xf numFmtId="0" fontId="18" fillId="4" borderId="4" xfId="0" applyFont="1" applyFill="1" applyBorder="1" applyAlignment="1">
      <alignment horizontal="center" vertical="center" wrapText="1"/>
    </xf>
    <xf numFmtId="49" fontId="18" fillId="4" borderId="10" xfId="0" applyNumberFormat="1" applyFont="1" applyFill="1" applyBorder="1" applyAlignment="1">
      <alignment horizontal="center" vertical="center" wrapText="1"/>
    </xf>
    <xf numFmtId="0" fontId="0" fillId="0" borderId="0" xfId="0" applyBorder="1" applyAlignment="1">
      <alignment vertical="center"/>
    </xf>
    <xf numFmtId="43" fontId="41" fillId="0" borderId="0" xfId="12" applyFont="1" applyFill="1" applyBorder="1" applyAlignment="1">
      <alignment vertical="center"/>
    </xf>
    <xf numFmtId="43" fontId="41" fillId="0" borderId="4" xfId="12" applyFont="1" applyFill="1" applyBorder="1" applyAlignment="1">
      <alignment horizontal="center" vertical="center" wrapText="1"/>
    </xf>
    <xf numFmtId="43" fontId="41" fillId="4" borderId="4" xfId="12" applyFont="1" applyFill="1" applyBorder="1" applyAlignment="1">
      <alignment horizontal="center" vertical="center" wrapText="1"/>
    </xf>
    <xf numFmtId="43" fontId="41" fillId="2" borderId="4" xfId="12" applyFont="1" applyFill="1" applyBorder="1" applyAlignment="1">
      <alignment horizontal="center" vertical="center" wrapText="1"/>
    </xf>
    <xf numFmtId="43" fontId="41" fillId="0" borderId="1" xfId="12" applyFont="1" applyFill="1" applyBorder="1" applyAlignment="1">
      <alignment horizontal="center" vertical="center" wrapText="1"/>
    </xf>
    <xf numFmtId="43" fontId="41" fillId="0" borderId="10" xfId="12" applyFont="1" applyFill="1" applyBorder="1" applyAlignment="1">
      <alignment horizontal="center" vertical="center" wrapText="1"/>
    </xf>
    <xf numFmtId="43" fontId="41" fillId="4" borderId="10" xfId="12" applyFont="1" applyFill="1" applyBorder="1" applyAlignment="1">
      <alignment horizontal="center" vertical="center" wrapText="1"/>
    </xf>
    <xf numFmtId="43" fontId="41" fillId="2" borderId="10" xfId="12" applyFont="1" applyFill="1" applyBorder="1" applyAlignment="1">
      <alignment horizontal="center" vertical="center" wrapText="1"/>
    </xf>
    <xf numFmtId="43" fontId="41" fillId="0" borderId="14" xfId="12" applyFont="1" applyFill="1" applyBorder="1" applyAlignment="1">
      <alignment horizontal="center" vertical="center" wrapText="1"/>
    </xf>
    <xf numFmtId="43" fontId="41" fillId="0" borderId="7" xfId="12" applyFont="1" applyFill="1" applyBorder="1" applyAlignment="1">
      <alignment horizontal="center" vertical="center" wrapText="1"/>
    </xf>
    <xf numFmtId="43" fontId="41" fillId="0" borderId="5" xfId="12" applyFont="1" applyFill="1" applyBorder="1" applyAlignment="1">
      <alignment horizontal="center" vertical="center" wrapText="1"/>
    </xf>
    <xf numFmtId="43" fontId="39" fillId="0" borderId="7" xfId="12" applyFont="1" applyBorder="1" applyAlignment="1">
      <alignment horizontal="justify" vertical="center" wrapText="1"/>
    </xf>
    <xf numFmtId="43" fontId="39" fillId="0" borderId="5" xfId="12" applyFont="1" applyBorder="1" applyAlignment="1">
      <alignment vertical="center" wrapText="1"/>
    </xf>
    <xf numFmtId="43" fontId="39" fillId="0" borderId="5" xfId="12" applyFont="1" applyBorder="1" applyAlignment="1">
      <alignment horizontal="justify" vertical="center" wrapText="1"/>
    </xf>
    <xf numFmtId="43" fontId="39" fillId="0" borderId="10" xfId="12" applyFont="1" applyBorder="1" applyAlignment="1">
      <alignment horizontal="justify" vertical="center" wrapText="1"/>
    </xf>
    <xf numFmtId="43" fontId="39" fillId="0" borderId="14" xfId="12" applyFont="1" applyBorder="1" applyAlignment="1">
      <alignment vertical="center" wrapText="1"/>
    </xf>
    <xf numFmtId="43" fontId="39" fillId="0" borderId="3" xfId="12" applyFont="1" applyBorder="1" applyAlignment="1">
      <alignment horizontal="justify" vertical="center" wrapText="1"/>
    </xf>
    <xf numFmtId="43" fontId="74" fillId="0" borderId="3" xfId="12" applyFont="1" applyBorder="1" applyAlignment="1">
      <alignment vertical="center" wrapText="1"/>
    </xf>
    <xf numFmtId="43" fontId="74" fillId="0" borderId="11" xfId="12" applyFont="1" applyBorder="1" applyAlignment="1">
      <alignment horizontal="right" vertical="center" wrapText="1"/>
    </xf>
    <xf numFmtId="43" fontId="74" fillId="0" borderId="9" xfId="12" applyFont="1" applyBorder="1" applyAlignment="1">
      <alignment horizontal="right" vertical="center" wrapText="1"/>
    </xf>
    <xf numFmtId="43" fontId="74" fillId="0" borderId="10" xfId="12" applyFont="1" applyBorder="1" applyAlignment="1">
      <alignment vertical="center" wrapText="1"/>
    </xf>
    <xf numFmtId="43" fontId="74" fillId="0" borderId="13" xfId="12" applyFont="1" applyBorder="1" applyAlignment="1">
      <alignment horizontal="right" vertical="center" wrapText="1"/>
    </xf>
    <xf numFmtId="43" fontId="39" fillId="0" borderId="0" xfId="12" applyFont="1" applyBorder="1" applyAlignment="1">
      <alignment horizontal="justify" vertical="center" wrapText="1"/>
    </xf>
    <xf numFmtId="43" fontId="74" fillId="0" borderId="0" xfId="12" applyFont="1" applyBorder="1" applyAlignment="1">
      <alignment vertical="center" wrapText="1"/>
    </xf>
    <xf numFmtId="43" fontId="74" fillId="0" borderId="0" xfId="12" applyFont="1" applyBorder="1" applyAlignment="1">
      <alignment horizontal="right" vertical="center" wrapText="1"/>
    </xf>
    <xf numFmtId="43" fontId="41" fillId="0" borderId="7" xfId="12" applyFont="1" applyBorder="1" applyAlignment="1">
      <alignment horizontal="left" vertical="center"/>
    </xf>
    <xf numFmtId="43" fontId="41" fillId="0" borderId="1" xfId="12" applyFont="1" applyBorder="1" applyAlignment="1">
      <alignment horizontal="left" vertical="center"/>
    </xf>
    <xf numFmtId="43" fontId="39" fillId="0" borderId="7" xfId="12" applyFont="1" applyBorder="1" applyAlignment="1">
      <alignment horizontal="left" vertical="center"/>
    </xf>
    <xf numFmtId="43" fontId="39" fillId="0" borderId="5" xfId="12" applyFont="1" applyBorder="1" applyAlignment="1">
      <alignment horizontal="left" vertical="center"/>
    </xf>
    <xf numFmtId="43" fontId="39" fillId="0" borderId="10" xfId="12" applyFont="1" applyBorder="1" applyAlignment="1">
      <alignment horizontal="left" vertical="center"/>
    </xf>
    <xf numFmtId="43" fontId="39" fillId="0" borderId="14" xfId="12" applyFont="1" applyBorder="1" applyAlignment="1">
      <alignment horizontal="left" vertical="center"/>
    </xf>
    <xf numFmtId="43" fontId="74" fillId="0" borderId="4" xfId="12" applyFont="1" applyBorder="1" applyAlignment="1">
      <alignment vertical="center" wrapText="1"/>
    </xf>
    <xf numFmtId="43" fontId="76" fillId="0" borderId="0" xfId="12" applyFont="1" applyAlignment="1">
      <alignment vertical="center"/>
    </xf>
    <xf numFmtId="10" fontId="39" fillId="0" borderId="5" xfId="12" applyNumberFormat="1" applyFont="1" applyBorder="1" applyAlignment="1">
      <alignment horizontal="right" vertical="center" wrapText="1"/>
    </xf>
    <xf numFmtId="10" fontId="39" fillId="0" borderId="14" xfId="12" applyNumberFormat="1" applyFont="1" applyBorder="1" applyAlignment="1">
      <alignment horizontal="right" vertical="center" wrapText="1"/>
    </xf>
    <xf numFmtId="43" fontId="76" fillId="0" borderId="5" xfId="12" applyFont="1" applyBorder="1" applyAlignment="1">
      <alignment vertical="center"/>
    </xf>
    <xf numFmtId="10" fontId="0" fillId="0" borderId="0" xfId="0" applyNumberFormat="1" applyAlignment="1">
      <alignment vertical="center"/>
    </xf>
    <xf numFmtId="43" fontId="15" fillId="0" borderId="10" xfId="0" applyNumberFormat="1" applyFont="1" applyBorder="1" applyAlignment="1">
      <alignment horizontal="justify" vertical="center" wrapText="1"/>
    </xf>
    <xf numFmtId="43" fontId="9" fillId="0" borderId="7" xfId="0" applyNumberFormat="1" applyFont="1" applyBorder="1" applyAlignment="1">
      <alignment horizontal="justify" vertical="center" wrapText="1"/>
    </xf>
    <xf numFmtId="0" fontId="9" fillId="0" borderId="7" xfId="0" applyFont="1" applyBorder="1" applyAlignment="1">
      <alignment horizontal="justify" vertical="center" wrapText="1"/>
    </xf>
    <xf numFmtId="43" fontId="9" fillId="0" borderId="17" xfId="0" applyNumberFormat="1" applyFont="1" applyBorder="1" applyAlignment="1">
      <alignment horizontal="justify" vertical="center" wrapText="1"/>
    </xf>
    <xf numFmtId="10" fontId="9" fillId="0" borderId="7" xfId="0" applyNumberFormat="1" applyFont="1" applyBorder="1" applyAlignment="1">
      <alignment horizontal="justify" vertical="center" wrapText="1"/>
    </xf>
    <xf numFmtId="10" fontId="9" fillId="0" borderId="10" xfId="0" applyNumberFormat="1" applyFont="1" applyBorder="1" applyAlignment="1">
      <alignment horizontal="justify" vertical="center" wrapText="1"/>
    </xf>
    <xf numFmtId="10" fontId="9" fillId="0" borderId="7" xfId="0" applyNumberFormat="1" applyFont="1" applyBorder="1" applyAlignment="1">
      <alignment horizontal="right" vertical="center" wrapText="1"/>
    </xf>
    <xf numFmtId="10" fontId="9" fillId="0" borderId="13" xfId="0" applyNumberFormat="1" applyFont="1" applyBorder="1" applyAlignment="1">
      <alignment horizontal="right" vertical="center" wrapText="1"/>
    </xf>
    <xf numFmtId="43" fontId="0" fillId="0" borderId="0" xfId="0" applyNumberFormat="1" applyAlignment="1">
      <alignment vertical="center"/>
    </xf>
    <xf numFmtId="0" fontId="77" fillId="0" borderId="0" xfId="0" applyFont="1" applyAlignment="1">
      <alignment vertical="center"/>
    </xf>
    <xf numFmtId="0" fontId="15" fillId="0" borderId="11" xfId="0" applyFont="1" applyBorder="1" applyAlignment="1">
      <alignment horizontal="justify" vertical="center" wrapText="1"/>
    </xf>
    <xf numFmtId="0" fontId="18" fillId="0" borderId="13" xfId="0" applyFont="1" applyBorder="1" applyAlignment="1">
      <alignment horizontal="justify" vertical="center" wrapText="1"/>
    </xf>
    <xf numFmtId="43" fontId="15" fillId="0" borderId="13" xfId="0" applyNumberFormat="1" applyFont="1" applyBorder="1" applyAlignment="1">
      <alignment horizontal="justify" vertical="center" wrapText="1"/>
    </xf>
    <xf numFmtId="43" fontId="15" fillId="0" borderId="5" xfId="0" applyNumberFormat="1" applyFont="1" applyBorder="1" applyAlignment="1">
      <alignment horizontal="justify" vertical="center" wrapText="1"/>
    </xf>
    <xf numFmtId="0" fontId="9" fillId="0" borderId="7" xfId="0" applyFont="1" applyFill="1" applyBorder="1" applyAlignment="1">
      <alignment wrapText="1"/>
    </xf>
    <xf numFmtId="44" fontId="6" fillId="0" borderId="7" xfId="0" applyNumberFormat="1" applyFont="1" applyFill="1" applyBorder="1" applyAlignment="1">
      <alignment wrapText="1"/>
    </xf>
    <xf numFmtId="44" fontId="9" fillId="0" borderId="7" xfId="8" applyFont="1" applyFill="1" applyBorder="1"/>
    <xf numFmtId="43" fontId="6" fillId="0" borderId="7" xfId="12" applyFont="1" applyFill="1" applyBorder="1" applyAlignment="1">
      <alignment wrapText="1"/>
    </xf>
    <xf numFmtId="43" fontId="9" fillId="0" borderId="7" xfId="12" applyFont="1" applyFill="1" applyBorder="1" applyAlignment="1">
      <alignment wrapText="1"/>
    </xf>
    <xf numFmtId="43" fontId="9" fillId="0" borderId="7" xfId="12" applyFont="1" applyFill="1" applyBorder="1"/>
    <xf numFmtId="43" fontId="6" fillId="3" borderId="7" xfId="0" applyNumberFormat="1" applyFont="1" applyFill="1" applyBorder="1" applyAlignment="1">
      <alignment vertical="top" wrapText="1"/>
    </xf>
    <xf numFmtId="43" fontId="6" fillId="3" borderId="7" xfId="12" applyFont="1" applyFill="1" applyBorder="1" applyAlignment="1">
      <alignment vertical="top" wrapText="1"/>
    </xf>
    <xf numFmtId="43" fontId="12" fillId="3" borderId="7" xfId="0" applyNumberFormat="1" applyFont="1" applyFill="1" applyBorder="1" applyAlignment="1">
      <alignment vertical="top" wrapText="1"/>
    </xf>
    <xf numFmtId="43" fontId="6" fillId="3" borderId="69" xfId="0" applyNumberFormat="1" applyFont="1" applyFill="1" applyBorder="1" applyAlignment="1">
      <alignment horizontal="center" vertical="top"/>
    </xf>
    <xf numFmtId="43" fontId="6" fillId="3" borderId="7" xfId="0" applyNumberFormat="1" applyFont="1" applyFill="1" applyBorder="1" applyAlignment="1">
      <alignment horizontal="center" vertical="top"/>
    </xf>
    <xf numFmtId="0" fontId="24" fillId="7" borderId="51" xfId="0" applyFont="1" applyFill="1" applyBorder="1" applyAlignment="1">
      <alignment horizontal="center" vertical="center"/>
    </xf>
    <xf numFmtId="0" fontId="26" fillId="7" borderId="0" xfId="0" applyFont="1" applyFill="1" applyBorder="1" applyAlignment="1">
      <alignment horizontal="left" vertical="center" wrapText="1"/>
    </xf>
    <xf numFmtId="0" fontId="26" fillId="7" borderId="0" xfId="0" applyFont="1" applyFill="1" applyBorder="1" applyAlignment="1">
      <alignment horizontal="left" vertical="center"/>
    </xf>
    <xf numFmtId="0" fontId="26" fillId="7" borderId="0" xfId="0" applyFont="1" applyFill="1" applyBorder="1" applyAlignment="1">
      <alignment horizontal="center" vertical="center"/>
    </xf>
    <xf numFmtId="0" fontId="26" fillId="7" borderId="0" xfId="0" applyFont="1" applyFill="1" applyBorder="1" applyAlignment="1">
      <alignment horizontal="center" vertical="center" wrapText="1"/>
    </xf>
    <xf numFmtId="0" fontId="26" fillId="7" borderId="64" xfId="0" applyFont="1" applyFill="1" applyBorder="1" applyAlignment="1">
      <alignment horizontal="center" vertical="center" wrapText="1"/>
    </xf>
    <xf numFmtId="0" fontId="24" fillId="7" borderId="0" xfId="0" applyFont="1" applyFill="1" applyAlignment="1">
      <alignment horizontal="center" vertical="center"/>
    </xf>
    <xf numFmtId="0" fontId="24" fillId="7" borderId="0" xfId="0" applyFont="1" applyFill="1" applyBorder="1" applyAlignment="1">
      <alignment horizontal="center" vertical="center"/>
    </xf>
    <xf numFmtId="9" fontId="24" fillId="7" borderId="0" xfId="6" applyFont="1" applyFill="1" applyBorder="1" applyAlignment="1">
      <alignment vertical="center" wrapText="1"/>
    </xf>
    <xf numFmtId="0" fontId="26" fillId="7" borderId="0" xfId="0" applyFont="1" applyFill="1" applyBorder="1" applyAlignment="1">
      <alignment vertical="center" wrapText="1"/>
    </xf>
    <xf numFmtId="9" fontId="24" fillId="7" borderId="64" xfId="6" applyFont="1" applyFill="1" applyBorder="1" applyAlignment="1">
      <alignment vertical="center" wrapText="1"/>
    </xf>
    <xf numFmtId="0" fontId="26" fillId="7" borderId="64" xfId="0" applyFont="1" applyFill="1" applyBorder="1" applyAlignment="1">
      <alignment vertical="center" wrapText="1"/>
    </xf>
    <xf numFmtId="165" fontId="24" fillId="0" borderId="90" xfId="0" applyNumberFormat="1" applyFont="1" applyFill="1" applyBorder="1" applyAlignment="1">
      <alignment wrapText="1"/>
    </xf>
    <xf numFmtId="0" fontId="46" fillId="7" borderId="91" xfId="0" applyFont="1" applyFill="1" applyBorder="1" applyAlignment="1">
      <alignment horizontal="center" vertical="center" wrapText="1"/>
    </xf>
    <xf numFmtId="0" fontId="46" fillId="7" borderId="92" xfId="0" applyFont="1" applyFill="1" applyBorder="1" applyAlignment="1">
      <alignment horizontal="center" vertical="center" wrapText="1"/>
    </xf>
    <xf numFmtId="0" fontId="44" fillId="7" borderId="90" xfId="0" applyFont="1" applyFill="1" applyBorder="1" applyAlignment="1">
      <alignment vertical="center" wrapText="1"/>
    </xf>
    <xf numFmtId="9" fontId="46" fillId="0" borderId="90" xfId="6" applyFont="1" applyBorder="1" applyAlignment="1">
      <alignment vertical="center" wrapText="1"/>
    </xf>
    <xf numFmtId="0" fontId="46" fillId="0" borderId="90" xfId="0" applyFont="1" applyBorder="1" applyAlignment="1">
      <alignment vertical="center" wrapText="1"/>
    </xf>
    <xf numFmtId="0" fontId="44" fillId="7" borderId="97" xfId="0" applyFont="1" applyFill="1" applyBorder="1" applyAlignment="1">
      <alignment horizontal="center" vertical="center"/>
    </xf>
    <xf numFmtId="0" fontId="44" fillId="7" borderId="98" xfId="0" applyFont="1" applyFill="1" applyBorder="1" applyAlignment="1">
      <alignment horizontal="center" vertical="center"/>
    </xf>
    <xf numFmtId="0" fontId="44" fillId="7" borderId="94" xfId="0" applyFont="1" applyFill="1" applyBorder="1" applyAlignment="1">
      <alignment horizontal="center" vertical="center"/>
    </xf>
    <xf numFmtId="0" fontId="24" fillId="7" borderId="92" xfId="0" applyFont="1" applyFill="1" applyBorder="1" applyAlignment="1">
      <alignment horizontal="left" vertical="center"/>
    </xf>
    <xf numFmtId="0" fontId="26" fillId="7" borderId="102" xfId="0" applyFont="1" applyFill="1" applyBorder="1" applyAlignment="1">
      <alignment horizontal="left" vertical="center"/>
    </xf>
    <xf numFmtId="0" fontId="47" fillId="7" borderId="92" xfId="0" applyFont="1" applyFill="1" applyBorder="1" applyAlignment="1">
      <alignment vertical="center"/>
    </xf>
    <xf numFmtId="9" fontId="26" fillId="8" borderId="90" xfId="6" applyFont="1" applyFill="1" applyBorder="1" applyAlignment="1">
      <alignment horizontal="center" vertical="center" wrapText="1"/>
    </xf>
    <xf numFmtId="44" fontId="26" fillId="8" borderId="90" xfId="8" applyFont="1" applyFill="1" applyBorder="1" applyAlignment="1">
      <alignment horizontal="center" vertical="center" wrapText="1"/>
    </xf>
    <xf numFmtId="0" fontId="44" fillId="7" borderId="90" xfId="0" applyFont="1" applyFill="1" applyBorder="1" applyAlignment="1">
      <alignment horizontal="center" vertical="center" wrapText="1"/>
    </xf>
    <xf numFmtId="0" fontId="44" fillId="8" borderId="93" xfId="0" applyFont="1" applyFill="1" applyBorder="1" applyAlignment="1">
      <alignment horizontal="center" vertical="center" wrapText="1"/>
    </xf>
    <xf numFmtId="0" fontId="44" fillId="8" borderId="90" xfId="0" applyFont="1" applyFill="1" applyBorder="1" applyAlignment="1">
      <alignment horizontal="center" vertical="center" wrapText="1"/>
    </xf>
    <xf numFmtId="0" fontId="26" fillId="7" borderId="102" xfId="0" applyFont="1" applyFill="1" applyBorder="1" applyAlignment="1">
      <alignment vertical="center"/>
    </xf>
    <xf numFmtId="0" fontId="26" fillId="7" borderId="103" xfId="0" applyFont="1" applyFill="1" applyBorder="1" applyAlignment="1">
      <alignment vertical="center"/>
    </xf>
    <xf numFmtId="0" fontId="24" fillId="7" borderId="101" xfId="0" applyFont="1" applyFill="1" applyBorder="1" applyAlignment="1">
      <alignment vertical="center"/>
    </xf>
    <xf numFmtId="9" fontId="26" fillId="0" borderId="90" xfId="6" applyFont="1" applyFill="1" applyBorder="1" applyAlignment="1">
      <alignment horizontal="center" vertical="center" wrapText="1"/>
    </xf>
    <xf numFmtId="44" fontId="26" fillId="0" borderId="90" xfId="8" applyFont="1" applyFill="1" applyBorder="1" applyAlignment="1">
      <alignment horizontal="center" vertical="center" wrapText="1"/>
    </xf>
    <xf numFmtId="0" fontId="26" fillId="7" borderId="63" xfId="0" applyFont="1" applyFill="1" applyBorder="1" applyAlignment="1">
      <alignment vertical="center" wrapText="1"/>
    </xf>
    <xf numFmtId="0" fontId="26" fillId="7" borderId="62" xfId="0" applyFont="1" applyFill="1" applyBorder="1" applyAlignment="1">
      <alignment vertical="center" wrapText="1"/>
    </xf>
    <xf numFmtId="0" fontId="26" fillId="7" borderId="61" xfId="0" applyFont="1" applyFill="1" applyBorder="1" applyAlignment="1">
      <alignment vertical="center" wrapText="1"/>
    </xf>
    <xf numFmtId="9" fontId="26" fillId="0" borderId="93" xfId="6" applyFont="1" applyFill="1" applyBorder="1" applyAlignment="1">
      <alignment vertical="center"/>
    </xf>
    <xf numFmtId="44" fontId="26" fillId="0" borderId="95" xfId="8" applyFont="1" applyFill="1" applyBorder="1" applyAlignment="1">
      <alignment vertical="center" wrapText="1"/>
    </xf>
    <xf numFmtId="9" fontId="26" fillId="0" borderId="90" xfId="6" applyFont="1" applyFill="1" applyBorder="1" applyAlignment="1">
      <alignment vertical="center" wrapText="1"/>
    </xf>
    <xf numFmtId="44" fontId="26" fillId="0" borderId="90" xfId="8" applyFont="1" applyFill="1" applyBorder="1" applyAlignment="1">
      <alignment vertical="center"/>
    </xf>
    <xf numFmtId="9" fontId="26" fillId="0" borderId="90" xfId="6" applyFont="1" applyFill="1" applyBorder="1" applyAlignment="1">
      <alignment vertical="center"/>
    </xf>
    <xf numFmtId="10" fontId="26" fillId="0" borderId="93" xfId="6" applyNumberFormat="1" applyFont="1" applyFill="1" applyBorder="1" applyAlignment="1">
      <alignment vertical="center"/>
    </xf>
    <xf numFmtId="0" fontId="44" fillId="0" borderId="90" xfId="0" applyFont="1" applyFill="1" applyBorder="1" applyAlignment="1">
      <alignment horizontal="center" vertical="center" wrapText="1"/>
    </xf>
    <xf numFmtId="0" fontId="44" fillId="0" borderId="93" xfId="0" applyFont="1" applyFill="1" applyBorder="1" applyAlignment="1">
      <alignment horizontal="center" vertical="center" wrapText="1"/>
    </xf>
    <xf numFmtId="0" fontId="24" fillId="7" borderId="110" xfId="0" applyFont="1" applyFill="1" applyBorder="1" applyAlignment="1">
      <alignment vertical="center"/>
    </xf>
    <xf numFmtId="0" fontId="24" fillId="7" borderId="98" xfId="0" applyFont="1" applyFill="1" applyBorder="1" applyAlignment="1">
      <alignment vertical="center"/>
    </xf>
    <xf numFmtId="0" fontId="41" fillId="0" borderId="0" xfId="0" applyFont="1" applyFill="1" applyBorder="1" applyAlignment="1">
      <alignment horizontal="center" vertical="top"/>
    </xf>
    <xf numFmtId="0" fontId="41" fillId="0" borderId="9" xfId="0" applyFont="1" applyFill="1" applyBorder="1" applyAlignment="1">
      <alignment horizontal="center" vertical="top"/>
    </xf>
    <xf numFmtId="0" fontId="41" fillId="0" borderId="0" xfId="0" applyFont="1" applyFill="1" applyBorder="1" applyAlignment="1">
      <alignment horizontal="center"/>
    </xf>
    <xf numFmtId="0" fontId="9" fillId="3" borderId="6"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7" xfId="0" applyFont="1" applyFill="1" applyBorder="1" applyAlignment="1">
      <alignment horizontal="justify" vertical="top" wrapText="1"/>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6" xfId="0" applyFont="1" applyFill="1" applyBorder="1" applyAlignment="1">
      <alignment horizontal="center" vertical="top"/>
    </xf>
    <xf numFmtId="0" fontId="6" fillId="0" borderId="0" xfId="0" applyFont="1" applyFill="1" applyBorder="1" applyAlignment="1">
      <alignment horizontal="center" vertical="top"/>
    </xf>
    <xf numFmtId="0" fontId="6" fillId="0" borderId="7" xfId="0" applyFont="1" applyFill="1" applyBorder="1" applyAlignment="1">
      <alignment horizontal="center" vertical="top"/>
    </xf>
    <xf numFmtId="2" fontId="6" fillId="0" borderId="0" xfId="0" applyNumberFormat="1" applyFont="1" applyFill="1" applyBorder="1" applyAlignment="1">
      <alignment horizontal="center" vertical="top"/>
    </xf>
    <xf numFmtId="2" fontId="6" fillId="0" borderId="7" xfId="0" applyNumberFormat="1" applyFont="1" applyFill="1" applyBorder="1" applyAlignment="1">
      <alignment horizontal="center" vertical="top"/>
    </xf>
    <xf numFmtId="0" fontId="2" fillId="0" borderId="6" xfId="0" applyFont="1" applyFill="1" applyBorder="1" applyAlignment="1">
      <alignment horizontal="center" vertical="top"/>
    </xf>
    <xf numFmtId="0" fontId="2" fillId="0" borderId="0" xfId="0" applyFont="1" applyFill="1" applyBorder="1" applyAlignment="1">
      <alignment horizontal="center" vertical="top"/>
    </xf>
    <xf numFmtId="0" fontId="2" fillId="0" borderId="7" xfId="0" applyFont="1" applyFill="1" applyBorder="1" applyAlignment="1">
      <alignment horizontal="center" vertical="top"/>
    </xf>
    <xf numFmtId="0" fontId="6" fillId="0" borderId="0" xfId="0" applyFont="1" applyFill="1" applyBorder="1" applyAlignment="1">
      <alignment horizontal="center"/>
    </xf>
    <xf numFmtId="0" fontId="2" fillId="0" borderId="9" xfId="0" applyFont="1" applyFill="1" applyBorder="1" applyAlignment="1">
      <alignment horizontal="center" vertical="top"/>
    </xf>
    <xf numFmtId="0" fontId="37" fillId="0" borderId="2" xfId="0" applyFont="1" applyBorder="1" applyAlignment="1">
      <alignment horizontal="center" vertical="justify"/>
    </xf>
    <xf numFmtId="0" fontId="37" fillId="0" borderId="3" xfId="0" applyFont="1" applyBorder="1" applyAlignment="1">
      <alignment horizontal="center" vertical="justify"/>
    </xf>
    <xf numFmtId="0" fontId="37" fillId="0" borderId="4" xfId="0" applyFont="1" applyBorder="1" applyAlignment="1">
      <alignment horizontal="center" vertical="justify"/>
    </xf>
    <xf numFmtId="0" fontId="37" fillId="0" borderId="6" xfId="0" applyFont="1" applyBorder="1" applyAlignment="1">
      <alignment horizontal="center" vertical="justify"/>
    </xf>
    <xf numFmtId="0" fontId="37" fillId="0" borderId="0" xfId="0" applyFont="1" applyBorder="1" applyAlignment="1">
      <alignment horizontal="center" vertical="justify"/>
    </xf>
    <xf numFmtId="0" fontId="37" fillId="0" borderId="7" xfId="0" applyFont="1" applyBorder="1" applyAlignment="1">
      <alignment horizontal="center" vertical="justify"/>
    </xf>
    <xf numFmtId="0" fontId="37" fillId="0" borderId="8" xfId="0" applyFont="1" applyBorder="1" applyAlignment="1">
      <alignment horizontal="center" vertical="justify"/>
    </xf>
    <xf numFmtId="0" fontId="37" fillId="0" borderId="9" xfId="0" applyFont="1" applyBorder="1" applyAlignment="1">
      <alignment horizontal="center" vertical="justify"/>
    </xf>
    <xf numFmtId="0" fontId="37" fillId="0" borderId="10" xfId="0" applyFont="1" applyBorder="1" applyAlignment="1">
      <alignment horizontal="center" vertical="justify"/>
    </xf>
    <xf numFmtId="0" fontId="20" fillId="0" borderId="0" xfId="0" applyFont="1" applyFill="1" applyBorder="1" applyAlignment="1">
      <alignment horizontal="left" wrapText="1"/>
    </xf>
    <xf numFmtId="0" fontId="59" fillId="0" borderId="0" xfId="0" applyFont="1" applyFill="1" applyBorder="1" applyAlignment="1">
      <alignment horizontal="left" wrapText="1"/>
    </xf>
    <xf numFmtId="0" fontId="46" fillId="0" borderId="0" xfId="0" applyFont="1" applyFill="1" applyBorder="1" applyAlignment="1">
      <alignment horizontal="left" wrapText="1"/>
    </xf>
    <xf numFmtId="0" fontId="59" fillId="0" borderId="0" xfId="0" applyFont="1" applyBorder="1" applyAlignment="1">
      <alignment horizontal="left" wrapText="1"/>
    </xf>
    <xf numFmtId="0" fontId="2" fillId="0" borderId="0" xfId="0" applyFont="1" applyFill="1" applyBorder="1" applyAlignment="1">
      <alignment horizontal="left" wrapText="1"/>
    </xf>
    <xf numFmtId="0" fontId="6" fillId="2" borderId="12" xfId="0" applyFont="1" applyFill="1" applyBorder="1" applyAlignment="1">
      <alignment horizontal="left" vertical="center"/>
    </xf>
    <xf numFmtId="0" fontId="2" fillId="0" borderId="0" xfId="0" applyFont="1" applyBorder="1" applyAlignment="1">
      <alignment horizontal="left" wrapText="1"/>
    </xf>
    <xf numFmtId="0" fontId="59" fillId="0" borderId="0" xfId="0" applyFont="1" applyBorder="1" applyAlignment="1">
      <alignment horizontal="left"/>
    </xf>
    <xf numFmtId="0" fontId="61" fillId="0" borderId="0" xfId="0" applyFont="1" applyBorder="1" applyAlignment="1">
      <alignment horizontal="left"/>
    </xf>
    <xf numFmtId="0" fontId="2" fillId="0" borderId="0" xfId="0" applyFont="1" applyBorder="1" applyAlignment="1">
      <alignment horizontal="left"/>
    </xf>
    <xf numFmtId="2" fontId="59" fillId="0" borderId="0" xfId="0" applyNumberFormat="1" applyFont="1" applyFill="1" applyBorder="1" applyAlignment="1">
      <alignment wrapText="1"/>
    </xf>
    <xf numFmtId="0" fontId="59" fillId="0" borderId="0" xfId="0" applyFont="1" applyFill="1" applyBorder="1" applyAlignment="1">
      <alignment horizontal="left"/>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6" xfId="0" applyFont="1" applyBorder="1" applyAlignment="1">
      <alignment horizontal="justify" vertical="top" wrapText="1"/>
    </xf>
    <xf numFmtId="0" fontId="6" fillId="0" borderId="7" xfId="0" applyFont="1" applyBorder="1" applyAlignment="1">
      <alignment horizontal="justify" vertical="top" wrapText="1"/>
    </xf>
    <xf numFmtId="0" fontId="9" fillId="0" borderId="6" xfId="0" applyFont="1" applyBorder="1" applyAlignment="1">
      <alignment horizontal="justify" vertical="top" wrapText="1"/>
    </xf>
    <xf numFmtId="0" fontId="9" fillId="0" borderId="7" xfId="0" applyFont="1" applyBorder="1" applyAlignment="1">
      <alignment horizontal="justify"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6" fillId="0" borderId="6" xfId="0" applyFont="1" applyBorder="1" applyAlignment="1">
      <alignment horizontal="left" vertical="top" wrapText="1" indent="5"/>
    </xf>
    <xf numFmtId="0" fontId="6" fillId="0" borderId="7" xfId="0" applyFont="1" applyBorder="1" applyAlignment="1">
      <alignment horizontal="left" vertical="top" wrapText="1" indent="5"/>
    </xf>
    <xf numFmtId="0" fontId="18"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2" fillId="0" borderId="8" xfId="0" applyFont="1" applyBorder="1" applyAlignment="1">
      <alignment horizontal="justify" vertical="top" wrapText="1"/>
    </xf>
    <xf numFmtId="0" fontId="12" fillId="0" borderId="10" xfId="0" applyFont="1" applyBorder="1" applyAlignment="1">
      <alignment horizontal="justify" vertical="top" wrapText="1"/>
    </xf>
    <xf numFmtId="43" fontId="9" fillId="0" borderId="6" xfId="12" applyFont="1" applyBorder="1" applyAlignment="1">
      <alignment horizontal="justify" vertical="top" wrapText="1"/>
    </xf>
    <xf numFmtId="43" fontId="9" fillId="0" borderId="7" xfId="12" applyFont="1" applyBorder="1" applyAlignment="1">
      <alignment horizontal="justify" vertical="top"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2" fillId="0" borderId="6" xfId="0" applyFont="1" applyBorder="1" applyAlignment="1">
      <alignment horizontal="justify" vertical="top" wrapText="1"/>
    </xf>
    <xf numFmtId="0" fontId="12" fillId="0" borderId="7" xfId="0" applyFont="1" applyBorder="1" applyAlignment="1">
      <alignment horizontal="justify" vertical="top"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6" fillId="2" borderId="11" xfId="0" applyFont="1" applyFill="1" applyBorder="1" applyAlignment="1">
      <alignment horizontal="left" vertical="center"/>
    </xf>
    <xf numFmtId="49" fontId="18" fillId="0" borderId="8" xfId="0" applyNumberFormat="1" applyFont="1" applyFill="1" applyBorder="1" applyAlignment="1">
      <alignment horizontal="left" vertical="center" wrapText="1"/>
    </xf>
    <xf numFmtId="49" fontId="18" fillId="0" borderId="10"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6" fillId="4" borderId="0"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43" xfId="0" applyFont="1" applyFill="1" applyBorder="1" applyAlignment="1">
      <alignment horizontal="center" vertical="center"/>
    </xf>
    <xf numFmtId="0" fontId="25" fillId="0" borderId="0" xfId="0" applyFont="1" applyAlignment="1">
      <alignment horizontal="center"/>
    </xf>
    <xf numFmtId="0" fontId="26" fillId="0" borderId="2" xfId="0" applyFont="1" applyBorder="1" applyAlignment="1">
      <alignment horizontal="center" vertical="center"/>
    </xf>
    <xf numFmtId="0" fontId="26" fillId="0" borderId="36" xfId="0" applyFont="1" applyBorder="1" applyAlignment="1">
      <alignment horizontal="center" vertical="center"/>
    </xf>
    <xf numFmtId="0" fontId="26" fillId="0" borderId="8" xfId="0" applyFont="1" applyBorder="1" applyAlignment="1">
      <alignment horizontal="center" vertical="center"/>
    </xf>
    <xf numFmtId="0" fontId="26" fillId="0" borderId="37" xfId="0" applyFont="1" applyBorder="1" applyAlignment="1">
      <alignment horizontal="center" vertical="center"/>
    </xf>
    <xf numFmtId="0" fontId="26" fillId="2" borderId="38" xfId="0" applyFont="1" applyFill="1" applyBorder="1" applyAlignment="1">
      <alignment horizontal="center" vertical="center"/>
    </xf>
    <xf numFmtId="0" fontId="26" fillId="2" borderId="39" xfId="0" applyFont="1" applyFill="1" applyBorder="1" applyAlignment="1">
      <alignment horizontal="center" vertical="center"/>
    </xf>
    <xf numFmtId="0" fontId="26" fillId="2" borderId="40" xfId="0" applyFont="1" applyFill="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30" xfId="0" applyFont="1" applyBorder="1" applyAlignment="1">
      <alignment horizontal="center" vertical="center"/>
    </xf>
    <xf numFmtId="0" fontId="26" fillId="0" borderId="21" xfId="0" applyFont="1" applyBorder="1" applyAlignment="1">
      <alignment horizontal="center" vertical="center"/>
    </xf>
    <xf numFmtId="0" fontId="26" fillId="2" borderId="2" xfId="0" applyFont="1" applyFill="1" applyBorder="1" applyAlignment="1">
      <alignment horizontal="center" vertical="center"/>
    </xf>
    <xf numFmtId="0" fontId="26" fillId="2" borderId="36"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37" xfId="0" applyFont="1" applyFill="1" applyBorder="1" applyAlignment="1">
      <alignment horizontal="center" vertical="center"/>
    </xf>
    <xf numFmtId="43" fontId="26" fillId="2" borderId="18" xfId="12" applyFont="1" applyFill="1" applyBorder="1" applyAlignment="1">
      <alignment horizontal="center" vertical="center"/>
    </xf>
    <xf numFmtId="43" fontId="26" fillId="2" borderId="19" xfId="12" applyFont="1" applyFill="1" applyBorder="1" applyAlignment="1">
      <alignment horizontal="center" vertical="center"/>
    </xf>
    <xf numFmtId="43" fontId="26" fillId="2" borderId="4" xfId="12" applyFont="1" applyFill="1" applyBorder="1" applyAlignment="1">
      <alignment horizontal="center" vertical="center"/>
    </xf>
    <xf numFmtId="43" fontId="26" fillId="2" borderId="10" xfId="12" applyFont="1" applyFill="1" applyBorder="1" applyAlignment="1">
      <alignment horizontal="center" vertical="center"/>
    </xf>
    <xf numFmtId="0" fontId="26" fillId="2" borderId="18"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21" xfId="0" applyFont="1" applyFill="1" applyBorder="1" applyAlignment="1">
      <alignment horizontal="center" vertical="center"/>
    </xf>
    <xf numFmtId="0" fontId="24" fillId="7" borderId="54" xfId="0" applyFont="1" applyFill="1" applyBorder="1" applyAlignment="1">
      <alignment horizontal="center" vertical="center"/>
    </xf>
    <xf numFmtId="0" fontId="24" fillId="7" borderId="51" xfId="0" applyFont="1" applyFill="1" applyBorder="1" applyAlignment="1">
      <alignment horizontal="center" vertical="center"/>
    </xf>
    <xf numFmtId="0" fontId="24" fillId="7" borderId="52" xfId="0" applyFont="1" applyFill="1" applyBorder="1" applyAlignment="1">
      <alignment horizontal="center" vertical="center"/>
    </xf>
    <xf numFmtId="0" fontId="24" fillId="7" borderId="56" xfId="0" applyFont="1" applyFill="1" applyBorder="1" applyAlignment="1">
      <alignment horizontal="center" vertical="center"/>
    </xf>
    <xf numFmtId="0" fontId="24" fillId="7" borderId="53" xfId="0" applyFont="1" applyFill="1" applyBorder="1" applyAlignment="1">
      <alignment horizontal="center" vertical="center"/>
    </xf>
    <xf numFmtId="0" fontId="24" fillId="7" borderId="57" xfId="0" applyFont="1" applyFill="1" applyBorder="1" applyAlignment="1">
      <alignment horizontal="center" vertical="center"/>
    </xf>
    <xf numFmtId="0" fontId="24" fillId="7" borderId="55"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49" xfId="0" applyFont="1" applyFill="1" applyBorder="1" applyAlignment="1">
      <alignment horizontal="center" vertical="center"/>
    </xf>
    <xf numFmtId="0" fontId="24" fillId="7" borderId="65" xfId="0" applyFont="1" applyFill="1" applyBorder="1" applyAlignment="1">
      <alignment horizontal="center" vertical="center"/>
    </xf>
    <xf numFmtId="0" fontId="24" fillId="7" borderId="66" xfId="0" applyFont="1" applyFill="1" applyBorder="1" applyAlignment="1">
      <alignment horizontal="center" vertical="center"/>
    </xf>
    <xf numFmtId="0" fontId="24" fillId="7" borderId="67" xfId="0" applyFont="1" applyFill="1" applyBorder="1" applyAlignment="1">
      <alignment horizontal="center" vertical="center"/>
    </xf>
    <xf numFmtId="0" fontId="24" fillId="7" borderId="0" xfId="0" applyFont="1" applyFill="1" applyAlignment="1">
      <alignment horizontal="center" vertical="center"/>
    </xf>
    <xf numFmtId="0" fontId="24" fillId="7" borderId="54" xfId="0" applyFont="1" applyFill="1" applyBorder="1" applyAlignment="1">
      <alignment horizontal="left" vertical="center"/>
    </xf>
    <xf numFmtId="0" fontId="0" fillId="0" borderId="51" xfId="0" applyBorder="1"/>
    <xf numFmtId="0" fontId="0" fillId="0" borderId="52" xfId="0" applyBorder="1"/>
    <xf numFmtId="0" fontId="26" fillId="7" borderId="61" xfId="0" applyFont="1" applyFill="1" applyBorder="1" applyAlignment="1">
      <alignment horizontal="center" vertical="center" wrapText="1"/>
    </xf>
    <xf numFmtId="0" fontId="26" fillId="7" borderId="63" xfId="0" applyFont="1" applyFill="1" applyBorder="1" applyAlignment="1">
      <alignment horizontal="center" vertical="center" wrapText="1"/>
    </xf>
    <xf numFmtId="0" fontId="26" fillId="7" borderId="0" xfId="0" applyFont="1" applyFill="1" applyBorder="1" applyAlignment="1">
      <alignment horizontal="left" vertical="center" wrapText="1"/>
    </xf>
    <xf numFmtId="0" fontId="26" fillId="7" borderId="0" xfId="0" applyFont="1" applyFill="1" applyAlignment="1">
      <alignment horizontal="left" vertical="center"/>
    </xf>
    <xf numFmtId="0" fontId="24" fillId="7" borderId="0" xfId="0" applyFont="1" applyFill="1" applyAlignment="1">
      <alignment horizontal="left" vertical="center"/>
    </xf>
    <xf numFmtId="0" fontId="24" fillId="9" borderId="0" xfId="0" applyFont="1" applyFill="1" applyAlignment="1">
      <alignment horizontal="center" vertical="center"/>
    </xf>
    <xf numFmtId="0" fontId="51" fillId="7" borderId="0" xfId="0" applyFont="1" applyFill="1" applyAlignment="1">
      <alignment horizontal="center" vertical="center"/>
    </xf>
    <xf numFmtId="0" fontId="52" fillId="7" borderId="0" xfId="0" applyFont="1" applyFill="1" applyAlignment="1">
      <alignment horizontal="left" vertical="center"/>
    </xf>
    <xf numFmtId="0" fontId="24" fillId="7" borderId="56" xfId="0" applyFont="1" applyFill="1" applyBorder="1" applyAlignment="1">
      <alignment horizontal="left" vertical="top" wrapText="1"/>
    </xf>
    <xf numFmtId="0" fontId="24" fillId="7" borderId="53" xfId="0" applyFont="1" applyFill="1" applyBorder="1" applyAlignment="1">
      <alignment horizontal="left" vertical="top" wrapText="1"/>
    </xf>
    <xf numFmtId="0" fontId="24" fillId="7" borderId="57" xfId="0" applyFont="1" applyFill="1" applyBorder="1" applyAlignment="1">
      <alignment horizontal="left" vertical="top" wrapText="1"/>
    </xf>
    <xf numFmtId="0" fontId="24" fillId="7" borderId="55" xfId="0" applyFont="1" applyFill="1" applyBorder="1" applyAlignment="1">
      <alignment horizontal="left" vertical="top" wrapText="1"/>
    </xf>
    <xf numFmtId="0" fontId="24" fillId="7" borderId="0" xfId="0" applyFont="1" applyFill="1" applyBorder="1" applyAlignment="1">
      <alignment horizontal="left" vertical="top" wrapText="1"/>
    </xf>
    <xf numFmtId="0" fontId="24" fillId="7" borderId="49" xfId="0" applyFont="1" applyFill="1" applyBorder="1" applyAlignment="1">
      <alignment horizontal="left" vertical="top" wrapText="1"/>
    </xf>
    <xf numFmtId="0" fontId="24" fillId="7" borderId="65" xfId="0" applyFont="1" applyFill="1" applyBorder="1" applyAlignment="1">
      <alignment horizontal="left" vertical="top" wrapText="1"/>
    </xf>
    <xf numFmtId="0" fontId="24" fillId="7" borderId="66" xfId="0" applyFont="1" applyFill="1" applyBorder="1" applyAlignment="1">
      <alignment horizontal="left" vertical="top" wrapText="1"/>
    </xf>
    <xf numFmtId="0" fontId="24" fillId="7" borderId="67" xfId="0" applyFont="1" applyFill="1" applyBorder="1" applyAlignment="1">
      <alignment horizontal="left" vertical="top" wrapText="1"/>
    </xf>
    <xf numFmtId="0" fontId="46" fillId="7" borderId="95" xfId="0" applyFont="1" applyFill="1" applyBorder="1" applyAlignment="1">
      <alignment horizontal="center" vertical="center"/>
    </xf>
    <xf numFmtId="0" fontId="46" fillId="7" borderId="94" xfId="0" applyFont="1" applyFill="1" applyBorder="1" applyAlignment="1">
      <alignment horizontal="center" vertical="center"/>
    </xf>
    <xf numFmtId="0" fontId="46" fillId="7" borderId="93" xfId="0" applyFont="1" applyFill="1" applyBorder="1" applyAlignment="1">
      <alignment horizontal="center" vertical="center"/>
    </xf>
    <xf numFmtId="0" fontId="46" fillId="7" borderId="95" xfId="0" applyFont="1" applyFill="1" applyBorder="1" applyAlignment="1">
      <alignment horizontal="center" vertical="center" wrapText="1"/>
    </xf>
    <xf numFmtId="0" fontId="46" fillId="7" borderId="94" xfId="0" applyFont="1" applyFill="1" applyBorder="1" applyAlignment="1">
      <alignment horizontal="center" vertical="center" wrapText="1"/>
    </xf>
    <xf numFmtId="0" fontId="46" fillId="7" borderId="93" xfId="0" applyFont="1" applyFill="1" applyBorder="1" applyAlignment="1">
      <alignment horizontal="center" vertical="center" wrapText="1"/>
    </xf>
    <xf numFmtId="0" fontId="24" fillId="0" borderId="95"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93" xfId="0" applyFont="1" applyFill="1" applyBorder="1" applyAlignment="1">
      <alignment horizontal="center" vertical="center"/>
    </xf>
    <xf numFmtId="0" fontId="26" fillId="7" borderId="64" xfId="0" applyFont="1" applyFill="1" applyBorder="1" applyAlignment="1">
      <alignment horizontal="center" vertical="center" wrapText="1"/>
    </xf>
    <xf numFmtId="0" fontId="52" fillId="0" borderId="64" xfId="0" applyFont="1" applyBorder="1" applyAlignment="1" applyProtection="1">
      <alignment horizontal="center" vertical="top" wrapText="1"/>
      <protection locked="0"/>
    </xf>
    <xf numFmtId="0" fontId="44" fillId="7" borderId="95" xfId="0" applyFont="1" applyFill="1" applyBorder="1" applyAlignment="1">
      <alignment horizontal="center" vertical="center"/>
    </xf>
    <xf numFmtId="0" fontId="44" fillId="7" borderId="94" xfId="0" applyFont="1" applyFill="1" applyBorder="1" applyAlignment="1">
      <alignment horizontal="center" vertical="center"/>
    </xf>
    <xf numFmtId="0" fontId="44" fillId="7" borderId="93" xfId="0" applyFont="1" applyFill="1" applyBorder="1" applyAlignment="1">
      <alignment horizontal="center" vertical="center"/>
    </xf>
    <xf numFmtId="0" fontId="44" fillId="7" borderId="99" xfId="0" applyFont="1" applyFill="1" applyBorder="1" applyAlignment="1">
      <alignment horizontal="center" vertical="center" wrapText="1"/>
    </xf>
    <xf numFmtId="0" fontId="44" fillId="7" borderId="60" xfId="0" applyFont="1" applyFill="1" applyBorder="1" applyAlignment="1">
      <alignment horizontal="center" vertical="center" wrapText="1"/>
    </xf>
    <xf numFmtId="0" fontId="44" fillId="7" borderId="96" xfId="0" applyFont="1" applyFill="1" applyBorder="1" applyAlignment="1">
      <alignment horizontal="center" vertical="center" wrapText="1"/>
    </xf>
    <xf numFmtId="0" fontId="44" fillId="7" borderId="99" xfId="0" applyFont="1" applyFill="1" applyBorder="1" applyAlignment="1">
      <alignment horizontal="center" vertical="center"/>
    </xf>
    <xf numFmtId="0" fontId="44" fillId="7" borderId="60" xfId="0" applyFont="1" applyFill="1" applyBorder="1" applyAlignment="1">
      <alignment horizontal="center" vertical="center"/>
    </xf>
    <xf numFmtId="0" fontId="44" fillId="7" borderId="96" xfId="0" applyFont="1" applyFill="1" applyBorder="1" applyAlignment="1">
      <alignment horizontal="center" vertical="center"/>
    </xf>
    <xf numFmtId="0" fontId="44" fillId="8" borderId="99" xfId="0" applyFont="1" applyFill="1" applyBorder="1" applyAlignment="1">
      <alignment horizontal="center" vertical="center" wrapText="1"/>
    </xf>
    <xf numFmtId="0" fontId="44" fillId="8" borderId="96" xfId="0" applyFont="1" applyFill="1" applyBorder="1" applyAlignment="1">
      <alignment horizontal="center" vertical="center" wrapText="1"/>
    </xf>
    <xf numFmtId="0" fontId="44" fillId="7" borderId="98" xfId="0" applyFont="1" applyFill="1" applyBorder="1" applyAlignment="1">
      <alignment horizontal="center" vertical="center"/>
    </xf>
    <xf numFmtId="0" fontId="44" fillId="7" borderId="97" xfId="0" applyFont="1" applyFill="1" applyBorder="1" applyAlignment="1">
      <alignment horizontal="center" vertical="center"/>
    </xf>
    <xf numFmtId="0" fontId="26" fillId="7" borderId="0" xfId="0" applyFont="1" applyFill="1" applyBorder="1" applyAlignment="1">
      <alignment horizontal="left" vertical="center"/>
    </xf>
    <xf numFmtId="0" fontId="26" fillId="7" borderId="50" xfId="0" applyFont="1" applyFill="1" applyBorder="1" applyAlignment="1">
      <alignment horizontal="left" vertical="center"/>
    </xf>
    <xf numFmtId="0" fontId="26" fillId="7" borderId="95" xfId="0" applyFont="1" applyFill="1" applyBorder="1" applyAlignment="1">
      <alignment horizontal="center" vertical="center" wrapText="1"/>
    </xf>
    <xf numFmtId="0" fontId="26" fillId="7" borderId="94" xfId="0" applyFont="1" applyFill="1" applyBorder="1" applyAlignment="1">
      <alignment horizontal="center" vertical="center" wrapText="1"/>
    </xf>
    <xf numFmtId="0" fontId="26" fillId="7" borderId="93" xfId="0" applyFont="1" applyFill="1" applyBorder="1" applyAlignment="1">
      <alignment horizontal="center" vertical="center" wrapText="1"/>
    </xf>
    <xf numFmtId="0" fontId="26" fillId="7" borderId="50" xfId="0" applyFont="1" applyFill="1" applyBorder="1" applyAlignment="1">
      <alignment horizontal="left" vertical="center" wrapText="1"/>
    </xf>
    <xf numFmtId="0" fontId="26" fillId="7" borderId="54" xfId="0" applyFont="1" applyFill="1" applyBorder="1" applyAlignment="1">
      <alignment horizontal="center" vertical="center"/>
    </xf>
    <xf numFmtId="0" fontId="26" fillId="7" borderId="52" xfId="0" applyFont="1" applyFill="1" applyBorder="1" applyAlignment="1">
      <alignment horizontal="center" vertical="center"/>
    </xf>
    <xf numFmtId="0" fontId="26" fillId="7" borderId="51" xfId="0" applyFont="1" applyFill="1" applyBorder="1" applyAlignment="1">
      <alignment horizontal="left" vertical="center" wrapText="1"/>
    </xf>
    <xf numFmtId="0" fontId="26" fillId="7" borderId="52" xfId="0" applyFont="1" applyFill="1" applyBorder="1" applyAlignment="1">
      <alignment horizontal="left" vertical="center" wrapText="1"/>
    </xf>
    <xf numFmtId="0" fontId="26" fillId="7" borderId="54" xfId="0" applyFont="1" applyFill="1" applyBorder="1" applyAlignment="1">
      <alignment horizontal="center" vertical="center" wrapText="1"/>
    </xf>
    <xf numFmtId="0" fontId="26" fillId="7" borderId="51" xfId="0" applyFont="1" applyFill="1" applyBorder="1" applyAlignment="1">
      <alignment horizontal="center" vertical="center" wrapText="1"/>
    </xf>
    <xf numFmtId="0" fontId="26" fillId="7" borderId="52" xfId="0" applyFont="1" applyFill="1" applyBorder="1" applyAlignment="1">
      <alignment horizontal="center" vertical="center" wrapText="1"/>
    </xf>
    <xf numFmtId="0" fontId="26" fillId="7" borderId="0" xfId="0" applyFont="1" applyFill="1" applyBorder="1" applyAlignment="1">
      <alignment horizontal="center" vertical="center"/>
    </xf>
    <xf numFmtId="0" fontId="26" fillId="8" borderId="98" xfId="0" applyFont="1" applyFill="1" applyBorder="1" applyAlignment="1">
      <alignment horizontal="center" vertical="center" wrapText="1"/>
    </xf>
    <xf numFmtId="0" fontId="26" fillId="8" borderId="101" xfId="0" applyFont="1" applyFill="1" applyBorder="1" applyAlignment="1">
      <alignment horizontal="center" vertical="center" wrapText="1"/>
    </xf>
    <xf numFmtId="0" fontId="26" fillId="8" borderId="100" xfId="0" applyFont="1" applyFill="1" applyBorder="1" applyAlignment="1">
      <alignment horizontal="center" vertical="center" wrapText="1"/>
    </xf>
    <xf numFmtId="0" fontId="26" fillId="8" borderId="48"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26" fillId="8" borderId="50" xfId="0" applyFont="1" applyFill="1" applyBorder="1" applyAlignment="1">
      <alignment horizontal="center" vertical="center" wrapText="1"/>
    </xf>
    <xf numFmtId="0" fontId="26" fillId="8" borderId="97" xfId="0" applyFont="1" applyFill="1" applyBorder="1" applyAlignment="1">
      <alignment horizontal="center" vertical="center" wrapText="1"/>
    </xf>
    <xf numFmtId="0" fontId="26" fillId="8" borderId="92" xfId="0" applyFont="1" applyFill="1" applyBorder="1" applyAlignment="1">
      <alignment horizontal="center" vertical="center" wrapText="1"/>
    </xf>
    <xf numFmtId="0" fontId="26" fillId="8" borderId="91" xfId="0" applyFont="1" applyFill="1" applyBorder="1" applyAlignment="1">
      <alignment horizontal="center" vertical="center" wrapText="1"/>
    </xf>
    <xf numFmtId="0" fontId="44" fillId="8" borderId="98" xfId="0" applyFont="1" applyFill="1" applyBorder="1" applyAlignment="1">
      <alignment horizontal="center" vertical="center" wrapText="1"/>
    </xf>
    <xf numFmtId="0" fontId="44" fillId="8" borderId="101" xfId="0" applyFont="1" applyFill="1" applyBorder="1" applyAlignment="1">
      <alignment horizontal="center" vertical="center" wrapText="1"/>
    </xf>
    <xf numFmtId="0" fontId="44" fillId="8" borderId="100" xfId="0" applyFont="1" applyFill="1" applyBorder="1" applyAlignment="1">
      <alignment horizontal="center" vertical="center" wrapText="1"/>
    </xf>
    <xf numFmtId="0" fontId="44" fillId="8" borderId="48" xfId="0" applyFont="1" applyFill="1" applyBorder="1" applyAlignment="1">
      <alignment horizontal="center" vertical="center" wrapText="1"/>
    </xf>
    <xf numFmtId="0" fontId="44" fillId="8" borderId="0" xfId="0" applyFont="1" applyFill="1" applyBorder="1" applyAlignment="1">
      <alignment horizontal="center" vertical="center" wrapText="1"/>
    </xf>
    <xf numFmtId="0" fontId="44" fillId="8" borderId="50" xfId="0" applyFont="1" applyFill="1" applyBorder="1" applyAlignment="1">
      <alignment horizontal="center" vertical="center" wrapText="1"/>
    </xf>
    <xf numFmtId="0" fontId="44" fillId="8" borderId="97" xfId="0" applyFont="1" applyFill="1" applyBorder="1" applyAlignment="1">
      <alignment horizontal="center" vertical="center" wrapText="1"/>
    </xf>
    <xf numFmtId="0" fontId="44" fillId="8" borderId="92" xfId="0" applyFont="1" applyFill="1" applyBorder="1" applyAlignment="1">
      <alignment horizontal="center" vertical="center" wrapText="1"/>
    </xf>
    <xf numFmtId="0" fontId="44" fillId="8" borderId="91" xfId="0" applyFont="1" applyFill="1" applyBorder="1" applyAlignment="1">
      <alignment horizontal="center" vertical="center" wrapText="1"/>
    </xf>
    <xf numFmtId="0" fontId="44" fillId="8" borderId="60" xfId="0" applyFont="1" applyFill="1" applyBorder="1" applyAlignment="1">
      <alignment horizontal="center" vertical="center" wrapText="1"/>
    </xf>
    <xf numFmtId="0" fontId="26" fillId="7" borderId="51" xfId="0" applyFont="1" applyFill="1" applyBorder="1" applyAlignment="1">
      <alignment horizontal="center" vertical="center"/>
    </xf>
    <xf numFmtId="0" fontId="0" fillId="0" borderId="0" xfId="0" applyBorder="1" applyAlignment="1">
      <alignment horizontal="left" vertical="center"/>
    </xf>
    <xf numFmtId="0" fontId="26" fillId="7" borderId="56" xfId="0" applyFont="1" applyFill="1"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26" fillId="8" borderId="91" xfId="0" applyFont="1" applyFill="1" applyBorder="1" applyAlignment="1">
      <alignment horizontal="left" vertical="center" wrapText="1"/>
    </xf>
    <xf numFmtId="0" fontId="26" fillId="8" borderId="96" xfId="0" applyFont="1" applyFill="1" applyBorder="1" applyAlignment="1">
      <alignment horizontal="left" vertical="center" wrapText="1"/>
    </xf>
    <xf numFmtId="0" fontId="26" fillId="8" borderId="93" xfId="0" applyFont="1" applyFill="1" applyBorder="1" applyAlignment="1">
      <alignment horizontal="left" vertical="center" wrapText="1"/>
    </xf>
    <xf numFmtId="0" fontId="26" fillId="8" borderId="90" xfId="0" applyFont="1" applyFill="1" applyBorder="1" applyAlignment="1">
      <alignment horizontal="left" vertical="center" wrapText="1"/>
    </xf>
    <xf numFmtId="0" fontId="26" fillId="8" borderId="100" xfId="0" applyFont="1" applyFill="1" applyBorder="1" applyAlignment="1">
      <alignment horizontal="left" vertical="center" wrapText="1"/>
    </xf>
    <xf numFmtId="0" fontId="26" fillId="8" borderId="99" xfId="0" applyFont="1" applyFill="1" applyBorder="1" applyAlignment="1">
      <alignment horizontal="left" vertical="center" wrapText="1"/>
    </xf>
    <xf numFmtId="0" fontId="26" fillId="8" borderId="90" xfId="0" applyFont="1" applyFill="1" applyBorder="1" applyAlignment="1">
      <alignment horizontal="center" vertical="center" wrapText="1"/>
    </xf>
    <xf numFmtId="0" fontId="26" fillId="7" borderId="90" xfId="0" applyFont="1" applyFill="1" applyBorder="1" applyAlignment="1">
      <alignment horizontal="center" vertical="center"/>
    </xf>
    <xf numFmtId="0" fontId="26" fillId="7" borderId="95" xfId="0" applyFont="1" applyFill="1" applyBorder="1" applyAlignment="1">
      <alignment horizontal="center" vertical="center"/>
    </xf>
    <xf numFmtId="0" fontId="26" fillId="7" borderId="94" xfId="0" applyFont="1" applyFill="1" applyBorder="1" applyAlignment="1">
      <alignment horizontal="center" vertical="center"/>
    </xf>
    <xf numFmtId="0" fontId="26" fillId="7" borderId="93" xfId="0" applyFont="1" applyFill="1" applyBorder="1" applyAlignment="1">
      <alignment horizontal="center" vertical="center"/>
    </xf>
    <xf numFmtId="44" fontId="26" fillId="8" borderId="95" xfId="8" applyFont="1" applyFill="1" applyBorder="1" applyAlignment="1">
      <alignment horizontal="center" vertical="center" wrapText="1"/>
    </xf>
    <xf numFmtId="44" fontId="26" fillId="8" borderId="94" xfId="8" applyFont="1" applyFill="1" applyBorder="1" applyAlignment="1">
      <alignment horizontal="center" vertical="center" wrapText="1"/>
    </xf>
    <xf numFmtId="44" fontId="26" fillId="8" borderId="93" xfId="8"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55" xfId="0" applyFont="1" applyFill="1" applyBorder="1" applyAlignment="1">
      <alignment horizontal="center" vertical="center"/>
    </xf>
    <xf numFmtId="0" fontId="26" fillId="7" borderId="49" xfId="0" applyFont="1" applyFill="1" applyBorder="1" applyAlignment="1">
      <alignment horizontal="center" vertical="center"/>
    </xf>
    <xf numFmtId="0" fontId="24" fillId="7" borderId="51" xfId="0" applyFont="1" applyFill="1" applyBorder="1" applyAlignment="1">
      <alignment horizontal="left" vertical="center"/>
    </xf>
    <xf numFmtId="0" fontId="24" fillId="7" borderId="52" xfId="0" applyFont="1" applyFill="1" applyBorder="1" applyAlignment="1">
      <alignment horizontal="left" vertical="center"/>
    </xf>
    <xf numFmtId="44" fontId="26" fillId="0" borderId="95" xfId="8" applyFont="1" applyFill="1" applyBorder="1" applyAlignment="1">
      <alignment horizontal="center" vertical="center" wrapText="1"/>
    </xf>
    <xf numFmtId="44" fontId="26" fillId="0" borderId="94" xfId="8" applyFont="1" applyFill="1" applyBorder="1" applyAlignment="1">
      <alignment horizontal="center" vertical="center" wrapText="1"/>
    </xf>
    <xf numFmtId="44" fontId="26" fillId="0" borderId="93" xfId="8" applyFont="1" applyFill="1" applyBorder="1" applyAlignment="1">
      <alignment horizontal="center" vertical="center" wrapText="1"/>
    </xf>
    <xf numFmtId="0" fontId="24" fillId="7" borderId="56" xfId="0" applyFont="1" applyFill="1" applyBorder="1" applyAlignment="1">
      <alignment horizontal="left" vertical="top"/>
    </xf>
    <xf numFmtId="0" fontId="24" fillId="7" borderId="53" xfId="0" applyFont="1" applyFill="1" applyBorder="1" applyAlignment="1">
      <alignment horizontal="left" vertical="top"/>
    </xf>
    <xf numFmtId="0" fontId="24" fillId="7" borderId="57" xfId="0" applyFont="1" applyFill="1" applyBorder="1" applyAlignment="1">
      <alignment horizontal="left" vertical="top"/>
    </xf>
    <xf numFmtId="0" fontId="24" fillId="7" borderId="55" xfId="0" applyFont="1" applyFill="1" applyBorder="1" applyAlignment="1">
      <alignment horizontal="left" vertical="top"/>
    </xf>
    <xf numFmtId="0" fontId="24" fillId="7" borderId="0" xfId="0" applyFont="1" applyFill="1" applyBorder="1" applyAlignment="1">
      <alignment horizontal="left" vertical="top"/>
    </xf>
    <xf numFmtId="0" fontId="24" fillId="7" borderId="49" xfId="0" applyFont="1" applyFill="1" applyBorder="1" applyAlignment="1">
      <alignment horizontal="left" vertical="top"/>
    </xf>
    <xf numFmtId="0" fontId="24" fillId="7" borderId="65" xfId="0" applyFont="1" applyFill="1" applyBorder="1" applyAlignment="1">
      <alignment horizontal="left" vertical="top"/>
    </xf>
    <xf numFmtId="0" fontId="24" fillId="7" borderId="66" xfId="0" applyFont="1" applyFill="1" applyBorder="1" applyAlignment="1">
      <alignment horizontal="left" vertical="top"/>
    </xf>
    <xf numFmtId="0" fontId="24" fillId="7" borderId="67" xfId="0" applyFont="1" applyFill="1" applyBorder="1" applyAlignment="1">
      <alignment horizontal="left" vertical="top"/>
    </xf>
    <xf numFmtId="0" fontId="26" fillId="7" borderId="62" xfId="0" applyFont="1" applyFill="1" applyBorder="1" applyAlignment="1">
      <alignment horizontal="center" vertical="center" wrapText="1"/>
    </xf>
    <xf numFmtId="0" fontId="26" fillId="7" borderId="108" xfId="0" applyFont="1" applyFill="1" applyBorder="1" applyAlignment="1">
      <alignment horizontal="center" vertical="center" wrapText="1"/>
    </xf>
    <xf numFmtId="0" fontId="26" fillId="7" borderId="107" xfId="0" applyFont="1" applyFill="1" applyBorder="1" applyAlignment="1">
      <alignment horizontal="center" vertical="center" wrapText="1"/>
    </xf>
    <xf numFmtId="0" fontId="52" fillId="0" borderId="73" xfId="0" applyFont="1" applyBorder="1" applyAlignment="1">
      <alignment horizontal="center" vertical="top" wrapText="1"/>
    </xf>
    <xf numFmtId="0" fontId="52" fillId="0" borderId="15" xfId="0" applyFont="1" applyBorder="1" applyAlignment="1">
      <alignment horizontal="center" vertical="top" wrapText="1"/>
    </xf>
    <xf numFmtId="0" fontId="26" fillId="7" borderId="104" xfId="0" applyFont="1" applyFill="1" applyBorder="1" applyAlignment="1">
      <alignment horizontal="center" vertical="center" wrapText="1"/>
    </xf>
    <xf numFmtId="0" fontId="52" fillId="0" borderId="106" xfId="0" applyFont="1" applyBorder="1" applyAlignment="1">
      <alignment horizontal="center" vertical="top" wrapText="1"/>
    </xf>
    <xf numFmtId="0" fontId="52" fillId="0" borderId="105" xfId="0" applyFont="1" applyBorder="1" applyAlignment="1">
      <alignment horizontal="center" vertical="top" wrapText="1"/>
    </xf>
    <xf numFmtId="0" fontId="52" fillId="0" borderId="64" xfId="0" applyFont="1" applyBorder="1" applyAlignment="1">
      <alignment horizontal="center" vertical="top" wrapText="1"/>
    </xf>
    <xf numFmtId="44" fontId="26" fillId="0" borderId="90" xfId="8" applyFont="1" applyFill="1" applyBorder="1" applyAlignment="1">
      <alignment horizontal="center" vertical="center" wrapText="1"/>
    </xf>
    <xf numFmtId="0" fontId="26" fillId="0" borderId="90" xfId="0" applyFont="1" applyFill="1" applyBorder="1" applyAlignment="1">
      <alignment horizontal="center" vertical="center" wrapText="1"/>
    </xf>
    <xf numFmtId="0" fontId="26" fillId="0" borderId="90" xfId="0" applyFont="1" applyFill="1" applyBorder="1" applyAlignment="1">
      <alignment horizontal="center" vertical="center"/>
    </xf>
    <xf numFmtId="0" fontId="26" fillId="0" borderId="95" xfId="0" applyFont="1" applyFill="1" applyBorder="1" applyAlignment="1">
      <alignment horizontal="center" vertical="center"/>
    </xf>
    <xf numFmtId="0" fontId="26" fillId="0" borderId="94" xfId="0" applyFont="1" applyFill="1" applyBorder="1" applyAlignment="1">
      <alignment horizontal="center" vertical="center"/>
    </xf>
    <xf numFmtId="0" fontId="26" fillId="0" borderId="93" xfId="0" applyFont="1" applyFill="1" applyBorder="1" applyAlignment="1">
      <alignment horizontal="center" vertical="center"/>
    </xf>
    <xf numFmtId="0" fontId="24" fillId="7" borderId="97" xfId="0" applyFont="1" applyFill="1" applyBorder="1" applyAlignment="1">
      <alignment horizontal="center" vertical="center"/>
    </xf>
    <xf numFmtId="0" fontId="24" fillId="7" borderId="92" xfId="0" applyFont="1" applyFill="1" applyBorder="1" applyAlignment="1">
      <alignment horizontal="center" vertical="center"/>
    </xf>
    <xf numFmtId="0" fontId="24" fillId="7" borderId="109" xfId="0" applyFont="1" applyFill="1" applyBorder="1" applyAlignment="1">
      <alignment horizontal="center" vertical="center"/>
    </xf>
    <xf numFmtId="0" fontId="24" fillId="0" borderId="0" xfId="0" applyFont="1" applyFill="1" applyBorder="1" applyAlignment="1">
      <alignment horizontal="center" vertical="center" wrapText="1"/>
    </xf>
    <xf numFmtId="0" fontId="6" fillId="0" borderId="0" xfId="0" applyFont="1" applyAlignment="1">
      <alignment horizontal="center" vertical="center" wrapText="1"/>
    </xf>
    <xf numFmtId="0" fontId="26" fillId="2" borderId="3"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6" fillId="0" borderId="0" xfId="0" applyFont="1" applyAlignment="1">
      <alignment horizontal="center"/>
    </xf>
    <xf numFmtId="0" fontId="34" fillId="0" borderId="2" xfId="0" applyFont="1" applyBorder="1" applyAlignment="1">
      <alignment horizontal="center" vertical="center"/>
    </xf>
    <xf numFmtId="0" fontId="34" fillId="0" borderId="36" xfId="0" applyFont="1" applyBorder="1" applyAlignment="1">
      <alignment horizontal="center" vertical="center"/>
    </xf>
    <xf numFmtId="0" fontId="34" fillId="0" borderId="8" xfId="0" applyFont="1" applyBorder="1" applyAlignment="1">
      <alignment horizontal="center" vertical="center"/>
    </xf>
    <xf numFmtId="0" fontId="34" fillId="0" borderId="3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4" xfId="0" applyFont="1" applyBorder="1" applyAlignment="1">
      <alignment horizontal="center" vertical="center"/>
    </xf>
    <xf numFmtId="0" fontId="34" fillId="0" borderId="10" xfId="0" applyFont="1" applyBorder="1" applyAlignment="1">
      <alignment horizontal="center" vertical="center"/>
    </xf>
    <xf numFmtId="0" fontId="26" fillId="2" borderId="87" xfId="0" applyFont="1" applyFill="1" applyBorder="1" applyAlignment="1">
      <alignment horizontal="center" vertical="center"/>
    </xf>
    <xf numFmtId="0" fontId="26" fillId="2" borderId="82" xfId="0" applyFont="1" applyFill="1" applyBorder="1" applyAlignment="1">
      <alignment horizontal="center" vertical="center"/>
    </xf>
    <xf numFmtId="0" fontId="30" fillId="0" borderId="23" xfId="0" applyFont="1" applyFill="1" applyBorder="1" applyAlignment="1">
      <alignment horizontal="left"/>
    </xf>
    <xf numFmtId="0" fontId="29" fillId="0" borderId="0" xfId="0" applyFont="1" applyAlignment="1">
      <alignment horizontal="center"/>
    </xf>
    <xf numFmtId="0" fontId="1" fillId="0" borderId="0" xfId="0" applyFont="1" applyAlignment="1">
      <alignment horizontal="center"/>
    </xf>
  </cellXfs>
  <cellStyles count="15">
    <cellStyle name="20% - Accent6" xfId="10"/>
    <cellStyle name="Euro" xfId="2"/>
    <cellStyle name="Euro 2" xfId="3"/>
    <cellStyle name="Euro 3" xfId="4"/>
    <cellStyle name="Millares" xfId="12" builtinId="3"/>
    <cellStyle name="Millares 2" xfId="13"/>
    <cellStyle name="Millares 3" xfId="9"/>
    <cellStyle name="Millares 4" xfId="14"/>
    <cellStyle name="Moneda" xfId="8" builtinId="4"/>
    <cellStyle name="Normal" xfId="0" builtinId="0"/>
    <cellStyle name="Normal 2" xfId="1"/>
    <cellStyle name="Normal 3" xfId="7"/>
    <cellStyle name="Normal 4 8" xfId="11"/>
    <cellStyle name="Porcentaje" xfId="6" builtinId="5"/>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13565915412345769"/>
          <c:y val="0.19567200157271308"/>
          <c:w val="0.71658395457474555"/>
          <c:h val="0.68902129828140668"/>
        </c:manualLayout>
      </c:layout>
      <c:pie3DChart>
        <c:varyColors val="1"/>
        <c:ser>
          <c:idx val="0"/>
          <c:order val="0"/>
          <c:tx>
            <c:strRef>
              <c:f>'CPCA-III-13'!$G$62</c:f>
              <c:strCache>
                <c:ptCount val="1"/>
                <c:pt idx="0">
                  <c:v>AVANCE TRIMESTRAL DE LA META</c:v>
                </c:pt>
              </c:strCache>
            </c:strRef>
          </c:tx>
          <c:explosion val="4"/>
          <c:dLbls>
            <c:txPr>
              <a:bodyPr/>
              <a:lstStyle/>
              <a:p>
                <a:pPr>
                  <a:defRPr b="1"/>
                </a:pPr>
                <a:endParaRPr lang="es-MX"/>
              </a:p>
            </c:txPr>
            <c:showLegendKey val="0"/>
            <c:showVal val="0"/>
            <c:showCatName val="1"/>
            <c:showSerName val="0"/>
            <c:showPercent val="1"/>
            <c:showBubbleSize val="0"/>
            <c:showLeaderLines val="1"/>
          </c:dLbls>
          <c:cat>
            <c:strRef>
              <c:f>'CPCA-III-13'!$G$63:$G$64</c:f>
              <c:strCache>
                <c:ptCount val="2"/>
                <c:pt idx="0">
                  <c:v>CUMPLIDO</c:v>
                </c:pt>
                <c:pt idx="1">
                  <c:v>EN PROCESO</c:v>
                </c:pt>
              </c:strCache>
            </c:strRef>
          </c:cat>
          <c:val>
            <c:numRef>
              <c:f>'CPCA-III-13'!$H$63:$H$64</c:f>
              <c:numCache>
                <c:formatCode>General</c:formatCode>
                <c:ptCount val="2"/>
                <c:pt idx="0">
                  <c:v>9</c:v>
                </c:pt>
                <c:pt idx="1">
                  <c:v>15</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layout>
        <c:manualLayout>
          <c:xMode val="edge"/>
          <c:yMode val="edge"/>
          <c:x val="0.14340544320448628"/>
          <c:y val="2.4432812459118353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4217469617262993"/>
          <c:y val="0.21398334105435873"/>
          <c:w val="0.72418719274735288"/>
          <c:h val="0.68442425520322714"/>
        </c:manualLayout>
      </c:layout>
      <c:pie3DChart>
        <c:varyColors val="1"/>
        <c:ser>
          <c:idx val="0"/>
          <c:order val="0"/>
          <c:tx>
            <c:strRef>
              <c:f>'CPCA-III-13'!$G$462</c:f>
              <c:strCache>
                <c:ptCount val="1"/>
                <c:pt idx="0">
                  <c:v>AVANCE TRIMESTRAL DE LA META</c:v>
                </c:pt>
              </c:strCache>
            </c:strRef>
          </c:tx>
          <c:explosion val="25"/>
          <c:dLbls>
            <c:dLbl>
              <c:idx val="1"/>
              <c:layout>
                <c:manualLayout>
                  <c:x val="-0.17412930753059008"/>
                  <c:y val="9.5886283919284734E-2"/>
                </c:manualLayout>
              </c:layout>
              <c:showLegendKey val="0"/>
              <c:showVal val="0"/>
              <c:showCatName val="1"/>
              <c:showSerName val="0"/>
              <c:showPercent val="1"/>
              <c:showBubbleSize val="0"/>
              <c:separator>
</c:separator>
            </c:dLbl>
            <c:showLegendKey val="0"/>
            <c:showVal val="0"/>
            <c:showCatName val="1"/>
            <c:showSerName val="0"/>
            <c:showPercent val="1"/>
            <c:showBubbleSize val="0"/>
            <c:separator>
</c:separator>
            <c:showLeaderLines val="1"/>
          </c:dLbls>
          <c:cat>
            <c:strRef>
              <c:f>'CPCA-III-13'!$G$463:$G$464</c:f>
              <c:strCache>
                <c:ptCount val="2"/>
                <c:pt idx="0">
                  <c:v>CUMPLIDO</c:v>
                </c:pt>
                <c:pt idx="1">
                  <c:v>EN PROCESO</c:v>
                </c:pt>
              </c:strCache>
            </c:strRef>
          </c:cat>
          <c:val>
            <c:numRef>
              <c:f>'CPCA-III-13'!$H$463:$H$464</c:f>
              <c:numCache>
                <c:formatCode>General</c:formatCode>
                <c:ptCount val="2"/>
                <c:pt idx="0">
                  <c:v>247</c:v>
                </c:pt>
                <c:pt idx="1">
                  <c:v>3</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12627466520129518"/>
          <c:y val="0.22260114323021618"/>
          <c:w val="0.80935426796702359"/>
          <c:h val="0.57016037481998649"/>
        </c:manualLayout>
      </c:layout>
      <c:lineChart>
        <c:grouping val="standard"/>
        <c:varyColors val="0"/>
        <c:ser>
          <c:idx val="2"/>
          <c:order val="0"/>
          <c:cat>
            <c:strRef>
              <c:f>('CPCA-III-13'!$G$43:$J$43,'CPCA-III-13'!$L$43:$N$43)</c:f>
              <c:strCache>
                <c:ptCount val="7"/>
                <c:pt idx="0">
                  <c:v>2009</c:v>
                </c:pt>
                <c:pt idx="1">
                  <c:v>2010</c:v>
                </c:pt>
                <c:pt idx="2">
                  <c:v>2011</c:v>
                </c:pt>
                <c:pt idx="3">
                  <c:v>2012</c:v>
                </c:pt>
                <c:pt idx="4">
                  <c:v>2013</c:v>
                </c:pt>
                <c:pt idx="5">
                  <c:v>2014</c:v>
                </c:pt>
                <c:pt idx="6">
                  <c:v>Meta 2015</c:v>
                </c:pt>
              </c:strCache>
            </c:strRef>
          </c:cat>
          <c:val>
            <c:numRef>
              <c:f>('CPCA-III-13'!$G$46:$J$46,'CPCA-III-13'!$L$46:$N$46)</c:f>
              <c:numCache>
                <c:formatCode>0%</c:formatCode>
                <c:ptCount val="7"/>
                <c:pt idx="0">
                  <c:v>0.84722222222222221</c:v>
                </c:pt>
                <c:pt idx="1">
                  <c:v>1</c:v>
                </c:pt>
                <c:pt idx="2">
                  <c:v>1</c:v>
                </c:pt>
                <c:pt idx="3">
                  <c:v>0.58333333333333337</c:v>
                </c:pt>
                <c:pt idx="4">
                  <c:v>1.5</c:v>
                </c:pt>
                <c:pt idx="5">
                  <c:v>1.3333333333333333</c:v>
                </c:pt>
                <c:pt idx="6">
                  <c:v>0.375</c:v>
                </c:pt>
              </c:numCache>
            </c:numRef>
          </c:val>
          <c:smooth val="0"/>
        </c:ser>
        <c:dLbls>
          <c:showLegendKey val="0"/>
          <c:showVal val="0"/>
          <c:showCatName val="0"/>
          <c:showSerName val="0"/>
          <c:showPercent val="0"/>
          <c:showBubbleSize val="0"/>
        </c:dLbls>
        <c:marker val="1"/>
        <c:smooth val="0"/>
        <c:axId val="93310336"/>
        <c:axId val="93312128"/>
      </c:lineChart>
      <c:catAx>
        <c:axId val="93310336"/>
        <c:scaling>
          <c:orientation val="minMax"/>
        </c:scaling>
        <c:delete val="0"/>
        <c:axPos val="b"/>
        <c:numFmt formatCode="General" sourceLinked="1"/>
        <c:majorTickMark val="out"/>
        <c:minorTickMark val="none"/>
        <c:tickLblPos val="nextTo"/>
        <c:crossAx val="93312128"/>
        <c:crosses val="autoZero"/>
        <c:auto val="1"/>
        <c:lblAlgn val="ctr"/>
        <c:lblOffset val="100"/>
        <c:noMultiLvlLbl val="0"/>
      </c:catAx>
      <c:valAx>
        <c:axId val="93312128"/>
        <c:scaling>
          <c:orientation val="minMax"/>
        </c:scaling>
        <c:delete val="0"/>
        <c:axPos val="l"/>
        <c:majorGridlines/>
        <c:numFmt formatCode="0%" sourceLinked="1"/>
        <c:majorTickMark val="out"/>
        <c:minorTickMark val="none"/>
        <c:tickLblPos val="nextTo"/>
        <c:crossAx val="9331033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12627466520129518"/>
          <c:y val="0.22260114323021618"/>
          <c:w val="0.80935426796702359"/>
          <c:h val="0.57016037481998649"/>
        </c:manualLayout>
      </c:layout>
      <c:lineChart>
        <c:grouping val="standard"/>
        <c:varyColors val="0"/>
        <c:ser>
          <c:idx val="2"/>
          <c:order val="0"/>
          <c:cat>
            <c:strRef>
              <c:f>('CPCA-III-13'!$G$134:$J$134,'CPCA-III-13'!$L$134:$N$134)</c:f>
              <c:strCache>
                <c:ptCount val="7"/>
                <c:pt idx="0">
                  <c:v>2009</c:v>
                </c:pt>
                <c:pt idx="1">
                  <c:v>2010</c:v>
                </c:pt>
                <c:pt idx="2">
                  <c:v>2011</c:v>
                </c:pt>
                <c:pt idx="3">
                  <c:v>2012</c:v>
                </c:pt>
                <c:pt idx="4">
                  <c:v>2013</c:v>
                </c:pt>
                <c:pt idx="5">
                  <c:v>2014</c:v>
                </c:pt>
                <c:pt idx="6">
                  <c:v>Meta 2015</c:v>
                </c:pt>
              </c:strCache>
            </c:strRef>
          </c:cat>
          <c:val>
            <c:numRef>
              <c:f>('CPCA-III-13'!$G$137:$J$137,'CPCA-III-13'!$L$137:$N$137)</c:f>
              <c:numCache>
                <c:formatCode>0%</c:formatCode>
                <c:ptCount val="7"/>
                <c:pt idx="0">
                  <c:v>1</c:v>
                </c:pt>
                <c:pt idx="1">
                  <c:v>1</c:v>
                </c:pt>
                <c:pt idx="2">
                  <c:v>1</c:v>
                </c:pt>
                <c:pt idx="3">
                  <c:v>1</c:v>
                </c:pt>
                <c:pt idx="4">
                  <c:v>0.98611111111111116</c:v>
                </c:pt>
                <c:pt idx="5">
                  <c:v>0.97222222222222221</c:v>
                </c:pt>
                <c:pt idx="6">
                  <c:v>0.81944444444444442</c:v>
                </c:pt>
              </c:numCache>
            </c:numRef>
          </c:val>
          <c:smooth val="0"/>
        </c:ser>
        <c:dLbls>
          <c:showLegendKey val="0"/>
          <c:showVal val="0"/>
          <c:showCatName val="0"/>
          <c:showSerName val="0"/>
          <c:showPercent val="0"/>
          <c:showBubbleSize val="0"/>
        </c:dLbls>
        <c:marker val="1"/>
        <c:smooth val="0"/>
        <c:axId val="99898112"/>
        <c:axId val="99899648"/>
      </c:lineChart>
      <c:catAx>
        <c:axId val="99898112"/>
        <c:scaling>
          <c:orientation val="minMax"/>
        </c:scaling>
        <c:delete val="0"/>
        <c:axPos val="b"/>
        <c:numFmt formatCode="General" sourceLinked="1"/>
        <c:majorTickMark val="out"/>
        <c:minorTickMark val="none"/>
        <c:tickLblPos val="nextTo"/>
        <c:crossAx val="99899648"/>
        <c:crosses val="autoZero"/>
        <c:auto val="1"/>
        <c:lblAlgn val="ctr"/>
        <c:lblOffset val="100"/>
        <c:noMultiLvlLbl val="0"/>
      </c:catAx>
      <c:valAx>
        <c:axId val="99899648"/>
        <c:scaling>
          <c:orientation val="minMax"/>
        </c:scaling>
        <c:delete val="0"/>
        <c:axPos val="l"/>
        <c:majorGridlines/>
        <c:numFmt formatCode="0%" sourceLinked="1"/>
        <c:majorTickMark val="out"/>
        <c:minorTickMark val="none"/>
        <c:tickLblPos val="nextTo"/>
        <c:crossAx val="9989811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'CPCA-III-13'!$G$154</c:f>
              <c:strCache>
                <c:ptCount val="1"/>
                <c:pt idx="0">
                  <c:v>AVANCE TRIMESTRAL DE LA META</c:v>
                </c:pt>
              </c:strCache>
            </c:strRef>
          </c:tx>
          <c:explosion val="25"/>
          <c:dLbls>
            <c:txPr>
              <a:bodyPr/>
              <a:lstStyle/>
              <a:p>
                <a:pPr>
                  <a:defRPr b="1"/>
                </a:pPr>
                <a:endParaRPr lang="es-MX"/>
              </a:p>
            </c:txPr>
            <c:showLegendKey val="0"/>
            <c:showVal val="0"/>
            <c:showCatName val="1"/>
            <c:showSerName val="0"/>
            <c:showPercent val="1"/>
            <c:showBubbleSize val="0"/>
            <c:showLeaderLines val="1"/>
          </c:dLbls>
          <c:cat>
            <c:strRef>
              <c:f>'CPCA-III-13'!$G$155:$G$156</c:f>
              <c:strCache>
                <c:ptCount val="2"/>
                <c:pt idx="0">
                  <c:v>CUMPLIDO</c:v>
                </c:pt>
                <c:pt idx="1">
                  <c:v>EN PROCESO</c:v>
                </c:pt>
              </c:strCache>
            </c:strRef>
          </c:cat>
          <c:val>
            <c:numRef>
              <c:f>'CPCA-III-13'!$H$155:$H$156</c:f>
              <c:numCache>
                <c:formatCode>General</c:formatCode>
                <c:ptCount val="2"/>
                <c:pt idx="0">
                  <c:v>59</c:v>
                </c:pt>
                <c:pt idx="1">
                  <c:v>13</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12627466520129518"/>
          <c:y val="0.22260114323021618"/>
          <c:w val="0.80935426796702359"/>
          <c:h val="0.57016037481998649"/>
        </c:manualLayout>
      </c:layout>
      <c:lineChart>
        <c:grouping val="standard"/>
        <c:varyColors val="0"/>
        <c:ser>
          <c:idx val="2"/>
          <c:order val="0"/>
          <c:cat>
            <c:strRef>
              <c:f>('CPCA-III-13'!$G$234:$J$234,'CPCA-III-13'!$L$234:$N$234)</c:f>
              <c:strCache>
                <c:ptCount val="7"/>
                <c:pt idx="0">
                  <c:v>2009</c:v>
                </c:pt>
                <c:pt idx="1">
                  <c:v>2010</c:v>
                </c:pt>
                <c:pt idx="2">
                  <c:v>2011</c:v>
                </c:pt>
                <c:pt idx="3">
                  <c:v>2012</c:v>
                </c:pt>
                <c:pt idx="4">
                  <c:v>2013</c:v>
                </c:pt>
                <c:pt idx="5">
                  <c:v>2014</c:v>
                </c:pt>
                <c:pt idx="6">
                  <c:v>Meta 2015</c:v>
                </c:pt>
              </c:strCache>
            </c:strRef>
          </c:cat>
          <c:val>
            <c:numRef>
              <c:f>('CPCA-III-13'!$G$237:$J$237,'CPCA-III-13'!$L$237:$N$237)</c:f>
              <c:numCache>
                <c:formatCode>0%</c:formatCode>
                <c:ptCount val="7"/>
                <c:pt idx="0">
                  <c:v>0</c:v>
                </c:pt>
                <c:pt idx="1">
                  <c:v>0</c:v>
                </c:pt>
                <c:pt idx="2">
                  <c:v>0</c:v>
                </c:pt>
                <c:pt idx="3">
                  <c:v>0</c:v>
                </c:pt>
                <c:pt idx="4">
                  <c:v>0</c:v>
                </c:pt>
                <c:pt idx="5">
                  <c:v>0</c:v>
                </c:pt>
                <c:pt idx="6">
                  <c:v>0.2</c:v>
                </c:pt>
              </c:numCache>
            </c:numRef>
          </c:val>
          <c:smooth val="0"/>
        </c:ser>
        <c:dLbls>
          <c:showLegendKey val="0"/>
          <c:showVal val="0"/>
          <c:showCatName val="0"/>
          <c:showSerName val="0"/>
          <c:showPercent val="0"/>
          <c:showBubbleSize val="0"/>
        </c:dLbls>
        <c:marker val="1"/>
        <c:smooth val="0"/>
        <c:axId val="100251520"/>
        <c:axId val="100253056"/>
      </c:lineChart>
      <c:catAx>
        <c:axId val="100251520"/>
        <c:scaling>
          <c:orientation val="minMax"/>
        </c:scaling>
        <c:delete val="0"/>
        <c:axPos val="b"/>
        <c:numFmt formatCode="General" sourceLinked="1"/>
        <c:majorTickMark val="out"/>
        <c:minorTickMark val="none"/>
        <c:tickLblPos val="nextTo"/>
        <c:crossAx val="100253056"/>
        <c:crosses val="autoZero"/>
        <c:auto val="1"/>
        <c:lblAlgn val="ctr"/>
        <c:lblOffset val="100"/>
        <c:noMultiLvlLbl val="0"/>
      </c:catAx>
      <c:valAx>
        <c:axId val="100253056"/>
        <c:scaling>
          <c:orientation val="minMax"/>
        </c:scaling>
        <c:delete val="0"/>
        <c:axPos val="l"/>
        <c:majorGridlines/>
        <c:numFmt formatCode="0%" sourceLinked="1"/>
        <c:majorTickMark val="out"/>
        <c:minorTickMark val="none"/>
        <c:tickLblPos val="nextTo"/>
        <c:crossAx val="100251520"/>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3624013994005696"/>
          <c:y val="5.5652163751744622E-2"/>
          <c:w val="0.76580729343407206"/>
          <c:h val="0.94434783624825624"/>
        </c:manualLayout>
      </c:layout>
      <c:pie3DChart>
        <c:varyColors val="1"/>
        <c:ser>
          <c:idx val="0"/>
          <c:order val="0"/>
          <c:tx>
            <c:strRef>
              <c:f>'CPCA-III-13'!$I$257</c:f>
              <c:strCache>
                <c:ptCount val="1"/>
              </c:strCache>
            </c:strRef>
          </c:tx>
          <c:explosion val="25"/>
          <c:dPt>
            <c:idx val="0"/>
            <c:bubble3D val="0"/>
            <c:explosion val="0"/>
          </c:dPt>
          <c:dLbls>
            <c:showLegendKey val="0"/>
            <c:showVal val="0"/>
            <c:showCatName val="1"/>
            <c:showSerName val="0"/>
            <c:showPercent val="1"/>
            <c:showBubbleSize val="0"/>
            <c:showLeaderLines val="1"/>
          </c:dLbls>
          <c:cat>
            <c:strRef>
              <c:f>'CPCA-III-13'!$G$258:$G$259</c:f>
              <c:strCache>
                <c:ptCount val="2"/>
                <c:pt idx="0">
                  <c:v>CUMPLIDO</c:v>
                </c:pt>
                <c:pt idx="1">
                  <c:v>EN PROCESO</c:v>
                </c:pt>
              </c:strCache>
            </c:strRef>
          </c:cat>
          <c:val>
            <c:numRef>
              <c:f>'CPCA-III-13'!$H$258:$H$259</c:f>
              <c:numCache>
                <c:formatCode>General</c:formatCode>
                <c:ptCount val="2"/>
                <c:pt idx="0">
                  <c:v>12</c:v>
                </c:pt>
                <c:pt idx="1">
                  <c:v>15</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12627466520129518"/>
          <c:y val="0.22260114323021618"/>
          <c:w val="0.80935426796702359"/>
          <c:h val="0.57016037481998649"/>
        </c:manualLayout>
      </c:layout>
      <c:lineChart>
        <c:grouping val="standard"/>
        <c:varyColors val="0"/>
        <c:ser>
          <c:idx val="2"/>
          <c:order val="0"/>
          <c:cat>
            <c:strRef>
              <c:f>('CPCA-III-13'!$G$234:$J$234,'CPCA-III-13'!$L$234:$N$234)</c:f>
              <c:strCache>
                <c:ptCount val="7"/>
                <c:pt idx="0">
                  <c:v>2009</c:v>
                </c:pt>
                <c:pt idx="1">
                  <c:v>2010</c:v>
                </c:pt>
                <c:pt idx="2">
                  <c:v>2011</c:v>
                </c:pt>
                <c:pt idx="3">
                  <c:v>2012</c:v>
                </c:pt>
                <c:pt idx="4">
                  <c:v>2013</c:v>
                </c:pt>
                <c:pt idx="5">
                  <c:v>2014</c:v>
                </c:pt>
                <c:pt idx="6">
                  <c:v>Meta 2015</c:v>
                </c:pt>
              </c:strCache>
            </c:strRef>
          </c:cat>
          <c:val>
            <c:numRef>
              <c:f>('CPCA-III-13'!$G$340:$J$340,'CPCA-III-13'!$L$340:$N$340)</c:f>
              <c:numCache>
                <c:formatCode>0%</c:formatCode>
                <c:ptCount val="7"/>
                <c:pt idx="0">
                  <c:v>1.0986111111111112</c:v>
                </c:pt>
                <c:pt idx="1">
                  <c:v>1.0522875816993464</c:v>
                </c:pt>
                <c:pt idx="2">
                  <c:v>0.84624999999999995</c:v>
                </c:pt>
                <c:pt idx="3">
                  <c:v>0.51897435897435895</c:v>
                </c:pt>
                <c:pt idx="4">
                  <c:v>0.86</c:v>
                </c:pt>
                <c:pt idx="5">
                  <c:v>1.1261538461538461</c:v>
                </c:pt>
                <c:pt idx="6">
                  <c:v>0.51875000000000004</c:v>
                </c:pt>
              </c:numCache>
            </c:numRef>
          </c:val>
          <c:smooth val="0"/>
        </c:ser>
        <c:dLbls>
          <c:showLegendKey val="0"/>
          <c:showVal val="0"/>
          <c:showCatName val="0"/>
          <c:showSerName val="0"/>
          <c:showPercent val="0"/>
          <c:showBubbleSize val="0"/>
        </c:dLbls>
        <c:marker val="1"/>
        <c:smooth val="0"/>
        <c:axId val="100233984"/>
        <c:axId val="102614528"/>
      </c:lineChart>
      <c:catAx>
        <c:axId val="100233984"/>
        <c:scaling>
          <c:orientation val="minMax"/>
        </c:scaling>
        <c:delete val="0"/>
        <c:axPos val="b"/>
        <c:numFmt formatCode="General" sourceLinked="1"/>
        <c:majorTickMark val="out"/>
        <c:minorTickMark val="none"/>
        <c:tickLblPos val="nextTo"/>
        <c:crossAx val="102614528"/>
        <c:crosses val="autoZero"/>
        <c:auto val="1"/>
        <c:lblAlgn val="ctr"/>
        <c:lblOffset val="100"/>
        <c:noMultiLvlLbl val="0"/>
      </c:catAx>
      <c:valAx>
        <c:axId val="102614528"/>
        <c:scaling>
          <c:orientation val="minMax"/>
        </c:scaling>
        <c:delete val="0"/>
        <c:axPos val="l"/>
        <c:majorGridlines/>
        <c:numFmt formatCode="0%" sourceLinked="1"/>
        <c:majorTickMark val="out"/>
        <c:minorTickMark val="none"/>
        <c:tickLblPos val="nextTo"/>
        <c:crossAx val="100233984"/>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9.8923584537625522E-2"/>
          <c:y val="3.4546650869214852E-3"/>
          <c:w val="0.76580729343407272"/>
          <c:h val="0.94434783624825658"/>
        </c:manualLayout>
      </c:layout>
      <c:pie3DChart>
        <c:varyColors val="1"/>
        <c:ser>
          <c:idx val="0"/>
          <c:order val="0"/>
          <c:tx>
            <c:strRef>
              <c:f>'CPCA-III-13'!$G$360</c:f>
              <c:strCache>
                <c:ptCount val="1"/>
                <c:pt idx="0">
                  <c:v>AVANCE TRIMESTRAL DE LA META</c:v>
                </c:pt>
              </c:strCache>
            </c:strRef>
          </c:tx>
          <c:explosion val="25"/>
          <c:dPt>
            <c:idx val="0"/>
            <c:bubble3D val="0"/>
            <c:explosion val="0"/>
          </c:dPt>
          <c:dLbls>
            <c:dLbl>
              <c:idx val="0"/>
              <c:layout>
                <c:manualLayout>
                  <c:x val="1.1821384307057611E-2"/>
                  <c:y val="-1.9839200316108162E-2"/>
                </c:manualLayout>
              </c:layout>
              <c:showLegendKey val="0"/>
              <c:showVal val="0"/>
              <c:showCatName val="1"/>
              <c:showSerName val="0"/>
              <c:showPercent val="1"/>
              <c:showBubbleSize val="0"/>
            </c:dLbl>
            <c:dLbl>
              <c:idx val="1"/>
              <c:layout>
                <c:manualLayout>
                  <c:x val="1.2087502575975188E-2"/>
                  <c:y val="0.40196616073867053"/>
                </c:manualLayout>
              </c:layout>
              <c:showLegendKey val="0"/>
              <c:showVal val="0"/>
              <c:showCatName val="1"/>
              <c:showSerName val="0"/>
              <c:showPercent val="1"/>
              <c:showBubbleSize val="0"/>
            </c:dLbl>
            <c:txPr>
              <a:bodyPr/>
              <a:lstStyle/>
              <a:p>
                <a:pPr>
                  <a:defRPr b="1"/>
                </a:pPr>
                <a:endParaRPr lang="es-MX"/>
              </a:p>
            </c:txPr>
            <c:showLegendKey val="0"/>
            <c:showVal val="0"/>
            <c:showCatName val="1"/>
            <c:showSerName val="0"/>
            <c:showPercent val="1"/>
            <c:showBubbleSize val="0"/>
            <c:showLeaderLines val="1"/>
          </c:dLbls>
          <c:cat>
            <c:strRef>
              <c:f>'CPCA-III-13'!$G$361:$G$362</c:f>
              <c:strCache>
                <c:ptCount val="2"/>
                <c:pt idx="0">
                  <c:v>CUMPLIDO</c:v>
                </c:pt>
                <c:pt idx="1">
                  <c:v>EN PROCESO</c:v>
                </c:pt>
              </c:strCache>
            </c:strRef>
          </c:cat>
          <c:val>
            <c:numRef>
              <c:f>'CPCA-III-13'!$H$361:$H$362</c:f>
              <c:numCache>
                <c:formatCode>General</c:formatCode>
                <c:ptCount val="2"/>
                <c:pt idx="0">
                  <c:v>343</c:v>
                </c:pt>
                <c:pt idx="1">
                  <c:v>457</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12627466520129518"/>
          <c:y val="0.22260114323021618"/>
          <c:w val="0.80935426796702359"/>
          <c:h val="0.57016037481998649"/>
        </c:manualLayout>
      </c:layout>
      <c:lineChart>
        <c:grouping val="standard"/>
        <c:varyColors val="0"/>
        <c:ser>
          <c:idx val="2"/>
          <c:order val="0"/>
          <c:cat>
            <c:strRef>
              <c:f>('CPCA-III-13'!$G$234:$J$234,'CPCA-III-13'!$L$234:$N$234)</c:f>
              <c:strCache>
                <c:ptCount val="7"/>
                <c:pt idx="0">
                  <c:v>2009</c:v>
                </c:pt>
                <c:pt idx="1">
                  <c:v>2010</c:v>
                </c:pt>
                <c:pt idx="2">
                  <c:v>2011</c:v>
                </c:pt>
                <c:pt idx="3">
                  <c:v>2012</c:v>
                </c:pt>
                <c:pt idx="4">
                  <c:v>2013</c:v>
                </c:pt>
                <c:pt idx="5">
                  <c:v>2014</c:v>
                </c:pt>
                <c:pt idx="6">
                  <c:v>Meta 2015</c:v>
                </c:pt>
              </c:strCache>
            </c:strRef>
          </c:cat>
          <c:val>
            <c:numRef>
              <c:f>('CPCA-III-13'!$G$442:$J$442,'CPCA-III-13'!$L$442:$N$442)</c:f>
              <c:numCache>
                <c:formatCode>0%</c:formatCode>
                <c:ptCount val="7"/>
                <c:pt idx="0">
                  <c:v>1.0857142857142856</c:v>
                </c:pt>
                <c:pt idx="1">
                  <c:v>1.3818181818181818</c:v>
                </c:pt>
                <c:pt idx="2">
                  <c:v>0.48</c:v>
                </c:pt>
                <c:pt idx="3">
                  <c:v>0.34</c:v>
                </c:pt>
                <c:pt idx="4">
                  <c:v>1.42</c:v>
                </c:pt>
                <c:pt idx="5">
                  <c:v>2.5299999999999998</c:v>
                </c:pt>
                <c:pt idx="6">
                  <c:v>0.98799999999999999</c:v>
                </c:pt>
              </c:numCache>
            </c:numRef>
          </c:val>
          <c:smooth val="0"/>
        </c:ser>
        <c:dLbls>
          <c:showLegendKey val="0"/>
          <c:showVal val="0"/>
          <c:showCatName val="0"/>
          <c:showSerName val="0"/>
          <c:showPercent val="0"/>
          <c:showBubbleSize val="0"/>
        </c:dLbls>
        <c:marker val="1"/>
        <c:smooth val="0"/>
        <c:axId val="102903808"/>
        <c:axId val="102905344"/>
      </c:lineChart>
      <c:catAx>
        <c:axId val="102903808"/>
        <c:scaling>
          <c:orientation val="minMax"/>
        </c:scaling>
        <c:delete val="0"/>
        <c:axPos val="b"/>
        <c:numFmt formatCode="General" sourceLinked="1"/>
        <c:majorTickMark val="out"/>
        <c:minorTickMark val="none"/>
        <c:tickLblPos val="nextTo"/>
        <c:crossAx val="102905344"/>
        <c:crosses val="autoZero"/>
        <c:auto val="1"/>
        <c:lblAlgn val="ctr"/>
        <c:lblOffset val="100"/>
        <c:noMultiLvlLbl val="0"/>
      </c:catAx>
      <c:valAx>
        <c:axId val="102905344"/>
        <c:scaling>
          <c:orientation val="minMax"/>
        </c:scaling>
        <c:delete val="0"/>
        <c:axPos val="l"/>
        <c:majorGridlines/>
        <c:numFmt formatCode="0%" sourceLinked="1"/>
        <c:majorTickMark val="out"/>
        <c:minorTickMark val="none"/>
        <c:tickLblPos val="nextTo"/>
        <c:crossAx val="102903808"/>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c:printSettings>
  <c:userShapes r:id="rId1"/>
</c:chartSpace>
</file>

<file path=xl/drawings/_rels/drawing20.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62</xdr:row>
      <xdr:rowOff>114300</xdr:rowOff>
    </xdr:from>
    <xdr:to>
      <xdr:col>4</xdr:col>
      <xdr:colOff>1009650</xdr:colOff>
      <xdr:row>74</xdr:row>
      <xdr:rowOff>0</xdr:rowOff>
    </xdr:to>
    <xdr:sp macro="" textlink="">
      <xdr:nvSpPr>
        <xdr:cNvPr id="2" name="Text Box 1"/>
        <xdr:cNvSpPr txBox="1">
          <a:spLocks noChangeArrowheads="1"/>
        </xdr:cNvSpPr>
      </xdr:nvSpPr>
      <xdr:spPr bwMode="auto">
        <a:xfrm>
          <a:off x="133350" y="10382250"/>
          <a:ext cx="5486400"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r>
            <a:rPr lang="es-ES" sz="900" b="0" i="0" strike="noStrike" baseline="0">
              <a:solidFill>
                <a:srgbClr val="000000"/>
              </a:solidFill>
              <a:latin typeface="Arial"/>
              <a:cs typeface="Arial"/>
            </a:rPr>
            <a:t>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xdr:cNvSpPr txBox="1"/>
      </xdr:nvSpPr>
      <xdr:spPr>
        <a:xfrm>
          <a:off x="3524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6" name="5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9" name="8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xdr:row>
      <xdr:rowOff>142875</xdr:rowOff>
    </xdr:from>
    <xdr:ext cx="184731" cy="264560"/>
    <xdr:sp macro="" textlink="">
      <xdr:nvSpPr>
        <xdr:cNvPr id="12" name="11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15709</xdr:colOff>
      <xdr:row>0</xdr:row>
      <xdr:rowOff>28575</xdr:rowOff>
    </xdr:from>
    <xdr:ext cx="898003" cy="254557"/>
    <xdr:sp macro="" textlink="">
      <xdr:nvSpPr>
        <xdr:cNvPr id="13" name="12 CuadroTexto"/>
        <xdr:cNvSpPr txBox="1"/>
      </xdr:nvSpPr>
      <xdr:spPr>
        <a:xfrm>
          <a:off x="8550109" y="28575"/>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ETCA-II-08</a:t>
          </a:r>
        </a:p>
      </xdr:txBody>
    </xdr:sp>
    <xdr:clientData/>
  </xdr:oneCellAnchor>
  <xdr:oneCellAnchor>
    <xdr:from>
      <xdr:col>7</xdr:col>
      <xdr:colOff>451641</xdr:colOff>
      <xdr:row>3</xdr:row>
      <xdr:rowOff>114300</xdr:rowOff>
    </xdr:from>
    <xdr:ext cx="2387320" cy="254557"/>
    <xdr:sp macro="" textlink="">
      <xdr:nvSpPr>
        <xdr:cNvPr id="14" name="13 CuadroTexto"/>
        <xdr:cNvSpPr txBox="1"/>
      </xdr:nvSpPr>
      <xdr:spPr>
        <a:xfrm>
          <a:off x="8033541" y="704850"/>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0</xdr:colOff>
      <xdr:row>67</xdr:row>
      <xdr:rowOff>0</xdr:rowOff>
    </xdr:from>
    <xdr:to>
      <xdr:col>4</xdr:col>
      <xdr:colOff>942974</xdr:colOff>
      <xdr:row>75</xdr:row>
      <xdr:rowOff>76200</xdr:rowOff>
    </xdr:to>
    <xdr:sp macro="" textlink="">
      <xdr:nvSpPr>
        <xdr:cNvPr id="8" name="Text Box 1"/>
        <xdr:cNvSpPr txBox="1">
          <a:spLocks noChangeArrowheads="1"/>
        </xdr:cNvSpPr>
      </xdr:nvSpPr>
      <xdr:spPr bwMode="auto">
        <a:xfrm>
          <a:off x="190500" y="16459200"/>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oneCellAnchor>
    <xdr:from>
      <xdr:col>0</xdr:col>
      <xdr:colOff>0</xdr:colOff>
      <xdr:row>3</xdr:row>
      <xdr:rowOff>142875</xdr:rowOff>
    </xdr:from>
    <xdr:ext cx="184731" cy="264560"/>
    <xdr:sp macro="" textlink="">
      <xdr:nvSpPr>
        <xdr:cNvPr id="10" name="9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0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5" name="14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xdr:row>
      <xdr:rowOff>142875</xdr:rowOff>
    </xdr:from>
    <xdr:ext cx="184731" cy="264560"/>
    <xdr:sp macro="" textlink="">
      <xdr:nvSpPr>
        <xdr:cNvPr id="16" name="15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990600</xdr:colOff>
      <xdr:row>0</xdr:row>
      <xdr:rowOff>28575</xdr:rowOff>
    </xdr:from>
    <xdr:ext cx="1141062" cy="292657"/>
    <xdr:sp macro="" textlink="">
      <xdr:nvSpPr>
        <xdr:cNvPr id="4" name="3 CuadroTexto"/>
        <xdr:cNvSpPr txBox="1"/>
      </xdr:nvSpPr>
      <xdr:spPr>
        <a:xfrm>
          <a:off x="6591300" y="28575"/>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ETCA-II-08-A</a:t>
          </a:r>
        </a:p>
      </xdr:txBody>
    </xdr:sp>
    <xdr:clientData/>
  </xdr:oneCellAnchor>
  <xdr:oneCellAnchor>
    <xdr:from>
      <xdr:col>2</xdr:col>
      <xdr:colOff>1813716</xdr:colOff>
      <xdr:row>3</xdr:row>
      <xdr:rowOff>95250</xdr:rowOff>
    </xdr:from>
    <xdr:ext cx="2387320" cy="254557"/>
    <xdr:sp macro="" textlink="">
      <xdr:nvSpPr>
        <xdr:cNvPr id="5" name="4 CuadroTexto"/>
        <xdr:cNvSpPr txBox="1"/>
      </xdr:nvSpPr>
      <xdr:spPr>
        <a:xfrm>
          <a:off x="5357016" y="685800"/>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95250</xdr:colOff>
      <xdr:row>29</xdr:row>
      <xdr:rowOff>123825</xdr:rowOff>
    </xdr:from>
    <xdr:to>
      <xdr:col>2</xdr:col>
      <xdr:colOff>1704974</xdr:colOff>
      <xdr:row>38</xdr:row>
      <xdr:rowOff>95250</xdr:rowOff>
    </xdr:to>
    <xdr:sp macro="" textlink="">
      <xdr:nvSpPr>
        <xdr:cNvPr id="6" name="Text Box 1"/>
        <xdr:cNvSpPr txBox="1">
          <a:spLocks noChangeArrowheads="1"/>
        </xdr:cNvSpPr>
      </xdr:nvSpPr>
      <xdr:spPr bwMode="auto">
        <a:xfrm>
          <a:off x="190500" y="6772275"/>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9</xdr:col>
      <xdr:colOff>625309</xdr:colOff>
      <xdr:row>0</xdr:row>
      <xdr:rowOff>85725</xdr:rowOff>
    </xdr:from>
    <xdr:ext cx="898003" cy="254557"/>
    <xdr:sp macro="" textlink="">
      <xdr:nvSpPr>
        <xdr:cNvPr id="4" name="3 CuadroTexto"/>
        <xdr:cNvSpPr txBox="1"/>
      </xdr:nvSpPr>
      <xdr:spPr>
        <a:xfrm>
          <a:off x="10836109" y="85725"/>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ETCA-II-09</a:t>
          </a:r>
        </a:p>
      </xdr:txBody>
    </xdr:sp>
    <xdr:clientData/>
  </xdr:oneCellAnchor>
  <xdr:twoCellAnchor editAs="oneCell">
    <xdr:from>
      <xdr:col>1</xdr:col>
      <xdr:colOff>0</xdr:colOff>
      <xdr:row>28</xdr:row>
      <xdr:rowOff>0</xdr:rowOff>
    </xdr:from>
    <xdr:to>
      <xdr:col>4</xdr:col>
      <xdr:colOff>209549</xdr:colOff>
      <xdr:row>36</xdr:row>
      <xdr:rowOff>76200</xdr:rowOff>
    </xdr:to>
    <xdr:sp macro="" textlink="">
      <xdr:nvSpPr>
        <xdr:cNvPr id="6" name="Text Box 1"/>
        <xdr:cNvSpPr txBox="1">
          <a:spLocks noChangeArrowheads="1"/>
        </xdr:cNvSpPr>
      </xdr:nvSpPr>
      <xdr:spPr bwMode="auto">
        <a:xfrm>
          <a:off x="409575" y="7753350"/>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oneCellAnchor>
    <xdr:from>
      <xdr:col>2</xdr:col>
      <xdr:colOff>0</xdr:colOff>
      <xdr:row>4</xdr:row>
      <xdr:rowOff>142875</xdr:rowOff>
    </xdr:from>
    <xdr:ext cx="184731" cy="264560"/>
    <xdr:sp macro="" textlink="">
      <xdr:nvSpPr>
        <xdr:cNvPr id="7" name="6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118266</xdr:colOff>
      <xdr:row>4</xdr:row>
      <xdr:rowOff>38100</xdr:rowOff>
    </xdr:from>
    <xdr:ext cx="2387320" cy="254557"/>
    <xdr:sp macro="" textlink="">
      <xdr:nvSpPr>
        <xdr:cNvPr id="9" name="8 CuadroTexto"/>
        <xdr:cNvSpPr txBox="1"/>
      </xdr:nvSpPr>
      <xdr:spPr>
        <a:xfrm>
          <a:off x="9414666" y="82867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30480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9</xdr:col>
      <xdr:colOff>552790</xdr:colOff>
      <xdr:row>0</xdr:row>
      <xdr:rowOff>51026</xdr:rowOff>
    </xdr:from>
    <xdr:ext cx="1226791" cy="255134"/>
    <xdr:sp macro="" textlink="">
      <xdr:nvSpPr>
        <xdr:cNvPr id="4" name="3 CuadroTexto"/>
        <xdr:cNvSpPr txBox="1"/>
      </xdr:nvSpPr>
      <xdr:spPr>
        <a:xfrm>
          <a:off x="8368393" y="51026"/>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a:t>
          </a:r>
        </a:p>
      </xdr:txBody>
    </xdr:sp>
    <xdr:clientData/>
  </xdr:oneCellAnchor>
  <xdr:oneCellAnchor>
    <xdr:from>
      <xdr:col>6</xdr:col>
      <xdr:colOff>311487</xdr:colOff>
      <xdr:row>4</xdr:row>
      <xdr:rowOff>51027</xdr:rowOff>
    </xdr:from>
    <xdr:ext cx="2387320" cy="254557"/>
    <xdr:sp macro="" textlink="">
      <xdr:nvSpPr>
        <xdr:cNvPr id="5" name="4 CuadroTexto"/>
        <xdr:cNvSpPr txBox="1"/>
      </xdr:nvSpPr>
      <xdr:spPr>
        <a:xfrm>
          <a:off x="7404210" y="850447"/>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0</xdr:colOff>
      <xdr:row>160</xdr:row>
      <xdr:rowOff>0</xdr:rowOff>
    </xdr:from>
    <xdr:to>
      <xdr:col>4</xdr:col>
      <xdr:colOff>354805</xdr:colOff>
      <xdr:row>168</xdr:row>
      <xdr:rowOff>103414</xdr:rowOff>
    </xdr:to>
    <xdr:sp macro="" textlink="">
      <xdr:nvSpPr>
        <xdr:cNvPr id="6" name="Text Box 1"/>
        <xdr:cNvSpPr txBox="1">
          <a:spLocks noChangeArrowheads="1"/>
        </xdr:cNvSpPr>
      </xdr:nvSpPr>
      <xdr:spPr bwMode="auto">
        <a:xfrm>
          <a:off x="552790" y="31636607"/>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1</xdr:col>
      <xdr:colOff>0</xdr:colOff>
      <xdr:row>27</xdr:row>
      <xdr:rowOff>0</xdr:rowOff>
    </xdr:from>
    <xdr:to>
      <xdr:col>4</xdr:col>
      <xdr:colOff>590549</xdr:colOff>
      <xdr:row>35</xdr:row>
      <xdr:rowOff>76200</xdr:rowOff>
    </xdr:to>
    <xdr:sp macro="" textlink="">
      <xdr:nvSpPr>
        <xdr:cNvPr id="5" name="Text Box 1"/>
        <xdr:cNvSpPr txBox="1">
          <a:spLocks noChangeArrowheads="1"/>
        </xdr:cNvSpPr>
      </xdr:nvSpPr>
      <xdr:spPr bwMode="auto">
        <a:xfrm>
          <a:off x="409575" y="7562850"/>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oneCellAnchor>
    <xdr:from>
      <xdr:col>2</xdr:col>
      <xdr:colOff>0</xdr:colOff>
      <xdr:row>4</xdr:row>
      <xdr:rowOff>142875</xdr:rowOff>
    </xdr:from>
    <xdr:ext cx="184731" cy="264560"/>
    <xdr:sp macro="" textlink="">
      <xdr:nvSpPr>
        <xdr:cNvPr id="6" name="5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285750</xdr:colOff>
      <xdr:row>0</xdr:row>
      <xdr:rowOff>76200</xdr:rowOff>
    </xdr:from>
    <xdr:ext cx="1285187" cy="254557"/>
    <xdr:sp macro="" textlink="">
      <xdr:nvSpPr>
        <xdr:cNvPr id="7" name="6 CuadroTexto"/>
        <xdr:cNvSpPr txBox="1"/>
      </xdr:nvSpPr>
      <xdr:spPr>
        <a:xfrm>
          <a:off x="8820150" y="76200"/>
          <a:ext cx="1285187"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ETCA-II-09-B</a:t>
          </a:r>
        </a:p>
        <a:p>
          <a:pPr algn="r"/>
          <a:endParaRPr lang="es-MX" sz="1100" b="1">
            <a:latin typeface="Arial" pitchFamily="34" charset="0"/>
            <a:cs typeface="Arial" pitchFamily="34" charset="0"/>
          </a:endParaRPr>
        </a:p>
      </xdr:txBody>
    </xdr:sp>
    <xdr:clientData/>
  </xdr:oneCellAnchor>
  <xdr:oneCellAnchor>
    <xdr:from>
      <xdr:col>7</xdr:col>
      <xdr:colOff>223041</xdr:colOff>
      <xdr:row>4</xdr:row>
      <xdr:rowOff>57150</xdr:rowOff>
    </xdr:from>
    <xdr:ext cx="2387320" cy="254557"/>
    <xdr:sp macro="" textlink="">
      <xdr:nvSpPr>
        <xdr:cNvPr id="8" name="7 CuadroTexto"/>
        <xdr:cNvSpPr txBox="1"/>
      </xdr:nvSpPr>
      <xdr:spPr>
        <a:xfrm>
          <a:off x="7843041" y="84772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25</xdr:row>
      <xdr:rowOff>142875</xdr:rowOff>
    </xdr:from>
    <xdr:ext cx="184731" cy="264560"/>
    <xdr:sp macro="" textlink="">
      <xdr:nvSpPr>
        <xdr:cNvPr id="5" name="4 CuadroTexto"/>
        <xdr:cNvSpPr txBox="1"/>
      </xdr:nvSpPr>
      <xdr:spPr>
        <a:xfrm>
          <a:off x="33242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485775</xdr:colOff>
      <xdr:row>21</xdr:row>
      <xdr:rowOff>0</xdr:rowOff>
    </xdr:from>
    <xdr:ext cx="1285187" cy="254557"/>
    <xdr:sp macro="" textlink="">
      <xdr:nvSpPr>
        <xdr:cNvPr id="6" name="5 CuadroTexto"/>
        <xdr:cNvSpPr txBox="1"/>
      </xdr:nvSpPr>
      <xdr:spPr>
        <a:xfrm>
          <a:off x="7467600" y="0"/>
          <a:ext cx="1285187"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CPCA-II-09-C</a:t>
          </a:r>
        </a:p>
        <a:p>
          <a:pPr algn="r"/>
          <a:endParaRPr lang="es-MX" sz="1100" b="1">
            <a:latin typeface="Arial" pitchFamily="34" charset="0"/>
            <a:cs typeface="Arial" pitchFamily="34" charset="0"/>
          </a:endParaRPr>
        </a:p>
      </xdr:txBody>
    </xdr:sp>
    <xdr:clientData/>
  </xdr:oneCellAnchor>
  <xdr:oneCellAnchor>
    <xdr:from>
      <xdr:col>2</xdr:col>
      <xdr:colOff>0</xdr:colOff>
      <xdr:row>49</xdr:row>
      <xdr:rowOff>142875</xdr:rowOff>
    </xdr:from>
    <xdr:ext cx="184731" cy="264560"/>
    <xdr:sp macro="" textlink="">
      <xdr:nvSpPr>
        <xdr:cNvPr id="8" name="7 CuadroTexto"/>
        <xdr:cNvSpPr txBox="1"/>
      </xdr:nvSpPr>
      <xdr:spPr>
        <a:xfrm>
          <a:off x="332422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685800</xdr:colOff>
      <xdr:row>44</xdr:row>
      <xdr:rowOff>171450</xdr:rowOff>
    </xdr:from>
    <xdr:ext cx="1285187" cy="254557"/>
    <xdr:sp macro="" textlink="">
      <xdr:nvSpPr>
        <xdr:cNvPr id="10" name="9 CuadroTexto"/>
        <xdr:cNvSpPr txBox="1"/>
      </xdr:nvSpPr>
      <xdr:spPr>
        <a:xfrm>
          <a:off x="10582275" y="13392150"/>
          <a:ext cx="1285187"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CPCA-II-09-C</a:t>
          </a:r>
        </a:p>
        <a:p>
          <a:pPr algn="r"/>
          <a:endParaRPr lang="es-MX" sz="1100" b="1">
            <a:latin typeface="Arial" pitchFamily="34" charset="0"/>
            <a:cs typeface="Arial" pitchFamily="34" charset="0"/>
          </a:endParaRPr>
        </a:p>
      </xdr:txBody>
    </xdr:sp>
    <xdr:clientData/>
  </xdr:oneCellAnchor>
  <xdr:oneCellAnchor>
    <xdr:from>
      <xdr:col>2</xdr:col>
      <xdr:colOff>0</xdr:colOff>
      <xdr:row>96</xdr:row>
      <xdr:rowOff>142875</xdr:rowOff>
    </xdr:from>
    <xdr:ext cx="184731" cy="264560"/>
    <xdr:sp macro="" textlink="">
      <xdr:nvSpPr>
        <xdr:cNvPr id="11" name="10 CuadroTexto"/>
        <xdr:cNvSpPr txBox="1"/>
      </xdr:nvSpPr>
      <xdr:spPr>
        <a:xfrm>
          <a:off x="3562350" y="164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762000</xdr:colOff>
      <xdr:row>92</xdr:row>
      <xdr:rowOff>142875</xdr:rowOff>
    </xdr:from>
    <xdr:ext cx="1285187" cy="254557"/>
    <xdr:sp macro="" textlink="">
      <xdr:nvSpPr>
        <xdr:cNvPr id="13" name="12 CuadroTexto"/>
        <xdr:cNvSpPr txBox="1"/>
      </xdr:nvSpPr>
      <xdr:spPr>
        <a:xfrm>
          <a:off x="10658475" y="21050250"/>
          <a:ext cx="1285187"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CPCA-II-09-C</a:t>
          </a:r>
        </a:p>
        <a:p>
          <a:pPr algn="r"/>
          <a:endParaRPr lang="es-MX" sz="1100" b="1">
            <a:latin typeface="Arial" pitchFamily="34" charset="0"/>
            <a:cs typeface="Arial" pitchFamily="34" charset="0"/>
          </a:endParaRPr>
        </a:p>
      </xdr:txBody>
    </xdr:sp>
    <xdr:clientData/>
  </xdr:oneCellAnchor>
  <xdr:oneCellAnchor>
    <xdr:from>
      <xdr:col>5</xdr:col>
      <xdr:colOff>323021</xdr:colOff>
      <xdr:row>25</xdr:row>
      <xdr:rowOff>140804</xdr:rowOff>
    </xdr:from>
    <xdr:ext cx="2387320" cy="254557"/>
    <xdr:sp macro="" textlink="">
      <xdr:nvSpPr>
        <xdr:cNvPr id="15" name="14 CuadroTexto"/>
        <xdr:cNvSpPr txBox="1"/>
      </xdr:nvSpPr>
      <xdr:spPr>
        <a:xfrm>
          <a:off x="7123043" y="8680174"/>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oneCellAnchor>
    <xdr:from>
      <xdr:col>7</xdr:col>
      <xdr:colOff>619124</xdr:colOff>
      <xdr:row>49</xdr:row>
      <xdr:rowOff>149086</xdr:rowOff>
    </xdr:from>
    <xdr:ext cx="2387320" cy="254557"/>
    <xdr:sp macro="" textlink="">
      <xdr:nvSpPr>
        <xdr:cNvPr id="17" name="16 CuadroTexto"/>
        <xdr:cNvSpPr txBox="1"/>
      </xdr:nvSpPr>
      <xdr:spPr>
        <a:xfrm>
          <a:off x="9496424" y="14322286"/>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9525</xdr:colOff>
      <xdr:row>139</xdr:row>
      <xdr:rowOff>152400</xdr:rowOff>
    </xdr:from>
    <xdr:to>
      <xdr:col>3</xdr:col>
      <xdr:colOff>1008821</xdr:colOff>
      <xdr:row>148</xdr:row>
      <xdr:rowOff>38100</xdr:rowOff>
    </xdr:to>
    <xdr:sp macro="" textlink="">
      <xdr:nvSpPr>
        <xdr:cNvPr id="14" name="Text Box 1"/>
        <xdr:cNvSpPr txBox="1">
          <a:spLocks noChangeArrowheads="1"/>
        </xdr:cNvSpPr>
      </xdr:nvSpPr>
      <xdr:spPr bwMode="auto">
        <a:xfrm>
          <a:off x="523875" y="31680150"/>
          <a:ext cx="5056946"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oneCellAnchor>
    <xdr:from>
      <xdr:col>2</xdr:col>
      <xdr:colOff>0</xdr:colOff>
      <xdr:row>4</xdr:row>
      <xdr:rowOff>142875</xdr:rowOff>
    </xdr:from>
    <xdr:ext cx="184731" cy="264560"/>
    <xdr:sp macro="" textlink="">
      <xdr:nvSpPr>
        <xdr:cNvPr id="18" name="17 CuadroTexto"/>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285750</xdr:colOff>
      <xdr:row>0</xdr:row>
      <xdr:rowOff>76200</xdr:rowOff>
    </xdr:from>
    <xdr:ext cx="1478446" cy="254557"/>
    <xdr:sp macro="" textlink="">
      <xdr:nvSpPr>
        <xdr:cNvPr id="19" name="18 CuadroTexto"/>
        <xdr:cNvSpPr txBox="1"/>
      </xdr:nvSpPr>
      <xdr:spPr>
        <a:xfrm>
          <a:off x="8943975" y="7620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ETCA-II-09-C</a:t>
          </a:r>
        </a:p>
        <a:p>
          <a:pPr algn="r"/>
          <a:endParaRPr lang="es-MX" sz="1100" b="1">
            <a:latin typeface="Arial" pitchFamily="34" charset="0"/>
            <a:cs typeface="Arial" pitchFamily="34" charset="0"/>
          </a:endParaRPr>
        </a:p>
      </xdr:txBody>
    </xdr:sp>
    <xdr:clientData/>
  </xdr:oneCellAnchor>
  <xdr:oneCellAnchor>
    <xdr:from>
      <xdr:col>7</xdr:col>
      <xdr:colOff>223041</xdr:colOff>
      <xdr:row>4</xdr:row>
      <xdr:rowOff>57150</xdr:rowOff>
    </xdr:from>
    <xdr:ext cx="2387320" cy="254557"/>
    <xdr:sp macro="" textlink="">
      <xdr:nvSpPr>
        <xdr:cNvPr id="20" name="19 CuadroTexto"/>
        <xdr:cNvSpPr txBox="1"/>
      </xdr:nvSpPr>
      <xdr:spPr>
        <a:xfrm>
          <a:off x="7966866" y="84772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oneCellAnchor>
    <xdr:from>
      <xdr:col>7</xdr:col>
      <xdr:colOff>223041</xdr:colOff>
      <xdr:row>96</xdr:row>
      <xdr:rowOff>57150</xdr:rowOff>
    </xdr:from>
    <xdr:ext cx="2387320" cy="254557"/>
    <xdr:sp macro="" textlink="">
      <xdr:nvSpPr>
        <xdr:cNvPr id="22" name="21 CuadroTexto"/>
        <xdr:cNvSpPr txBox="1"/>
      </xdr:nvSpPr>
      <xdr:spPr>
        <a:xfrm>
          <a:off x="9100341" y="84772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1094297</xdr:colOff>
      <xdr:row>0</xdr:row>
      <xdr:rowOff>19050</xdr:rowOff>
    </xdr:from>
    <xdr:ext cx="1046890" cy="254557"/>
    <xdr:sp macro="" textlink="">
      <xdr:nvSpPr>
        <xdr:cNvPr id="4" name="3 CuadroTexto"/>
        <xdr:cNvSpPr txBox="1"/>
      </xdr:nvSpPr>
      <xdr:spPr>
        <a:xfrm>
          <a:off x="6694997" y="19050"/>
          <a:ext cx="1046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ETCA-II-09-D</a:t>
          </a:r>
        </a:p>
      </xdr:txBody>
    </xdr:sp>
    <xdr:clientData/>
  </xdr:oneCellAnchor>
  <xdr:oneCellAnchor>
    <xdr:from>
      <xdr:col>2</xdr:col>
      <xdr:colOff>1804191</xdr:colOff>
      <xdr:row>3</xdr:row>
      <xdr:rowOff>66675</xdr:rowOff>
    </xdr:from>
    <xdr:ext cx="2387320" cy="254557"/>
    <xdr:sp macro="" textlink="">
      <xdr:nvSpPr>
        <xdr:cNvPr id="5" name="4 CuadroTexto"/>
        <xdr:cNvSpPr txBox="1"/>
      </xdr:nvSpPr>
      <xdr:spPr>
        <a:xfrm>
          <a:off x="5347491" y="65722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0</xdr:colOff>
      <xdr:row>46</xdr:row>
      <xdr:rowOff>0</xdr:rowOff>
    </xdr:from>
    <xdr:to>
      <xdr:col>2</xdr:col>
      <xdr:colOff>1609724</xdr:colOff>
      <xdr:row>54</xdr:row>
      <xdr:rowOff>152400</xdr:rowOff>
    </xdr:to>
    <xdr:sp macro="" textlink="">
      <xdr:nvSpPr>
        <xdr:cNvPr id="6" name="Text Box 1"/>
        <xdr:cNvSpPr txBox="1">
          <a:spLocks noChangeArrowheads="1"/>
        </xdr:cNvSpPr>
      </xdr:nvSpPr>
      <xdr:spPr bwMode="auto">
        <a:xfrm>
          <a:off x="95250" y="10734675"/>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2</xdr:col>
      <xdr:colOff>1766091</xdr:colOff>
      <xdr:row>4</xdr:row>
      <xdr:rowOff>0</xdr:rowOff>
    </xdr:from>
    <xdr:ext cx="2387320" cy="254557"/>
    <xdr:sp macro="" textlink="">
      <xdr:nvSpPr>
        <xdr:cNvPr id="3" name="2 CuadroTexto"/>
        <xdr:cNvSpPr txBox="1"/>
      </xdr:nvSpPr>
      <xdr:spPr>
        <a:xfrm>
          <a:off x="4823616" y="781050"/>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xdr:from>
      <xdr:col>1</xdr:col>
      <xdr:colOff>2752724</xdr:colOff>
      <xdr:row>7</xdr:row>
      <xdr:rowOff>28575</xdr:rowOff>
    </xdr:from>
    <xdr:to>
      <xdr:col>3</xdr:col>
      <xdr:colOff>21554</xdr:colOff>
      <xdr:row>33</xdr:row>
      <xdr:rowOff>494329</xdr:rowOff>
    </xdr:to>
    <xdr:sp macro="" textlink="">
      <xdr:nvSpPr>
        <xdr:cNvPr id="4" name="3 CuadroTexto"/>
        <xdr:cNvSpPr txBox="1"/>
      </xdr:nvSpPr>
      <xdr:spPr>
        <a:xfrm rot="17905503">
          <a:off x="177949" y="4336900"/>
          <a:ext cx="7542829" cy="1821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800"/>
            <a:t>NO APLICA</a:t>
          </a:r>
        </a:p>
        <a:p>
          <a:endParaRPr lang="en-US" sz="2000"/>
        </a:p>
      </xdr:txBody>
    </xdr:sp>
    <xdr:clientData/>
  </xdr:twoCellAnchor>
  <xdr:twoCellAnchor editAs="oneCell">
    <xdr:from>
      <xdr:col>1</xdr:col>
      <xdr:colOff>0</xdr:colOff>
      <xdr:row>44</xdr:row>
      <xdr:rowOff>0</xdr:rowOff>
    </xdr:from>
    <xdr:to>
      <xdr:col>3</xdr:col>
      <xdr:colOff>504824</xdr:colOff>
      <xdr:row>52</xdr:row>
      <xdr:rowOff>152400</xdr:rowOff>
    </xdr:to>
    <xdr:sp macro="" textlink="">
      <xdr:nvSpPr>
        <xdr:cNvPr id="5" name="Text Box 1"/>
        <xdr:cNvSpPr txBox="1">
          <a:spLocks noChangeArrowheads="1"/>
        </xdr:cNvSpPr>
      </xdr:nvSpPr>
      <xdr:spPr bwMode="auto">
        <a:xfrm>
          <a:off x="285750" y="11039475"/>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2175666</xdr:colOff>
      <xdr:row>3</xdr:row>
      <xdr:rowOff>190500</xdr:rowOff>
    </xdr:from>
    <xdr:ext cx="2387320" cy="254557"/>
    <xdr:sp macro="" textlink="">
      <xdr:nvSpPr>
        <xdr:cNvPr id="3" name="2 CuadroTexto"/>
        <xdr:cNvSpPr txBox="1"/>
      </xdr:nvSpPr>
      <xdr:spPr>
        <a:xfrm>
          <a:off x="5966616" y="77152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xdr:from>
      <xdr:col>1</xdr:col>
      <xdr:colOff>3019426</xdr:colOff>
      <xdr:row>9</xdr:row>
      <xdr:rowOff>76200</xdr:rowOff>
    </xdr:from>
    <xdr:to>
      <xdr:col>2</xdr:col>
      <xdr:colOff>1374106</xdr:colOff>
      <xdr:row>36</xdr:row>
      <xdr:rowOff>122854</xdr:rowOff>
    </xdr:to>
    <xdr:sp macro="" textlink="">
      <xdr:nvSpPr>
        <xdr:cNvPr id="4" name="3 CuadroTexto"/>
        <xdr:cNvSpPr txBox="1"/>
      </xdr:nvSpPr>
      <xdr:spPr>
        <a:xfrm rot="17905503">
          <a:off x="482751" y="4708375"/>
          <a:ext cx="7542829" cy="1821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800"/>
            <a:t>NO APLICA</a:t>
          </a:r>
        </a:p>
        <a:p>
          <a:endParaRPr lang="en-US" sz="2000"/>
        </a:p>
      </xdr:txBody>
    </xdr:sp>
    <xdr:clientData/>
  </xdr:twoCellAnchor>
  <xdr:twoCellAnchor editAs="oneCell">
    <xdr:from>
      <xdr:col>1</xdr:col>
      <xdr:colOff>0</xdr:colOff>
      <xdr:row>43</xdr:row>
      <xdr:rowOff>0</xdr:rowOff>
    </xdr:from>
    <xdr:to>
      <xdr:col>2</xdr:col>
      <xdr:colOff>1590674</xdr:colOff>
      <xdr:row>51</xdr:row>
      <xdr:rowOff>152400</xdr:rowOff>
    </xdr:to>
    <xdr:sp macro="" textlink="">
      <xdr:nvSpPr>
        <xdr:cNvPr id="5" name="Text Box 1"/>
        <xdr:cNvSpPr txBox="1">
          <a:spLocks noChangeArrowheads="1"/>
        </xdr:cNvSpPr>
      </xdr:nvSpPr>
      <xdr:spPr bwMode="auto">
        <a:xfrm>
          <a:off x="323850" y="10534650"/>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xdr:col>
      <xdr:colOff>489741</xdr:colOff>
      <xdr:row>3</xdr:row>
      <xdr:rowOff>171450</xdr:rowOff>
    </xdr:from>
    <xdr:ext cx="2387320" cy="254557"/>
    <xdr:sp macro="" textlink="">
      <xdr:nvSpPr>
        <xdr:cNvPr id="3" name="2 CuadroTexto"/>
        <xdr:cNvSpPr txBox="1"/>
      </xdr:nvSpPr>
      <xdr:spPr>
        <a:xfrm>
          <a:off x="5699916" y="75247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0</xdr:colOff>
      <xdr:row>36</xdr:row>
      <xdr:rowOff>0</xdr:rowOff>
    </xdr:from>
    <xdr:to>
      <xdr:col>3</xdr:col>
      <xdr:colOff>133349</xdr:colOff>
      <xdr:row>44</xdr:row>
      <xdr:rowOff>152400</xdr:rowOff>
    </xdr:to>
    <xdr:sp macro="" textlink="">
      <xdr:nvSpPr>
        <xdr:cNvPr id="4" name="Text Box 1"/>
        <xdr:cNvSpPr txBox="1">
          <a:spLocks noChangeArrowheads="1"/>
        </xdr:cNvSpPr>
      </xdr:nvSpPr>
      <xdr:spPr bwMode="auto">
        <a:xfrm>
          <a:off x="285750" y="7458075"/>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617827</xdr:colOff>
      <xdr:row>3</xdr:row>
      <xdr:rowOff>111460</xdr:rowOff>
    </xdr:from>
    <xdr:ext cx="1815048" cy="210250"/>
    <xdr:sp macro="" textlink="">
      <xdr:nvSpPr>
        <xdr:cNvPr id="3" name="2 CuadroTexto"/>
        <xdr:cNvSpPr txBox="1"/>
      </xdr:nvSpPr>
      <xdr:spPr>
        <a:xfrm>
          <a:off x="5399377" y="540085"/>
          <a:ext cx="1815048" cy="2102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ES" sz="800" b="1" i="0" u="none" strike="noStrike">
              <a:solidFill>
                <a:schemeClr val="tx1"/>
              </a:solidFill>
              <a:latin typeface="Arial" pitchFamily="34" charset="0"/>
              <a:ea typeface="+mn-ea"/>
              <a:cs typeface="Arial" pitchFamily="34" charset="0"/>
            </a:rPr>
            <a:t>TRIMESTRE: SEGUNDO DE 2015</a:t>
          </a:r>
          <a:r>
            <a:rPr lang="es-ES" sz="800">
              <a:latin typeface="Arial" pitchFamily="34" charset="0"/>
              <a:cs typeface="Arial" pitchFamily="34" charset="0"/>
            </a:rPr>
            <a:t> </a:t>
          </a:r>
          <a:endParaRPr lang="es-MX" sz="800" b="1">
            <a:latin typeface="Arial" pitchFamily="34" charset="0"/>
            <a:cs typeface="Arial" pitchFamily="34" charset="0"/>
          </a:endParaRPr>
        </a:p>
      </xdr:txBody>
    </xdr:sp>
    <xdr:clientData/>
  </xdr:oneCellAnchor>
  <xdr:oneCellAnchor>
    <xdr:from>
      <xdr:col>3</xdr:col>
      <xdr:colOff>157846</xdr:colOff>
      <xdr:row>0</xdr:row>
      <xdr:rowOff>57150</xdr:rowOff>
    </xdr:from>
    <xdr:ext cx="1007712" cy="254557"/>
    <xdr:sp macro="" textlink="">
      <xdr:nvSpPr>
        <xdr:cNvPr id="4" name="3 CuadroTexto"/>
        <xdr:cNvSpPr txBox="1"/>
      </xdr:nvSpPr>
      <xdr:spPr>
        <a:xfrm>
          <a:off x="8273146" y="57150"/>
          <a:ext cx="1007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a:t>
          </a:r>
        </a:p>
      </xdr:txBody>
    </xdr:sp>
    <xdr:clientData/>
  </xdr:oneCellAnchor>
  <xdr:twoCellAnchor editAs="oneCell">
    <xdr:from>
      <xdr:col>1</xdr:col>
      <xdr:colOff>0</xdr:colOff>
      <xdr:row>77</xdr:row>
      <xdr:rowOff>0</xdr:rowOff>
    </xdr:from>
    <xdr:to>
      <xdr:col>2</xdr:col>
      <xdr:colOff>676275</xdr:colOff>
      <xdr:row>88</xdr:row>
      <xdr:rowOff>28575</xdr:rowOff>
    </xdr:to>
    <xdr:sp macro="" textlink="">
      <xdr:nvSpPr>
        <xdr:cNvPr id="5" name="Text Box 1"/>
        <xdr:cNvSpPr txBox="1">
          <a:spLocks noChangeArrowheads="1"/>
        </xdr:cNvSpPr>
      </xdr:nvSpPr>
      <xdr:spPr bwMode="auto">
        <a:xfrm>
          <a:off x="104775" y="15344775"/>
          <a:ext cx="5353050"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86001" y="76200"/>
          <a:ext cx="9210674" cy="58102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3</xdr:col>
      <xdr:colOff>4330</xdr:colOff>
      <xdr:row>3</xdr:row>
      <xdr:rowOff>323850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524000" y="123825"/>
          <a:ext cx="766330" cy="638175"/>
        </a:xfrm>
        <a:prstGeom prst="rect">
          <a:avLst/>
        </a:prstGeom>
        <a:noFill/>
        <a:ln w="9525">
          <a:noFill/>
          <a:miter lim="800000"/>
          <a:headEnd/>
          <a:tailEnd/>
        </a:ln>
      </xdr:spPr>
    </xdr:pic>
    <xdr:clientData/>
  </xdr:twoCellAnchor>
  <xdr:twoCellAnchor>
    <xdr:from>
      <xdr:col>11</xdr:col>
      <xdr:colOff>219075</xdr:colOff>
      <xdr:row>69</xdr:row>
      <xdr:rowOff>19050</xdr:rowOff>
    </xdr:from>
    <xdr:to>
      <xdr:col>11</xdr:col>
      <xdr:colOff>352425</xdr:colOff>
      <xdr:row>70</xdr:row>
      <xdr:rowOff>9525</xdr:rowOff>
    </xdr:to>
    <xdr:sp macro="" textlink="">
      <xdr:nvSpPr>
        <xdr:cNvPr id="4" name="CuadroTexto 24"/>
        <xdr:cNvSpPr txBox="1"/>
      </xdr:nvSpPr>
      <xdr:spPr>
        <a:xfrm>
          <a:off x="8601075" y="13163550"/>
          <a:ext cx="1333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68</xdr:row>
      <xdr:rowOff>133349</xdr:rowOff>
    </xdr:from>
    <xdr:to>
      <xdr:col>12</xdr:col>
      <xdr:colOff>190500</xdr:colOff>
      <xdr:row>70</xdr:row>
      <xdr:rowOff>9524</xdr:rowOff>
    </xdr:to>
    <xdr:sp macro="" textlink="">
      <xdr:nvSpPr>
        <xdr:cNvPr id="5" name="CuadroTexto 25"/>
        <xdr:cNvSpPr txBox="1"/>
      </xdr:nvSpPr>
      <xdr:spPr>
        <a:xfrm>
          <a:off x="8934450" y="13087349"/>
          <a:ext cx="400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69</xdr:row>
      <xdr:rowOff>0</xdr:rowOff>
    </xdr:from>
    <xdr:to>
      <xdr:col>12</xdr:col>
      <xdr:colOff>571500</xdr:colOff>
      <xdr:row>69</xdr:row>
      <xdr:rowOff>133350</xdr:rowOff>
    </xdr:to>
    <xdr:sp macro="" textlink="">
      <xdr:nvSpPr>
        <xdr:cNvPr id="6" name="CuadroTexto 26"/>
        <xdr:cNvSpPr txBox="1"/>
      </xdr:nvSpPr>
      <xdr:spPr>
        <a:xfrm>
          <a:off x="9572625" y="131445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69</xdr:row>
      <xdr:rowOff>9525</xdr:rowOff>
    </xdr:from>
    <xdr:to>
      <xdr:col>14</xdr:col>
      <xdr:colOff>209550</xdr:colOff>
      <xdr:row>69</xdr:row>
      <xdr:rowOff>152400</xdr:rowOff>
    </xdr:to>
    <xdr:sp macro="" textlink="">
      <xdr:nvSpPr>
        <xdr:cNvPr id="7" name="CuadroTexto 28"/>
        <xdr:cNvSpPr txBox="1"/>
      </xdr:nvSpPr>
      <xdr:spPr>
        <a:xfrm>
          <a:off x="10706100" y="131540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69</xdr:row>
      <xdr:rowOff>19050</xdr:rowOff>
    </xdr:from>
    <xdr:to>
      <xdr:col>15</xdr:col>
      <xdr:colOff>390525</xdr:colOff>
      <xdr:row>69</xdr:row>
      <xdr:rowOff>142875</xdr:rowOff>
    </xdr:to>
    <xdr:sp macro="" textlink="">
      <xdr:nvSpPr>
        <xdr:cNvPr id="8" name="CuadroTexto 29"/>
        <xdr:cNvSpPr txBox="1"/>
      </xdr:nvSpPr>
      <xdr:spPr>
        <a:xfrm>
          <a:off x="11668125" y="131635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9" name="8 CuadroTexto"/>
        <xdr:cNvSpPr txBox="1"/>
      </xdr:nvSpPr>
      <xdr:spPr>
        <a:xfrm>
          <a:off x="114941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15546</xdr:colOff>
      <xdr:row>3</xdr:row>
      <xdr:rowOff>94817</xdr:rowOff>
    </xdr:from>
    <xdr:ext cx="2187009" cy="239809"/>
    <xdr:sp macro="" textlink="">
      <xdr:nvSpPr>
        <xdr:cNvPr id="10" name="9 CuadroTexto"/>
        <xdr:cNvSpPr txBox="1"/>
      </xdr:nvSpPr>
      <xdr:spPr>
        <a:xfrm>
          <a:off x="10683546" y="666317"/>
          <a:ext cx="218700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SEGUNDO DE 2015</a:t>
          </a:r>
        </a:p>
      </xdr:txBody>
    </xdr:sp>
    <xdr:clientData/>
  </xdr:oneCellAnchor>
  <xdr:twoCellAnchor>
    <xdr:from>
      <xdr:col>3</xdr:col>
      <xdr:colOff>635960</xdr:colOff>
      <xdr:row>59</xdr:row>
      <xdr:rowOff>138544</xdr:rowOff>
    </xdr:from>
    <xdr:to>
      <xdr:col>8</xdr:col>
      <xdr:colOff>733375</xdr:colOff>
      <xdr:row>74</xdr:row>
      <xdr:rowOff>77209</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54119</xdr:colOff>
      <xdr:row>59</xdr:row>
      <xdr:rowOff>32472</xdr:rowOff>
    </xdr:from>
    <xdr:to>
      <xdr:col>15</xdr:col>
      <xdr:colOff>216477</xdr:colOff>
      <xdr:row>75</xdr:row>
      <xdr:rowOff>32472</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219075</xdr:colOff>
      <xdr:row>161</xdr:row>
      <xdr:rowOff>19050</xdr:rowOff>
    </xdr:from>
    <xdr:to>
      <xdr:col>11</xdr:col>
      <xdr:colOff>352425</xdr:colOff>
      <xdr:row>162</xdr:row>
      <xdr:rowOff>9525</xdr:rowOff>
    </xdr:to>
    <xdr:sp macro="" textlink="">
      <xdr:nvSpPr>
        <xdr:cNvPr id="13" name="CuadroTexto 24"/>
        <xdr:cNvSpPr txBox="1"/>
      </xdr:nvSpPr>
      <xdr:spPr>
        <a:xfrm>
          <a:off x="8601075" y="30689550"/>
          <a:ext cx="1333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160</xdr:row>
      <xdr:rowOff>133349</xdr:rowOff>
    </xdr:from>
    <xdr:to>
      <xdr:col>12</xdr:col>
      <xdr:colOff>190500</xdr:colOff>
      <xdr:row>162</xdr:row>
      <xdr:rowOff>9524</xdr:rowOff>
    </xdr:to>
    <xdr:sp macro="" textlink="">
      <xdr:nvSpPr>
        <xdr:cNvPr id="14" name="CuadroTexto 25"/>
        <xdr:cNvSpPr txBox="1"/>
      </xdr:nvSpPr>
      <xdr:spPr>
        <a:xfrm>
          <a:off x="8934450" y="30613349"/>
          <a:ext cx="400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161</xdr:row>
      <xdr:rowOff>0</xdr:rowOff>
    </xdr:from>
    <xdr:to>
      <xdr:col>12</xdr:col>
      <xdr:colOff>571500</xdr:colOff>
      <xdr:row>161</xdr:row>
      <xdr:rowOff>133350</xdr:rowOff>
    </xdr:to>
    <xdr:sp macro="" textlink="">
      <xdr:nvSpPr>
        <xdr:cNvPr id="15" name="CuadroTexto 26"/>
        <xdr:cNvSpPr txBox="1"/>
      </xdr:nvSpPr>
      <xdr:spPr>
        <a:xfrm>
          <a:off x="9572625" y="306705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161</xdr:row>
      <xdr:rowOff>9525</xdr:rowOff>
    </xdr:from>
    <xdr:to>
      <xdr:col>14</xdr:col>
      <xdr:colOff>209550</xdr:colOff>
      <xdr:row>161</xdr:row>
      <xdr:rowOff>152400</xdr:rowOff>
    </xdr:to>
    <xdr:sp macro="" textlink="">
      <xdr:nvSpPr>
        <xdr:cNvPr id="16" name="CuadroTexto 28"/>
        <xdr:cNvSpPr txBox="1"/>
      </xdr:nvSpPr>
      <xdr:spPr>
        <a:xfrm>
          <a:off x="10706100" y="306800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161</xdr:row>
      <xdr:rowOff>19050</xdr:rowOff>
    </xdr:from>
    <xdr:to>
      <xdr:col>15</xdr:col>
      <xdr:colOff>390525</xdr:colOff>
      <xdr:row>161</xdr:row>
      <xdr:rowOff>142875</xdr:rowOff>
    </xdr:to>
    <xdr:sp macro="" textlink="">
      <xdr:nvSpPr>
        <xdr:cNvPr id="17" name="CuadroTexto 29"/>
        <xdr:cNvSpPr txBox="1"/>
      </xdr:nvSpPr>
      <xdr:spPr>
        <a:xfrm>
          <a:off x="11668125" y="306895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10</xdr:col>
      <xdr:colOff>54119</xdr:colOff>
      <xdr:row>151</xdr:row>
      <xdr:rowOff>32472</xdr:rowOff>
    </xdr:from>
    <xdr:to>
      <xdr:col>15</xdr:col>
      <xdr:colOff>216477</xdr:colOff>
      <xdr:row>167</xdr:row>
      <xdr:rowOff>32472</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535317</xdr:colOff>
      <xdr:row>150</xdr:row>
      <xdr:rowOff>116898</xdr:rowOff>
    </xdr:from>
    <xdr:to>
      <xdr:col>9</xdr:col>
      <xdr:colOff>556964</xdr:colOff>
      <xdr:row>167</xdr:row>
      <xdr:rowOff>68035</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219075</xdr:colOff>
      <xdr:row>264</xdr:row>
      <xdr:rowOff>19050</xdr:rowOff>
    </xdr:from>
    <xdr:to>
      <xdr:col>11</xdr:col>
      <xdr:colOff>352425</xdr:colOff>
      <xdr:row>265</xdr:row>
      <xdr:rowOff>9525</xdr:rowOff>
    </xdr:to>
    <xdr:sp macro="" textlink="">
      <xdr:nvSpPr>
        <xdr:cNvPr id="20" name="CuadroTexto 24"/>
        <xdr:cNvSpPr txBox="1"/>
      </xdr:nvSpPr>
      <xdr:spPr>
        <a:xfrm>
          <a:off x="8601075" y="50311050"/>
          <a:ext cx="1333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263</xdr:row>
      <xdr:rowOff>133349</xdr:rowOff>
    </xdr:from>
    <xdr:to>
      <xdr:col>12</xdr:col>
      <xdr:colOff>190500</xdr:colOff>
      <xdr:row>265</xdr:row>
      <xdr:rowOff>9524</xdr:rowOff>
    </xdr:to>
    <xdr:sp macro="" textlink="">
      <xdr:nvSpPr>
        <xdr:cNvPr id="21" name="CuadroTexto 25"/>
        <xdr:cNvSpPr txBox="1"/>
      </xdr:nvSpPr>
      <xdr:spPr>
        <a:xfrm>
          <a:off x="8934450" y="50234849"/>
          <a:ext cx="400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264</xdr:row>
      <xdr:rowOff>0</xdr:rowOff>
    </xdr:from>
    <xdr:to>
      <xdr:col>12</xdr:col>
      <xdr:colOff>571500</xdr:colOff>
      <xdr:row>264</xdr:row>
      <xdr:rowOff>133350</xdr:rowOff>
    </xdr:to>
    <xdr:sp macro="" textlink="">
      <xdr:nvSpPr>
        <xdr:cNvPr id="22" name="CuadroTexto 26"/>
        <xdr:cNvSpPr txBox="1"/>
      </xdr:nvSpPr>
      <xdr:spPr>
        <a:xfrm>
          <a:off x="9572625" y="502920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264</xdr:row>
      <xdr:rowOff>9525</xdr:rowOff>
    </xdr:from>
    <xdr:to>
      <xdr:col>14</xdr:col>
      <xdr:colOff>209550</xdr:colOff>
      <xdr:row>264</xdr:row>
      <xdr:rowOff>152400</xdr:rowOff>
    </xdr:to>
    <xdr:sp macro="" textlink="">
      <xdr:nvSpPr>
        <xdr:cNvPr id="23" name="CuadroTexto 28"/>
        <xdr:cNvSpPr txBox="1"/>
      </xdr:nvSpPr>
      <xdr:spPr>
        <a:xfrm>
          <a:off x="10706100" y="503015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264</xdr:row>
      <xdr:rowOff>19050</xdr:rowOff>
    </xdr:from>
    <xdr:to>
      <xdr:col>15</xdr:col>
      <xdr:colOff>390525</xdr:colOff>
      <xdr:row>264</xdr:row>
      <xdr:rowOff>142875</xdr:rowOff>
    </xdr:to>
    <xdr:sp macro="" textlink="">
      <xdr:nvSpPr>
        <xdr:cNvPr id="24" name="CuadroTexto 29"/>
        <xdr:cNvSpPr txBox="1"/>
      </xdr:nvSpPr>
      <xdr:spPr>
        <a:xfrm>
          <a:off x="11668125" y="503110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10</xdr:col>
      <xdr:colOff>54119</xdr:colOff>
      <xdr:row>254</xdr:row>
      <xdr:rowOff>32472</xdr:rowOff>
    </xdr:from>
    <xdr:to>
      <xdr:col>15</xdr:col>
      <xdr:colOff>216477</xdr:colOff>
      <xdr:row>270</xdr:row>
      <xdr:rowOff>32472</xdr:rowOff>
    </xdr:to>
    <xdr:graphicFrame macro="">
      <xdr:nvGraphicFramePr>
        <xdr:cNvPr id="25" name="2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714375</xdr:colOff>
      <xdr:row>253</xdr:row>
      <xdr:rowOff>173182</xdr:rowOff>
    </xdr:from>
    <xdr:to>
      <xdr:col>8</xdr:col>
      <xdr:colOff>736022</xdr:colOff>
      <xdr:row>270</xdr:row>
      <xdr:rowOff>119063</xdr:rowOff>
    </xdr:to>
    <xdr:graphicFrame macro="">
      <xdr:nvGraphicFramePr>
        <xdr:cNvPr id="26" name="2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219075</xdr:colOff>
      <xdr:row>367</xdr:row>
      <xdr:rowOff>19050</xdr:rowOff>
    </xdr:from>
    <xdr:to>
      <xdr:col>11</xdr:col>
      <xdr:colOff>352425</xdr:colOff>
      <xdr:row>368</xdr:row>
      <xdr:rowOff>9525</xdr:rowOff>
    </xdr:to>
    <xdr:sp macro="" textlink="">
      <xdr:nvSpPr>
        <xdr:cNvPr id="27" name="CuadroTexto 24"/>
        <xdr:cNvSpPr txBox="1"/>
      </xdr:nvSpPr>
      <xdr:spPr>
        <a:xfrm>
          <a:off x="8601075" y="69932550"/>
          <a:ext cx="1333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366</xdr:row>
      <xdr:rowOff>133349</xdr:rowOff>
    </xdr:from>
    <xdr:to>
      <xdr:col>12</xdr:col>
      <xdr:colOff>190500</xdr:colOff>
      <xdr:row>368</xdr:row>
      <xdr:rowOff>9524</xdr:rowOff>
    </xdr:to>
    <xdr:sp macro="" textlink="">
      <xdr:nvSpPr>
        <xdr:cNvPr id="28" name="CuadroTexto 25"/>
        <xdr:cNvSpPr txBox="1"/>
      </xdr:nvSpPr>
      <xdr:spPr>
        <a:xfrm>
          <a:off x="8934450" y="69856349"/>
          <a:ext cx="400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367</xdr:row>
      <xdr:rowOff>0</xdr:rowOff>
    </xdr:from>
    <xdr:to>
      <xdr:col>12</xdr:col>
      <xdr:colOff>571500</xdr:colOff>
      <xdr:row>367</xdr:row>
      <xdr:rowOff>133350</xdr:rowOff>
    </xdr:to>
    <xdr:sp macro="" textlink="">
      <xdr:nvSpPr>
        <xdr:cNvPr id="29" name="CuadroTexto 26"/>
        <xdr:cNvSpPr txBox="1"/>
      </xdr:nvSpPr>
      <xdr:spPr>
        <a:xfrm>
          <a:off x="9572625" y="699135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367</xdr:row>
      <xdr:rowOff>9525</xdr:rowOff>
    </xdr:from>
    <xdr:to>
      <xdr:col>14</xdr:col>
      <xdr:colOff>209550</xdr:colOff>
      <xdr:row>367</xdr:row>
      <xdr:rowOff>152400</xdr:rowOff>
    </xdr:to>
    <xdr:sp macro="" textlink="">
      <xdr:nvSpPr>
        <xdr:cNvPr id="30" name="CuadroTexto 28"/>
        <xdr:cNvSpPr txBox="1"/>
      </xdr:nvSpPr>
      <xdr:spPr>
        <a:xfrm>
          <a:off x="10706100" y="699230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367</xdr:row>
      <xdr:rowOff>19050</xdr:rowOff>
    </xdr:from>
    <xdr:to>
      <xdr:col>15</xdr:col>
      <xdr:colOff>390525</xdr:colOff>
      <xdr:row>367</xdr:row>
      <xdr:rowOff>142875</xdr:rowOff>
    </xdr:to>
    <xdr:sp macro="" textlink="">
      <xdr:nvSpPr>
        <xdr:cNvPr id="31" name="CuadroTexto 29"/>
        <xdr:cNvSpPr txBox="1"/>
      </xdr:nvSpPr>
      <xdr:spPr>
        <a:xfrm>
          <a:off x="11668125" y="699325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10</xdr:col>
      <xdr:colOff>54119</xdr:colOff>
      <xdr:row>357</xdr:row>
      <xdr:rowOff>32472</xdr:rowOff>
    </xdr:from>
    <xdr:to>
      <xdr:col>15</xdr:col>
      <xdr:colOff>216477</xdr:colOff>
      <xdr:row>373</xdr:row>
      <xdr:rowOff>32472</xdr:rowOff>
    </xdr:to>
    <xdr:graphicFrame macro="">
      <xdr:nvGraphicFramePr>
        <xdr:cNvPr id="32" name="3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21166</xdr:colOff>
      <xdr:row>357</xdr:row>
      <xdr:rowOff>35598</xdr:rowOff>
    </xdr:from>
    <xdr:to>
      <xdr:col>9</xdr:col>
      <xdr:colOff>42813</xdr:colOff>
      <xdr:row>374</xdr:row>
      <xdr:rowOff>13229</xdr:rowOff>
    </xdr:to>
    <xdr:graphicFrame macro="">
      <xdr:nvGraphicFramePr>
        <xdr:cNvPr id="33" name="3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506</xdr:row>
      <xdr:rowOff>0</xdr:rowOff>
    </xdr:from>
    <xdr:to>
      <xdr:col>7</xdr:col>
      <xdr:colOff>655107</xdr:colOff>
      <xdr:row>516</xdr:row>
      <xdr:rowOff>12700</xdr:rowOff>
    </xdr:to>
    <xdr:sp macro="" textlink="">
      <xdr:nvSpPr>
        <xdr:cNvPr id="34" name="Text Box 1"/>
        <xdr:cNvSpPr txBox="1">
          <a:spLocks noChangeArrowheads="1"/>
        </xdr:cNvSpPr>
      </xdr:nvSpPr>
      <xdr:spPr bwMode="auto">
        <a:xfrm>
          <a:off x="762000" y="96393000"/>
          <a:ext cx="5227107" cy="19177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twoCellAnchor>
    <xdr:from>
      <xdr:col>11</xdr:col>
      <xdr:colOff>219075</xdr:colOff>
      <xdr:row>469</xdr:row>
      <xdr:rowOff>19050</xdr:rowOff>
    </xdr:from>
    <xdr:to>
      <xdr:col>11</xdr:col>
      <xdr:colOff>352425</xdr:colOff>
      <xdr:row>470</xdr:row>
      <xdr:rowOff>9525</xdr:rowOff>
    </xdr:to>
    <xdr:sp macro="" textlink="">
      <xdr:nvSpPr>
        <xdr:cNvPr id="35" name="CuadroTexto 24"/>
        <xdr:cNvSpPr txBox="1"/>
      </xdr:nvSpPr>
      <xdr:spPr>
        <a:xfrm>
          <a:off x="8601075" y="89363550"/>
          <a:ext cx="1333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468</xdr:row>
      <xdr:rowOff>133349</xdr:rowOff>
    </xdr:from>
    <xdr:to>
      <xdr:col>12</xdr:col>
      <xdr:colOff>190500</xdr:colOff>
      <xdr:row>470</xdr:row>
      <xdr:rowOff>9524</xdr:rowOff>
    </xdr:to>
    <xdr:sp macro="" textlink="">
      <xdr:nvSpPr>
        <xdr:cNvPr id="36" name="CuadroTexto 25"/>
        <xdr:cNvSpPr txBox="1"/>
      </xdr:nvSpPr>
      <xdr:spPr>
        <a:xfrm>
          <a:off x="8934450" y="89287349"/>
          <a:ext cx="400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469</xdr:row>
      <xdr:rowOff>0</xdr:rowOff>
    </xdr:from>
    <xdr:to>
      <xdr:col>12</xdr:col>
      <xdr:colOff>571500</xdr:colOff>
      <xdr:row>469</xdr:row>
      <xdr:rowOff>133350</xdr:rowOff>
    </xdr:to>
    <xdr:sp macro="" textlink="">
      <xdr:nvSpPr>
        <xdr:cNvPr id="37" name="CuadroTexto 26"/>
        <xdr:cNvSpPr txBox="1"/>
      </xdr:nvSpPr>
      <xdr:spPr>
        <a:xfrm>
          <a:off x="9572625" y="893445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469</xdr:row>
      <xdr:rowOff>9525</xdr:rowOff>
    </xdr:from>
    <xdr:to>
      <xdr:col>14</xdr:col>
      <xdr:colOff>209550</xdr:colOff>
      <xdr:row>469</xdr:row>
      <xdr:rowOff>152400</xdr:rowOff>
    </xdr:to>
    <xdr:sp macro="" textlink="">
      <xdr:nvSpPr>
        <xdr:cNvPr id="38" name="CuadroTexto 28"/>
        <xdr:cNvSpPr txBox="1"/>
      </xdr:nvSpPr>
      <xdr:spPr>
        <a:xfrm>
          <a:off x="10706100" y="893540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469</xdr:row>
      <xdr:rowOff>19050</xdr:rowOff>
    </xdr:from>
    <xdr:to>
      <xdr:col>15</xdr:col>
      <xdr:colOff>390525</xdr:colOff>
      <xdr:row>469</xdr:row>
      <xdr:rowOff>142875</xdr:rowOff>
    </xdr:to>
    <xdr:sp macro="" textlink="">
      <xdr:nvSpPr>
        <xdr:cNvPr id="39" name="CuadroTexto 29"/>
        <xdr:cNvSpPr txBox="1"/>
      </xdr:nvSpPr>
      <xdr:spPr>
        <a:xfrm>
          <a:off x="11668125" y="893635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10</xdr:col>
      <xdr:colOff>54119</xdr:colOff>
      <xdr:row>459</xdr:row>
      <xdr:rowOff>32472</xdr:rowOff>
    </xdr:from>
    <xdr:to>
      <xdr:col>15</xdr:col>
      <xdr:colOff>216477</xdr:colOff>
      <xdr:row>475</xdr:row>
      <xdr:rowOff>32472</xdr:rowOff>
    </xdr:to>
    <xdr:graphicFrame macro="">
      <xdr:nvGraphicFramePr>
        <xdr:cNvPr id="40" name="3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585107</xdr:colOff>
      <xdr:row>459</xdr:row>
      <xdr:rowOff>68035</xdr:rowOff>
    </xdr:from>
    <xdr:to>
      <xdr:col>9</xdr:col>
      <xdr:colOff>639536</xdr:colOff>
      <xdr:row>475</xdr:row>
      <xdr:rowOff>54427</xdr:rowOff>
    </xdr:to>
    <xdr:graphicFrame macro="">
      <xdr:nvGraphicFramePr>
        <xdr:cNvPr id="41" name="4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0.15599</cdr:x>
      <cdr:y>0.04566</cdr:y>
    </cdr:from>
    <cdr:to>
      <cdr:x>0.88579</cdr:x>
      <cdr:y>0.43142</cdr:y>
    </cdr:to>
    <cdr:sp macro="" textlink="">
      <cdr:nvSpPr>
        <cdr:cNvPr id="2" name="1 CuadroTexto"/>
        <cdr:cNvSpPr txBox="1"/>
      </cdr:nvSpPr>
      <cdr:spPr>
        <a:xfrm xmlns:a="http://schemas.openxmlformats.org/drawingml/2006/main">
          <a:off x="606139" y="108239"/>
          <a:ext cx="2835852"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MX" sz="1100" b="1"/>
            <a:t>AVANCE DE LA META AL PRIMER TRIMESTRE</a:t>
          </a:r>
          <a:endParaRPr lang="es-MX" sz="1100" b="1" baseline="0"/>
        </a:p>
        <a:p xmlns:a="http://schemas.openxmlformats.org/drawingml/2006/main">
          <a:pPr algn="ctr"/>
          <a:endParaRPr lang="es-MX" sz="1100" b="1"/>
        </a:p>
      </cdr:txBody>
    </cdr:sp>
  </cdr:relSizeAnchor>
</c:userShapes>
</file>

<file path=xl/drawings/drawing22.xml><?xml version="1.0" encoding="utf-8"?>
<c:userShapes xmlns:c="http://schemas.openxmlformats.org/drawingml/2006/chart">
  <cdr:relSizeAnchor xmlns:cdr="http://schemas.openxmlformats.org/drawingml/2006/chartDrawing">
    <cdr:from>
      <cdr:x>0</cdr:x>
      <cdr:y>0</cdr:y>
    </cdr:from>
    <cdr:to>
      <cdr:x>1</cdr:x>
      <cdr:y>0.175</cdr:y>
    </cdr:to>
    <cdr:sp macro="" textlink="">
      <cdr:nvSpPr>
        <cdr:cNvPr id="2" name="1 CuadroTexto"/>
        <cdr:cNvSpPr txBox="1"/>
      </cdr:nvSpPr>
      <cdr:spPr>
        <a:xfrm xmlns:a="http://schemas.openxmlformats.org/drawingml/2006/main">
          <a:off x="0" y="0"/>
          <a:ext cx="3950710" cy="4546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MX" sz="1100" b="1"/>
            <a:t>AVANCE DEL</a:t>
          </a:r>
          <a:r>
            <a:rPr lang="es-MX" sz="1100" b="1" baseline="0"/>
            <a:t> INDICADOR AL PRIMER TRIMESTRE</a:t>
          </a:r>
        </a:p>
        <a:p xmlns:a="http://schemas.openxmlformats.org/drawingml/2006/main">
          <a:pPr algn="ctr"/>
          <a:endParaRPr lang="es-MX" sz="1100" b="1"/>
        </a:p>
      </cdr:txBody>
    </cdr:sp>
  </cdr:relSizeAnchor>
</c:userShapes>
</file>

<file path=xl/drawings/drawing23.xml><?xml version="1.0" encoding="utf-8"?>
<c:userShapes xmlns:c="http://schemas.openxmlformats.org/drawingml/2006/chart">
  <cdr:relSizeAnchor xmlns:cdr="http://schemas.openxmlformats.org/drawingml/2006/chartDrawing">
    <cdr:from>
      <cdr:x>0</cdr:x>
      <cdr:y>0</cdr:y>
    </cdr:from>
    <cdr:to>
      <cdr:x>1</cdr:x>
      <cdr:y>0.175</cdr:y>
    </cdr:to>
    <cdr:sp macro="" textlink="">
      <cdr:nvSpPr>
        <cdr:cNvPr id="2" name="1 CuadroTexto"/>
        <cdr:cNvSpPr txBox="1"/>
      </cdr:nvSpPr>
      <cdr:spPr>
        <a:xfrm xmlns:a="http://schemas.openxmlformats.org/drawingml/2006/main">
          <a:off x="0" y="0"/>
          <a:ext cx="3950710" cy="4546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MX" sz="1100" b="1"/>
            <a:t>AVANCE DEL</a:t>
          </a:r>
          <a:r>
            <a:rPr lang="es-MX" sz="1100" b="1" baseline="0"/>
            <a:t> INDICADOR AL PRIMER TRIMESTRE</a:t>
          </a:r>
        </a:p>
        <a:p xmlns:a="http://schemas.openxmlformats.org/drawingml/2006/main">
          <a:pPr algn="ctr"/>
          <a:endParaRPr lang="es-MX" sz="1100" b="1"/>
        </a:p>
      </cdr:txBody>
    </cdr:sp>
  </cdr:relSizeAnchor>
</c:userShapes>
</file>

<file path=xl/drawings/drawing24.xml><?xml version="1.0" encoding="utf-8"?>
<c:userShapes xmlns:c="http://schemas.openxmlformats.org/drawingml/2006/chart">
  <cdr:relSizeAnchor xmlns:cdr="http://schemas.openxmlformats.org/drawingml/2006/chartDrawing">
    <cdr:from>
      <cdr:x>0</cdr:x>
      <cdr:y>0</cdr:y>
    </cdr:from>
    <cdr:to>
      <cdr:x>1</cdr:x>
      <cdr:y>0.175</cdr:y>
    </cdr:to>
    <cdr:sp macro="" textlink="">
      <cdr:nvSpPr>
        <cdr:cNvPr id="2" name="1 CuadroTexto"/>
        <cdr:cNvSpPr txBox="1"/>
      </cdr:nvSpPr>
      <cdr:spPr>
        <a:xfrm xmlns:a="http://schemas.openxmlformats.org/drawingml/2006/main">
          <a:off x="0" y="0"/>
          <a:ext cx="3950710" cy="4546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MX" sz="1100" b="1"/>
            <a:t>AVANCE DEL</a:t>
          </a:r>
          <a:r>
            <a:rPr lang="es-MX" sz="1100" b="1" baseline="0"/>
            <a:t> INDICADOR AL PRIMER TRIMESTRE</a:t>
          </a:r>
        </a:p>
        <a:p xmlns:a="http://schemas.openxmlformats.org/drawingml/2006/main">
          <a:pPr algn="ctr"/>
          <a:endParaRPr lang="es-MX" sz="1100" b="1"/>
        </a:p>
      </cdr:txBody>
    </cdr:sp>
  </cdr:relSizeAnchor>
</c:userShapes>
</file>

<file path=xl/drawings/drawing25.xml><?xml version="1.0" encoding="utf-8"?>
<c:userShapes xmlns:c="http://schemas.openxmlformats.org/drawingml/2006/chart">
  <cdr:relSizeAnchor xmlns:cdr="http://schemas.openxmlformats.org/drawingml/2006/chartDrawing">
    <cdr:from>
      <cdr:x>0</cdr:x>
      <cdr:y>0</cdr:y>
    </cdr:from>
    <cdr:to>
      <cdr:x>1</cdr:x>
      <cdr:y>0.175</cdr:y>
    </cdr:to>
    <cdr:sp macro="" textlink="">
      <cdr:nvSpPr>
        <cdr:cNvPr id="2" name="1 CuadroTexto"/>
        <cdr:cNvSpPr txBox="1"/>
      </cdr:nvSpPr>
      <cdr:spPr>
        <a:xfrm xmlns:a="http://schemas.openxmlformats.org/drawingml/2006/main">
          <a:off x="0" y="0"/>
          <a:ext cx="3950710" cy="4546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MX" sz="1100" b="1"/>
            <a:t>AVANCE DEL</a:t>
          </a:r>
          <a:r>
            <a:rPr lang="es-MX" sz="1100" b="1" baseline="0"/>
            <a:t> INDICADOR AL PRIMER TRIMESTRE</a:t>
          </a:r>
        </a:p>
        <a:p xmlns:a="http://schemas.openxmlformats.org/drawingml/2006/main">
          <a:pPr algn="ctr"/>
          <a:endParaRPr lang="es-MX" sz="1100" b="1"/>
        </a:p>
      </cdr:txBody>
    </cdr:sp>
  </cdr:relSizeAnchor>
</c:userShapes>
</file>

<file path=xl/drawings/drawing26.xml><?xml version="1.0" encoding="utf-8"?>
<c:userShapes xmlns:c="http://schemas.openxmlformats.org/drawingml/2006/chart">
  <cdr:relSizeAnchor xmlns:cdr="http://schemas.openxmlformats.org/drawingml/2006/chartDrawing">
    <cdr:from>
      <cdr:x>0</cdr:x>
      <cdr:y>0</cdr:y>
    </cdr:from>
    <cdr:to>
      <cdr:x>1</cdr:x>
      <cdr:y>0.175</cdr:y>
    </cdr:to>
    <cdr:sp macro="" textlink="">
      <cdr:nvSpPr>
        <cdr:cNvPr id="2" name="1 CuadroTexto"/>
        <cdr:cNvSpPr txBox="1"/>
      </cdr:nvSpPr>
      <cdr:spPr>
        <a:xfrm xmlns:a="http://schemas.openxmlformats.org/drawingml/2006/main">
          <a:off x="0" y="0"/>
          <a:ext cx="3950710" cy="4546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MX" sz="1100" b="1"/>
            <a:t>AVANCE DEL</a:t>
          </a:r>
          <a:r>
            <a:rPr lang="es-MX" sz="1100" b="1" baseline="0"/>
            <a:t> INDICADOR AL PRIMER TRIMESTRE</a:t>
          </a:r>
        </a:p>
        <a:p xmlns:a="http://schemas.openxmlformats.org/drawingml/2006/main">
          <a:pPr algn="ctr"/>
          <a:endParaRPr lang="es-MX" sz="1100" b="1"/>
        </a:p>
      </cdr:txBody>
    </cdr:sp>
  </cdr:relSizeAnchor>
</c:userShapes>
</file>

<file path=xl/drawings/drawing27.xml><?xml version="1.0" encoding="utf-8"?>
<xdr:wsDr xmlns:xdr="http://schemas.openxmlformats.org/drawingml/2006/spreadsheetDrawing" xmlns:a="http://schemas.openxmlformats.org/drawingml/2006/main">
  <xdr:oneCellAnchor>
    <xdr:from>
      <xdr:col>3</xdr:col>
      <xdr:colOff>161925</xdr:colOff>
      <xdr:row>3</xdr:row>
      <xdr:rowOff>133350</xdr:rowOff>
    </xdr:from>
    <xdr:ext cx="2387320" cy="254557"/>
    <xdr:sp macro="" textlink="">
      <xdr:nvSpPr>
        <xdr:cNvPr id="4" name="3 CuadroTexto"/>
        <xdr:cNvSpPr txBox="1"/>
      </xdr:nvSpPr>
      <xdr:spPr>
        <a:xfrm>
          <a:off x="5486400" y="71437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0</xdr:colOff>
      <xdr:row>38</xdr:row>
      <xdr:rowOff>152400</xdr:rowOff>
    </xdr:from>
    <xdr:to>
      <xdr:col>3</xdr:col>
      <xdr:colOff>19049</xdr:colOff>
      <xdr:row>47</xdr:row>
      <xdr:rowOff>123825</xdr:rowOff>
    </xdr:to>
    <xdr:sp macro="" textlink="">
      <xdr:nvSpPr>
        <xdr:cNvPr id="5" name="Text Box 1"/>
        <xdr:cNvSpPr txBox="1">
          <a:spLocks noChangeArrowheads="1"/>
        </xdr:cNvSpPr>
      </xdr:nvSpPr>
      <xdr:spPr bwMode="auto">
        <a:xfrm>
          <a:off x="285750" y="7467600"/>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3</xdr:col>
      <xdr:colOff>1019175</xdr:colOff>
      <xdr:row>0</xdr:row>
      <xdr:rowOff>38100</xdr:rowOff>
    </xdr:from>
    <xdr:ext cx="1222708" cy="257174"/>
    <xdr:sp macro="" textlink="">
      <xdr:nvSpPr>
        <xdr:cNvPr id="3" name="2 CuadroTexto"/>
        <xdr:cNvSpPr txBox="1"/>
      </xdr:nvSpPr>
      <xdr:spPr>
        <a:xfrm>
          <a:off x="7105650" y="381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ETCA-IV-16</a:t>
          </a:r>
        </a:p>
      </xdr:txBody>
    </xdr:sp>
    <xdr:clientData/>
  </xdr:oneCellAnchor>
  <xdr:oneCellAnchor>
    <xdr:from>
      <xdr:col>2</xdr:col>
      <xdr:colOff>2175666</xdr:colOff>
      <xdr:row>3</xdr:row>
      <xdr:rowOff>171450</xdr:rowOff>
    </xdr:from>
    <xdr:ext cx="2387320" cy="254557"/>
    <xdr:sp macro="" textlink="">
      <xdr:nvSpPr>
        <xdr:cNvPr id="4" name="3 CuadroTexto"/>
        <xdr:cNvSpPr txBox="1"/>
      </xdr:nvSpPr>
      <xdr:spPr>
        <a:xfrm>
          <a:off x="5966616" y="75247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 DE 2015</a:t>
          </a:r>
          <a:endParaRPr lang="es-MX" sz="1100" b="1">
            <a:latin typeface="Arial" pitchFamily="34" charset="0"/>
            <a:cs typeface="Arial" pitchFamily="34" charset="0"/>
          </a:endParaRPr>
        </a:p>
      </xdr:txBody>
    </xdr:sp>
    <xdr:clientData/>
  </xdr:oneCellAnchor>
  <xdr:twoCellAnchor editAs="oneCell">
    <xdr:from>
      <xdr:col>1</xdr:col>
      <xdr:colOff>0</xdr:colOff>
      <xdr:row>510</xdr:row>
      <xdr:rowOff>0</xdr:rowOff>
    </xdr:from>
    <xdr:to>
      <xdr:col>2</xdr:col>
      <xdr:colOff>1590674</xdr:colOff>
      <xdr:row>518</xdr:row>
      <xdr:rowOff>152400</xdr:rowOff>
    </xdr:to>
    <xdr:sp macro="" textlink="">
      <xdr:nvSpPr>
        <xdr:cNvPr id="5" name="Text Box 1"/>
        <xdr:cNvSpPr txBox="1">
          <a:spLocks noChangeArrowheads="1"/>
        </xdr:cNvSpPr>
      </xdr:nvSpPr>
      <xdr:spPr bwMode="auto">
        <a:xfrm>
          <a:off x="323850" y="101565075"/>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2</xdr:col>
      <xdr:colOff>1766091</xdr:colOff>
      <xdr:row>4</xdr:row>
      <xdr:rowOff>0</xdr:rowOff>
    </xdr:from>
    <xdr:ext cx="2387320" cy="254557"/>
    <xdr:sp macro="" textlink="">
      <xdr:nvSpPr>
        <xdr:cNvPr id="2" name="1 CuadroTexto"/>
        <xdr:cNvSpPr txBox="1"/>
      </xdr:nvSpPr>
      <xdr:spPr>
        <a:xfrm>
          <a:off x="4823616" y="781050"/>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xdr:from>
      <xdr:col>2</xdr:col>
      <xdr:colOff>238125</xdr:colOff>
      <xdr:row>1</xdr:row>
      <xdr:rowOff>161925</xdr:rowOff>
    </xdr:from>
    <xdr:to>
      <xdr:col>3</xdr:col>
      <xdr:colOff>278730</xdr:colOff>
      <xdr:row>38</xdr:row>
      <xdr:rowOff>75229</xdr:rowOff>
    </xdr:to>
    <xdr:sp macro="" textlink="">
      <xdr:nvSpPr>
        <xdr:cNvPr id="3" name="2 CuadroTexto"/>
        <xdr:cNvSpPr txBox="1"/>
      </xdr:nvSpPr>
      <xdr:spPr>
        <a:xfrm rot="17905503">
          <a:off x="435125" y="3212950"/>
          <a:ext cx="7542829" cy="1821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800"/>
            <a:t>NO APLICA</a:t>
          </a:r>
        </a:p>
        <a:p>
          <a:endParaRPr lang="en-US" sz="2000"/>
        </a:p>
      </xdr:txBody>
    </xdr:sp>
    <xdr:clientData/>
  </xdr:twoCellAnchor>
  <xdr:twoCellAnchor editAs="oneCell">
    <xdr:from>
      <xdr:col>1</xdr:col>
      <xdr:colOff>0</xdr:colOff>
      <xdr:row>44</xdr:row>
      <xdr:rowOff>0</xdr:rowOff>
    </xdr:from>
    <xdr:to>
      <xdr:col>3</xdr:col>
      <xdr:colOff>504824</xdr:colOff>
      <xdr:row>52</xdr:row>
      <xdr:rowOff>152400</xdr:rowOff>
    </xdr:to>
    <xdr:sp macro="" textlink="">
      <xdr:nvSpPr>
        <xdr:cNvPr id="4" name="Text Box 1"/>
        <xdr:cNvSpPr txBox="1">
          <a:spLocks noChangeArrowheads="1"/>
        </xdr:cNvSpPr>
      </xdr:nvSpPr>
      <xdr:spPr bwMode="auto">
        <a:xfrm>
          <a:off x="285750" y="8905875"/>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19050</xdr:colOff>
      <xdr:row>0</xdr:row>
      <xdr:rowOff>38100</xdr:rowOff>
    </xdr:from>
    <xdr:ext cx="1066800" cy="254557"/>
    <xdr:sp macro="" textlink="">
      <xdr:nvSpPr>
        <xdr:cNvPr id="2" name="1 CuadroTexto"/>
        <xdr:cNvSpPr txBox="1"/>
      </xdr:nvSpPr>
      <xdr:spPr>
        <a:xfrm>
          <a:off x="5495925" y="38100"/>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ETCA-I-01-B</a:t>
          </a:r>
        </a:p>
      </xdr:txBody>
    </xdr:sp>
    <xdr:clientData/>
  </xdr:oneCellAnchor>
  <xdr:oneCellAnchor>
    <xdr:from>
      <xdr:col>1</xdr:col>
      <xdr:colOff>4033041</xdr:colOff>
      <xdr:row>3</xdr:row>
      <xdr:rowOff>114300</xdr:rowOff>
    </xdr:from>
    <xdr:ext cx="2387320" cy="254557"/>
    <xdr:sp macro="" textlink="">
      <xdr:nvSpPr>
        <xdr:cNvPr id="4" name="3 CuadroTexto"/>
        <xdr:cNvSpPr txBox="1"/>
      </xdr:nvSpPr>
      <xdr:spPr>
        <a:xfrm>
          <a:off x="4223541" y="685800"/>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0</xdr:col>
      <xdr:colOff>190499</xdr:colOff>
      <xdr:row>74</xdr:row>
      <xdr:rowOff>0</xdr:rowOff>
    </xdr:from>
    <xdr:to>
      <xdr:col>2</xdr:col>
      <xdr:colOff>1009649</xdr:colOff>
      <xdr:row>82</xdr:row>
      <xdr:rowOff>152400</xdr:rowOff>
    </xdr:to>
    <xdr:sp macro="" textlink="">
      <xdr:nvSpPr>
        <xdr:cNvPr id="5" name="Text Box 1"/>
        <xdr:cNvSpPr txBox="1">
          <a:spLocks noChangeArrowheads="1"/>
        </xdr:cNvSpPr>
      </xdr:nvSpPr>
      <xdr:spPr bwMode="auto">
        <a:xfrm>
          <a:off x="190499" y="12534900"/>
          <a:ext cx="5267325"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200025</xdr:colOff>
      <xdr:row>3</xdr:row>
      <xdr:rowOff>142875</xdr:rowOff>
    </xdr:from>
    <xdr:ext cx="184731" cy="264560"/>
    <xdr:sp macro="" textlink="">
      <xdr:nvSpPr>
        <xdr:cNvPr id="2" name="1 CuadroTexto"/>
        <xdr:cNvSpPr txBox="1"/>
      </xdr:nvSpPr>
      <xdr:spPr>
        <a:xfrm>
          <a:off x="3905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468658</xdr:colOff>
      <xdr:row>0</xdr:row>
      <xdr:rowOff>47625</xdr:rowOff>
    </xdr:from>
    <xdr:ext cx="858825" cy="254557"/>
    <xdr:sp macro="" textlink="">
      <xdr:nvSpPr>
        <xdr:cNvPr id="4" name="3 CuadroTexto"/>
        <xdr:cNvSpPr txBox="1"/>
      </xdr:nvSpPr>
      <xdr:spPr>
        <a:xfrm>
          <a:off x="6059833"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3</xdr:col>
      <xdr:colOff>685800</xdr:colOff>
      <xdr:row>3</xdr:row>
      <xdr:rowOff>114300</xdr:rowOff>
    </xdr:from>
    <xdr:ext cx="2387320" cy="254557"/>
    <xdr:sp macro="" textlink="">
      <xdr:nvSpPr>
        <xdr:cNvPr id="5" name="4 CuadroTexto"/>
        <xdr:cNvSpPr txBox="1"/>
      </xdr:nvSpPr>
      <xdr:spPr>
        <a:xfrm>
          <a:off x="5819775" y="704850"/>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r>
            <a:rPr lang="es-MX" sz="1100" b="1">
              <a:solidFill>
                <a:schemeClr val="tx1"/>
              </a:solidFill>
              <a:latin typeface="Arial" pitchFamily="34" charset="0"/>
              <a:ea typeface="+mn-ea"/>
              <a:cs typeface="Arial" pitchFamily="34" charset="0"/>
            </a:rPr>
            <a:t>TRIMESTRE: SEGUNDO DE 2015</a:t>
          </a:r>
          <a:endParaRPr lang="es-ES">
            <a:latin typeface="Arial" pitchFamily="34" charset="0"/>
            <a:cs typeface="Arial" pitchFamily="34" charset="0"/>
          </a:endParaRPr>
        </a:p>
      </xdr:txBody>
    </xdr:sp>
    <xdr:clientData/>
  </xdr:oneCellAnchor>
  <xdr:twoCellAnchor editAs="oneCell">
    <xdr:from>
      <xdr:col>0</xdr:col>
      <xdr:colOff>0</xdr:colOff>
      <xdr:row>39</xdr:row>
      <xdr:rowOff>0</xdr:rowOff>
    </xdr:from>
    <xdr:to>
      <xdr:col>3</xdr:col>
      <xdr:colOff>133350</xdr:colOff>
      <xdr:row>47</xdr:row>
      <xdr:rowOff>76200</xdr:rowOff>
    </xdr:to>
    <xdr:sp macro="" textlink="">
      <xdr:nvSpPr>
        <xdr:cNvPr id="7" name="Text Box 1"/>
        <xdr:cNvSpPr txBox="1">
          <a:spLocks noChangeArrowheads="1"/>
        </xdr:cNvSpPr>
      </xdr:nvSpPr>
      <xdr:spPr bwMode="auto">
        <a:xfrm>
          <a:off x="0" y="8886825"/>
          <a:ext cx="5267325"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5" name="4 CuadroTexto"/>
        <xdr:cNvSpPr txBox="1"/>
      </xdr:nvSpPr>
      <xdr:spPr>
        <a:xfrm>
          <a:off x="35718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7" name="6 CuadroTexto"/>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0</xdr:col>
      <xdr:colOff>5242716</xdr:colOff>
      <xdr:row>3</xdr:row>
      <xdr:rowOff>85725</xdr:rowOff>
    </xdr:from>
    <xdr:ext cx="2387320" cy="254557"/>
    <xdr:sp macro="" textlink="">
      <xdr:nvSpPr>
        <xdr:cNvPr id="9" name="8 CuadroTexto"/>
        <xdr:cNvSpPr txBox="1"/>
      </xdr:nvSpPr>
      <xdr:spPr>
        <a:xfrm>
          <a:off x="5242716" y="67627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0</xdr:col>
      <xdr:colOff>9525</xdr:colOff>
      <xdr:row>67</xdr:row>
      <xdr:rowOff>161925</xdr:rowOff>
    </xdr:from>
    <xdr:to>
      <xdr:col>1</xdr:col>
      <xdr:colOff>38099</xdr:colOff>
      <xdr:row>76</xdr:row>
      <xdr:rowOff>47625</xdr:rowOff>
    </xdr:to>
    <xdr:sp macro="" textlink="">
      <xdr:nvSpPr>
        <xdr:cNvPr id="6" name="Text Box 1"/>
        <xdr:cNvSpPr txBox="1">
          <a:spLocks noChangeArrowheads="1"/>
        </xdr:cNvSpPr>
      </xdr:nvSpPr>
      <xdr:spPr bwMode="auto">
        <a:xfrm>
          <a:off x="9525" y="12392025"/>
          <a:ext cx="541972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son responsabilidad del emisor</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87658</xdr:colOff>
      <xdr:row>0</xdr:row>
      <xdr:rowOff>76200</xdr:rowOff>
    </xdr:from>
    <xdr:ext cx="858825" cy="254557"/>
    <xdr:sp macro="" textlink="">
      <xdr:nvSpPr>
        <xdr:cNvPr id="4" name="3 CuadroTexto"/>
        <xdr:cNvSpPr txBox="1"/>
      </xdr:nvSpPr>
      <xdr:spPr>
        <a:xfrm>
          <a:off x="6678958" y="762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5</xdr:col>
      <xdr:colOff>755988</xdr:colOff>
      <xdr:row>3</xdr:row>
      <xdr:rowOff>114300</xdr:rowOff>
    </xdr:from>
    <xdr:ext cx="2473498" cy="254557"/>
    <xdr:sp macro="" textlink="">
      <xdr:nvSpPr>
        <xdr:cNvPr id="5" name="4 CuadroTexto"/>
        <xdr:cNvSpPr txBox="1"/>
      </xdr:nvSpPr>
      <xdr:spPr>
        <a:xfrm>
          <a:off x="5061288" y="685800"/>
          <a:ext cx="24734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DEL 2015</a:t>
          </a:r>
        </a:p>
      </xdr:txBody>
    </xdr:sp>
    <xdr:clientData/>
  </xdr:oneCellAnchor>
  <xdr:twoCellAnchor editAs="oneCell">
    <xdr:from>
      <xdr:col>0</xdr:col>
      <xdr:colOff>285750</xdr:colOff>
      <xdr:row>45</xdr:row>
      <xdr:rowOff>38100</xdr:rowOff>
    </xdr:from>
    <xdr:to>
      <xdr:col>6</xdr:col>
      <xdr:colOff>276224</xdr:colOff>
      <xdr:row>53</xdr:row>
      <xdr:rowOff>114300</xdr:rowOff>
    </xdr:to>
    <xdr:sp macro="" textlink="">
      <xdr:nvSpPr>
        <xdr:cNvPr id="7" name="Text Box 1"/>
        <xdr:cNvSpPr txBox="1">
          <a:spLocks noChangeArrowheads="1"/>
        </xdr:cNvSpPr>
      </xdr:nvSpPr>
      <xdr:spPr bwMode="auto">
        <a:xfrm>
          <a:off x="285750" y="8686800"/>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12573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40033</xdr:colOff>
      <xdr:row>1</xdr:row>
      <xdr:rowOff>76200</xdr:rowOff>
    </xdr:from>
    <xdr:ext cx="858825" cy="254557"/>
    <xdr:sp macro="" textlink="">
      <xdr:nvSpPr>
        <xdr:cNvPr id="4" name="3 CuadroTexto"/>
        <xdr:cNvSpPr txBox="1"/>
      </xdr:nvSpPr>
      <xdr:spPr>
        <a:xfrm>
          <a:off x="7726708" y="2667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4</xdr:col>
      <xdr:colOff>642141</xdr:colOff>
      <xdr:row>5</xdr:row>
      <xdr:rowOff>114300</xdr:rowOff>
    </xdr:from>
    <xdr:ext cx="2387320" cy="254557"/>
    <xdr:sp macro="" textlink="">
      <xdr:nvSpPr>
        <xdr:cNvPr id="5" name="4 CuadroTexto"/>
        <xdr:cNvSpPr txBox="1"/>
      </xdr:nvSpPr>
      <xdr:spPr>
        <a:xfrm>
          <a:off x="6071391" y="1104900"/>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0</xdr:col>
      <xdr:colOff>57150</xdr:colOff>
      <xdr:row>322</xdr:row>
      <xdr:rowOff>133350</xdr:rowOff>
    </xdr:from>
    <xdr:to>
      <xdr:col>3</xdr:col>
      <xdr:colOff>904874</xdr:colOff>
      <xdr:row>333</xdr:row>
      <xdr:rowOff>57150</xdr:rowOff>
    </xdr:to>
    <xdr:sp macro="" textlink="">
      <xdr:nvSpPr>
        <xdr:cNvPr id="6" name="Text Box 1"/>
        <xdr:cNvSpPr txBox="1">
          <a:spLocks noChangeArrowheads="1"/>
        </xdr:cNvSpPr>
      </xdr:nvSpPr>
      <xdr:spPr bwMode="auto">
        <a:xfrm>
          <a:off x="57150" y="76819125"/>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53911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792508</xdr:colOff>
      <xdr:row>0</xdr:row>
      <xdr:rowOff>19050</xdr:rowOff>
    </xdr:from>
    <xdr:ext cx="858825" cy="254557"/>
    <xdr:sp macro="" textlink="">
      <xdr:nvSpPr>
        <xdr:cNvPr id="4" name="3 CuadroTexto"/>
        <xdr:cNvSpPr txBox="1"/>
      </xdr:nvSpPr>
      <xdr:spPr>
        <a:xfrm>
          <a:off x="6383683" y="1905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ETCA-I-06</a:t>
          </a:r>
        </a:p>
      </xdr:txBody>
    </xdr:sp>
    <xdr:clientData/>
  </xdr:oneCellAnchor>
  <xdr:oneCellAnchor>
    <xdr:from>
      <xdr:col>4</xdr:col>
      <xdr:colOff>127791</xdr:colOff>
      <xdr:row>3</xdr:row>
      <xdr:rowOff>95250</xdr:rowOff>
    </xdr:from>
    <xdr:ext cx="2387320" cy="254557"/>
    <xdr:sp macro="" textlink="">
      <xdr:nvSpPr>
        <xdr:cNvPr id="5" name="4 CuadroTexto"/>
        <xdr:cNvSpPr txBox="1"/>
      </xdr:nvSpPr>
      <xdr:spPr>
        <a:xfrm>
          <a:off x="5652291" y="685800"/>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0</xdr:colOff>
      <xdr:row>38</xdr:row>
      <xdr:rowOff>0</xdr:rowOff>
    </xdr:from>
    <xdr:to>
      <xdr:col>3</xdr:col>
      <xdr:colOff>923924</xdr:colOff>
      <xdr:row>46</xdr:row>
      <xdr:rowOff>152400</xdr:rowOff>
    </xdr:to>
    <xdr:sp macro="" textlink="">
      <xdr:nvSpPr>
        <xdr:cNvPr id="6" name="Text Box 1"/>
        <xdr:cNvSpPr txBox="1">
          <a:spLocks noChangeArrowheads="1"/>
        </xdr:cNvSpPr>
      </xdr:nvSpPr>
      <xdr:spPr bwMode="auto">
        <a:xfrm>
          <a:off x="95250" y="8896350"/>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249583</xdr:colOff>
      <xdr:row>0</xdr:row>
      <xdr:rowOff>47625</xdr:rowOff>
    </xdr:from>
    <xdr:ext cx="858825" cy="254557"/>
    <xdr:sp macro="" textlink="">
      <xdr:nvSpPr>
        <xdr:cNvPr id="4" name="3 CuadroTexto"/>
        <xdr:cNvSpPr txBox="1"/>
      </xdr:nvSpPr>
      <xdr:spPr>
        <a:xfrm>
          <a:off x="6240808"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3</xdr:col>
      <xdr:colOff>990580</xdr:colOff>
      <xdr:row>3</xdr:row>
      <xdr:rowOff>104775</xdr:rowOff>
    </xdr:from>
    <xdr:ext cx="2387320" cy="254557"/>
    <xdr:sp macro="" textlink="">
      <xdr:nvSpPr>
        <xdr:cNvPr id="5" name="4 CuadroTexto"/>
        <xdr:cNvSpPr txBox="1"/>
      </xdr:nvSpPr>
      <xdr:spPr>
        <a:xfrm>
          <a:off x="4724380" y="695325"/>
          <a:ext cx="238732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SEGUNDO DE 2015</a:t>
          </a:r>
        </a:p>
      </xdr:txBody>
    </xdr:sp>
    <xdr:clientData/>
  </xdr:oneCellAnchor>
  <xdr:twoCellAnchor editAs="oneCell">
    <xdr:from>
      <xdr:col>1</xdr:col>
      <xdr:colOff>0</xdr:colOff>
      <xdr:row>48</xdr:row>
      <xdr:rowOff>0</xdr:rowOff>
    </xdr:from>
    <xdr:to>
      <xdr:col>5</xdr:col>
      <xdr:colOff>552449</xdr:colOff>
      <xdr:row>56</xdr:row>
      <xdr:rowOff>152400</xdr:rowOff>
    </xdr:to>
    <xdr:sp macro="" textlink="">
      <xdr:nvSpPr>
        <xdr:cNvPr id="6" name="Text Box 1"/>
        <xdr:cNvSpPr txBox="1">
          <a:spLocks noChangeArrowheads="1"/>
        </xdr:cNvSpPr>
      </xdr:nvSpPr>
      <xdr:spPr bwMode="auto">
        <a:xfrm>
          <a:off x="352425" y="9401175"/>
          <a:ext cx="5057774" cy="1600200"/>
        </a:xfrm>
        <a:prstGeom prst="rect">
          <a:avLst/>
        </a:prstGeom>
        <a:noFill/>
        <a:ln w="9525">
          <a:noFill/>
          <a:miter lim="800000"/>
          <a:headEnd/>
          <a:tailEnd/>
        </a:ln>
      </xdr:spPr>
      <xdr:txBody>
        <a:bodyPr vertOverflow="clip" wrap="square" lIns="27432" tIns="18288" rIns="27432" bIns="0" anchor="t" upright="1"/>
        <a:lstStyle/>
        <a:p>
          <a:pPr algn="l" rtl="0">
            <a:defRPr sz="1000"/>
          </a:pPr>
          <a:r>
            <a:rPr lang="es-ES" sz="900" b="0" i="0" strike="noStrike">
              <a:solidFill>
                <a:srgbClr val="000000"/>
              </a:solidFill>
              <a:latin typeface="Arial"/>
              <a:cs typeface="Arial"/>
            </a:rPr>
            <a:t>LIC. FRANCISCO ARNALDO MONGE ARAIZA               LIC.</a:t>
          </a:r>
          <a:r>
            <a:rPr lang="es-ES" sz="900" b="0" i="0" strike="noStrike" baseline="0">
              <a:solidFill>
                <a:srgbClr val="000000"/>
              </a:solidFill>
              <a:latin typeface="Arial"/>
              <a:cs typeface="Arial"/>
            </a:rPr>
            <a:t> ROBERTO LOZOYA LEY</a:t>
          </a:r>
        </a:p>
        <a:p>
          <a:pPr algn="l" rtl="0">
            <a:defRPr sz="1000"/>
          </a:pPr>
          <a:r>
            <a:rPr lang="es-ES" sz="900" b="0" i="0" strike="noStrike" baseline="0">
              <a:solidFill>
                <a:srgbClr val="000000"/>
              </a:solidFill>
              <a:latin typeface="Arial"/>
              <a:cs typeface="Arial"/>
            </a:rPr>
            <a:t>             COORDINADOR GENERAL                     DIRECTOR GENERAL DE ADMINISTRACION </a:t>
          </a:r>
        </a:p>
        <a:p>
          <a:pPr algn="l" rtl="0">
            <a:defRPr sz="1000"/>
          </a:pPr>
          <a:r>
            <a:rPr lang="es-ES" sz="900" b="0" i="0" strike="noStrike" baseline="0">
              <a:solidFill>
                <a:srgbClr val="000000"/>
              </a:solidFill>
              <a:latin typeface="Arial"/>
              <a:cs typeface="Arial"/>
            </a:rPr>
            <a:t>                                                                                                   Y FINANZAS  </a:t>
          </a: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r>
            <a:rPr lang="es-ES" sz="900" b="0" i="0" strike="noStrike" baseline="0">
              <a:solidFill>
                <a:srgbClr val="000000"/>
              </a:solidFill>
              <a:latin typeface="Arial"/>
              <a:cs typeface="Arial"/>
            </a:rPr>
            <a:t>Bajo protesta de decir verdad declaramos que los Estados Financieros y sus notas, son razonablemente correctos y </a:t>
          </a:r>
          <a:r>
            <a:rPr lang="es-ES" sz="1000" b="0" i="0" baseline="0">
              <a:latin typeface="+mn-lt"/>
              <a:ea typeface="+mn-ea"/>
              <a:cs typeface="+mn-cs"/>
            </a:rPr>
            <a:t>son responsabilidad del emisor</a:t>
          </a: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55"/>
  <sheetViews>
    <sheetView workbookViewId="0">
      <selection activeCell="A10" sqref="A10"/>
    </sheetView>
  </sheetViews>
  <sheetFormatPr baseColWidth="10" defaultRowHeight="11.25" x14ac:dyDescent="0.2"/>
  <cols>
    <col min="1" max="1" width="39.140625" style="639" bestFit="1" customWidth="1"/>
    <col min="2" max="2" width="13.140625" style="353" bestFit="1" customWidth="1"/>
    <col min="3" max="3" width="16.85546875" style="353" customWidth="1"/>
    <col min="4" max="4" width="0.42578125" style="353" hidden="1" customWidth="1"/>
    <col min="5" max="5" width="38.28515625" style="639" customWidth="1"/>
    <col min="6" max="7" width="15" style="353" customWidth="1"/>
    <col min="8" max="16384" width="11.42578125" style="353"/>
  </cols>
  <sheetData>
    <row r="1" spans="1:7" x14ac:dyDescent="0.2">
      <c r="A1" s="632"/>
      <c r="C1" s="633" t="s">
        <v>167</v>
      </c>
      <c r="D1" s="634"/>
      <c r="E1" s="635"/>
      <c r="G1" s="636" t="s">
        <v>431</v>
      </c>
    </row>
    <row r="2" spans="1:7" x14ac:dyDescent="0.2">
      <c r="B2" s="632"/>
      <c r="C2" s="637" t="s">
        <v>55</v>
      </c>
      <c r="D2" s="632"/>
      <c r="E2" s="632"/>
      <c r="F2" s="632"/>
      <c r="G2" s="632"/>
    </row>
    <row r="3" spans="1:7" x14ac:dyDescent="0.2">
      <c r="B3" s="638"/>
      <c r="C3" s="637" t="s">
        <v>660</v>
      </c>
      <c r="D3" s="638"/>
      <c r="E3" s="632"/>
      <c r="F3" s="638"/>
      <c r="G3" s="638"/>
    </row>
    <row r="4" spans="1:7" x14ac:dyDescent="0.2">
      <c r="A4" s="632"/>
      <c r="C4" s="637" t="s">
        <v>1547</v>
      </c>
      <c r="D4" s="638"/>
      <c r="E4" s="632"/>
      <c r="F4" s="632"/>
      <c r="G4" s="632"/>
    </row>
    <row r="5" spans="1:7" ht="12" thickBot="1" x14ac:dyDescent="0.25">
      <c r="A5" s="632"/>
      <c r="B5" s="640"/>
      <c r="C5" s="638" t="s">
        <v>122</v>
      </c>
      <c r="D5" s="638"/>
      <c r="E5" s="632"/>
      <c r="F5" s="632"/>
      <c r="G5" s="636" t="s">
        <v>1549</v>
      </c>
    </row>
    <row r="6" spans="1:7" x14ac:dyDescent="0.2">
      <c r="A6" s="604" t="s">
        <v>56</v>
      </c>
      <c r="B6" s="605">
        <v>2015</v>
      </c>
      <c r="C6" s="605">
        <v>2014</v>
      </c>
      <c r="D6" s="606"/>
      <c r="E6" s="607" t="s">
        <v>57</v>
      </c>
      <c r="F6" s="605">
        <v>2015</v>
      </c>
      <c r="G6" s="608">
        <v>2014</v>
      </c>
    </row>
    <row r="7" spans="1:7" x14ac:dyDescent="0.2">
      <c r="A7" s="609"/>
      <c r="B7" s="610"/>
      <c r="C7" s="610"/>
      <c r="D7" s="611"/>
      <c r="E7" s="610"/>
      <c r="F7" s="610"/>
      <c r="G7" s="612"/>
    </row>
    <row r="8" spans="1:7" x14ac:dyDescent="0.2">
      <c r="A8" s="613" t="s">
        <v>58</v>
      </c>
      <c r="B8" s="614"/>
      <c r="C8" s="614"/>
      <c r="D8" s="611"/>
      <c r="E8" s="614" t="s">
        <v>59</v>
      </c>
      <c r="F8" s="614"/>
      <c r="G8" s="641">
        <v>120352435.28</v>
      </c>
    </row>
    <row r="9" spans="1:7" x14ac:dyDescent="0.2">
      <c r="A9" s="628" t="s">
        <v>60</v>
      </c>
      <c r="B9" s="616">
        <v>157295989.53</v>
      </c>
      <c r="C9" s="642">
        <v>153875903.47</v>
      </c>
      <c r="D9" s="611"/>
      <c r="E9" s="624" t="s">
        <v>61</v>
      </c>
      <c r="F9" s="616">
        <v>-0.22</v>
      </c>
      <c r="G9" s="641">
        <v>0</v>
      </c>
    </row>
    <row r="10" spans="1:7" x14ac:dyDescent="0.2">
      <c r="A10" s="628" t="s">
        <v>62</v>
      </c>
      <c r="B10" s="643">
        <v>760182.2</v>
      </c>
      <c r="C10" s="642">
        <v>414935.99</v>
      </c>
      <c r="D10" s="611"/>
      <c r="E10" s="624" t="s">
        <v>63</v>
      </c>
      <c r="F10" s="616">
        <v>23256039.190000001</v>
      </c>
      <c r="G10" s="641">
        <v>0</v>
      </c>
    </row>
    <row r="11" spans="1:7" ht="22.5" x14ac:dyDescent="0.2">
      <c r="A11" s="628" t="s">
        <v>64</v>
      </c>
      <c r="B11" s="616">
        <v>71503225.660000011</v>
      </c>
      <c r="C11" s="642">
        <v>20133882.399999999</v>
      </c>
      <c r="D11" s="611"/>
      <c r="E11" s="644" t="s">
        <v>65</v>
      </c>
      <c r="F11" s="616"/>
      <c r="G11" s="641">
        <v>0</v>
      </c>
    </row>
    <row r="12" spans="1:7" x14ac:dyDescent="0.2">
      <c r="A12" s="628" t="s">
        <v>66</v>
      </c>
      <c r="B12" s="616"/>
      <c r="C12" s="624"/>
      <c r="D12" s="611"/>
      <c r="E12" s="624" t="s">
        <v>67</v>
      </c>
      <c r="F12" s="616"/>
      <c r="G12" s="641">
        <v>0</v>
      </c>
    </row>
    <row r="13" spans="1:7" x14ac:dyDescent="0.2">
      <c r="A13" s="628" t="s">
        <v>68</v>
      </c>
      <c r="B13" s="616"/>
      <c r="C13" s="624"/>
      <c r="D13" s="611"/>
      <c r="E13" s="624" t="s">
        <v>69</v>
      </c>
      <c r="F13" s="616"/>
      <c r="G13" s="645">
        <v>0</v>
      </c>
    </row>
    <row r="14" spans="1:7" ht="22.5" x14ac:dyDescent="0.2">
      <c r="A14" s="646" t="s">
        <v>70</v>
      </c>
      <c r="B14" s="647"/>
      <c r="C14" s="648"/>
      <c r="D14" s="611"/>
      <c r="E14" s="649" t="s">
        <v>71</v>
      </c>
      <c r="F14" s="650"/>
      <c r="G14" s="641">
        <v>0</v>
      </c>
    </row>
    <row r="15" spans="1:7" x14ac:dyDescent="0.2">
      <c r="A15" s="628" t="s">
        <v>72</v>
      </c>
      <c r="B15" s="616"/>
      <c r="C15" s="651">
        <v>0</v>
      </c>
      <c r="D15" s="611"/>
      <c r="E15" s="624" t="s">
        <v>73</v>
      </c>
      <c r="F15" s="616"/>
      <c r="G15" s="641">
        <v>0</v>
      </c>
    </row>
    <row r="16" spans="1:7" x14ac:dyDescent="0.2">
      <c r="A16" s="615"/>
      <c r="B16" s="616"/>
      <c r="C16" s="616"/>
      <c r="D16" s="611"/>
      <c r="E16" s="624" t="s">
        <v>74</v>
      </c>
      <c r="F16" s="616">
        <v>1983001.77</v>
      </c>
      <c r="G16" s="617">
        <v>31994.97</v>
      </c>
    </row>
    <row r="17" spans="1:7" x14ac:dyDescent="0.2">
      <c r="A17" s="615"/>
      <c r="B17" s="616"/>
      <c r="C17" s="616"/>
      <c r="D17" s="611"/>
      <c r="E17" s="611"/>
      <c r="F17" s="616"/>
      <c r="G17" s="617"/>
    </row>
    <row r="18" spans="1:7" x14ac:dyDescent="0.2">
      <c r="A18" s="618" t="s">
        <v>187</v>
      </c>
      <c r="B18" s="619">
        <v>229559397.38999999</v>
      </c>
      <c r="C18" s="619">
        <v>174424721.86000001</v>
      </c>
      <c r="D18" s="611"/>
      <c r="E18" s="620" t="s">
        <v>186</v>
      </c>
      <c r="F18" s="619">
        <v>25239040.740000002</v>
      </c>
      <c r="G18" s="621">
        <v>120384430.25</v>
      </c>
    </row>
    <row r="19" spans="1:7" x14ac:dyDescent="0.2">
      <c r="A19" s="615"/>
      <c r="B19" s="619"/>
      <c r="C19" s="619"/>
      <c r="D19" s="611"/>
      <c r="E19" s="620"/>
      <c r="F19" s="619"/>
      <c r="G19" s="621"/>
    </row>
    <row r="20" spans="1:7" x14ac:dyDescent="0.2">
      <c r="A20" s="613" t="s">
        <v>75</v>
      </c>
      <c r="B20" s="622"/>
      <c r="C20" s="622"/>
      <c r="D20" s="611"/>
      <c r="E20" s="614" t="s">
        <v>76</v>
      </c>
      <c r="F20" s="622"/>
      <c r="G20" s="623"/>
    </row>
    <row r="21" spans="1:7" x14ac:dyDescent="0.2">
      <c r="A21" s="628" t="s">
        <v>77</v>
      </c>
      <c r="B21" s="616"/>
      <c r="C21" s="616"/>
      <c r="D21" s="611"/>
      <c r="E21" s="624" t="s">
        <v>78</v>
      </c>
      <c r="F21" s="616"/>
      <c r="G21" s="617"/>
    </row>
    <row r="22" spans="1:7" ht="22.5" x14ac:dyDescent="0.2">
      <c r="A22" s="646" t="s">
        <v>79</v>
      </c>
      <c r="B22" s="647"/>
      <c r="C22" s="647"/>
      <c r="D22" s="611"/>
      <c r="E22" s="644" t="s">
        <v>80</v>
      </c>
      <c r="F22" s="616"/>
      <c r="G22" s="617"/>
    </row>
    <row r="23" spans="1:7" x14ac:dyDescent="0.2">
      <c r="A23" s="628"/>
      <c r="B23" s="616"/>
      <c r="C23" s="616"/>
      <c r="D23" s="611"/>
      <c r="E23" s="624" t="s">
        <v>81</v>
      </c>
      <c r="F23" s="616"/>
      <c r="G23" s="617"/>
    </row>
    <row r="24" spans="1:7" ht="22.5" x14ac:dyDescent="0.2">
      <c r="A24" s="646" t="s">
        <v>82</v>
      </c>
      <c r="B24" s="647">
        <v>300893561.84000003</v>
      </c>
      <c r="C24" s="652"/>
      <c r="D24" s="611"/>
      <c r="E24" s="624" t="s">
        <v>83</v>
      </c>
      <c r="F24" s="616"/>
      <c r="G24" s="617"/>
    </row>
    <row r="25" spans="1:7" ht="22.5" x14ac:dyDescent="0.2">
      <c r="A25" s="628"/>
      <c r="B25" s="616"/>
      <c r="C25" s="616"/>
      <c r="D25" s="611"/>
      <c r="E25" s="649" t="s">
        <v>84</v>
      </c>
      <c r="F25" s="647"/>
      <c r="G25" s="653"/>
    </row>
    <row r="26" spans="1:7" x14ac:dyDescent="0.2">
      <c r="A26" s="628" t="s">
        <v>85</v>
      </c>
      <c r="B26" s="616">
        <v>5476754.0899999999</v>
      </c>
      <c r="C26" s="654">
        <v>209642957.16999999</v>
      </c>
      <c r="D26" s="611"/>
      <c r="E26" s="624"/>
      <c r="F26" s="616"/>
      <c r="G26" s="617"/>
    </row>
    <row r="27" spans="1:7" x14ac:dyDescent="0.2">
      <c r="A27" s="628" t="s">
        <v>86</v>
      </c>
      <c r="B27" s="616"/>
      <c r="C27" s="642"/>
      <c r="D27" s="611"/>
      <c r="E27" s="624" t="s">
        <v>87</v>
      </c>
      <c r="F27" s="616"/>
      <c r="G27" s="617"/>
    </row>
    <row r="28" spans="1:7" ht="22.5" x14ac:dyDescent="0.2">
      <c r="A28" s="646" t="s">
        <v>88</v>
      </c>
      <c r="B28" s="647">
        <v>-4846376.76</v>
      </c>
      <c r="C28" s="642">
        <v>5433834.0899999999</v>
      </c>
      <c r="D28" s="611"/>
      <c r="E28" s="624"/>
      <c r="F28" s="616"/>
      <c r="G28" s="617"/>
    </row>
    <row r="29" spans="1:7" x14ac:dyDescent="0.2">
      <c r="A29" s="628" t="s">
        <v>89</v>
      </c>
      <c r="B29" s="616"/>
      <c r="C29" s="642">
        <v>0</v>
      </c>
      <c r="D29" s="611"/>
      <c r="E29" s="655"/>
      <c r="F29" s="619"/>
      <c r="G29" s="621"/>
    </row>
    <row r="30" spans="1:7" ht="22.5" x14ac:dyDescent="0.2">
      <c r="A30" s="646" t="s">
        <v>91</v>
      </c>
      <c r="B30" s="647"/>
      <c r="C30" s="654">
        <v>-4644467.83</v>
      </c>
      <c r="D30" s="611"/>
      <c r="E30" s="655"/>
      <c r="F30" s="622"/>
      <c r="G30" s="623"/>
    </row>
    <row r="31" spans="1:7" x14ac:dyDescent="0.2">
      <c r="A31" s="628" t="s">
        <v>93</v>
      </c>
      <c r="B31" s="616"/>
      <c r="C31" s="642">
        <v>24720</v>
      </c>
      <c r="D31" s="611"/>
      <c r="E31" s="655"/>
      <c r="F31" s="625"/>
      <c r="G31" s="626"/>
    </row>
    <row r="32" spans="1:7" x14ac:dyDescent="0.2">
      <c r="A32" s="618"/>
      <c r="B32" s="619"/>
      <c r="C32" s="648"/>
      <c r="D32" s="611"/>
      <c r="E32" s="655"/>
      <c r="F32" s="622"/>
      <c r="G32" s="623"/>
    </row>
    <row r="33" spans="1:7" x14ac:dyDescent="0.2">
      <c r="A33" s="618" t="s">
        <v>96</v>
      </c>
      <c r="B33" s="619">
        <v>301523939.17000002</v>
      </c>
      <c r="C33" s="619">
        <v>210457043.42999998</v>
      </c>
      <c r="D33" s="611"/>
      <c r="E33" s="620" t="s">
        <v>90</v>
      </c>
      <c r="F33" s="616"/>
      <c r="G33" s="617"/>
    </row>
    <row r="34" spans="1:7" x14ac:dyDescent="0.2">
      <c r="A34" s="618"/>
      <c r="B34" s="619"/>
      <c r="C34" s="619"/>
      <c r="D34" s="611"/>
      <c r="E34" s="655"/>
      <c r="F34" s="616"/>
      <c r="G34" s="617"/>
    </row>
    <row r="35" spans="1:7" x14ac:dyDescent="0.2">
      <c r="A35" s="613" t="s">
        <v>98</v>
      </c>
      <c r="B35" s="622">
        <v>531083336.56</v>
      </c>
      <c r="C35" s="622">
        <v>384881765.28999996</v>
      </c>
      <c r="D35" s="611"/>
      <c r="E35" s="614" t="s">
        <v>92</v>
      </c>
      <c r="F35" s="616"/>
      <c r="G35" s="617"/>
    </row>
    <row r="36" spans="1:7" x14ac:dyDescent="0.2">
      <c r="A36" s="615"/>
      <c r="B36" s="616"/>
      <c r="C36" s="616"/>
      <c r="D36" s="611"/>
      <c r="E36" s="655"/>
      <c r="F36" s="622"/>
      <c r="G36" s="623"/>
    </row>
    <row r="37" spans="1:7" x14ac:dyDescent="0.2">
      <c r="A37" s="615"/>
      <c r="B37" s="616"/>
      <c r="C37" s="616"/>
      <c r="D37" s="611"/>
      <c r="E37" s="627" t="s">
        <v>94</v>
      </c>
      <c r="F37" s="616"/>
      <c r="G37" s="617"/>
    </row>
    <row r="38" spans="1:7" x14ac:dyDescent="0.2">
      <c r="A38" s="615"/>
      <c r="B38" s="616"/>
      <c r="C38" s="616"/>
      <c r="D38" s="611"/>
      <c r="E38" s="614" t="s">
        <v>95</v>
      </c>
      <c r="F38" s="616"/>
      <c r="G38" s="617"/>
    </row>
    <row r="39" spans="1:7" x14ac:dyDescent="0.2">
      <c r="A39" s="615"/>
      <c r="B39" s="616"/>
      <c r="C39" s="616"/>
      <c r="D39" s="611"/>
      <c r="E39" s="624" t="s">
        <v>36</v>
      </c>
      <c r="F39" s="616"/>
      <c r="G39" s="617"/>
    </row>
    <row r="40" spans="1:7" x14ac:dyDescent="0.2">
      <c r="A40" s="615"/>
      <c r="B40" s="616"/>
      <c r="C40" s="616"/>
      <c r="D40" s="611"/>
      <c r="E40" s="624" t="s">
        <v>97</v>
      </c>
      <c r="F40" s="616"/>
      <c r="G40" s="617"/>
    </row>
    <row r="41" spans="1:7" x14ac:dyDescent="0.2">
      <c r="A41" s="615"/>
      <c r="B41" s="616"/>
      <c r="C41" s="616"/>
      <c r="D41" s="611"/>
      <c r="E41" s="624" t="s">
        <v>99</v>
      </c>
      <c r="F41" s="616"/>
      <c r="G41" s="617"/>
    </row>
    <row r="42" spans="1:7" x14ac:dyDescent="0.2">
      <c r="A42" s="618"/>
      <c r="B42" s="619"/>
      <c r="C42" s="619"/>
      <c r="D42" s="611"/>
      <c r="E42" s="614" t="s">
        <v>100</v>
      </c>
      <c r="F42" s="656"/>
      <c r="G42" s="657"/>
    </row>
    <row r="43" spans="1:7" x14ac:dyDescent="0.2">
      <c r="A43" s="618"/>
      <c r="B43" s="619"/>
      <c r="C43" s="619"/>
      <c r="D43" s="611"/>
      <c r="E43" s="624" t="s">
        <v>101</v>
      </c>
      <c r="F43" s="616">
        <v>261100150.68000001</v>
      </c>
      <c r="G43" s="641">
        <v>259070182.22999999</v>
      </c>
    </row>
    <row r="44" spans="1:7" x14ac:dyDescent="0.2">
      <c r="A44" s="618"/>
      <c r="B44" s="620"/>
      <c r="C44" s="620"/>
      <c r="D44" s="611"/>
      <c r="E44" s="624" t="s">
        <v>102</v>
      </c>
      <c r="F44" s="616">
        <v>244744145.13999999</v>
      </c>
      <c r="G44" s="641">
        <v>5427152.8099999996</v>
      </c>
    </row>
    <row r="45" spans="1:7" x14ac:dyDescent="0.2">
      <c r="A45" s="615"/>
      <c r="B45" s="624"/>
      <c r="C45" s="624"/>
      <c r="D45" s="611"/>
      <c r="E45" s="624" t="s">
        <v>103</v>
      </c>
      <c r="F45" s="616"/>
      <c r="G45" s="617"/>
    </row>
    <row r="46" spans="1:7" x14ac:dyDescent="0.2">
      <c r="A46" s="615"/>
      <c r="B46" s="624"/>
      <c r="C46" s="624"/>
      <c r="D46" s="611"/>
      <c r="E46" s="624" t="s">
        <v>104</v>
      </c>
      <c r="F46" s="619"/>
      <c r="G46" s="621"/>
    </row>
    <row r="47" spans="1:7" ht="22.5" x14ac:dyDescent="0.2">
      <c r="A47" s="615"/>
      <c r="B47" s="624"/>
      <c r="C47" s="624"/>
      <c r="D47" s="611"/>
      <c r="E47" s="624" t="s">
        <v>105</v>
      </c>
      <c r="F47" s="619"/>
      <c r="G47" s="621"/>
    </row>
    <row r="48" spans="1:7" ht="21" x14ac:dyDescent="0.2">
      <c r="A48" s="615"/>
      <c r="B48" s="624"/>
      <c r="C48" s="624"/>
      <c r="D48" s="611"/>
      <c r="E48" s="658" t="s">
        <v>106</v>
      </c>
      <c r="F48" s="622"/>
      <c r="G48" s="623"/>
    </row>
    <row r="49" spans="1:7" x14ac:dyDescent="0.2">
      <c r="A49" s="628"/>
      <c r="B49" s="624"/>
      <c r="C49" s="624"/>
      <c r="D49" s="629"/>
      <c r="E49" s="624" t="s">
        <v>107</v>
      </c>
      <c r="F49" s="630"/>
      <c r="G49" s="631"/>
    </row>
    <row r="50" spans="1:7" x14ac:dyDescent="0.2">
      <c r="A50" s="659"/>
      <c r="B50" s="640"/>
      <c r="C50" s="640"/>
      <c r="D50" s="640"/>
      <c r="E50" s="624" t="s">
        <v>108</v>
      </c>
      <c r="F50" s="660"/>
      <c r="G50" s="661"/>
    </row>
    <row r="51" spans="1:7" x14ac:dyDescent="0.2">
      <c r="A51" s="659"/>
      <c r="B51" s="640"/>
      <c r="C51" s="640"/>
      <c r="D51" s="640"/>
      <c r="E51" s="629"/>
      <c r="F51" s="660"/>
      <c r="G51" s="661"/>
    </row>
    <row r="52" spans="1:7" x14ac:dyDescent="0.2">
      <c r="A52" s="659"/>
      <c r="B52" s="640"/>
      <c r="C52" s="640"/>
      <c r="D52" s="640"/>
      <c r="E52" s="620" t="s">
        <v>109</v>
      </c>
      <c r="F52" s="660">
        <v>505844295.81999999</v>
      </c>
      <c r="G52" s="661">
        <v>264497335.03999999</v>
      </c>
    </row>
    <row r="53" spans="1:7" x14ac:dyDescent="0.2">
      <c r="A53" s="659"/>
      <c r="B53" s="640"/>
      <c r="C53" s="640"/>
      <c r="D53" s="640"/>
      <c r="E53" s="620"/>
      <c r="F53" s="660"/>
      <c r="G53" s="661"/>
    </row>
    <row r="54" spans="1:7" ht="21" x14ac:dyDescent="0.2">
      <c r="A54" s="659"/>
      <c r="B54" s="640"/>
      <c r="C54" s="640"/>
      <c r="D54" s="640"/>
      <c r="E54" s="614" t="s">
        <v>110</v>
      </c>
      <c r="F54" s="662">
        <v>531083336.56</v>
      </c>
      <c r="G54" s="663">
        <v>384881765.28999996</v>
      </c>
    </row>
    <row r="55" spans="1:7" ht="12" thickBot="1" x14ac:dyDescent="0.25">
      <c r="A55" s="664"/>
      <c r="B55" s="665"/>
      <c r="C55" s="665"/>
      <c r="D55" s="665"/>
      <c r="E55" s="666"/>
      <c r="F55" s="665"/>
      <c r="G55" s="667"/>
    </row>
  </sheetData>
  <autoFilter ref="A1:G49"/>
  <pageMargins left="0.70866141732283472" right="0.15748031496062992" top="0.39370078740157483" bottom="0.19685039370078741" header="0.31496062992125984" footer="0.31496062992125984"/>
  <pageSetup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L64"/>
  <sheetViews>
    <sheetView topLeftCell="A49" workbookViewId="0">
      <selection activeCell="E22" sqref="E22"/>
    </sheetView>
  </sheetViews>
  <sheetFormatPr baseColWidth="10" defaultRowHeight="15" x14ac:dyDescent="0.25"/>
  <cols>
    <col min="1" max="1" width="2.85546875" style="109" customWidth="1"/>
    <col min="2" max="2" width="31.7109375" style="109" customWidth="1"/>
    <col min="3" max="3" width="15.28515625" style="739" customWidth="1"/>
    <col min="4" max="4" width="14.7109375" style="739" customWidth="1"/>
    <col min="5" max="5" width="15.7109375" style="739" customWidth="1"/>
    <col min="6" max="6" width="15.140625" style="739" customWidth="1"/>
    <col min="7" max="9" width="18.28515625" style="739" customWidth="1"/>
    <col min="10" max="10" width="14.28515625" style="739" customWidth="1"/>
    <col min="11" max="11" width="13.7109375" style="739" customWidth="1"/>
    <col min="12" max="16384" width="11.42578125" style="45"/>
  </cols>
  <sheetData>
    <row r="1" spans="1:11" s="71" customFormat="1" x14ac:dyDescent="0.25">
      <c r="A1" s="857" t="s">
        <v>167</v>
      </c>
      <c r="B1" s="857"/>
      <c r="C1" s="857"/>
      <c r="D1" s="857"/>
      <c r="E1" s="857"/>
      <c r="F1" s="857"/>
      <c r="G1" s="857"/>
      <c r="H1" s="857"/>
      <c r="I1" s="857"/>
      <c r="J1" s="857"/>
      <c r="K1" s="857"/>
    </row>
    <row r="2" spans="1:11" s="72" customFormat="1" ht="15.75" x14ac:dyDescent="0.25">
      <c r="A2" s="857" t="s">
        <v>152</v>
      </c>
      <c r="B2" s="857"/>
      <c r="C2" s="857"/>
      <c r="D2" s="857"/>
      <c r="E2" s="857"/>
      <c r="F2" s="857"/>
      <c r="G2" s="857"/>
      <c r="H2" s="857"/>
      <c r="I2" s="857"/>
      <c r="J2" s="857"/>
      <c r="K2" s="857"/>
    </row>
    <row r="3" spans="1:11" s="72" customFormat="1" ht="15.75" x14ac:dyDescent="0.25">
      <c r="A3" s="857" t="s">
        <v>660</v>
      </c>
      <c r="B3" s="857"/>
      <c r="C3" s="857"/>
      <c r="D3" s="857"/>
      <c r="E3" s="857"/>
      <c r="F3" s="857"/>
      <c r="G3" s="857"/>
      <c r="H3" s="857"/>
      <c r="I3" s="857"/>
      <c r="J3" s="857"/>
      <c r="K3" s="707"/>
    </row>
    <row r="4" spans="1:11" s="72" customFormat="1" ht="15.75" x14ac:dyDescent="0.25">
      <c r="A4" s="857" t="s">
        <v>1586</v>
      </c>
      <c r="B4" s="857"/>
      <c r="C4" s="857"/>
      <c r="D4" s="857"/>
      <c r="E4" s="857"/>
      <c r="F4" s="857"/>
      <c r="G4" s="857"/>
      <c r="H4" s="857"/>
      <c r="I4" s="857"/>
      <c r="J4" s="857"/>
      <c r="K4" s="857"/>
    </row>
    <row r="5" spans="1:11" s="73" customFormat="1" ht="15.75" thickBot="1" x14ac:dyDescent="0.3">
      <c r="A5" s="858" t="s">
        <v>122</v>
      </c>
      <c r="B5" s="858"/>
      <c r="C5" s="858"/>
      <c r="D5" s="858"/>
      <c r="E5" s="858"/>
      <c r="F5" s="858"/>
      <c r="G5" s="858"/>
      <c r="H5" s="858"/>
      <c r="I5" s="858"/>
      <c r="J5" s="858"/>
      <c r="K5" s="858"/>
    </row>
    <row r="6" spans="1:11" s="88" customFormat="1" ht="62.25" customHeight="1" x14ac:dyDescent="0.25">
      <c r="A6" s="882" t="s">
        <v>153</v>
      </c>
      <c r="B6" s="883"/>
      <c r="C6" s="708" t="s">
        <v>212</v>
      </c>
      <c r="D6" s="708" t="s">
        <v>216</v>
      </c>
      <c r="E6" s="708" t="s">
        <v>213</v>
      </c>
      <c r="F6" s="709" t="s">
        <v>1587</v>
      </c>
      <c r="G6" s="709" t="s">
        <v>1588</v>
      </c>
      <c r="H6" s="710" t="s">
        <v>1589</v>
      </c>
      <c r="I6" s="710" t="s">
        <v>1590</v>
      </c>
      <c r="J6" s="711" t="s">
        <v>203</v>
      </c>
      <c r="K6" s="711" t="s">
        <v>219</v>
      </c>
    </row>
    <row r="7" spans="1:11" s="88" customFormat="1" ht="15.75" thickBot="1" x14ac:dyDescent="0.3">
      <c r="A7" s="884"/>
      <c r="B7" s="885"/>
      <c r="C7" s="712" t="s">
        <v>193</v>
      </c>
      <c r="D7" s="712" t="s">
        <v>194</v>
      </c>
      <c r="E7" s="712" t="s">
        <v>154</v>
      </c>
      <c r="F7" s="713" t="s">
        <v>195</v>
      </c>
      <c r="G7" s="713" t="s">
        <v>196</v>
      </c>
      <c r="H7" s="714" t="s">
        <v>1591</v>
      </c>
      <c r="I7" s="714" t="s">
        <v>1592</v>
      </c>
      <c r="J7" s="715" t="s">
        <v>1593</v>
      </c>
      <c r="K7" s="715" t="s">
        <v>1594</v>
      </c>
    </row>
    <row r="8" spans="1:11" s="88" customFormat="1" x14ac:dyDescent="0.25">
      <c r="A8" s="138"/>
      <c r="B8" s="139" t="s">
        <v>214</v>
      </c>
      <c r="C8" s="716"/>
      <c r="D8" s="716"/>
      <c r="E8" s="716"/>
      <c r="F8" s="716"/>
      <c r="G8" s="716"/>
      <c r="H8" s="716"/>
      <c r="I8" s="716"/>
      <c r="J8" s="717"/>
      <c r="K8" s="711"/>
    </row>
    <row r="9" spans="1:11" s="88" customFormat="1" x14ac:dyDescent="0.25">
      <c r="A9" s="138"/>
      <c r="B9" s="139"/>
      <c r="C9" s="716"/>
      <c r="D9" s="716"/>
      <c r="E9" s="716"/>
      <c r="F9" s="716"/>
      <c r="G9" s="716"/>
      <c r="H9" s="716"/>
      <c r="I9" s="716"/>
      <c r="J9" s="717"/>
      <c r="K9" s="717"/>
    </row>
    <row r="10" spans="1:11" ht="17.100000000000001" customHeight="1" x14ac:dyDescent="0.25">
      <c r="A10" s="93">
        <v>1</v>
      </c>
      <c r="B10" s="94" t="s">
        <v>3</v>
      </c>
      <c r="C10" s="718"/>
      <c r="D10" s="718"/>
      <c r="E10" s="718"/>
      <c r="F10" s="718"/>
      <c r="G10" s="718"/>
      <c r="H10" s="718"/>
      <c r="I10" s="718"/>
      <c r="J10" s="719"/>
      <c r="K10" s="720"/>
    </row>
    <row r="11" spans="1:11" ht="17.100000000000001" customHeight="1" x14ac:dyDescent="0.25">
      <c r="A11" s="93">
        <v>2</v>
      </c>
      <c r="B11" s="94" t="s">
        <v>4</v>
      </c>
      <c r="C11" s="718"/>
      <c r="D11" s="718"/>
      <c r="E11" s="718"/>
      <c r="F11" s="718"/>
      <c r="G11" s="718"/>
      <c r="H11" s="718"/>
      <c r="I11" s="718"/>
      <c r="J11" s="719"/>
      <c r="K11" s="720"/>
    </row>
    <row r="12" spans="1:11" ht="17.100000000000001" customHeight="1" x14ac:dyDescent="0.25">
      <c r="A12" s="93">
        <v>3</v>
      </c>
      <c r="B12" s="94" t="s">
        <v>197</v>
      </c>
      <c r="C12" s="718"/>
      <c r="D12" s="718"/>
      <c r="E12" s="718"/>
      <c r="F12" s="718"/>
      <c r="G12" s="718"/>
      <c r="H12" s="718"/>
      <c r="I12" s="718"/>
      <c r="J12" s="719"/>
      <c r="K12" s="720"/>
    </row>
    <row r="13" spans="1:11" ht="17.100000000000001" customHeight="1" x14ac:dyDescent="0.25">
      <c r="A13" s="93">
        <v>4</v>
      </c>
      <c r="B13" s="94" t="s">
        <v>6</v>
      </c>
      <c r="C13" s="718"/>
      <c r="D13" s="718"/>
      <c r="E13" s="718"/>
      <c r="F13" s="718"/>
      <c r="G13" s="718"/>
      <c r="H13" s="718"/>
      <c r="I13" s="718"/>
      <c r="J13" s="719"/>
      <c r="K13" s="720"/>
    </row>
    <row r="14" spans="1:11" ht="17.100000000000001" customHeight="1" x14ac:dyDescent="0.25">
      <c r="A14" s="93">
        <v>5</v>
      </c>
      <c r="B14" s="94" t="s">
        <v>198</v>
      </c>
      <c r="C14" s="718"/>
      <c r="D14" s="718"/>
      <c r="E14" s="718"/>
      <c r="F14" s="718"/>
      <c r="G14" s="718"/>
      <c r="H14" s="718"/>
      <c r="I14" s="718"/>
      <c r="J14" s="719"/>
      <c r="K14" s="720"/>
    </row>
    <row r="15" spans="1:11" ht="17.100000000000001" customHeight="1" x14ac:dyDescent="0.25">
      <c r="A15" s="93"/>
      <c r="B15" s="94" t="s">
        <v>155</v>
      </c>
      <c r="C15" s="718"/>
      <c r="D15" s="718"/>
      <c r="E15" s="718"/>
      <c r="F15" s="718"/>
      <c r="G15" s="718"/>
      <c r="H15" s="718"/>
      <c r="I15" s="718"/>
      <c r="J15" s="719"/>
      <c r="K15" s="720"/>
    </row>
    <row r="16" spans="1:11" ht="17.100000000000001" customHeight="1" x14ac:dyDescent="0.25">
      <c r="A16" s="93"/>
      <c r="B16" s="94" t="s">
        <v>156</v>
      </c>
      <c r="C16" s="718"/>
      <c r="D16" s="718"/>
      <c r="E16" s="718"/>
      <c r="F16" s="718"/>
      <c r="G16" s="718" t="s">
        <v>168</v>
      </c>
      <c r="H16" s="718"/>
      <c r="I16" s="718"/>
      <c r="J16" s="719"/>
      <c r="K16" s="720"/>
    </row>
    <row r="17" spans="1:11" ht="17.100000000000001" customHeight="1" x14ac:dyDescent="0.25">
      <c r="A17" s="93">
        <v>6</v>
      </c>
      <c r="B17" s="94" t="s">
        <v>199</v>
      </c>
      <c r="C17" s="718"/>
      <c r="D17" s="718"/>
      <c r="E17" s="718"/>
      <c r="F17" s="718"/>
      <c r="G17" s="718"/>
      <c r="H17" s="718"/>
      <c r="I17" s="718"/>
      <c r="J17" s="719"/>
      <c r="K17" s="720"/>
    </row>
    <row r="18" spans="1:11" ht="17.100000000000001" customHeight="1" x14ac:dyDescent="0.25">
      <c r="A18" s="93"/>
      <c r="B18" s="94" t="s">
        <v>155</v>
      </c>
      <c r="C18" s="718"/>
      <c r="D18" s="718"/>
      <c r="E18" s="718"/>
      <c r="F18" s="718"/>
      <c r="G18" s="718"/>
      <c r="H18" s="718"/>
      <c r="I18" s="718"/>
      <c r="J18" s="719"/>
      <c r="K18" s="720"/>
    </row>
    <row r="19" spans="1:11" ht="17.100000000000001" customHeight="1" x14ac:dyDescent="0.25">
      <c r="A19" s="93"/>
      <c r="B19" s="94" t="s">
        <v>156</v>
      </c>
      <c r="C19" s="718"/>
      <c r="D19" s="718"/>
      <c r="E19" s="718"/>
      <c r="F19" s="718"/>
      <c r="G19" s="718"/>
      <c r="H19" s="718"/>
      <c r="I19" s="718"/>
      <c r="J19" s="719"/>
      <c r="K19" s="720"/>
    </row>
    <row r="20" spans="1:11" ht="17.100000000000001" customHeight="1" x14ac:dyDescent="0.25">
      <c r="A20" s="93">
        <v>7</v>
      </c>
      <c r="B20" s="94" t="s">
        <v>200</v>
      </c>
      <c r="C20" s="718"/>
      <c r="D20" s="718"/>
      <c r="E20" s="718"/>
      <c r="F20" s="718"/>
      <c r="G20" s="718"/>
      <c r="H20" s="718"/>
      <c r="I20" s="718"/>
      <c r="J20" s="719"/>
      <c r="K20" s="720"/>
    </row>
    <row r="21" spans="1:11" ht="17.100000000000001" customHeight="1" x14ac:dyDescent="0.25">
      <c r="A21" s="93">
        <v>8</v>
      </c>
      <c r="B21" s="94" t="s">
        <v>11</v>
      </c>
      <c r="C21" s="742"/>
      <c r="D21" s="742"/>
      <c r="E21" s="742"/>
      <c r="F21" s="742"/>
      <c r="G21" s="742"/>
      <c r="H21" s="742"/>
      <c r="I21" s="742"/>
      <c r="J21" s="742"/>
      <c r="K21" s="742"/>
    </row>
    <row r="22" spans="1:11" ht="25.5" x14ac:dyDescent="0.25">
      <c r="A22" s="93">
        <v>9</v>
      </c>
      <c r="B22" s="94" t="s">
        <v>515</v>
      </c>
      <c r="C22" s="718">
        <v>81500000</v>
      </c>
      <c r="D22" s="718">
        <v>237954332.49000001</v>
      </c>
      <c r="E22" s="718">
        <f>+C22+D22</f>
        <v>319454332.49000001</v>
      </c>
      <c r="F22" s="718">
        <v>175442113.72</v>
      </c>
      <c r="G22" s="718">
        <v>175442113.72</v>
      </c>
      <c r="H22" s="718">
        <v>175442113.72</v>
      </c>
      <c r="I22" s="718">
        <v>175442113.72</v>
      </c>
      <c r="J22" s="719">
        <f>+G22-C22</f>
        <v>93942113.719999999</v>
      </c>
      <c r="K22" s="740">
        <f>+G22/C22</f>
        <v>2.15266397202454</v>
      </c>
    </row>
    <row r="23" spans="1:11" ht="25.5" x14ac:dyDescent="0.25">
      <c r="A23" s="93"/>
      <c r="B23" s="94" t="s">
        <v>516</v>
      </c>
      <c r="C23" s="718">
        <v>326696119</v>
      </c>
      <c r="D23" s="718">
        <v>2349372.19</v>
      </c>
      <c r="E23" s="718">
        <f>+C23+D23</f>
        <v>329045491.19</v>
      </c>
      <c r="F23" s="718">
        <v>144909853.16999999</v>
      </c>
      <c r="G23" s="718">
        <v>144909853.16999999</v>
      </c>
      <c r="H23" s="718">
        <v>77055621.489999995</v>
      </c>
      <c r="I23" s="718">
        <v>77055621.489999995</v>
      </c>
      <c r="J23" s="719">
        <f>+G23-C23</f>
        <v>-181786265.83000001</v>
      </c>
      <c r="K23" s="740">
        <f>+G23/C23</f>
        <v>0.44356159973238002</v>
      </c>
    </row>
    <row r="24" spans="1:11" ht="17.100000000000001" customHeight="1" thickBot="1" x14ac:dyDescent="0.3">
      <c r="A24" s="95">
        <v>10</v>
      </c>
      <c r="B24" s="96" t="s">
        <v>201</v>
      </c>
      <c r="C24" s="721"/>
      <c r="D24" s="721"/>
      <c r="E24" s="721"/>
      <c r="F24" s="721"/>
      <c r="G24" s="721"/>
      <c r="H24" s="721"/>
      <c r="I24" s="721"/>
      <c r="J24" s="722"/>
      <c r="K24" s="741"/>
    </row>
    <row r="25" spans="1:11" ht="28.5" customHeight="1" thickBot="1" x14ac:dyDescent="0.3">
      <c r="A25" s="880" t="s">
        <v>118</v>
      </c>
      <c r="B25" s="881"/>
      <c r="C25" s="721">
        <f t="shared" ref="C25:J25" si="0">SUM(C22:C24)</f>
        <v>408196119</v>
      </c>
      <c r="D25" s="721">
        <f t="shared" si="0"/>
        <v>240303704.68000001</v>
      </c>
      <c r="E25" s="721">
        <f t="shared" si="0"/>
        <v>648499823.68000007</v>
      </c>
      <c r="F25" s="721">
        <f t="shared" si="0"/>
        <v>320351966.88999999</v>
      </c>
      <c r="G25" s="721">
        <f t="shared" si="0"/>
        <v>320351966.88999999</v>
      </c>
      <c r="H25" s="721">
        <f t="shared" si="0"/>
        <v>252497735.20999998</v>
      </c>
      <c r="I25" s="721">
        <f t="shared" si="0"/>
        <v>252497735.20999998</v>
      </c>
      <c r="J25" s="721">
        <f t="shared" si="0"/>
        <v>-87844152.110000014</v>
      </c>
      <c r="K25" s="740">
        <f>+G25/C25</f>
        <v>0.78479914918054372</v>
      </c>
    </row>
    <row r="26" spans="1:11" ht="22.5" customHeight="1" thickBot="1" x14ac:dyDescent="0.3">
      <c r="A26" s="135"/>
      <c r="B26" s="135"/>
      <c r="C26" s="723"/>
      <c r="D26" s="723"/>
      <c r="E26" s="723"/>
      <c r="F26" s="724"/>
      <c r="G26" s="725" t="s">
        <v>1595</v>
      </c>
      <c r="H26" s="726"/>
      <c r="I26" s="726"/>
      <c r="J26" s="727"/>
      <c r="K26" s="728"/>
    </row>
    <row r="27" spans="1:11" ht="22.5" customHeight="1" x14ac:dyDescent="0.25">
      <c r="A27" s="143"/>
      <c r="B27" s="143"/>
      <c r="C27" s="729"/>
      <c r="D27" s="729"/>
      <c r="E27" s="729"/>
      <c r="F27" s="730"/>
      <c r="G27" s="731"/>
      <c r="H27" s="731"/>
      <c r="I27" s="731"/>
      <c r="J27" s="724"/>
      <c r="K27" s="731"/>
    </row>
    <row r="28" spans="1:11" ht="22.5" customHeight="1" x14ac:dyDescent="0.25">
      <c r="A28" s="143"/>
      <c r="B28" s="143"/>
      <c r="C28" s="729"/>
      <c r="D28" s="729"/>
      <c r="E28" s="729"/>
      <c r="F28" s="730"/>
      <c r="G28" s="731"/>
      <c r="H28" s="731"/>
      <c r="I28" s="731"/>
      <c r="J28" s="730"/>
      <c r="K28" s="731"/>
    </row>
    <row r="29" spans="1:11" ht="22.5" customHeight="1" x14ac:dyDescent="0.25">
      <c r="A29" s="143"/>
      <c r="B29" s="143"/>
      <c r="C29" s="729"/>
      <c r="D29" s="729"/>
      <c r="E29" s="729"/>
      <c r="F29" s="730"/>
      <c r="G29" s="731"/>
      <c r="H29" s="731"/>
      <c r="I29" s="731"/>
      <c r="J29" s="730" t="s">
        <v>351</v>
      </c>
      <c r="K29" s="731"/>
    </row>
    <row r="30" spans="1:11" ht="22.5" customHeight="1" x14ac:dyDescent="0.25">
      <c r="A30" s="143"/>
      <c r="B30" s="143"/>
      <c r="C30" s="729"/>
      <c r="D30" s="729"/>
      <c r="E30" s="729"/>
      <c r="F30" s="730"/>
      <c r="G30" s="731"/>
      <c r="H30" s="731"/>
      <c r="I30" s="731"/>
      <c r="J30" s="730"/>
      <c r="K30" s="731"/>
    </row>
    <row r="31" spans="1:11" ht="22.5" customHeight="1" x14ac:dyDescent="0.25">
      <c r="A31" s="143"/>
      <c r="B31" s="143"/>
      <c r="C31" s="729"/>
      <c r="D31" s="729"/>
      <c r="E31" s="729"/>
      <c r="F31" s="730"/>
      <c r="G31" s="731"/>
      <c r="H31" s="731"/>
      <c r="I31" s="731"/>
      <c r="J31" s="730"/>
      <c r="K31" s="731"/>
    </row>
    <row r="32" spans="1:11" ht="22.5" customHeight="1" x14ac:dyDescent="0.25">
      <c r="A32" s="143"/>
      <c r="B32" s="143"/>
      <c r="C32" s="729"/>
      <c r="D32" s="729"/>
      <c r="E32" s="729"/>
      <c r="F32" s="730"/>
      <c r="G32" s="731"/>
      <c r="H32" s="731"/>
      <c r="I32" s="731"/>
      <c r="J32" s="730"/>
      <c r="K32" s="731"/>
    </row>
    <row r="33" spans="1:11" ht="22.5" customHeight="1" x14ac:dyDescent="0.25">
      <c r="A33" s="143"/>
      <c r="B33" s="143"/>
      <c r="C33" s="729"/>
      <c r="D33" s="729"/>
      <c r="E33" s="729"/>
      <c r="F33" s="730"/>
      <c r="G33" s="731"/>
      <c r="H33" s="731"/>
      <c r="I33" s="731"/>
      <c r="J33" s="730"/>
      <c r="K33" s="731"/>
    </row>
    <row r="34" spans="1:11" s="706" customFormat="1" ht="22.5" customHeight="1" x14ac:dyDescent="0.25">
      <c r="A34" s="143"/>
      <c r="B34" s="143"/>
      <c r="C34" s="729"/>
      <c r="D34" s="729"/>
      <c r="E34" s="729"/>
      <c r="F34" s="730"/>
      <c r="G34" s="731"/>
      <c r="H34" s="731"/>
      <c r="I34" s="731"/>
      <c r="J34" s="730"/>
      <c r="K34" s="731"/>
    </row>
    <row r="35" spans="1:11" ht="9" customHeight="1" thickBot="1" x14ac:dyDescent="0.3">
      <c r="A35" s="143"/>
      <c r="B35" s="143"/>
      <c r="C35" s="729"/>
      <c r="D35" s="729"/>
      <c r="E35" s="729"/>
      <c r="F35" s="730"/>
      <c r="G35" s="731"/>
      <c r="H35" s="731"/>
      <c r="I35" s="731"/>
      <c r="J35" s="730"/>
      <c r="K35" s="731"/>
    </row>
    <row r="36" spans="1:11" s="88" customFormat="1" ht="62.25" customHeight="1" x14ac:dyDescent="0.25">
      <c r="A36" s="882" t="s">
        <v>153</v>
      </c>
      <c r="B36" s="883"/>
      <c r="C36" s="708" t="s">
        <v>212</v>
      </c>
      <c r="D36" s="708" t="s">
        <v>216</v>
      </c>
      <c r="E36" s="708" t="s">
        <v>213</v>
      </c>
      <c r="F36" s="710" t="s">
        <v>1587</v>
      </c>
      <c r="G36" s="710" t="s">
        <v>1588</v>
      </c>
      <c r="H36" s="710" t="s">
        <v>1589</v>
      </c>
      <c r="I36" s="710" t="s">
        <v>1590</v>
      </c>
      <c r="J36" s="711" t="s">
        <v>203</v>
      </c>
      <c r="K36" s="711" t="s">
        <v>219</v>
      </c>
    </row>
    <row r="37" spans="1:11" s="88" customFormat="1" ht="15.75" thickBot="1" x14ac:dyDescent="0.3">
      <c r="A37" s="884"/>
      <c r="B37" s="885"/>
      <c r="C37" s="712" t="s">
        <v>193</v>
      </c>
      <c r="D37" s="712" t="s">
        <v>194</v>
      </c>
      <c r="E37" s="712" t="s">
        <v>154</v>
      </c>
      <c r="F37" s="714" t="s">
        <v>195</v>
      </c>
      <c r="G37" s="714" t="s">
        <v>196</v>
      </c>
      <c r="H37" s="714" t="s">
        <v>1591</v>
      </c>
      <c r="I37" s="714" t="s">
        <v>1592</v>
      </c>
      <c r="J37" s="715" t="s">
        <v>1593</v>
      </c>
      <c r="K37" s="715" t="s">
        <v>1594</v>
      </c>
    </row>
    <row r="38" spans="1:11" s="100" customFormat="1" ht="17.100000000000001" customHeight="1" x14ac:dyDescent="0.25">
      <c r="A38" s="98" t="s">
        <v>204</v>
      </c>
      <c r="B38" s="99"/>
      <c r="C38" s="732"/>
      <c r="D38" s="732"/>
      <c r="E38" s="732"/>
      <c r="F38" s="732"/>
      <c r="G38" s="732"/>
      <c r="H38" s="732"/>
      <c r="I38" s="732"/>
      <c r="J38" s="733"/>
      <c r="K38" s="733"/>
    </row>
    <row r="39" spans="1:11" s="100" customFormat="1" ht="17.100000000000001" customHeight="1" x14ac:dyDescent="0.25">
      <c r="A39" s="101" t="s">
        <v>205</v>
      </c>
      <c r="B39" s="102"/>
      <c r="C39" s="734"/>
      <c r="D39" s="734"/>
      <c r="E39" s="734"/>
      <c r="F39" s="734"/>
      <c r="G39" s="734"/>
      <c r="H39" s="734"/>
      <c r="I39" s="734"/>
      <c r="J39" s="735"/>
      <c r="K39" s="735"/>
    </row>
    <row r="40" spans="1:11" s="100" customFormat="1" ht="17.100000000000001" customHeight="1" x14ac:dyDescent="0.25">
      <c r="A40" s="101" t="s">
        <v>197</v>
      </c>
      <c r="B40" s="102"/>
      <c r="C40" s="734"/>
      <c r="D40" s="734"/>
      <c r="E40" s="734"/>
      <c r="F40" s="734"/>
      <c r="G40" s="734"/>
      <c r="H40" s="734"/>
      <c r="I40" s="734"/>
      <c r="J40" s="735"/>
      <c r="K40" s="735"/>
    </row>
    <row r="41" spans="1:11" s="100" customFormat="1" ht="27" customHeight="1" x14ac:dyDescent="0.25">
      <c r="A41" s="878" t="s">
        <v>6</v>
      </c>
      <c r="B41" s="879"/>
      <c r="C41" s="734"/>
      <c r="D41" s="734"/>
      <c r="E41" s="734"/>
      <c r="F41" s="734"/>
      <c r="G41" s="734"/>
      <c r="H41" s="734"/>
      <c r="I41" s="734"/>
      <c r="J41" s="735"/>
      <c r="K41" s="735"/>
    </row>
    <row r="42" spans="1:11" s="100" customFormat="1" ht="17.100000000000001" customHeight="1" x14ac:dyDescent="0.25">
      <c r="A42" s="101" t="s">
        <v>198</v>
      </c>
      <c r="B42" s="102"/>
      <c r="C42" s="734"/>
      <c r="D42" s="734"/>
      <c r="E42" s="734"/>
      <c r="F42" s="734"/>
      <c r="G42" s="734"/>
      <c r="H42" s="734"/>
      <c r="I42" s="734"/>
      <c r="J42" s="735"/>
      <c r="K42" s="735"/>
    </row>
    <row r="43" spans="1:11" s="100" customFormat="1" ht="17.100000000000001" customHeight="1" x14ac:dyDescent="0.25">
      <c r="A43" s="101" t="s">
        <v>206</v>
      </c>
      <c r="B43" s="102"/>
      <c r="C43" s="734"/>
      <c r="D43" s="734"/>
      <c r="E43" s="734"/>
      <c r="F43" s="734"/>
      <c r="G43" s="734"/>
      <c r="H43" s="734"/>
      <c r="I43" s="734"/>
      <c r="J43" s="735"/>
      <c r="K43" s="735"/>
    </row>
    <row r="44" spans="1:11" s="100" customFormat="1" ht="17.100000000000001" customHeight="1" x14ac:dyDescent="0.25">
      <c r="A44" s="101" t="s">
        <v>207</v>
      </c>
      <c r="B44" s="102"/>
      <c r="C44" s="734"/>
      <c r="D44" s="734"/>
      <c r="E44" s="734"/>
      <c r="F44" s="734"/>
      <c r="G44" s="734"/>
      <c r="H44" s="734"/>
      <c r="I44" s="734"/>
      <c r="J44" s="735"/>
      <c r="K44" s="735"/>
    </row>
    <row r="45" spans="1:11" ht="17.100000000000001" customHeight="1" x14ac:dyDescent="0.25">
      <c r="A45" s="878" t="s">
        <v>199</v>
      </c>
      <c r="B45" s="879"/>
      <c r="C45" s="718"/>
      <c r="D45" s="718"/>
      <c r="E45" s="718"/>
      <c r="F45" s="718"/>
      <c r="G45" s="718"/>
      <c r="H45" s="718"/>
      <c r="I45" s="718"/>
      <c r="J45" s="719"/>
      <c r="K45" s="720"/>
    </row>
    <row r="46" spans="1:11" ht="17.100000000000001" customHeight="1" x14ac:dyDescent="0.25">
      <c r="A46" s="93"/>
      <c r="B46" s="94" t="s">
        <v>155</v>
      </c>
      <c r="C46" s="718"/>
      <c r="D46" s="718"/>
      <c r="E46" s="718"/>
      <c r="F46" s="718"/>
      <c r="G46" s="718"/>
      <c r="H46" s="718"/>
      <c r="I46" s="718"/>
      <c r="J46" s="719"/>
      <c r="K46" s="720"/>
    </row>
    <row r="47" spans="1:11" ht="17.100000000000001" customHeight="1" x14ac:dyDescent="0.25">
      <c r="A47" s="93"/>
      <c r="B47" s="94" t="s">
        <v>156</v>
      </c>
      <c r="C47" s="718"/>
      <c r="D47" s="718"/>
      <c r="E47" s="718"/>
      <c r="F47" s="718"/>
      <c r="G47" s="718"/>
      <c r="H47" s="718"/>
      <c r="I47" s="718"/>
      <c r="J47" s="719"/>
      <c r="K47" s="720"/>
    </row>
    <row r="48" spans="1:11" s="100" customFormat="1" ht="17.100000000000001" customHeight="1" x14ac:dyDescent="0.25">
      <c r="A48" s="101" t="s">
        <v>11</v>
      </c>
      <c r="B48" s="102"/>
      <c r="C48" s="734"/>
      <c r="D48" s="734"/>
      <c r="E48" s="734"/>
      <c r="F48" s="734"/>
      <c r="G48" s="734"/>
      <c r="H48" s="734"/>
      <c r="I48" s="734"/>
      <c r="J48" s="735"/>
      <c r="K48" s="735"/>
    </row>
    <row r="49" spans="1:12" s="100" customFormat="1" ht="27.75" customHeight="1" x14ac:dyDescent="0.25">
      <c r="A49" s="878" t="s">
        <v>162</v>
      </c>
      <c r="B49" s="879"/>
      <c r="C49" s="734"/>
      <c r="D49" s="734"/>
      <c r="E49" s="734"/>
      <c r="F49" s="734"/>
      <c r="G49" s="734"/>
      <c r="H49" s="734"/>
      <c r="I49" s="734"/>
      <c r="J49" s="735"/>
      <c r="K49" s="735"/>
    </row>
    <row r="50" spans="1:12" s="100" customFormat="1" ht="17.100000000000001" customHeight="1" x14ac:dyDescent="0.25">
      <c r="A50" s="103" t="s">
        <v>202</v>
      </c>
      <c r="B50" s="104"/>
      <c r="C50" s="734"/>
      <c r="D50" s="734"/>
      <c r="E50" s="734"/>
      <c r="F50" s="734"/>
      <c r="G50" s="734"/>
      <c r="H50" s="734"/>
      <c r="I50" s="734"/>
      <c r="J50" s="735"/>
      <c r="K50" s="735"/>
    </row>
    <row r="51" spans="1:12" s="100" customFormat="1" ht="17.100000000000001" customHeight="1" x14ac:dyDescent="0.25">
      <c r="A51" s="105" t="s">
        <v>208</v>
      </c>
      <c r="B51" s="106"/>
      <c r="C51" s="734"/>
      <c r="D51" s="734"/>
      <c r="E51" s="734"/>
      <c r="F51" s="734"/>
      <c r="G51" s="734"/>
      <c r="H51" s="734"/>
      <c r="I51" s="734"/>
      <c r="J51" s="735"/>
      <c r="K51" s="735"/>
    </row>
    <row r="52" spans="1:12" s="100" customFormat="1" ht="17.100000000000001" customHeight="1" x14ac:dyDescent="0.25">
      <c r="A52" s="101"/>
      <c r="B52" s="102" t="s">
        <v>209</v>
      </c>
      <c r="C52" s="734"/>
      <c r="D52" s="734"/>
      <c r="E52" s="734"/>
      <c r="F52" s="734"/>
      <c r="G52" s="734"/>
      <c r="H52" s="734"/>
      <c r="I52" s="734"/>
      <c r="J52" s="735"/>
      <c r="K52" s="735"/>
    </row>
    <row r="53" spans="1:12" s="100" customFormat="1" ht="17.100000000000001" customHeight="1" x14ac:dyDescent="0.25">
      <c r="A53" s="101"/>
      <c r="B53" s="102" t="s">
        <v>210</v>
      </c>
      <c r="C53" s="734"/>
      <c r="D53" s="734"/>
      <c r="E53" s="734"/>
      <c r="F53" s="734"/>
      <c r="G53" s="734"/>
      <c r="H53" s="734"/>
      <c r="I53" s="734"/>
      <c r="J53" s="735"/>
      <c r="K53" s="735"/>
    </row>
    <row r="54" spans="1:12" s="100" customFormat="1" ht="29.25" customHeight="1" x14ac:dyDescent="0.25">
      <c r="A54" s="101"/>
      <c r="B54" s="134" t="s">
        <v>517</v>
      </c>
      <c r="C54" s="718">
        <v>81500000</v>
      </c>
      <c r="D54" s="718">
        <v>237954332.49000001</v>
      </c>
      <c r="E54" s="718">
        <f>+C54+D54</f>
        <v>319454332.49000001</v>
      </c>
      <c r="F54" s="718">
        <v>175442113.72</v>
      </c>
      <c r="G54" s="718">
        <v>175442113.72</v>
      </c>
      <c r="H54" s="718">
        <v>175442113.72</v>
      </c>
      <c r="I54" s="718">
        <v>175442113.72</v>
      </c>
      <c r="J54" s="719">
        <f>+G54-C54</f>
        <v>93942113.719999999</v>
      </c>
      <c r="K54" s="740">
        <f>+G54/C54</f>
        <v>2.15266397202454</v>
      </c>
    </row>
    <row r="55" spans="1:12" s="100" customFormat="1" ht="29.25" customHeight="1" x14ac:dyDescent="0.25">
      <c r="A55" s="101"/>
      <c r="B55" s="134" t="s">
        <v>518</v>
      </c>
      <c r="C55" s="718">
        <v>326696119</v>
      </c>
      <c r="D55" s="718">
        <v>2349372.19</v>
      </c>
      <c r="E55" s="718">
        <f>+C55+D55</f>
        <v>329045491.19</v>
      </c>
      <c r="F55" s="718">
        <v>144909853.16999999</v>
      </c>
      <c r="G55" s="718">
        <v>144909853.16999999</v>
      </c>
      <c r="H55" s="718">
        <v>77055621.489999995</v>
      </c>
      <c r="I55" s="718">
        <v>77055621.489999995</v>
      </c>
      <c r="J55" s="719">
        <f>+G55-C55</f>
        <v>-181786265.83000001</v>
      </c>
      <c r="K55" s="740">
        <f>+G55/C55</f>
        <v>0.44356159973238002</v>
      </c>
    </row>
    <row r="56" spans="1:12" s="100" customFormat="1" ht="17.100000000000001" customHeight="1" x14ac:dyDescent="0.25">
      <c r="A56" s="101"/>
      <c r="B56" s="102"/>
      <c r="C56" s="734"/>
      <c r="D56" s="734"/>
      <c r="E56" s="734"/>
      <c r="F56" s="734"/>
      <c r="G56" s="734"/>
      <c r="H56" s="734"/>
      <c r="I56" s="734"/>
      <c r="J56" s="735"/>
      <c r="K56" s="735"/>
    </row>
    <row r="57" spans="1:12" s="100" customFormat="1" ht="17.100000000000001" customHeight="1" x14ac:dyDescent="0.25">
      <c r="A57" s="103" t="s">
        <v>211</v>
      </c>
      <c r="B57" s="104"/>
      <c r="C57" s="734"/>
      <c r="D57" s="734"/>
      <c r="E57" s="734"/>
      <c r="F57" s="734"/>
      <c r="G57" s="734"/>
      <c r="H57" s="734"/>
      <c r="I57" s="734"/>
      <c r="J57" s="735"/>
      <c r="K57" s="735"/>
    </row>
    <row r="58" spans="1:12" s="100" customFormat="1" ht="17.100000000000001" customHeight="1" x14ac:dyDescent="0.25">
      <c r="A58" s="103"/>
      <c r="B58" s="94" t="s">
        <v>201</v>
      </c>
      <c r="C58" s="734"/>
      <c r="D58" s="734"/>
      <c r="E58" s="734"/>
      <c r="F58" s="734"/>
      <c r="G58" s="734"/>
      <c r="H58" s="734"/>
      <c r="I58" s="734"/>
      <c r="J58" s="735"/>
      <c r="K58" s="735"/>
    </row>
    <row r="59" spans="1:12" s="100" customFormat="1" ht="17.100000000000001" customHeight="1" thickBot="1" x14ac:dyDescent="0.3">
      <c r="A59" s="107"/>
      <c r="B59" s="108"/>
      <c r="C59" s="736"/>
      <c r="D59" s="736"/>
      <c r="E59" s="736"/>
      <c r="F59" s="736"/>
      <c r="G59" s="736"/>
      <c r="H59" s="736"/>
      <c r="I59" s="736"/>
      <c r="J59" s="737"/>
      <c r="K59" s="737"/>
    </row>
    <row r="60" spans="1:12" ht="28.5" customHeight="1" thickBot="1" x14ac:dyDescent="0.3">
      <c r="A60" s="880" t="s">
        <v>118</v>
      </c>
      <c r="B60" s="881"/>
      <c r="C60" s="721">
        <f>SUM(C54:C59)</f>
        <v>408196119</v>
      </c>
      <c r="D60" s="721">
        <f>SUM(D54:D59)</f>
        <v>240303704.68000001</v>
      </c>
      <c r="E60" s="721">
        <f>+C60+D60</f>
        <v>648499823.68000007</v>
      </c>
      <c r="F60" s="721">
        <f t="shared" ref="F60:G60" si="1">SUM(F54:F59)</f>
        <v>320351966.88999999</v>
      </c>
      <c r="G60" s="721">
        <f t="shared" si="1"/>
        <v>320351966.88999999</v>
      </c>
      <c r="H60" s="721">
        <f t="shared" ref="H60" si="2">SUM(H54:H59)</f>
        <v>252497735.20999998</v>
      </c>
      <c r="I60" s="721">
        <f t="shared" ref="I60" si="3">SUM(I54:I59)</f>
        <v>252497735.20999998</v>
      </c>
      <c r="J60" s="721">
        <f>+G60-C60</f>
        <v>-87844152.110000014</v>
      </c>
      <c r="K60" s="740">
        <f>+G60/C60</f>
        <v>0.78479914918054372</v>
      </c>
      <c r="L60" s="743"/>
    </row>
    <row r="61" spans="1:12" ht="22.5" customHeight="1" thickBot="1" x14ac:dyDescent="0.3">
      <c r="A61" s="135"/>
      <c r="B61" s="135"/>
      <c r="C61" s="723"/>
      <c r="D61" s="723"/>
      <c r="E61" s="723"/>
      <c r="F61" s="738"/>
      <c r="G61" s="725" t="s">
        <v>1595</v>
      </c>
      <c r="H61" s="726"/>
      <c r="I61" s="726"/>
      <c r="J61" s="727"/>
      <c r="K61" s="728"/>
    </row>
    <row r="62" spans="1:12" ht="20.25" customHeight="1" x14ac:dyDescent="0.25">
      <c r="A62" s="136">
        <v>1</v>
      </c>
      <c r="B62" s="137" t="s">
        <v>302</v>
      </c>
    </row>
    <row r="63" spans="1:12" x14ac:dyDescent="0.25">
      <c r="B63" s="137" t="s">
        <v>303</v>
      </c>
    </row>
    <row r="64" spans="1:12" x14ac:dyDescent="0.25">
      <c r="A64" s="142"/>
      <c r="B64" s="137" t="s">
        <v>215</v>
      </c>
      <c r="J64" s="739" t="s">
        <v>350</v>
      </c>
    </row>
  </sheetData>
  <mergeCells count="12">
    <mergeCell ref="A1:K1"/>
    <mergeCell ref="A2:K2"/>
    <mergeCell ref="A4:K4"/>
    <mergeCell ref="A5:K5"/>
    <mergeCell ref="A36:B37"/>
    <mergeCell ref="A49:B49"/>
    <mergeCell ref="A60:B60"/>
    <mergeCell ref="A3:J3"/>
    <mergeCell ref="A45:B45"/>
    <mergeCell ref="A6:B7"/>
    <mergeCell ref="A25:B25"/>
    <mergeCell ref="A41:B41"/>
  </mergeCells>
  <pageMargins left="0.19685039370078741" right="0.15748031496062992" top="0.39370078740157483" bottom="0.51181102362204722" header="0.31496062992125984" footer="0.31496062992125984"/>
  <pageSetup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D23"/>
  <sheetViews>
    <sheetView workbookViewId="0">
      <selection activeCell="D23" sqref="D23"/>
    </sheetView>
  </sheetViews>
  <sheetFormatPr baseColWidth="10" defaultRowHeight="14.25" x14ac:dyDescent="0.25"/>
  <cols>
    <col min="1" max="1" width="1.42578125" style="40" customWidth="1"/>
    <col min="2" max="2" width="51.7109375" style="40" customWidth="1"/>
    <col min="3" max="3" width="30.85546875" style="40" customWidth="1"/>
    <col min="4" max="4" width="32.7109375" style="40" customWidth="1"/>
    <col min="5" max="16384" width="11.42578125" style="40"/>
  </cols>
  <sheetData>
    <row r="1" spans="1:4" s="71" customFormat="1" ht="15" x14ac:dyDescent="0.25">
      <c r="A1" s="857" t="s">
        <v>167</v>
      </c>
      <c r="B1" s="857"/>
      <c r="C1" s="857"/>
      <c r="D1" s="857"/>
    </row>
    <row r="2" spans="1:4" s="72" customFormat="1" ht="15.75" x14ac:dyDescent="0.25">
      <c r="A2" s="857" t="s">
        <v>267</v>
      </c>
      <c r="B2" s="857"/>
      <c r="C2" s="857"/>
      <c r="D2" s="857"/>
    </row>
    <row r="3" spans="1:4" s="72" customFormat="1" ht="15.75" x14ac:dyDescent="0.25">
      <c r="A3" s="857" t="s">
        <v>660</v>
      </c>
      <c r="B3" s="857"/>
      <c r="C3" s="857"/>
      <c r="D3" s="857"/>
    </row>
    <row r="4" spans="1:4" s="72" customFormat="1" ht="15.75" x14ac:dyDescent="0.25">
      <c r="A4" s="857" t="s">
        <v>1548</v>
      </c>
      <c r="B4" s="857"/>
      <c r="C4" s="857"/>
      <c r="D4" s="857"/>
    </row>
    <row r="5" spans="1:4" s="73" customFormat="1" ht="15.75" thickBot="1" x14ac:dyDescent="0.3">
      <c r="A5" s="858" t="s">
        <v>122</v>
      </c>
      <c r="B5" s="858"/>
      <c r="C5" s="858"/>
      <c r="D5" s="858"/>
    </row>
    <row r="6" spans="1:4" s="69" customFormat="1" ht="27" customHeight="1" thickBot="1" x14ac:dyDescent="0.3">
      <c r="A6" s="886" t="s">
        <v>251</v>
      </c>
      <c r="B6" s="849"/>
      <c r="C6" s="160"/>
      <c r="D6" s="350">
        <v>648499823.67999995</v>
      </c>
    </row>
    <row r="7" spans="1:4" s="163" customFormat="1" ht="9.75" customHeight="1" x14ac:dyDescent="0.25">
      <c r="A7" s="161"/>
      <c r="B7" s="161"/>
      <c r="C7" s="162"/>
      <c r="D7" s="162"/>
    </row>
    <row r="8" spans="1:4" s="163" customFormat="1" ht="17.25" customHeight="1" thickBot="1" x14ac:dyDescent="0.3">
      <c r="A8" s="165" t="s">
        <v>252</v>
      </c>
      <c r="B8" s="165"/>
      <c r="C8" s="166"/>
      <c r="D8" s="166"/>
    </row>
    <row r="9" spans="1:4" ht="20.100000000000001" customHeight="1" thickBot="1" x14ac:dyDescent="0.3">
      <c r="A9" s="167" t="s">
        <v>253</v>
      </c>
      <c r="B9" s="168"/>
      <c r="C9" s="169"/>
      <c r="D9" s="351">
        <f>+C14</f>
        <v>1380494.86</v>
      </c>
    </row>
    <row r="10" spans="1:4" ht="20.100000000000001" customHeight="1" x14ac:dyDescent="0.25">
      <c r="A10" s="79"/>
      <c r="B10" s="82" t="s">
        <v>254</v>
      </c>
      <c r="C10" s="217"/>
      <c r="D10" s="76"/>
    </row>
    <row r="11" spans="1:4" ht="33" customHeight="1" x14ac:dyDescent="0.25">
      <c r="A11" s="79"/>
      <c r="B11" s="82" t="s">
        <v>255</v>
      </c>
      <c r="C11" s="217"/>
      <c r="D11" s="76"/>
    </row>
    <row r="12" spans="1:4" ht="20.100000000000001" customHeight="1" x14ac:dyDescent="0.25">
      <c r="A12" s="81"/>
      <c r="B12" s="82" t="s">
        <v>256</v>
      </c>
      <c r="C12" s="217"/>
      <c r="D12" s="76"/>
    </row>
    <row r="13" spans="1:4" ht="20.100000000000001" customHeight="1" x14ac:dyDescent="0.25">
      <c r="A13" s="81"/>
      <c r="B13" s="82" t="s">
        <v>257</v>
      </c>
      <c r="C13" s="217">
        <v>1380494.86</v>
      </c>
      <c r="D13" s="76"/>
    </row>
    <row r="14" spans="1:4" ht="24.75" customHeight="1" thickBot="1" x14ac:dyDescent="0.3">
      <c r="A14" s="170" t="s">
        <v>258</v>
      </c>
      <c r="B14" s="171"/>
      <c r="C14" s="218">
        <f>+C13</f>
        <v>1380494.86</v>
      </c>
      <c r="D14" s="84"/>
    </row>
    <row r="15" spans="1:4" ht="7.5" customHeight="1" x14ac:dyDescent="0.25">
      <c r="A15" s="81"/>
      <c r="B15" s="82"/>
      <c r="C15" s="158"/>
      <c r="D15" s="76"/>
    </row>
    <row r="16" spans="1:4" ht="20.100000000000001" customHeight="1" thickBot="1" x14ac:dyDescent="0.3">
      <c r="A16" s="164" t="s">
        <v>264</v>
      </c>
      <c r="B16" s="80"/>
      <c r="C16" s="158"/>
      <c r="D16" s="76"/>
    </row>
    <row r="17" spans="1:4" ht="20.100000000000001" customHeight="1" thickBot="1" x14ac:dyDescent="0.3">
      <c r="A17" s="167" t="s">
        <v>272</v>
      </c>
      <c r="B17" s="168"/>
      <c r="C17" s="169"/>
      <c r="D17" s="159">
        <f>+C21</f>
        <v>0</v>
      </c>
    </row>
    <row r="18" spans="1:4" ht="20.100000000000001" customHeight="1" x14ac:dyDescent="0.25">
      <c r="A18" s="81"/>
      <c r="B18" s="82" t="s">
        <v>259</v>
      </c>
      <c r="C18" s="158"/>
      <c r="D18" s="76"/>
    </row>
    <row r="19" spans="1:4" ht="20.100000000000001" customHeight="1" x14ac:dyDescent="0.25">
      <c r="A19" s="81"/>
      <c r="B19" s="82" t="s">
        <v>260</v>
      </c>
      <c r="C19" s="158"/>
      <c r="D19" s="76"/>
    </row>
    <row r="20" spans="1:4" ht="20.100000000000001" customHeight="1" x14ac:dyDescent="0.25">
      <c r="A20" s="81"/>
      <c r="B20" s="82" t="s">
        <v>261</v>
      </c>
      <c r="C20" s="158"/>
      <c r="D20" s="76"/>
    </row>
    <row r="21" spans="1:4" ht="20.100000000000001" customHeight="1" x14ac:dyDescent="0.25">
      <c r="A21" s="77" t="s">
        <v>262</v>
      </c>
      <c r="B21" s="82"/>
      <c r="C21" s="158">
        <f>SUM(C18:C20)</f>
        <v>0</v>
      </c>
      <c r="D21" s="76"/>
    </row>
    <row r="22" spans="1:4" ht="20.100000000000001" customHeight="1" thickBot="1" x14ac:dyDescent="0.3">
      <c r="A22" s="81"/>
      <c r="B22" s="82"/>
      <c r="C22" s="76"/>
      <c r="D22" s="76"/>
    </row>
    <row r="23" spans="1:4" ht="26.25" customHeight="1" thickBot="1" x14ac:dyDescent="0.3">
      <c r="A23" s="172" t="s">
        <v>263</v>
      </c>
      <c r="B23" s="173"/>
      <c r="C23" s="174"/>
      <c r="D23" s="352">
        <f>+D6+D9-D17</f>
        <v>649880318.53999996</v>
      </c>
    </row>
  </sheetData>
  <mergeCells count="6">
    <mergeCell ref="A6:B6"/>
    <mergeCell ref="A1:D1"/>
    <mergeCell ref="A3:D3"/>
    <mergeCell ref="A2:D2"/>
    <mergeCell ref="A4:D4"/>
    <mergeCell ref="A5:D5"/>
  </mergeCells>
  <pageMargins left="0.23622047244094491" right="0.15748031496062992" top="0.74803149606299213" bottom="0.74803149606299213" header="0.31496062992125984" footer="0.31496062992125984"/>
  <pageSetup scale="8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K21"/>
  <sheetViews>
    <sheetView tabSelected="1" workbookViewId="0">
      <selection activeCell="H18" sqref="H18"/>
    </sheetView>
  </sheetViews>
  <sheetFormatPr baseColWidth="10" defaultRowHeight="15" x14ac:dyDescent="0.25"/>
  <cols>
    <col min="1" max="1" width="6.140625" style="45" customWidth="1"/>
    <col min="2" max="2" width="39.5703125" style="45" bestFit="1" customWidth="1"/>
    <col min="3" max="7" width="16.5703125" style="45" bestFit="1" customWidth="1"/>
    <col min="8" max="8" width="15.85546875" style="45" customWidth="1"/>
    <col min="9" max="9" width="15.7109375" style="45" customWidth="1"/>
    <col min="10" max="10" width="16.42578125" style="45" customWidth="1"/>
    <col min="11" max="11" width="13.7109375" style="45" customWidth="1"/>
    <col min="12" max="16384" width="11.42578125" style="45"/>
  </cols>
  <sheetData>
    <row r="1" spans="1:11" s="71" customFormat="1" x14ac:dyDescent="0.25">
      <c r="A1" s="857" t="s">
        <v>167</v>
      </c>
      <c r="B1" s="857"/>
      <c r="C1" s="857"/>
      <c r="D1" s="857"/>
      <c r="E1" s="857"/>
      <c r="F1" s="857"/>
      <c r="G1" s="857"/>
      <c r="H1" s="857"/>
      <c r="I1" s="857"/>
      <c r="J1" s="857"/>
      <c r="K1" s="857"/>
    </row>
    <row r="2" spans="1:11" s="72" customFormat="1" ht="15.75" x14ac:dyDescent="0.25">
      <c r="A2" s="857" t="s">
        <v>157</v>
      </c>
      <c r="B2" s="857"/>
      <c r="C2" s="857"/>
      <c r="D2" s="857"/>
      <c r="E2" s="857"/>
      <c r="F2" s="857"/>
      <c r="G2" s="857"/>
      <c r="H2" s="857"/>
      <c r="I2" s="857"/>
      <c r="J2" s="857"/>
      <c r="K2" s="857"/>
    </row>
    <row r="3" spans="1:11" s="72" customFormat="1" ht="15.75" x14ac:dyDescent="0.25">
      <c r="A3" s="857" t="s">
        <v>342</v>
      </c>
      <c r="B3" s="857"/>
      <c r="C3" s="857"/>
      <c r="D3" s="857"/>
      <c r="E3" s="857"/>
      <c r="F3" s="857"/>
      <c r="G3" s="857"/>
      <c r="H3" s="857"/>
      <c r="I3" s="857"/>
      <c r="J3" s="857"/>
      <c r="K3" s="857"/>
    </row>
    <row r="4" spans="1:11" s="72" customFormat="1" ht="15.75" x14ac:dyDescent="0.25">
      <c r="A4" s="857" t="s">
        <v>1603</v>
      </c>
      <c r="B4" s="857"/>
      <c r="C4" s="857"/>
      <c r="D4" s="857"/>
      <c r="E4" s="857"/>
      <c r="F4" s="857"/>
      <c r="G4" s="857"/>
      <c r="H4" s="857"/>
      <c r="I4" s="857"/>
      <c r="J4" s="857"/>
      <c r="K4" s="857"/>
    </row>
    <row r="5" spans="1:11" s="72" customFormat="1" ht="15.75" x14ac:dyDescent="0.25">
      <c r="A5" s="857" t="s">
        <v>1596</v>
      </c>
      <c r="B5" s="857"/>
      <c r="C5" s="857"/>
      <c r="D5" s="857"/>
      <c r="E5" s="857"/>
      <c r="F5" s="857"/>
      <c r="G5" s="857"/>
      <c r="H5" s="857"/>
      <c r="I5" s="857"/>
      <c r="J5" s="857"/>
      <c r="K5" s="857"/>
    </row>
    <row r="6" spans="1:11" s="73" customFormat="1" ht="15.75" thickBot="1" x14ac:dyDescent="0.3">
      <c r="A6" s="858" t="s">
        <v>122</v>
      </c>
      <c r="B6" s="858"/>
      <c r="C6" s="858"/>
      <c r="D6" s="858"/>
      <c r="E6" s="858"/>
      <c r="F6" s="858"/>
      <c r="G6" s="858"/>
      <c r="H6" s="858"/>
      <c r="I6" s="858"/>
      <c r="J6" s="858"/>
      <c r="K6" s="858"/>
    </row>
    <row r="7" spans="1:11" s="113" customFormat="1" ht="53.25" customHeight="1" x14ac:dyDescent="0.25">
      <c r="A7" s="882" t="s">
        <v>158</v>
      </c>
      <c r="B7" s="883"/>
      <c r="C7" s="89" t="s">
        <v>217</v>
      </c>
      <c r="D7" s="112" t="s">
        <v>159</v>
      </c>
      <c r="E7" s="702" t="s">
        <v>218</v>
      </c>
      <c r="F7" s="704" t="s">
        <v>1597</v>
      </c>
      <c r="G7" s="704" t="s">
        <v>1598</v>
      </c>
      <c r="H7" s="140" t="s">
        <v>1599</v>
      </c>
      <c r="I7" s="140" t="s">
        <v>1600</v>
      </c>
      <c r="J7" s="89" t="s">
        <v>339</v>
      </c>
      <c r="K7" s="702" t="s">
        <v>220</v>
      </c>
    </row>
    <row r="8" spans="1:11" s="114" customFormat="1" ht="13.5" thickBot="1" x14ac:dyDescent="0.3">
      <c r="A8" s="887" t="s">
        <v>160</v>
      </c>
      <c r="B8" s="888"/>
      <c r="C8" s="91" t="s">
        <v>193</v>
      </c>
      <c r="D8" s="90" t="s">
        <v>194</v>
      </c>
      <c r="E8" s="90" t="s">
        <v>161</v>
      </c>
      <c r="F8" s="705" t="s">
        <v>195</v>
      </c>
      <c r="G8" s="705" t="s">
        <v>196</v>
      </c>
      <c r="H8" s="141" t="s">
        <v>1591</v>
      </c>
      <c r="I8" s="141" t="s">
        <v>1592</v>
      </c>
      <c r="J8" s="90" t="s">
        <v>1601</v>
      </c>
      <c r="K8" s="90" t="s">
        <v>1602</v>
      </c>
    </row>
    <row r="9" spans="1:11" ht="30" customHeight="1" x14ac:dyDescent="0.25">
      <c r="A9" s="115">
        <v>1000</v>
      </c>
      <c r="B9" s="94" t="s">
        <v>22</v>
      </c>
      <c r="C9" s="348">
        <v>17897841.02</v>
      </c>
      <c r="D9" s="348">
        <v>0</v>
      </c>
      <c r="E9" s="745">
        <f>+C9+D9</f>
        <v>17897841.02</v>
      </c>
      <c r="F9" s="348">
        <v>9143370.0700000003</v>
      </c>
      <c r="G9" s="348">
        <v>9143370.0700000003</v>
      </c>
      <c r="H9" s="745">
        <v>4310242.32</v>
      </c>
      <c r="I9" s="745">
        <v>4310242.32</v>
      </c>
      <c r="J9" s="745">
        <f>+E9-F9</f>
        <v>8754470.9499999993</v>
      </c>
      <c r="K9" s="750">
        <f>+F9/E9</f>
        <v>0.5108644143046478</v>
      </c>
    </row>
    <row r="10" spans="1:11" ht="30" customHeight="1" x14ac:dyDescent="0.25">
      <c r="A10" s="115">
        <v>2000</v>
      </c>
      <c r="B10" s="94" t="s">
        <v>23</v>
      </c>
      <c r="C10" s="348">
        <v>1524518.12</v>
      </c>
      <c r="D10" s="348">
        <v>-31006.03</v>
      </c>
      <c r="E10" s="745">
        <f t="shared" ref="E10:E14" si="0">+C10+D10</f>
        <v>1493512.09</v>
      </c>
      <c r="F10" s="348">
        <v>788502.46</v>
      </c>
      <c r="G10" s="348">
        <v>788502.46</v>
      </c>
      <c r="H10" s="745">
        <v>452544.39999999997</v>
      </c>
      <c r="I10" s="745">
        <v>452544.39999999997</v>
      </c>
      <c r="J10" s="745">
        <f t="shared" ref="J10:J14" si="1">+E10-F10</f>
        <v>705009.63000000012</v>
      </c>
      <c r="K10" s="750">
        <f t="shared" ref="K10:K14" si="2">+F10/E10</f>
        <v>0.52795184269315154</v>
      </c>
    </row>
    <row r="11" spans="1:11" ht="30" customHeight="1" x14ac:dyDescent="0.25">
      <c r="A11" s="115">
        <v>3000</v>
      </c>
      <c r="B11" s="94" t="s">
        <v>24</v>
      </c>
      <c r="C11" s="348">
        <v>3473345.86</v>
      </c>
      <c r="D11" s="348">
        <v>-11913.97</v>
      </c>
      <c r="E11" s="745">
        <f t="shared" si="0"/>
        <v>3461431.8899999997</v>
      </c>
      <c r="F11" s="348">
        <v>1059392.23</v>
      </c>
      <c r="G11" s="348">
        <v>1059392.23</v>
      </c>
      <c r="H11" s="745">
        <v>604534.98</v>
      </c>
      <c r="I11" s="745">
        <v>604534.98</v>
      </c>
      <c r="J11" s="745">
        <f t="shared" si="1"/>
        <v>2402039.6599999997</v>
      </c>
      <c r="K11" s="750">
        <f t="shared" si="2"/>
        <v>0.30605606687237175</v>
      </c>
    </row>
    <row r="12" spans="1:11" ht="30" customHeight="1" x14ac:dyDescent="0.25">
      <c r="A12" s="115">
        <v>4000</v>
      </c>
      <c r="B12" s="94" t="s">
        <v>162</v>
      </c>
      <c r="C12" s="348">
        <v>0</v>
      </c>
      <c r="D12" s="348">
        <v>0</v>
      </c>
      <c r="E12" s="745">
        <f t="shared" si="0"/>
        <v>0</v>
      </c>
      <c r="F12" s="348">
        <v>0</v>
      </c>
      <c r="G12" s="348">
        <v>0</v>
      </c>
      <c r="H12" s="746"/>
      <c r="I12" s="746"/>
      <c r="J12" s="745">
        <f t="shared" si="1"/>
        <v>0</v>
      </c>
      <c r="K12" s="750" t="e">
        <f t="shared" si="2"/>
        <v>#DIV/0!</v>
      </c>
    </row>
    <row r="13" spans="1:11" ht="30" customHeight="1" x14ac:dyDescent="0.25">
      <c r="A13" s="115">
        <v>5000</v>
      </c>
      <c r="B13" s="94" t="s">
        <v>163</v>
      </c>
      <c r="C13" s="348">
        <v>0</v>
      </c>
      <c r="D13" s="348">
        <v>42920</v>
      </c>
      <c r="E13" s="745">
        <f t="shared" si="0"/>
        <v>42920</v>
      </c>
      <c r="F13" s="348">
        <v>42920</v>
      </c>
      <c r="G13" s="348">
        <v>42920</v>
      </c>
      <c r="H13" s="745">
        <v>42920</v>
      </c>
      <c r="I13" s="745">
        <v>42920</v>
      </c>
      <c r="J13" s="745">
        <f t="shared" si="1"/>
        <v>0</v>
      </c>
      <c r="K13" s="750">
        <f t="shared" si="2"/>
        <v>1</v>
      </c>
    </row>
    <row r="14" spans="1:11" ht="30" customHeight="1" x14ac:dyDescent="0.25">
      <c r="A14" s="115">
        <v>6000</v>
      </c>
      <c r="B14" s="94" t="s">
        <v>51</v>
      </c>
      <c r="C14" s="348">
        <v>385300414</v>
      </c>
      <c r="D14" s="348">
        <v>240303704.68000001</v>
      </c>
      <c r="E14" s="745">
        <f t="shared" si="0"/>
        <v>625604118.68000007</v>
      </c>
      <c r="F14" s="348">
        <v>109453703.94</v>
      </c>
      <c r="G14" s="348">
        <v>109453703.94</v>
      </c>
      <c r="H14" s="745">
        <v>92656474.109999999</v>
      </c>
      <c r="I14" s="745">
        <v>92656474.109999999</v>
      </c>
      <c r="J14" s="745">
        <f t="shared" si="1"/>
        <v>516150414.74000007</v>
      </c>
      <c r="K14" s="750">
        <f t="shared" si="2"/>
        <v>0.17495681481596217</v>
      </c>
    </row>
    <row r="15" spans="1:11" ht="30" customHeight="1" x14ac:dyDescent="0.25">
      <c r="A15" s="115">
        <v>7000</v>
      </c>
      <c r="B15" s="94" t="s">
        <v>164</v>
      </c>
      <c r="C15" s="746"/>
      <c r="D15" s="746"/>
      <c r="E15" s="746"/>
      <c r="F15" s="746"/>
      <c r="G15" s="746"/>
      <c r="H15" s="746"/>
      <c r="I15" s="746"/>
      <c r="J15" s="746"/>
      <c r="K15" s="748"/>
    </row>
    <row r="16" spans="1:11" ht="30" customHeight="1" x14ac:dyDescent="0.25">
      <c r="A16" s="115">
        <v>8000</v>
      </c>
      <c r="B16" s="94" t="s">
        <v>11</v>
      </c>
      <c r="C16" s="746"/>
      <c r="D16" s="746"/>
      <c r="E16" s="746"/>
      <c r="F16" s="746"/>
      <c r="G16" s="746"/>
      <c r="H16" s="746"/>
      <c r="I16" s="746"/>
      <c r="J16" s="746"/>
      <c r="K16" s="748"/>
    </row>
    <row r="17" spans="1:11" ht="30" customHeight="1" thickBot="1" x14ac:dyDescent="0.3">
      <c r="A17" s="116">
        <v>9000</v>
      </c>
      <c r="B17" s="96" t="s">
        <v>165</v>
      </c>
      <c r="C17" s="346"/>
      <c r="D17" s="346"/>
      <c r="E17" s="346"/>
      <c r="F17" s="346"/>
      <c r="G17" s="346"/>
      <c r="H17" s="346"/>
      <c r="I17" s="346"/>
      <c r="J17" s="346"/>
      <c r="K17" s="749"/>
    </row>
    <row r="18" spans="1:11" ht="30" customHeight="1" thickBot="1" x14ac:dyDescent="0.3">
      <c r="A18" s="110"/>
      <c r="B18" s="111" t="s">
        <v>166</v>
      </c>
      <c r="C18" s="349">
        <f>SUM(C9:C17)</f>
        <v>408196119</v>
      </c>
      <c r="D18" s="349">
        <f>SUM(D9:D17)</f>
        <v>240303704.68000001</v>
      </c>
      <c r="E18" s="747">
        <f t="shared" ref="E18" si="3">+C18+D18</f>
        <v>648499823.68000007</v>
      </c>
      <c r="F18" s="349">
        <f t="shared" ref="F18:G18" si="4">SUM(F9:F17)</f>
        <v>120487888.7</v>
      </c>
      <c r="G18" s="349">
        <f t="shared" si="4"/>
        <v>120487888.7</v>
      </c>
      <c r="H18" s="349">
        <f t="shared" ref="H18" si="5">SUM(H9:H17)</f>
        <v>98066715.810000002</v>
      </c>
      <c r="I18" s="349">
        <f t="shared" ref="I18" si="6">SUM(I9:I17)</f>
        <v>98066715.810000002</v>
      </c>
      <c r="J18" s="747">
        <f t="shared" ref="J18" si="7">+E18-F18</f>
        <v>528011934.98000008</v>
      </c>
      <c r="K18" s="751">
        <f t="shared" ref="K18" si="8">+F18/E18</f>
        <v>0.18579479022257117</v>
      </c>
    </row>
    <row r="21" spans="1:11" x14ac:dyDescent="0.25">
      <c r="H21" s="752"/>
    </row>
  </sheetData>
  <mergeCells count="8">
    <mergeCell ref="A8:B8"/>
    <mergeCell ref="A7:B7"/>
    <mergeCell ref="A1:K1"/>
    <mergeCell ref="A2:K2"/>
    <mergeCell ref="A3:K3"/>
    <mergeCell ref="A4:K4"/>
    <mergeCell ref="A5:K5"/>
    <mergeCell ref="A6:K6"/>
  </mergeCells>
  <pageMargins left="0.27559055118110237" right="0.27559055118110237" top="0.74803149606299213" bottom="0.74803149606299213" header="0.31496062992125984" footer="0.31496062992125984"/>
  <pageSetup scale="8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K156"/>
  <sheetViews>
    <sheetView zoomScale="112" zoomScaleNormal="112" workbookViewId="0">
      <pane ySplit="9" topLeftCell="A10" activePane="bottomLeft" state="frozen"/>
      <selection pane="bottomLeft" activeCell="D19" sqref="D19"/>
    </sheetView>
  </sheetViews>
  <sheetFormatPr baseColWidth="10" defaultRowHeight="15" x14ac:dyDescent="0.25"/>
  <cols>
    <col min="1" max="1" width="8.28515625" style="117" bestFit="1" customWidth="1"/>
    <col min="2" max="2" width="43" style="45" customWidth="1"/>
    <col min="3" max="11" width="13.7109375" style="45" customWidth="1"/>
  </cols>
  <sheetData>
    <row r="1" spans="1:11" s="71" customFormat="1" x14ac:dyDescent="0.25">
      <c r="A1" s="857" t="s">
        <v>167</v>
      </c>
      <c r="B1" s="857"/>
      <c r="C1" s="857"/>
      <c r="D1" s="857"/>
      <c r="E1" s="857"/>
      <c r="F1" s="857"/>
      <c r="G1" s="857"/>
      <c r="H1" s="857"/>
      <c r="I1" s="857"/>
      <c r="J1" s="857"/>
      <c r="K1" s="857"/>
    </row>
    <row r="2" spans="1:11" s="72" customFormat="1" ht="15.75" x14ac:dyDescent="0.25">
      <c r="A2" s="857" t="s">
        <v>157</v>
      </c>
      <c r="B2" s="857"/>
      <c r="C2" s="857"/>
      <c r="D2" s="857"/>
      <c r="E2" s="857"/>
      <c r="F2" s="857"/>
      <c r="G2" s="857"/>
      <c r="H2" s="857"/>
      <c r="I2" s="857"/>
      <c r="J2" s="857"/>
      <c r="K2" s="857"/>
    </row>
    <row r="3" spans="1:11" s="72" customFormat="1" ht="15.75" x14ac:dyDescent="0.25">
      <c r="A3" s="857" t="s">
        <v>169</v>
      </c>
      <c r="B3" s="857"/>
      <c r="C3" s="857"/>
      <c r="D3" s="857"/>
      <c r="E3" s="857"/>
      <c r="F3" s="857"/>
      <c r="G3" s="857"/>
      <c r="H3" s="857"/>
      <c r="I3" s="857"/>
      <c r="J3" s="857"/>
      <c r="K3" s="857"/>
    </row>
    <row r="4" spans="1:11" s="72" customFormat="1" ht="15.75" x14ac:dyDescent="0.25">
      <c r="A4" s="857" t="s">
        <v>660</v>
      </c>
      <c r="B4" s="857"/>
      <c r="C4" s="857"/>
      <c r="D4" s="857"/>
      <c r="E4" s="857"/>
      <c r="F4" s="857"/>
      <c r="G4" s="857"/>
      <c r="H4" s="857"/>
      <c r="I4" s="857"/>
      <c r="J4" s="857"/>
      <c r="K4" s="857"/>
    </row>
    <row r="5" spans="1:11" s="72" customFormat="1" ht="15.75" x14ac:dyDescent="0.25">
      <c r="A5" s="857" t="s">
        <v>1563</v>
      </c>
      <c r="B5" s="857"/>
      <c r="C5" s="857"/>
      <c r="D5" s="857"/>
      <c r="E5" s="857"/>
      <c r="F5" s="857"/>
      <c r="G5" s="857"/>
      <c r="H5" s="857"/>
      <c r="I5" s="857"/>
      <c r="J5" s="857"/>
      <c r="K5" s="857"/>
    </row>
    <row r="6" spans="1:11" s="73" customFormat="1" ht="15.75" thickBot="1" x14ac:dyDescent="0.3">
      <c r="A6" s="858" t="s">
        <v>122</v>
      </c>
      <c r="B6" s="858"/>
      <c r="C6" s="858"/>
      <c r="D6" s="858"/>
      <c r="E6" s="858"/>
      <c r="F6" s="858"/>
      <c r="G6" s="858"/>
      <c r="H6" s="858"/>
      <c r="I6" s="858"/>
      <c r="J6" s="858"/>
      <c r="K6" s="858"/>
    </row>
    <row r="7" spans="1:11" ht="38.25" x14ac:dyDescent="0.25">
      <c r="A7" s="882" t="s">
        <v>158</v>
      </c>
      <c r="B7" s="883"/>
      <c r="C7" s="89" t="s">
        <v>217</v>
      </c>
      <c r="D7" s="112" t="s">
        <v>159</v>
      </c>
      <c r="E7" s="702" t="s">
        <v>218</v>
      </c>
      <c r="F7" s="704" t="s">
        <v>1597</v>
      </c>
      <c r="G7" s="704" t="s">
        <v>1598</v>
      </c>
      <c r="H7" s="140" t="s">
        <v>1599</v>
      </c>
      <c r="I7" s="140" t="s">
        <v>1600</v>
      </c>
      <c r="J7" s="89" t="s">
        <v>339</v>
      </c>
      <c r="K7" s="702" t="s">
        <v>220</v>
      </c>
    </row>
    <row r="8" spans="1:11" ht="18" customHeight="1" thickBot="1" x14ac:dyDescent="0.3">
      <c r="A8" s="887" t="s">
        <v>170</v>
      </c>
      <c r="B8" s="888"/>
      <c r="C8" s="91" t="s">
        <v>193</v>
      </c>
      <c r="D8" s="90" t="s">
        <v>194</v>
      </c>
      <c r="E8" s="90" t="s">
        <v>161</v>
      </c>
      <c r="F8" s="705" t="s">
        <v>195</v>
      </c>
      <c r="G8" s="705" t="s">
        <v>196</v>
      </c>
      <c r="H8" s="141" t="s">
        <v>1591</v>
      </c>
      <c r="I8" s="141" t="s">
        <v>1592</v>
      </c>
      <c r="J8" s="90" t="s">
        <v>1601</v>
      </c>
      <c r="K8" s="90" t="s">
        <v>1602</v>
      </c>
    </row>
    <row r="9" spans="1:11" ht="6" customHeight="1" x14ac:dyDescent="0.25">
      <c r="A9" s="118"/>
      <c r="B9" s="119"/>
      <c r="C9" s="120"/>
      <c r="D9" s="120"/>
      <c r="E9" s="120"/>
      <c r="F9" s="120"/>
      <c r="G9" s="120"/>
      <c r="H9" s="120"/>
      <c r="I9" s="120"/>
      <c r="J9" s="120"/>
      <c r="K9" s="120"/>
    </row>
    <row r="10" spans="1:11" s="353" customFormat="1" ht="20.100000000000001" customHeight="1" x14ac:dyDescent="0.2">
      <c r="A10" s="356">
        <v>1000</v>
      </c>
      <c r="B10" s="357" t="s">
        <v>521</v>
      </c>
      <c r="C10" s="358">
        <v>17897841.020000003</v>
      </c>
      <c r="D10" s="358">
        <v>-0.79999999998835847</v>
      </c>
      <c r="E10" s="358">
        <v>17897840.220000003</v>
      </c>
      <c r="F10" s="358">
        <v>9143370.0700000003</v>
      </c>
      <c r="G10" s="358">
        <v>9143370.0700000003</v>
      </c>
      <c r="H10" s="358">
        <v>4310242.32</v>
      </c>
      <c r="I10" s="358">
        <v>4310242.32</v>
      </c>
      <c r="J10" s="359">
        <v>8754470.1500000022</v>
      </c>
      <c r="K10" s="360">
        <v>0.51086443713933205</v>
      </c>
    </row>
    <row r="11" spans="1:11" s="353" customFormat="1" ht="20.100000000000001" customHeight="1" x14ac:dyDescent="0.2">
      <c r="A11" s="361">
        <v>1100</v>
      </c>
      <c r="B11" s="267" t="s">
        <v>522</v>
      </c>
      <c r="C11" s="268">
        <v>9834598.3900000006</v>
      </c>
      <c r="D11" s="268">
        <v>-416458.14</v>
      </c>
      <c r="E11" s="268">
        <v>9418140.25</v>
      </c>
      <c r="F11" s="268">
        <v>6100443.3700000001</v>
      </c>
      <c r="G11" s="268">
        <v>6100443.3700000001</v>
      </c>
      <c r="H11" s="268">
        <v>2808001.3200000003</v>
      </c>
      <c r="I11" s="268">
        <v>2808001.3200000003</v>
      </c>
      <c r="J11" s="269">
        <v>3317696.88</v>
      </c>
      <c r="K11" s="362">
        <v>0.6477333324909873</v>
      </c>
    </row>
    <row r="12" spans="1:11" s="353" customFormat="1" ht="20.100000000000001" customHeight="1" x14ac:dyDescent="0.2">
      <c r="A12" s="363">
        <v>11301</v>
      </c>
      <c r="B12" s="270" t="s">
        <v>523</v>
      </c>
      <c r="C12" s="369">
        <v>7033998.3899999997</v>
      </c>
      <c r="D12" s="272">
        <v>-575716.84</v>
      </c>
      <c r="E12" s="271">
        <v>6458281.5499999998</v>
      </c>
      <c r="F12" s="370">
        <v>3256491.91</v>
      </c>
      <c r="G12" s="370">
        <v>3256491.91</v>
      </c>
      <c r="H12" s="370">
        <v>1450609.4</v>
      </c>
      <c r="I12" s="370">
        <v>1450609.4</v>
      </c>
      <c r="J12" s="273">
        <v>3201789.6399999997</v>
      </c>
      <c r="K12" s="364">
        <v>0.5042350484085043</v>
      </c>
    </row>
    <row r="13" spans="1:11" s="353" customFormat="1" ht="20.100000000000001" customHeight="1" x14ac:dyDescent="0.2">
      <c r="A13" s="363">
        <v>11305</v>
      </c>
      <c r="B13" s="270" t="s">
        <v>524</v>
      </c>
      <c r="C13" s="369">
        <v>1616200</v>
      </c>
      <c r="D13" s="272">
        <v>147484.82999999999</v>
      </c>
      <c r="E13" s="271">
        <v>1763684.83</v>
      </c>
      <c r="F13" s="370">
        <v>1753578.01</v>
      </c>
      <c r="G13" s="370">
        <v>1753578.01</v>
      </c>
      <c r="H13" s="370">
        <v>777733.34999999986</v>
      </c>
      <c r="I13" s="370">
        <v>777733.34999999986</v>
      </c>
      <c r="J13" s="273">
        <v>10106.820000000065</v>
      </c>
      <c r="K13" s="364">
        <v>0.99426948634581158</v>
      </c>
    </row>
    <row r="14" spans="1:11" s="353" customFormat="1" ht="20.100000000000001" customHeight="1" x14ac:dyDescent="0.2">
      <c r="A14" s="363">
        <v>11307</v>
      </c>
      <c r="B14" s="270" t="s">
        <v>525</v>
      </c>
      <c r="C14" s="369">
        <v>710400</v>
      </c>
      <c r="D14" s="272">
        <v>7064</v>
      </c>
      <c r="E14" s="271">
        <v>717464</v>
      </c>
      <c r="F14" s="370">
        <v>654224.12</v>
      </c>
      <c r="G14" s="370">
        <v>654224.12</v>
      </c>
      <c r="H14" s="370">
        <v>347795.18</v>
      </c>
      <c r="I14" s="370">
        <v>347795.18</v>
      </c>
      <c r="J14" s="273">
        <v>63239.880000000005</v>
      </c>
      <c r="K14" s="364">
        <v>0.91185637188764868</v>
      </c>
    </row>
    <row r="15" spans="1:11" s="353" customFormat="1" ht="20.100000000000001" customHeight="1" x14ac:dyDescent="0.2">
      <c r="A15" s="363">
        <v>11308</v>
      </c>
      <c r="B15" s="270" t="s">
        <v>526</v>
      </c>
      <c r="C15" s="369">
        <v>474000</v>
      </c>
      <c r="D15" s="272">
        <v>4709.87</v>
      </c>
      <c r="E15" s="271">
        <v>478709.87</v>
      </c>
      <c r="F15" s="370">
        <v>436149.33</v>
      </c>
      <c r="G15" s="370">
        <v>436149.33</v>
      </c>
      <c r="H15" s="370">
        <v>231863.39</v>
      </c>
      <c r="I15" s="370">
        <v>231863.39</v>
      </c>
      <c r="J15" s="273">
        <v>42560.539999999979</v>
      </c>
      <c r="K15" s="364">
        <v>0.91109324735669228</v>
      </c>
    </row>
    <row r="16" spans="1:11" s="353" customFormat="1" ht="20.100000000000001" customHeight="1" x14ac:dyDescent="0.2">
      <c r="A16" s="361">
        <v>1200</v>
      </c>
      <c r="B16" s="267" t="s">
        <v>527</v>
      </c>
      <c r="C16" s="268">
        <v>0</v>
      </c>
      <c r="D16" s="274">
        <v>416457.34</v>
      </c>
      <c r="E16" s="268">
        <v>416457.34</v>
      </c>
      <c r="F16" s="268">
        <v>416457.34</v>
      </c>
      <c r="G16" s="268">
        <v>416457.34</v>
      </c>
      <c r="H16" s="268">
        <v>196810.50000000003</v>
      </c>
      <c r="I16" s="268">
        <v>196810.50000000003</v>
      </c>
      <c r="J16" s="269">
        <v>0</v>
      </c>
      <c r="K16" s="362">
        <v>1</v>
      </c>
    </row>
    <row r="17" spans="1:11" s="353" customFormat="1" ht="20.100000000000001" customHeight="1" x14ac:dyDescent="0.2">
      <c r="A17" s="365">
        <v>12201</v>
      </c>
      <c r="B17" s="275" t="s">
        <v>528</v>
      </c>
      <c r="C17" s="369">
        <v>0</v>
      </c>
      <c r="D17" s="272">
        <v>416457.34</v>
      </c>
      <c r="E17" s="271">
        <v>416457.34</v>
      </c>
      <c r="F17" s="271">
        <v>416457.34</v>
      </c>
      <c r="G17" s="271">
        <v>416457.34</v>
      </c>
      <c r="H17" s="271">
        <v>196810.50000000003</v>
      </c>
      <c r="I17" s="271">
        <v>196810.50000000003</v>
      </c>
      <c r="J17" s="273">
        <v>0</v>
      </c>
      <c r="K17" s="364">
        <v>1</v>
      </c>
    </row>
    <row r="18" spans="1:11" s="353" customFormat="1" ht="20.100000000000001" customHeight="1" x14ac:dyDescent="0.2">
      <c r="A18" s="361">
        <v>1300</v>
      </c>
      <c r="B18" s="267" t="s">
        <v>529</v>
      </c>
      <c r="C18" s="268">
        <v>4578951.330000001</v>
      </c>
      <c r="D18" s="268">
        <v>0</v>
      </c>
      <c r="E18" s="268">
        <v>4578951.330000001</v>
      </c>
      <c r="F18" s="268">
        <v>705895.47000000009</v>
      </c>
      <c r="G18" s="268">
        <v>705895.47000000009</v>
      </c>
      <c r="H18" s="268">
        <v>354320.97000000003</v>
      </c>
      <c r="I18" s="268">
        <v>354320.97000000003</v>
      </c>
      <c r="J18" s="269">
        <v>3873055.8600000008</v>
      </c>
      <c r="K18" s="362">
        <v>0.15416094627937441</v>
      </c>
    </row>
    <row r="19" spans="1:11" s="353" customFormat="1" ht="22.5" x14ac:dyDescent="0.2">
      <c r="A19" s="365">
        <v>13101</v>
      </c>
      <c r="B19" s="275" t="s">
        <v>530</v>
      </c>
      <c r="C19" s="369">
        <v>260195.64</v>
      </c>
      <c r="D19" s="272"/>
      <c r="E19" s="271">
        <v>260195.64</v>
      </c>
      <c r="F19" s="271">
        <v>87802.17</v>
      </c>
      <c r="G19" s="271">
        <v>87802.17</v>
      </c>
      <c r="H19" s="271">
        <v>45274.32</v>
      </c>
      <c r="I19" s="271">
        <v>45274.32</v>
      </c>
      <c r="J19" s="273">
        <v>172393.47000000003</v>
      </c>
      <c r="K19" s="364">
        <v>0.33744673815441334</v>
      </c>
    </row>
    <row r="20" spans="1:11" s="353" customFormat="1" ht="20.100000000000001" customHeight="1" x14ac:dyDescent="0.2">
      <c r="A20" s="365">
        <v>13201</v>
      </c>
      <c r="B20" s="275" t="s">
        <v>531</v>
      </c>
      <c r="C20" s="369">
        <v>560821.85000000009</v>
      </c>
      <c r="D20" s="272"/>
      <c r="E20" s="271">
        <v>560821.85000000009</v>
      </c>
      <c r="F20" s="271">
        <v>0</v>
      </c>
      <c r="G20" s="271">
        <v>0</v>
      </c>
      <c r="H20" s="271">
        <v>0</v>
      </c>
      <c r="I20" s="271">
        <v>0</v>
      </c>
      <c r="J20" s="273">
        <v>560821.85000000009</v>
      </c>
      <c r="K20" s="364">
        <v>0</v>
      </c>
    </row>
    <row r="21" spans="1:11" s="353" customFormat="1" ht="20.100000000000001" customHeight="1" x14ac:dyDescent="0.2">
      <c r="A21" s="365">
        <v>13202</v>
      </c>
      <c r="B21" s="275" t="s">
        <v>532</v>
      </c>
      <c r="C21" s="369">
        <v>1388136.3000000003</v>
      </c>
      <c r="D21" s="272"/>
      <c r="E21" s="271">
        <v>1388136.3000000003</v>
      </c>
      <c r="F21" s="271">
        <v>0</v>
      </c>
      <c r="G21" s="271">
        <v>0</v>
      </c>
      <c r="H21" s="271">
        <v>0</v>
      </c>
      <c r="I21" s="271">
        <v>0</v>
      </c>
      <c r="J21" s="273">
        <v>1388136.3000000003</v>
      </c>
      <c r="K21" s="364">
        <v>0</v>
      </c>
    </row>
    <row r="22" spans="1:11" s="353" customFormat="1" ht="20.100000000000001" customHeight="1" x14ac:dyDescent="0.2">
      <c r="A22" s="365">
        <v>13203</v>
      </c>
      <c r="B22" s="275" t="s">
        <v>534</v>
      </c>
      <c r="C22" s="369">
        <v>140205.47</v>
      </c>
      <c r="D22" s="272"/>
      <c r="E22" s="271">
        <v>140205.47</v>
      </c>
      <c r="F22" s="271">
        <v>0</v>
      </c>
      <c r="G22" s="271">
        <v>0</v>
      </c>
      <c r="H22" s="271">
        <v>0</v>
      </c>
      <c r="I22" s="271">
        <v>0</v>
      </c>
      <c r="J22" s="273">
        <v>140205.47</v>
      </c>
      <c r="K22" s="364">
        <v>0</v>
      </c>
    </row>
    <row r="23" spans="1:11" s="353" customFormat="1" ht="11.25" x14ac:dyDescent="0.2">
      <c r="A23" s="365">
        <v>13204</v>
      </c>
      <c r="B23" s="275" t="s">
        <v>535</v>
      </c>
      <c r="C23" s="369">
        <v>140205.47</v>
      </c>
      <c r="D23" s="272"/>
      <c r="E23" s="271">
        <v>140205.47</v>
      </c>
      <c r="F23" s="271">
        <v>0</v>
      </c>
      <c r="G23" s="271">
        <v>0</v>
      </c>
      <c r="H23" s="271">
        <v>0</v>
      </c>
      <c r="I23" s="271">
        <v>0</v>
      </c>
      <c r="J23" s="273">
        <v>140205.47</v>
      </c>
      <c r="K23" s="364">
        <v>0</v>
      </c>
    </row>
    <row r="24" spans="1:11" s="353" customFormat="1" ht="20.100000000000001" customHeight="1" x14ac:dyDescent="0.2">
      <c r="A24" s="365">
        <v>13403</v>
      </c>
      <c r="B24" s="275" t="s">
        <v>533</v>
      </c>
      <c r="C24" s="369">
        <v>2089386.6</v>
      </c>
      <c r="D24" s="272"/>
      <c r="E24" s="271">
        <v>2089386.6</v>
      </c>
      <c r="F24" s="271">
        <v>618093.30000000005</v>
      </c>
      <c r="G24" s="271">
        <v>618093.30000000005</v>
      </c>
      <c r="H24" s="271">
        <v>309046.65000000002</v>
      </c>
      <c r="I24" s="271">
        <v>309046.65000000002</v>
      </c>
      <c r="J24" s="273">
        <v>1471293.3</v>
      </c>
      <c r="K24" s="364">
        <v>0.29582524363849183</v>
      </c>
    </row>
    <row r="25" spans="1:11" s="353" customFormat="1" ht="20.100000000000001" customHeight="1" x14ac:dyDescent="0.2">
      <c r="A25" s="361">
        <v>1400</v>
      </c>
      <c r="B25" s="267" t="s">
        <v>536</v>
      </c>
      <c r="C25" s="268">
        <v>3484291.3</v>
      </c>
      <c r="D25" s="268">
        <v>0</v>
      </c>
      <c r="E25" s="268">
        <v>3484291.3</v>
      </c>
      <c r="F25" s="268">
        <v>1920573.8900000001</v>
      </c>
      <c r="G25" s="268">
        <v>1920573.8900000001</v>
      </c>
      <c r="H25" s="268">
        <v>951109.53</v>
      </c>
      <c r="I25" s="268">
        <v>951109.53</v>
      </c>
      <c r="J25" s="269">
        <v>1563717.4099999997</v>
      </c>
      <c r="K25" s="362">
        <v>0.55120933487966417</v>
      </c>
    </row>
    <row r="26" spans="1:11" s="353" customFormat="1" ht="20.100000000000001" customHeight="1" x14ac:dyDescent="0.2">
      <c r="A26" s="363">
        <v>14101</v>
      </c>
      <c r="B26" s="270" t="s">
        <v>537</v>
      </c>
      <c r="C26" s="271">
        <v>858057.44</v>
      </c>
      <c r="D26" s="272">
        <v>-112160</v>
      </c>
      <c r="E26" s="271">
        <v>745897.44</v>
      </c>
      <c r="F26" s="370">
        <v>478839.58</v>
      </c>
      <c r="G26" s="370">
        <v>478839.58</v>
      </c>
      <c r="H26" s="370">
        <v>225874.97000000003</v>
      </c>
      <c r="I26" s="370">
        <v>225874.97000000003</v>
      </c>
      <c r="J26" s="273">
        <v>267057.85999999993</v>
      </c>
      <c r="K26" s="364">
        <v>0.64196436979325211</v>
      </c>
    </row>
    <row r="27" spans="1:11" s="353" customFormat="1" ht="20.100000000000001" customHeight="1" x14ac:dyDescent="0.2">
      <c r="A27" s="363">
        <v>14102</v>
      </c>
      <c r="B27" s="270" t="s">
        <v>538</v>
      </c>
      <c r="C27" s="271">
        <v>117.6</v>
      </c>
      <c r="D27" s="272"/>
      <c r="E27" s="271">
        <v>117.6</v>
      </c>
      <c r="F27" s="370">
        <v>56.4</v>
      </c>
      <c r="G27" s="370">
        <v>56.4</v>
      </c>
      <c r="H27" s="370">
        <v>28.199999999999989</v>
      </c>
      <c r="I27" s="370">
        <v>28.199999999999989</v>
      </c>
      <c r="J27" s="273">
        <v>61.199999999999996</v>
      </c>
      <c r="K27" s="364">
        <v>0.47959183673469391</v>
      </c>
    </row>
    <row r="28" spans="1:11" s="353" customFormat="1" ht="20.100000000000001" customHeight="1" x14ac:dyDescent="0.2">
      <c r="A28" s="363">
        <v>14103</v>
      </c>
      <c r="B28" s="270" t="s">
        <v>539</v>
      </c>
      <c r="C28" s="271">
        <v>1470</v>
      </c>
      <c r="D28" s="272"/>
      <c r="E28" s="271">
        <v>1470</v>
      </c>
      <c r="F28" s="370">
        <v>896.76</v>
      </c>
      <c r="G28" s="370">
        <v>896.76</v>
      </c>
      <c r="H28" s="370">
        <v>451.2</v>
      </c>
      <c r="I28" s="370">
        <v>451.2</v>
      </c>
      <c r="J28" s="273">
        <v>573.24</v>
      </c>
      <c r="K28" s="364">
        <v>0.61004081632653062</v>
      </c>
    </row>
    <row r="29" spans="1:11" s="353" customFormat="1" ht="20.100000000000001" customHeight="1" x14ac:dyDescent="0.2">
      <c r="A29" s="363">
        <v>14104</v>
      </c>
      <c r="B29" s="270" t="s">
        <v>540</v>
      </c>
      <c r="C29" s="271">
        <v>50473.96</v>
      </c>
      <c r="D29" s="272"/>
      <c r="E29" s="271">
        <v>50473.96</v>
      </c>
      <c r="F29" s="370">
        <v>26837.3</v>
      </c>
      <c r="G29" s="370">
        <v>26837.3</v>
      </c>
      <c r="H29" s="370">
        <v>13285.610000000004</v>
      </c>
      <c r="I29" s="370">
        <v>13285.610000000004</v>
      </c>
      <c r="J29" s="273">
        <v>23636.66</v>
      </c>
      <c r="K29" s="364">
        <v>0.53170585386999558</v>
      </c>
    </row>
    <row r="30" spans="1:11" s="353" customFormat="1" ht="20.100000000000001" customHeight="1" x14ac:dyDescent="0.2">
      <c r="A30" s="363">
        <v>14105</v>
      </c>
      <c r="B30" s="270" t="s">
        <v>541</v>
      </c>
      <c r="C30" s="271">
        <v>50473.96</v>
      </c>
      <c r="D30" s="272"/>
      <c r="E30" s="271">
        <v>50473.96</v>
      </c>
      <c r="F30" s="370">
        <v>26837.3</v>
      </c>
      <c r="G30" s="370">
        <v>26837.3</v>
      </c>
      <c r="H30" s="370">
        <v>13285.610000000004</v>
      </c>
      <c r="I30" s="370">
        <v>13285.610000000004</v>
      </c>
      <c r="J30" s="273">
        <v>23636.66</v>
      </c>
      <c r="K30" s="364">
        <v>0.53170585386999558</v>
      </c>
    </row>
    <row r="31" spans="1:11" s="354" customFormat="1" ht="20.25" customHeight="1" x14ac:dyDescent="0.25">
      <c r="A31" s="363">
        <v>14106</v>
      </c>
      <c r="B31" s="270" t="s">
        <v>542</v>
      </c>
      <c r="C31" s="271">
        <v>302843.8</v>
      </c>
      <c r="D31" s="272"/>
      <c r="E31" s="271">
        <v>302843.8</v>
      </c>
      <c r="F31" s="370">
        <v>161031.64000000001</v>
      </c>
      <c r="G31" s="370">
        <v>161031.64000000001</v>
      </c>
      <c r="H31" s="370">
        <v>79717.56</v>
      </c>
      <c r="I31" s="370">
        <v>79717.56</v>
      </c>
      <c r="J31" s="273">
        <v>141812.15999999997</v>
      </c>
      <c r="K31" s="364">
        <v>0.53173167157458734</v>
      </c>
    </row>
    <row r="32" spans="1:11" s="353" customFormat="1" ht="12" x14ac:dyDescent="0.2">
      <c r="A32" s="363">
        <v>14107</v>
      </c>
      <c r="B32" s="270" t="s">
        <v>543</v>
      </c>
      <c r="C32" s="271">
        <v>100947.95</v>
      </c>
      <c r="D32" s="272"/>
      <c r="E32" s="271">
        <v>100947.95</v>
      </c>
      <c r="F32" s="370">
        <v>53676.98</v>
      </c>
      <c r="G32" s="370">
        <v>53676.98</v>
      </c>
      <c r="H32" s="370">
        <v>26572.389999999992</v>
      </c>
      <c r="I32" s="370">
        <v>26572.389999999992</v>
      </c>
      <c r="J32" s="273">
        <v>47270.969999999994</v>
      </c>
      <c r="K32" s="364">
        <v>0.53172927236263845</v>
      </c>
    </row>
    <row r="33" spans="1:11" s="353" customFormat="1" ht="22.5" x14ac:dyDescent="0.2">
      <c r="A33" s="363">
        <v>14108</v>
      </c>
      <c r="B33" s="277" t="s">
        <v>646</v>
      </c>
      <c r="C33" s="271">
        <v>0</v>
      </c>
      <c r="D33" s="272">
        <v>112160</v>
      </c>
      <c r="E33" s="271">
        <v>112160</v>
      </c>
      <c r="F33" s="370">
        <v>45132</v>
      </c>
      <c r="G33" s="370">
        <v>45132</v>
      </c>
      <c r="H33" s="370">
        <v>33849</v>
      </c>
      <c r="I33" s="370">
        <v>33849</v>
      </c>
      <c r="J33" s="273">
        <v>67028</v>
      </c>
      <c r="K33" s="364">
        <v>0.4023894436519258</v>
      </c>
    </row>
    <row r="34" spans="1:11" s="353" customFormat="1" ht="12" x14ac:dyDescent="0.2">
      <c r="A34" s="363">
        <v>14201</v>
      </c>
      <c r="B34" s="270" t="s">
        <v>544</v>
      </c>
      <c r="C34" s="271">
        <v>403791.72</v>
      </c>
      <c r="D34" s="272"/>
      <c r="E34" s="271">
        <v>403791.72</v>
      </c>
      <c r="F34" s="370">
        <v>214715.73</v>
      </c>
      <c r="G34" s="370">
        <v>214715.73</v>
      </c>
      <c r="H34" s="370">
        <v>106293.49000000003</v>
      </c>
      <c r="I34" s="370">
        <v>106293.49000000003</v>
      </c>
      <c r="J34" s="273">
        <v>189075.98999999996</v>
      </c>
      <c r="K34" s="364">
        <v>0.53174871936452794</v>
      </c>
    </row>
    <row r="35" spans="1:11" s="353" customFormat="1" ht="12" x14ac:dyDescent="0.2">
      <c r="A35" s="363">
        <v>14301</v>
      </c>
      <c r="B35" s="270" t="s">
        <v>545</v>
      </c>
      <c r="C35" s="271">
        <v>1716114.87</v>
      </c>
      <c r="D35" s="272"/>
      <c r="E35" s="271">
        <v>1716114.87</v>
      </c>
      <c r="F35" s="370">
        <v>912550.2</v>
      </c>
      <c r="G35" s="370">
        <v>912550.2</v>
      </c>
      <c r="H35" s="370">
        <v>451751.49999999988</v>
      </c>
      <c r="I35" s="370">
        <v>451751.49999999988</v>
      </c>
      <c r="J35" s="273">
        <v>803564.67000000016</v>
      </c>
      <c r="K35" s="364">
        <v>0.53175356495803794</v>
      </c>
    </row>
    <row r="36" spans="1:11" s="353" customFormat="1" ht="11.25" x14ac:dyDescent="0.2">
      <c r="A36" s="361">
        <v>2000</v>
      </c>
      <c r="B36" s="267" t="s">
        <v>546</v>
      </c>
      <c r="C36" s="268">
        <v>1524518.1199999999</v>
      </c>
      <c r="D36" s="268">
        <v>-31006.03</v>
      </c>
      <c r="E36" s="268">
        <v>1493512.0899999999</v>
      </c>
      <c r="F36" s="268">
        <v>788502.46</v>
      </c>
      <c r="G36" s="268">
        <v>788502.46</v>
      </c>
      <c r="H36" s="268">
        <v>452544.37000000005</v>
      </c>
      <c r="I36" s="268">
        <v>452544.37000000005</v>
      </c>
      <c r="J36" s="269">
        <v>705009.62999999989</v>
      </c>
      <c r="K36" s="362">
        <v>0.52795184269315154</v>
      </c>
    </row>
    <row r="37" spans="1:11" s="353" customFormat="1" ht="11.25" x14ac:dyDescent="0.2">
      <c r="A37" s="361">
        <v>2100</v>
      </c>
      <c r="B37" s="267" t="s">
        <v>547</v>
      </c>
      <c r="C37" s="268">
        <v>616320.00999999989</v>
      </c>
      <c r="D37" s="268">
        <v>-13520.029999999999</v>
      </c>
      <c r="E37" s="268">
        <v>602799.97999999986</v>
      </c>
      <c r="F37" s="268">
        <v>317774.92</v>
      </c>
      <c r="G37" s="268">
        <v>317774.92</v>
      </c>
      <c r="H37" s="268">
        <v>177178.93</v>
      </c>
      <c r="I37" s="268">
        <v>177178.93</v>
      </c>
      <c r="J37" s="269">
        <v>285025.05999999988</v>
      </c>
      <c r="K37" s="362">
        <v>0.52716478192318461</v>
      </c>
    </row>
    <row r="38" spans="1:11" s="353" customFormat="1" ht="12" x14ac:dyDescent="0.2">
      <c r="A38" s="363">
        <v>21101</v>
      </c>
      <c r="B38" s="270" t="s">
        <v>548</v>
      </c>
      <c r="C38" s="369">
        <v>211220.39999999997</v>
      </c>
      <c r="D38" s="272">
        <v>8322.9000000000015</v>
      </c>
      <c r="E38" s="271">
        <v>219543.29999999996</v>
      </c>
      <c r="F38" s="370">
        <v>143292.96</v>
      </c>
      <c r="G38" s="370">
        <v>143292.96</v>
      </c>
      <c r="H38" s="370">
        <v>82304.849999999977</v>
      </c>
      <c r="I38" s="370">
        <v>82304.849999999977</v>
      </c>
      <c r="J38" s="273">
        <v>76250.339999999967</v>
      </c>
      <c r="K38" s="364">
        <v>0.65268655431525358</v>
      </c>
    </row>
    <row r="39" spans="1:11" s="353" customFormat="1" ht="12" x14ac:dyDescent="0.2">
      <c r="A39" s="363">
        <v>21201</v>
      </c>
      <c r="B39" s="270" t="s">
        <v>549</v>
      </c>
      <c r="C39" s="369">
        <v>181399.92</v>
      </c>
      <c r="D39" s="272">
        <v>11471.46</v>
      </c>
      <c r="E39" s="271">
        <v>192871.38</v>
      </c>
      <c r="F39" s="370">
        <v>116558.26</v>
      </c>
      <c r="G39" s="370">
        <v>116558.26</v>
      </c>
      <c r="H39" s="370">
        <v>62554.159999999996</v>
      </c>
      <c r="I39" s="370">
        <v>62554.159999999996</v>
      </c>
      <c r="J39" s="273">
        <v>76313.12000000001</v>
      </c>
      <c r="K39" s="364">
        <v>0.60433154986499293</v>
      </c>
    </row>
    <row r="40" spans="1:11" s="353" customFormat="1" ht="22.5" x14ac:dyDescent="0.2">
      <c r="A40" s="366">
        <v>21401</v>
      </c>
      <c r="B40" s="277" t="s">
        <v>550</v>
      </c>
      <c r="C40" s="369">
        <v>1399.92</v>
      </c>
      <c r="D40" s="272"/>
      <c r="E40" s="271">
        <v>1399.92</v>
      </c>
      <c r="F40" s="370">
        <v>0</v>
      </c>
      <c r="G40" s="370">
        <v>0</v>
      </c>
      <c r="H40" s="370">
        <v>0</v>
      </c>
      <c r="I40" s="370">
        <v>0</v>
      </c>
      <c r="J40" s="273">
        <v>1399.92</v>
      </c>
      <c r="K40" s="364">
        <v>0</v>
      </c>
    </row>
    <row r="41" spans="1:11" s="353" customFormat="1" ht="12" x14ac:dyDescent="0.2">
      <c r="A41" s="366">
        <v>21501</v>
      </c>
      <c r="B41" s="277" t="s">
        <v>551</v>
      </c>
      <c r="C41" s="369">
        <v>80299.92</v>
      </c>
      <c r="D41" s="272">
        <v>-33314.39</v>
      </c>
      <c r="E41" s="271">
        <v>46985.53</v>
      </c>
      <c r="F41" s="370">
        <v>9377.4</v>
      </c>
      <c r="G41" s="370">
        <v>9377.4</v>
      </c>
      <c r="H41" s="370">
        <v>2059</v>
      </c>
      <c r="I41" s="370">
        <v>2059</v>
      </c>
      <c r="J41" s="273">
        <v>37608.129999999997</v>
      </c>
      <c r="K41" s="364">
        <v>0.19958059428083497</v>
      </c>
    </row>
    <row r="42" spans="1:11" s="353" customFormat="1" ht="12" x14ac:dyDescent="0.2">
      <c r="A42" s="366">
        <v>21601</v>
      </c>
      <c r="B42" s="277" t="s">
        <v>552</v>
      </c>
      <c r="C42" s="369">
        <v>71999.929999999993</v>
      </c>
      <c r="D42" s="272"/>
      <c r="E42" s="271">
        <v>71999.929999999993</v>
      </c>
      <c r="F42" s="370">
        <v>36655.300000000003</v>
      </c>
      <c r="G42" s="370">
        <v>36655.300000000003</v>
      </c>
      <c r="H42" s="370">
        <v>30260.920000000002</v>
      </c>
      <c r="I42" s="370">
        <v>30260.920000000002</v>
      </c>
      <c r="J42" s="273">
        <v>35344.62999999999</v>
      </c>
      <c r="K42" s="364">
        <v>0.50910188384905386</v>
      </c>
    </row>
    <row r="43" spans="1:11" s="353" customFormat="1" ht="12" x14ac:dyDescent="0.2">
      <c r="A43" s="363">
        <v>21801</v>
      </c>
      <c r="B43" s="277" t="s">
        <v>553</v>
      </c>
      <c r="C43" s="369">
        <v>69999.92</v>
      </c>
      <c r="D43" s="272"/>
      <c r="E43" s="271">
        <v>69999.92</v>
      </c>
      <c r="F43" s="370">
        <v>11891</v>
      </c>
      <c r="G43" s="370">
        <v>11891</v>
      </c>
      <c r="H43" s="370">
        <v>0</v>
      </c>
      <c r="I43" s="370">
        <v>0</v>
      </c>
      <c r="J43" s="273">
        <v>58108.92</v>
      </c>
      <c r="K43" s="364">
        <v>0.16987162271042597</v>
      </c>
    </row>
    <row r="44" spans="1:11" s="353" customFormat="1" ht="11.25" x14ac:dyDescent="0.2">
      <c r="A44" s="361">
        <v>2200</v>
      </c>
      <c r="B44" s="280" t="s">
        <v>554</v>
      </c>
      <c r="C44" s="268">
        <v>42797.82</v>
      </c>
      <c r="D44" s="268">
        <v>0</v>
      </c>
      <c r="E44" s="268">
        <v>42797.82</v>
      </c>
      <c r="F44" s="268">
        <v>5068.6000000000004</v>
      </c>
      <c r="G44" s="268">
        <v>5068.6000000000004</v>
      </c>
      <c r="H44" s="268">
        <v>876.44999999999982</v>
      </c>
      <c r="I44" s="268">
        <v>876.44999999999982</v>
      </c>
      <c r="J44" s="269">
        <v>37729.22</v>
      </c>
      <c r="K44" s="362">
        <v>0.11843126589158047</v>
      </c>
    </row>
    <row r="45" spans="1:11" s="353" customFormat="1" ht="22.5" x14ac:dyDescent="0.2">
      <c r="A45" s="363">
        <v>22101</v>
      </c>
      <c r="B45" s="277" t="s">
        <v>555</v>
      </c>
      <c r="C45" s="369">
        <v>29997.86</v>
      </c>
      <c r="D45" s="272"/>
      <c r="E45" s="271">
        <v>29997.86</v>
      </c>
      <c r="F45" s="370">
        <v>4395.54</v>
      </c>
      <c r="G45" s="370">
        <v>4395.54</v>
      </c>
      <c r="H45" s="370">
        <v>778.44999999999982</v>
      </c>
      <c r="I45" s="370">
        <v>778.44999999999982</v>
      </c>
      <c r="J45" s="273">
        <v>25602.32</v>
      </c>
      <c r="K45" s="364">
        <v>0.14652845236293521</v>
      </c>
    </row>
    <row r="46" spans="1:11" s="353" customFormat="1" ht="12" x14ac:dyDescent="0.2">
      <c r="A46" s="363">
        <v>22106</v>
      </c>
      <c r="B46" s="277" t="s">
        <v>556</v>
      </c>
      <c r="C46" s="369">
        <v>7800.04</v>
      </c>
      <c r="D46" s="272"/>
      <c r="E46" s="271">
        <v>7800.04</v>
      </c>
      <c r="F46" s="370">
        <v>0</v>
      </c>
      <c r="G46" s="370">
        <v>0</v>
      </c>
      <c r="H46" s="370"/>
      <c r="I46" s="370"/>
      <c r="J46" s="273">
        <v>7800.04</v>
      </c>
      <c r="K46" s="364">
        <v>0</v>
      </c>
    </row>
    <row r="47" spans="1:11" s="353" customFormat="1" ht="12" x14ac:dyDescent="0.2">
      <c r="A47" s="363">
        <v>22301</v>
      </c>
      <c r="B47" s="277" t="s">
        <v>557</v>
      </c>
      <c r="C47" s="369">
        <v>4999.92</v>
      </c>
      <c r="D47" s="272"/>
      <c r="E47" s="271">
        <v>4999.92</v>
      </c>
      <c r="F47" s="370">
        <v>673.06</v>
      </c>
      <c r="G47" s="370">
        <v>673.06</v>
      </c>
      <c r="H47" s="370">
        <v>98</v>
      </c>
      <c r="I47" s="370">
        <v>98</v>
      </c>
      <c r="J47" s="273">
        <v>4326.8600000000006</v>
      </c>
      <c r="K47" s="364">
        <v>0.13461415382646122</v>
      </c>
    </row>
    <row r="48" spans="1:11" s="353" customFormat="1" ht="22.5" x14ac:dyDescent="0.2">
      <c r="A48" s="361">
        <v>2400</v>
      </c>
      <c r="B48" s="280" t="s">
        <v>558</v>
      </c>
      <c r="C48" s="268">
        <v>5000.08</v>
      </c>
      <c r="D48" s="268">
        <v>0</v>
      </c>
      <c r="E48" s="268">
        <v>5000.08</v>
      </c>
      <c r="F48" s="268">
        <v>0</v>
      </c>
      <c r="G48" s="268">
        <v>0</v>
      </c>
      <c r="H48" s="268">
        <v>0</v>
      </c>
      <c r="I48" s="268">
        <v>0</v>
      </c>
      <c r="J48" s="273">
        <v>5000.08</v>
      </c>
      <c r="K48" s="362">
        <v>0</v>
      </c>
    </row>
    <row r="49" spans="1:11" s="353" customFormat="1" ht="11.25" x14ac:dyDescent="0.2">
      <c r="A49" s="363">
        <v>24801</v>
      </c>
      <c r="B49" s="277" t="s">
        <v>559</v>
      </c>
      <c r="C49" s="369">
        <v>4000.04</v>
      </c>
      <c r="D49" s="272"/>
      <c r="E49" s="271">
        <v>4000.04</v>
      </c>
      <c r="F49" s="271">
        <v>0</v>
      </c>
      <c r="G49" s="271">
        <v>0</v>
      </c>
      <c r="H49" s="271"/>
      <c r="I49" s="271"/>
      <c r="J49" s="273">
        <v>4000.04</v>
      </c>
      <c r="K49" s="364">
        <v>0</v>
      </c>
    </row>
    <row r="50" spans="1:11" s="353" customFormat="1" ht="22.5" x14ac:dyDescent="0.2">
      <c r="A50" s="363">
        <v>24901</v>
      </c>
      <c r="B50" s="277" t="s">
        <v>560</v>
      </c>
      <c r="C50" s="369">
        <v>1000.04</v>
      </c>
      <c r="D50" s="272"/>
      <c r="E50" s="271">
        <v>1000.04</v>
      </c>
      <c r="F50" s="271">
        <v>0</v>
      </c>
      <c r="G50" s="271">
        <v>0</v>
      </c>
      <c r="H50" s="271"/>
      <c r="I50" s="271"/>
      <c r="J50" s="273">
        <v>1000.04</v>
      </c>
      <c r="K50" s="364">
        <v>0</v>
      </c>
    </row>
    <row r="51" spans="1:11" s="353" customFormat="1" ht="22.5" x14ac:dyDescent="0.2">
      <c r="A51" s="361">
        <v>2500</v>
      </c>
      <c r="B51" s="280" t="s">
        <v>561</v>
      </c>
      <c r="C51" s="268"/>
      <c r="D51" s="274"/>
      <c r="E51" s="268">
        <v>0</v>
      </c>
      <c r="F51" s="268">
        <v>0</v>
      </c>
      <c r="G51" s="268">
        <v>0</v>
      </c>
      <c r="H51" s="268">
        <v>0</v>
      </c>
      <c r="I51" s="268">
        <v>0</v>
      </c>
      <c r="J51" s="269">
        <v>0</v>
      </c>
      <c r="K51" s="362">
        <v>0</v>
      </c>
    </row>
    <row r="52" spans="1:11" s="353" customFormat="1" ht="11.25" x14ac:dyDescent="0.2">
      <c r="A52" s="367">
        <v>25301</v>
      </c>
      <c r="B52" s="276" t="s">
        <v>562</v>
      </c>
      <c r="C52" s="355"/>
      <c r="D52" s="272"/>
      <c r="E52" s="268">
        <v>0</v>
      </c>
      <c r="F52" s="271">
        <v>0</v>
      </c>
      <c r="G52" s="271">
        <v>0</v>
      </c>
      <c r="H52" s="271"/>
      <c r="I52" s="271"/>
      <c r="J52" s="273">
        <v>0</v>
      </c>
      <c r="K52" s="362">
        <v>0</v>
      </c>
    </row>
    <row r="53" spans="1:11" s="353" customFormat="1" ht="11.25" x14ac:dyDescent="0.2">
      <c r="A53" s="361">
        <v>2600</v>
      </c>
      <c r="B53" s="280" t="s">
        <v>563</v>
      </c>
      <c r="C53" s="268">
        <v>807000.12</v>
      </c>
      <c r="D53" s="268">
        <v>-20694.400000000001</v>
      </c>
      <c r="E53" s="268">
        <v>786305.72</v>
      </c>
      <c r="F53" s="268">
        <v>447373.59</v>
      </c>
      <c r="G53" s="268">
        <v>447373.59</v>
      </c>
      <c r="H53" s="268">
        <v>270730.59000000003</v>
      </c>
      <c r="I53" s="268">
        <v>270730.59000000003</v>
      </c>
      <c r="J53" s="269">
        <v>338932.12999999995</v>
      </c>
      <c r="K53" s="362">
        <v>0.56895629603203202</v>
      </c>
    </row>
    <row r="54" spans="1:11" s="353" customFormat="1" ht="11.25" x14ac:dyDescent="0.2">
      <c r="A54" s="363">
        <v>26101</v>
      </c>
      <c r="B54" s="277" t="s">
        <v>564</v>
      </c>
      <c r="C54" s="369">
        <v>805000.12</v>
      </c>
      <c r="D54" s="272">
        <v>-20694.400000000001</v>
      </c>
      <c r="E54" s="271">
        <v>784305.72</v>
      </c>
      <c r="F54" s="271">
        <v>447308.59</v>
      </c>
      <c r="G54" s="271">
        <v>447308.59</v>
      </c>
      <c r="H54" s="271">
        <v>270665.59000000003</v>
      </c>
      <c r="I54" s="271">
        <v>270665.59000000003</v>
      </c>
      <c r="J54" s="273">
        <v>336997.12999999995</v>
      </c>
      <c r="K54" s="364">
        <v>0.57032427354986015</v>
      </c>
    </row>
    <row r="55" spans="1:11" s="353" customFormat="1" ht="11.25" x14ac:dyDescent="0.2">
      <c r="A55" s="363">
        <v>26102</v>
      </c>
      <c r="B55" s="277" t="s">
        <v>565</v>
      </c>
      <c r="C55" s="369">
        <v>2000</v>
      </c>
      <c r="D55" s="272"/>
      <c r="E55" s="271">
        <v>2000</v>
      </c>
      <c r="F55" s="271">
        <v>65</v>
      </c>
      <c r="G55" s="271">
        <v>65</v>
      </c>
      <c r="H55" s="271">
        <v>65</v>
      </c>
      <c r="I55" s="271">
        <v>65</v>
      </c>
      <c r="J55" s="273">
        <v>1935</v>
      </c>
      <c r="K55" s="364">
        <v>3.2500000000000001E-2</v>
      </c>
    </row>
    <row r="56" spans="1:11" s="353" customFormat="1" ht="22.5" x14ac:dyDescent="0.2">
      <c r="A56" s="361">
        <v>2700</v>
      </c>
      <c r="B56" s="280" t="s">
        <v>566</v>
      </c>
      <c r="C56" s="268">
        <v>5000</v>
      </c>
      <c r="D56" s="274">
        <v>3208.4</v>
      </c>
      <c r="E56" s="268">
        <v>8208.4</v>
      </c>
      <c r="F56" s="268">
        <v>5708.4</v>
      </c>
      <c r="G56" s="268">
        <v>5708.4</v>
      </c>
      <c r="H56" s="268">
        <v>3758.3999999999996</v>
      </c>
      <c r="I56" s="268">
        <v>3758.3999999999996</v>
      </c>
      <c r="J56" s="269">
        <v>2500</v>
      </c>
      <c r="K56" s="362">
        <v>0.69543394571414652</v>
      </c>
    </row>
    <row r="57" spans="1:11" s="353" customFormat="1" ht="11.25" x14ac:dyDescent="0.2">
      <c r="A57" s="363">
        <v>27101</v>
      </c>
      <c r="B57" s="277" t="s">
        <v>567</v>
      </c>
      <c r="C57" s="271">
        <v>5000</v>
      </c>
      <c r="D57" s="272">
        <v>3208.4</v>
      </c>
      <c r="E57" s="271">
        <v>8208.4</v>
      </c>
      <c r="F57" s="271">
        <v>5708.4</v>
      </c>
      <c r="G57" s="271">
        <v>5708.4</v>
      </c>
      <c r="H57" s="271">
        <v>3758.3999999999996</v>
      </c>
      <c r="I57" s="271">
        <v>3758.3999999999996</v>
      </c>
      <c r="J57" s="273">
        <v>2500</v>
      </c>
      <c r="K57" s="364">
        <v>0.69543394571414652</v>
      </c>
    </row>
    <row r="58" spans="1:11" s="353" customFormat="1" ht="22.5" x14ac:dyDescent="0.2">
      <c r="A58" s="361">
        <v>2900</v>
      </c>
      <c r="B58" s="280" t="s">
        <v>568</v>
      </c>
      <c r="C58" s="268">
        <v>48400.090000000004</v>
      </c>
      <c r="D58" s="268">
        <v>0</v>
      </c>
      <c r="E58" s="268">
        <v>48400.090000000004</v>
      </c>
      <c r="F58" s="268">
        <v>12576.95</v>
      </c>
      <c r="G58" s="268">
        <v>12576.95</v>
      </c>
      <c r="H58" s="268">
        <v>0</v>
      </c>
      <c r="I58" s="268">
        <v>0</v>
      </c>
      <c r="J58" s="269">
        <v>35823.14</v>
      </c>
      <c r="K58" s="362">
        <v>0.25985385564365687</v>
      </c>
    </row>
    <row r="59" spans="1:11" s="353" customFormat="1" ht="11.25" x14ac:dyDescent="0.2">
      <c r="A59" s="363">
        <v>29101</v>
      </c>
      <c r="B59" s="277" t="s">
        <v>569</v>
      </c>
      <c r="C59" s="369">
        <v>1000.08</v>
      </c>
      <c r="D59" s="272"/>
      <c r="E59" s="271">
        <v>1000.08</v>
      </c>
      <c r="F59" s="271">
        <v>0</v>
      </c>
      <c r="G59" s="271">
        <v>0</v>
      </c>
      <c r="H59" s="271">
        <v>0</v>
      </c>
      <c r="I59" s="271">
        <v>0</v>
      </c>
      <c r="J59" s="273">
        <v>1000.08</v>
      </c>
      <c r="K59" s="364">
        <v>0</v>
      </c>
    </row>
    <row r="60" spans="1:11" s="353" customFormat="1" ht="11.25" x14ac:dyDescent="0.2">
      <c r="A60" s="363">
        <v>29201</v>
      </c>
      <c r="B60" s="277" t="s">
        <v>570</v>
      </c>
      <c r="C60" s="369">
        <v>5000</v>
      </c>
      <c r="D60" s="272"/>
      <c r="E60" s="271">
        <v>5000</v>
      </c>
      <c r="F60" s="271">
        <v>0</v>
      </c>
      <c r="G60" s="271">
        <v>0</v>
      </c>
      <c r="H60" s="271">
        <v>0</v>
      </c>
      <c r="I60" s="271">
        <v>0</v>
      </c>
      <c r="J60" s="273">
        <v>5000</v>
      </c>
      <c r="K60" s="364">
        <v>0</v>
      </c>
    </row>
    <row r="61" spans="1:11" s="353" customFormat="1" ht="22.5" x14ac:dyDescent="0.2">
      <c r="A61" s="363">
        <v>29401</v>
      </c>
      <c r="B61" s="277" t="s">
        <v>571</v>
      </c>
      <c r="C61" s="369">
        <v>5000</v>
      </c>
      <c r="D61" s="272"/>
      <c r="E61" s="271">
        <v>5000</v>
      </c>
      <c r="F61" s="271">
        <v>0</v>
      </c>
      <c r="G61" s="271">
        <v>0</v>
      </c>
      <c r="H61" s="271">
        <v>0</v>
      </c>
      <c r="I61" s="271">
        <v>0</v>
      </c>
      <c r="J61" s="273">
        <v>5000</v>
      </c>
      <c r="K61" s="364">
        <v>0</v>
      </c>
    </row>
    <row r="62" spans="1:11" s="353" customFormat="1" ht="11.25" x14ac:dyDescent="0.2">
      <c r="A62" s="363">
        <v>29601</v>
      </c>
      <c r="B62" s="277" t="s">
        <v>572</v>
      </c>
      <c r="C62" s="369">
        <v>37400.01</v>
      </c>
      <c r="D62" s="272"/>
      <c r="E62" s="271">
        <v>37400.01</v>
      </c>
      <c r="F62" s="271">
        <v>12576.95</v>
      </c>
      <c r="G62" s="271">
        <v>12576.95</v>
      </c>
      <c r="H62" s="271">
        <v>0</v>
      </c>
      <c r="I62" s="271">
        <v>0</v>
      </c>
      <c r="J62" s="273">
        <v>24823.06</v>
      </c>
      <c r="K62" s="364">
        <v>0.33628199564652522</v>
      </c>
    </row>
    <row r="63" spans="1:11" s="353" customFormat="1" ht="11.25" x14ac:dyDescent="0.2">
      <c r="A63" s="361">
        <v>3000</v>
      </c>
      <c r="B63" s="280" t="s">
        <v>573</v>
      </c>
      <c r="C63" s="268">
        <v>3473345.8599999994</v>
      </c>
      <c r="D63" s="268">
        <v>-11913.970000000001</v>
      </c>
      <c r="E63" s="268">
        <v>3461431.8899999992</v>
      </c>
      <c r="F63" s="268">
        <v>1059392.2299999997</v>
      </c>
      <c r="G63" s="268">
        <v>1059392.2299999997</v>
      </c>
      <c r="H63" s="268">
        <v>604535.29</v>
      </c>
      <c r="I63" s="268">
        <v>604535.29</v>
      </c>
      <c r="J63" s="269">
        <v>2402039.6599999992</v>
      </c>
      <c r="K63" s="362">
        <v>0.30605606687237169</v>
      </c>
    </row>
    <row r="64" spans="1:11" s="353" customFormat="1" ht="11.25" x14ac:dyDescent="0.2">
      <c r="A64" s="361">
        <v>3100</v>
      </c>
      <c r="B64" s="280" t="s">
        <v>574</v>
      </c>
      <c r="C64" s="268">
        <v>521349.08999999997</v>
      </c>
      <c r="D64" s="268">
        <v>0</v>
      </c>
      <c r="E64" s="268">
        <v>521349.08999999997</v>
      </c>
      <c r="F64" s="268">
        <v>73497.48</v>
      </c>
      <c r="G64" s="268">
        <v>73497.48</v>
      </c>
      <c r="H64" s="268">
        <v>40719.279999999999</v>
      </c>
      <c r="I64" s="268">
        <v>40719.279999999999</v>
      </c>
      <c r="J64" s="269">
        <v>447851.61</v>
      </c>
      <c r="K64" s="362">
        <v>0.14097556015682314</v>
      </c>
    </row>
    <row r="65" spans="1:11" s="353" customFormat="1" ht="11.25" x14ac:dyDescent="0.2">
      <c r="A65" s="363">
        <v>31101</v>
      </c>
      <c r="B65" s="277" t="s">
        <v>575</v>
      </c>
      <c r="C65" s="369">
        <v>231000</v>
      </c>
      <c r="D65" s="272"/>
      <c r="E65" s="271">
        <v>231000</v>
      </c>
      <c r="F65" s="271">
        <v>44338.28</v>
      </c>
      <c r="G65" s="271">
        <v>44338.28</v>
      </c>
      <c r="H65" s="271">
        <v>22855.279999999999</v>
      </c>
      <c r="I65" s="271">
        <v>22855.279999999999</v>
      </c>
      <c r="J65" s="273">
        <v>186661.72</v>
      </c>
      <c r="K65" s="364">
        <v>0.19194060606060606</v>
      </c>
    </row>
    <row r="66" spans="1:11" s="353" customFormat="1" ht="11.25" x14ac:dyDescent="0.2">
      <c r="A66" s="363">
        <v>31301</v>
      </c>
      <c r="B66" s="277" t="s">
        <v>576</v>
      </c>
      <c r="C66" s="369">
        <v>30500.03</v>
      </c>
      <c r="D66" s="272"/>
      <c r="E66" s="271">
        <v>30500.03</v>
      </c>
      <c r="F66" s="271">
        <v>19726</v>
      </c>
      <c r="G66" s="271">
        <v>19726</v>
      </c>
      <c r="H66" s="271">
        <v>11431</v>
      </c>
      <c r="I66" s="271">
        <v>11431</v>
      </c>
      <c r="J66" s="273">
        <v>10774.029999999999</v>
      </c>
      <c r="K66" s="364">
        <v>0.64675346220970931</v>
      </c>
    </row>
    <row r="67" spans="1:11" s="353" customFormat="1" ht="11.25" x14ac:dyDescent="0.2">
      <c r="A67" s="363">
        <v>31401</v>
      </c>
      <c r="B67" s="277" t="s">
        <v>577</v>
      </c>
      <c r="C67" s="369">
        <v>232200.1</v>
      </c>
      <c r="D67" s="272"/>
      <c r="E67" s="271">
        <v>232200.1</v>
      </c>
      <c r="F67" s="271">
        <v>0</v>
      </c>
      <c r="G67" s="271">
        <v>0</v>
      </c>
      <c r="H67" s="271">
        <v>0</v>
      </c>
      <c r="I67" s="271">
        <v>0</v>
      </c>
      <c r="J67" s="273">
        <v>232200.1</v>
      </c>
      <c r="K67" s="364">
        <v>0</v>
      </c>
    </row>
    <row r="68" spans="1:11" s="353" customFormat="1" ht="11.25" x14ac:dyDescent="0.2">
      <c r="A68" s="363">
        <v>31501</v>
      </c>
      <c r="B68" s="277" t="s">
        <v>578</v>
      </c>
      <c r="C68" s="369">
        <v>18000</v>
      </c>
      <c r="D68" s="272"/>
      <c r="E68" s="271">
        <v>18000</v>
      </c>
      <c r="F68" s="271">
        <v>9000</v>
      </c>
      <c r="G68" s="271">
        <v>9000</v>
      </c>
      <c r="H68" s="271">
        <v>6000</v>
      </c>
      <c r="I68" s="271">
        <v>6000</v>
      </c>
      <c r="J68" s="273">
        <v>9000</v>
      </c>
      <c r="K68" s="364">
        <v>0.5</v>
      </c>
    </row>
    <row r="69" spans="1:11" s="353" customFormat="1" ht="11.25" x14ac:dyDescent="0.2">
      <c r="A69" s="363">
        <v>31601</v>
      </c>
      <c r="B69" s="277" t="s">
        <v>579</v>
      </c>
      <c r="C69" s="369">
        <v>0</v>
      </c>
      <c r="D69" s="272"/>
      <c r="E69" s="271">
        <v>0</v>
      </c>
      <c r="F69" s="271"/>
      <c r="G69" s="271"/>
      <c r="H69" s="271">
        <v>0</v>
      </c>
      <c r="I69" s="271">
        <v>0</v>
      </c>
      <c r="J69" s="273">
        <v>0</v>
      </c>
      <c r="K69" s="364" t="e">
        <v>#DIV/0!</v>
      </c>
    </row>
    <row r="70" spans="1:11" s="353" customFormat="1" ht="22.5" x14ac:dyDescent="0.2">
      <c r="A70" s="363">
        <v>31701</v>
      </c>
      <c r="B70" s="277" t="s">
        <v>580</v>
      </c>
      <c r="C70" s="369">
        <v>4999.92</v>
      </c>
      <c r="D70" s="272"/>
      <c r="E70" s="271">
        <v>4999.92</v>
      </c>
      <c r="F70" s="271">
        <v>0</v>
      </c>
      <c r="G70" s="271">
        <v>0</v>
      </c>
      <c r="H70" s="271">
        <v>0</v>
      </c>
      <c r="I70" s="271">
        <v>0</v>
      </c>
      <c r="J70" s="273">
        <v>4999.92</v>
      </c>
      <c r="K70" s="364">
        <v>0</v>
      </c>
    </row>
    <row r="71" spans="1:11" s="353" customFormat="1" ht="11.25" x14ac:dyDescent="0.2">
      <c r="A71" s="363">
        <v>31801</v>
      </c>
      <c r="B71" s="277" t="s">
        <v>581</v>
      </c>
      <c r="C71" s="271">
        <v>4649.04</v>
      </c>
      <c r="D71" s="272"/>
      <c r="E71" s="271">
        <v>4649.04</v>
      </c>
      <c r="F71" s="271">
        <v>433.2</v>
      </c>
      <c r="G71" s="271">
        <v>433.2</v>
      </c>
      <c r="H71" s="271">
        <v>433</v>
      </c>
      <c r="I71" s="271">
        <v>433</v>
      </c>
      <c r="J71" s="273">
        <v>4215.84</v>
      </c>
      <c r="K71" s="364">
        <v>9.3180527592793355E-2</v>
      </c>
    </row>
    <row r="72" spans="1:11" s="353" customFormat="1" ht="11.25" x14ac:dyDescent="0.2">
      <c r="A72" s="361">
        <v>3200</v>
      </c>
      <c r="B72" s="280" t="s">
        <v>582</v>
      </c>
      <c r="C72" s="268">
        <v>144999.39999999997</v>
      </c>
      <c r="D72" s="268">
        <v>0</v>
      </c>
      <c r="E72" s="268">
        <v>144999.39999999997</v>
      </c>
      <c r="F72" s="268">
        <v>76133.049999999988</v>
      </c>
      <c r="G72" s="268">
        <v>76133.049999999988</v>
      </c>
      <c r="H72" s="268">
        <v>49916.819999999992</v>
      </c>
      <c r="I72" s="268">
        <v>49916.819999999992</v>
      </c>
      <c r="J72" s="269">
        <v>68866.349999999977</v>
      </c>
      <c r="K72" s="362">
        <v>0.52505768989388923</v>
      </c>
    </row>
    <row r="73" spans="1:11" s="353" customFormat="1" ht="12" x14ac:dyDescent="0.2">
      <c r="A73" s="363">
        <v>32201</v>
      </c>
      <c r="B73" s="277" t="s">
        <v>583</v>
      </c>
      <c r="C73" s="369">
        <v>84999.89</v>
      </c>
      <c r="D73" s="272"/>
      <c r="E73" s="271">
        <v>84999.89</v>
      </c>
      <c r="F73" s="370">
        <v>37897.199999999997</v>
      </c>
      <c r="G73" s="370">
        <v>37897.199999999997</v>
      </c>
      <c r="H73" s="370">
        <v>25264.799999999996</v>
      </c>
      <c r="I73" s="370">
        <v>25264.799999999996</v>
      </c>
      <c r="J73" s="273">
        <v>47102.69</v>
      </c>
      <c r="K73" s="364">
        <v>0.44584998874704423</v>
      </c>
    </row>
    <row r="74" spans="1:11" s="353" customFormat="1" ht="12" x14ac:dyDescent="0.2">
      <c r="A74" s="363">
        <v>32301</v>
      </c>
      <c r="B74" s="277" t="s">
        <v>584</v>
      </c>
      <c r="C74" s="369">
        <v>52999.839999999997</v>
      </c>
      <c r="D74" s="272"/>
      <c r="E74" s="271">
        <v>52999.839999999997</v>
      </c>
      <c r="F74" s="370">
        <v>33235.85</v>
      </c>
      <c r="G74" s="370">
        <v>33235.85</v>
      </c>
      <c r="H74" s="370">
        <v>19652.019999999997</v>
      </c>
      <c r="I74" s="370">
        <v>19652.019999999997</v>
      </c>
      <c r="J74" s="273">
        <v>19763.989999999998</v>
      </c>
      <c r="K74" s="364">
        <v>0.62709340254612089</v>
      </c>
    </row>
    <row r="75" spans="1:11" s="353" customFormat="1" ht="12" x14ac:dyDescent="0.2">
      <c r="A75" s="363">
        <v>32501</v>
      </c>
      <c r="B75" s="277" t="s">
        <v>585</v>
      </c>
      <c r="C75" s="369">
        <v>4999.84</v>
      </c>
      <c r="D75" s="272">
        <v>-3000.17</v>
      </c>
      <c r="E75" s="271">
        <v>1999.67</v>
      </c>
      <c r="F75" s="370">
        <v>0</v>
      </c>
      <c r="G75" s="370">
        <v>0</v>
      </c>
      <c r="H75" s="370">
        <v>0</v>
      </c>
      <c r="I75" s="370">
        <v>0</v>
      </c>
      <c r="J75" s="273">
        <v>1999.67</v>
      </c>
      <c r="K75" s="364">
        <v>0</v>
      </c>
    </row>
    <row r="76" spans="1:11" s="353" customFormat="1" ht="12" x14ac:dyDescent="0.2">
      <c r="A76" s="363">
        <v>32701</v>
      </c>
      <c r="B76" s="277" t="s">
        <v>586</v>
      </c>
      <c r="C76" s="369">
        <v>1999.83</v>
      </c>
      <c r="D76" s="272">
        <v>3000.17</v>
      </c>
      <c r="E76" s="271">
        <v>5000</v>
      </c>
      <c r="F76" s="370">
        <v>5000</v>
      </c>
      <c r="G76" s="370">
        <v>5000</v>
      </c>
      <c r="H76" s="370">
        <v>5000</v>
      </c>
      <c r="I76" s="370">
        <v>5000</v>
      </c>
      <c r="J76" s="273">
        <v>0</v>
      </c>
      <c r="K76" s="364">
        <v>1</v>
      </c>
    </row>
    <row r="77" spans="1:11" s="353" customFormat="1" ht="22.5" x14ac:dyDescent="0.2">
      <c r="A77" s="361">
        <v>3300</v>
      </c>
      <c r="B77" s="280" t="s">
        <v>587</v>
      </c>
      <c r="C77" s="268">
        <v>775199.8</v>
      </c>
      <c r="D77" s="268">
        <v>57124.800000000003</v>
      </c>
      <c r="E77" s="268">
        <v>832324.60000000009</v>
      </c>
      <c r="F77" s="268">
        <v>529431.89</v>
      </c>
      <c r="G77" s="268">
        <v>529431.89</v>
      </c>
      <c r="H77" s="268">
        <v>293513.05000000005</v>
      </c>
      <c r="I77" s="268">
        <v>293513.05000000005</v>
      </c>
      <c r="J77" s="269">
        <v>302892.71000000008</v>
      </c>
      <c r="K77" s="362">
        <v>0.63608824009286757</v>
      </c>
    </row>
    <row r="78" spans="1:11" s="353" customFormat="1" ht="22.5" x14ac:dyDescent="0.2">
      <c r="A78" s="363">
        <v>33101</v>
      </c>
      <c r="B78" s="277" t="s">
        <v>588</v>
      </c>
      <c r="C78" s="369">
        <v>409999.92</v>
      </c>
      <c r="D78" s="272"/>
      <c r="E78" s="271">
        <v>409999.92</v>
      </c>
      <c r="F78" s="370">
        <v>262655.09000000003</v>
      </c>
      <c r="G78" s="370">
        <v>262655.09000000003</v>
      </c>
      <c r="H78" s="370">
        <v>134152.25000000003</v>
      </c>
      <c r="I78" s="370">
        <v>134152.25000000003</v>
      </c>
      <c r="J78" s="273">
        <v>147344.82999999996</v>
      </c>
      <c r="K78" s="364">
        <v>0.64062229573117979</v>
      </c>
    </row>
    <row r="79" spans="1:11" s="353" customFormat="1" ht="22.5" x14ac:dyDescent="0.2">
      <c r="A79" s="363">
        <v>33201</v>
      </c>
      <c r="B79" s="277" t="s">
        <v>589</v>
      </c>
      <c r="C79" s="369">
        <v>24999.88</v>
      </c>
      <c r="D79" s="272">
        <v>-24999.88</v>
      </c>
      <c r="E79" s="271">
        <v>0</v>
      </c>
      <c r="F79" s="370">
        <v>0</v>
      </c>
      <c r="G79" s="370">
        <v>0</v>
      </c>
      <c r="H79" s="370">
        <v>0</v>
      </c>
      <c r="I79" s="370">
        <v>0</v>
      </c>
      <c r="J79" s="273">
        <v>0</v>
      </c>
      <c r="K79" s="364" t="e">
        <v>#DIV/0!</v>
      </c>
    </row>
    <row r="80" spans="1:11" s="353" customFormat="1" ht="12" x14ac:dyDescent="0.2">
      <c r="A80" s="363">
        <v>33301</v>
      </c>
      <c r="B80" s="277" t="s">
        <v>590</v>
      </c>
      <c r="C80" s="369">
        <v>6000</v>
      </c>
      <c r="D80" s="272">
        <v>18999.88</v>
      </c>
      <c r="E80" s="271">
        <v>24999.88</v>
      </c>
      <c r="F80" s="370">
        <v>12412</v>
      </c>
      <c r="G80" s="370">
        <v>12412</v>
      </c>
      <c r="H80" s="370">
        <v>12412</v>
      </c>
      <c r="I80" s="370">
        <v>12412</v>
      </c>
      <c r="J80" s="273">
        <v>12587.880000000001</v>
      </c>
      <c r="K80" s="364">
        <v>0.49648238311543891</v>
      </c>
    </row>
    <row r="81" spans="1:11" s="353" customFormat="1" ht="11.25" x14ac:dyDescent="0.2">
      <c r="A81" s="363">
        <v>33401</v>
      </c>
      <c r="B81" s="277" t="s">
        <v>591</v>
      </c>
      <c r="C81" s="369">
        <v>30000</v>
      </c>
      <c r="D81" s="272"/>
      <c r="E81" s="271">
        <v>30000</v>
      </c>
      <c r="F81" s="371"/>
      <c r="G81" s="371"/>
      <c r="H81" s="371">
        <v>0</v>
      </c>
      <c r="I81" s="371">
        <v>0</v>
      </c>
      <c r="J81" s="273">
        <v>-63124.800000000003</v>
      </c>
      <c r="K81" s="364">
        <v>3.1041600000000003</v>
      </c>
    </row>
    <row r="82" spans="1:11" s="353" customFormat="1" ht="11.25" x14ac:dyDescent="0.2">
      <c r="A82" s="363">
        <v>33603</v>
      </c>
      <c r="B82" s="277" t="s">
        <v>592</v>
      </c>
      <c r="C82" s="369">
        <v>0</v>
      </c>
      <c r="D82" s="272"/>
      <c r="E82" s="271">
        <v>0</v>
      </c>
      <c r="F82" s="371"/>
      <c r="G82" s="371"/>
      <c r="H82" s="371">
        <v>0</v>
      </c>
      <c r="I82" s="371">
        <v>0</v>
      </c>
      <c r="J82" s="273">
        <v>-161240</v>
      </c>
      <c r="K82" s="364" t="e">
        <v>#DIV/0!</v>
      </c>
    </row>
    <row r="83" spans="1:11" s="353" customFormat="1" ht="12" x14ac:dyDescent="0.2">
      <c r="A83" s="363">
        <v>33605</v>
      </c>
      <c r="B83" s="277" t="s">
        <v>593</v>
      </c>
      <c r="C83" s="271">
        <v>0</v>
      </c>
      <c r="D83" s="272">
        <v>63124.800000000003</v>
      </c>
      <c r="E83" s="271">
        <v>63124.800000000003</v>
      </c>
      <c r="F83" s="370">
        <v>93124.800000000003</v>
      </c>
      <c r="G83" s="370">
        <v>93124.800000000003</v>
      </c>
      <c r="H83" s="370">
        <v>41388.800000000003</v>
      </c>
      <c r="I83" s="370">
        <v>41388.800000000003</v>
      </c>
      <c r="J83" s="273" t="e">
        <v>#REF!</v>
      </c>
      <c r="K83" s="364" t="e">
        <v>#REF!</v>
      </c>
    </row>
    <row r="84" spans="1:11" s="353" customFormat="1" ht="12" x14ac:dyDescent="0.2">
      <c r="A84" s="363">
        <v>33801</v>
      </c>
      <c r="B84" s="277" t="s">
        <v>594</v>
      </c>
      <c r="C84" s="271">
        <v>304200</v>
      </c>
      <c r="D84" s="272"/>
      <c r="E84" s="271">
        <v>304200</v>
      </c>
      <c r="F84" s="370">
        <v>161240</v>
      </c>
      <c r="G84" s="370">
        <v>161240</v>
      </c>
      <c r="H84" s="370">
        <v>105560</v>
      </c>
      <c r="I84" s="370">
        <v>105560</v>
      </c>
      <c r="J84" s="273" t="e">
        <v>#REF!</v>
      </c>
      <c r="K84" s="364" t="e">
        <v>#REF!</v>
      </c>
    </row>
    <row r="85" spans="1:11" s="353" customFormat="1" ht="22.5" x14ac:dyDescent="0.2">
      <c r="A85" s="361">
        <v>3400</v>
      </c>
      <c r="B85" s="280" t="s">
        <v>595</v>
      </c>
      <c r="C85" s="268">
        <v>292999.84000000003</v>
      </c>
      <c r="D85" s="268">
        <v>0</v>
      </c>
      <c r="E85" s="268">
        <v>292999.84000000003</v>
      </c>
      <c r="F85" s="268">
        <v>97376.48000000001</v>
      </c>
      <c r="G85" s="268">
        <v>97376.48000000001</v>
      </c>
      <c r="H85" s="268">
        <v>52437.48</v>
      </c>
      <c r="I85" s="268">
        <v>52437.48</v>
      </c>
      <c r="J85" s="269">
        <v>195623.36000000002</v>
      </c>
      <c r="K85" s="362">
        <v>0.33234311663787941</v>
      </c>
    </row>
    <row r="86" spans="1:11" s="353" customFormat="1" ht="11.25" x14ac:dyDescent="0.2">
      <c r="A86" s="363">
        <v>34101</v>
      </c>
      <c r="B86" s="277" t="s">
        <v>596</v>
      </c>
      <c r="C86" s="369">
        <v>69999.92</v>
      </c>
      <c r="D86" s="272"/>
      <c r="E86" s="271">
        <v>69999.92</v>
      </c>
      <c r="F86" s="271">
        <v>41703.040000000001</v>
      </c>
      <c r="G86" s="271">
        <v>41703.040000000001</v>
      </c>
      <c r="H86" s="271">
        <v>19982.04</v>
      </c>
      <c r="I86" s="271">
        <v>19982.04</v>
      </c>
      <c r="J86" s="273">
        <v>28296.879999999997</v>
      </c>
      <c r="K86" s="364">
        <v>0.59575839515245166</v>
      </c>
    </row>
    <row r="87" spans="1:11" s="353" customFormat="1" ht="11.25" x14ac:dyDescent="0.2">
      <c r="A87" s="363">
        <v>34501</v>
      </c>
      <c r="B87" s="277" t="s">
        <v>597</v>
      </c>
      <c r="C87" s="369">
        <v>219999.92</v>
      </c>
      <c r="D87" s="272"/>
      <c r="E87" s="271">
        <v>219999.92</v>
      </c>
      <c r="F87" s="271">
        <v>55673.440000000002</v>
      </c>
      <c r="G87" s="271">
        <v>55673.440000000002</v>
      </c>
      <c r="H87" s="271">
        <v>32455.440000000002</v>
      </c>
      <c r="I87" s="271">
        <v>32455.440000000002</v>
      </c>
      <c r="J87" s="273">
        <v>164326.48000000001</v>
      </c>
      <c r="K87" s="364">
        <v>0.25306118293133922</v>
      </c>
    </row>
    <row r="88" spans="1:11" s="353" customFormat="1" ht="11.25" x14ac:dyDescent="0.2">
      <c r="A88" s="363">
        <v>34701</v>
      </c>
      <c r="B88" s="277" t="s">
        <v>598</v>
      </c>
      <c r="C88" s="369">
        <v>3000</v>
      </c>
      <c r="D88" s="272"/>
      <c r="E88" s="271">
        <v>3000</v>
      </c>
      <c r="F88" s="271"/>
      <c r="G88" s="271"/>
      <c r="H88" s="271"/>
      <c r="I88" s="271"/>
      <c r="J88" s="273">
        <v>3000</v>
      </c>
      <c r="K88" s="364">
        <v>0</v>
      </c>
    </row>
    <row r="89" spans="1:11" s="353" customFormat="1" ht="11.25" x14ac:dyDescent="0.2">
      <c r="A89" s="363">
        <v>34801</v>
      </c>
      <c r="B89" s="277" t="s">
        <v>599</v>
      </c>
      <c r="C89" s="271"/>
      <c r="D89" s="272"/>
      <c r="E89" s="271">
        <v>0</v>
      </c>
      <c r="F89" s="271"/>
      <c r="G89" s="271"/>
      <c r="H89" s="271"/>
      <c r="I89" s="271"/>
      <c r="J89" s="273">
        <v>0</v>
      </c>
      <c r="K89" s="364" t="e">
        <v>#DIV/0!</v>
      </c>
    </row>
    <row r="90" spans="1:11" s="353" customFormat="1" ht="22.5" x14ac:dyDescent="0.2">
      <c r="A90" s="361">
        <v>3500</v>
      </c>
      <c r="B90" s="280" t="s">
        <v>600</v>
      </c>
      <c r="C90" s="268">
        <v>612998.71</v>
      </c>
      <c r="D90" s="268">
        <v>-65618.77</v>
      </c>
      <c r="E90" s="268">
        <v>547379.93999999994</v>
      </c>
      <c r="F90" s="268">
        <v>149596.65</v>
      </c>
      <c r="G90" s="268">
        <v>149596.65</v>
      </c>
      <c r="H90" s="268">
        <v>120554.65</v>
      </c>
      <c r="I90" s="268">
        <v>120554.65</v>
      </c>
      <c r="J90" s="269">
        <v>397783.28999999992</v>
      </c>
      <c r="K90" s="362">
        <v>0.27329582081506315</v>
      </c>
    </row>
    <row r="91" spans="1:11" s="353" customFormat="1" ht="11.25" x14ac:dyDescent="0.2">
      <c r="A91" s="363">
        <v>35101</v>
      </c>
      <c r="B91" s="277" t="s">
        <v>601</v>
      </c>
      <c r="C91" s="369">
        <v>139999.88</v>
      </c>
      <c r="D91" s="272">
        <v>-3569.84</v>
      </c>
      <c r="E91" s="271">
        <v>136430.04</v>
      </c>
      <c r="F91" s="271">
        <v>17400</v>
      </c>
      <c r="G91" s="271">
        <v>17400</v>
      </c>
      <c r="H91" s="271">
        <v>17400</v>
      </c>
      <c r="I91" s="271">
        <v>17400</v>
      </c>
      <c r="J91" s="273">
        <v>119030.04000000001</v>
      </c>
      <c r="K91" s="364">
        <v>0.12753789414706615</v>
      </c>
    </row>
    <row r="92" spans="1:11" s="353" customFormat="1" ht="22.5" x14ac:dyDescent="0.2">
      <c r="A92" s="363">
        <v>35201</v>
      </c>
      <c r="B92" s="277" t="s">
        <v>602</v>
      </c>
      <c r="C92" s="369">
        <v>49999.76</v>
      </c>
      <c r="D92" s="272"/>
      <c r="E92" s="271">
        <v>49999.76</v>
      </c>
      <c r="F92" s="271">
        <v>12412</v>
      </c>
      <c r="G92" s="271">
        <v>12412</v>
      </c>
      <c r="H92" s="271">
        <v>12412</v>
      </c>
      <c r="I92" s="271">
        <v>12412</v>
      </c>
      <c r="J92" s="273">
        <v>37587.760000000002</v>
      </c>
      <c r="K92" s="364">
        <v>0.24824119155771945</v>
      </c>
    </row>
    <row r="93" spans="1:11" s="353" customFormat="1" ht="11.25" x14ac:dyDescent="0.2">
      <c r="A93" s="363">
        <v>35301</v>
      </c>
      <c r="B93" s="277" t="s">
        <v>603</v>
      </c>
      <c r="C93" s="369">
        <v>3999.88</v>
      </c>
      <c r="D93" s="272"/>
      <c r="E93" s="271">
        <v>3999.88</v>
      </c>
      <c r="F93" s="271"/>
      <c r="G93" s="271"/>
      <c r="H93" s="271">
        <v>0</v>
      </c>
      <c r="I93" s="271">
        <v>0</v>
      </c>
      <c r="J93" s="273">
        <v>3999.88</v>
      </c>
      <c r="K93" s="364">
        <v>0</v>
      </c>
    </row>
    <row r="94" spans="1:11" s="353" customFormat="1" ht="22.5" x14ac:dyDescent="0.2">
      <c r="A94" s="363">
        <v>35302</v>
      </c>
      <c r="B94" s="277" t="s">
        <v>604</v>
      </c>
      <c r="C94" s="369">
        <v>7999.76</v>
      </c>
      <c r="D94" s="272">
        <v>9569.84</v>
      </c>
      <c r="E94" s="271">
        <v>17569.599999999999</v>
      </c>
      <c r="F94" s="271">
        <v>14569.6</v>
      </c>
      <c r="G94" s="271">
        <v>14569.6</v>
      </c>
      <c r="H94" s="271">
        <v>14569.6</v>
      </c>
      <c r="I94" s="271">
        <v>14569.6</v>
      </c>
      <c r="J94" s="273">
        <v>2999.9999999999982</v>
      </c>
      <c r="K94" s="364">
        <v>0.82925052363172758</v>
      </c>
    </row>
    <row r="95" spans="1:11" s="353" customFormat="1" ht="22.5" x14ac:dyDescent="0.2">
      <c r="A95" s="363">
        <v>35501</v>
      </c>
      <c r="B95" s="277" t="s">
        <v>605</v>
      </c>
      <c r="C95" s="369">
        <v>300999.8</v>
      </c>
      <c r="D95" s="272">
        <v>-71618.77</v>
      </c>
      <c r="E95" s="271">
        <v>229381.02999999997</v>
      </c>
      <c r="F95" s="271">
        <v>49767.05</v>
      </c>
      <c r="G95" s="271">
        <v>49767.05</v>
      </c>
      <c r="H95" s="271">
        <v>47609.05</v>
      </c>
      <c r="I95" s="271">
        <v>47609.05</v>
      </c>
      <c r="J95" s="273">
        <v>179613.97999999998</v>
      </c>
      <c r="K95" s="364">
        <v>0.21696236170881267</v>
      </c>
    </row>
    <row r="96" spans="1:11" s="353" customFormat="1" ht="22.5" x14ac:dyDescent="0.2">
      <c r="A96" s="363">
        <v>35701</v>
      </c>
      <c r="B96" s="277" t="s">
        <v>606</v>
      </c>
      <c r="C96" s="369">
        <v>79999.63</v>
      </c>
      <c r="D96" s="272"/>
      <c r="E96" s="271">
        <v>79999.63</v>
      </c>
      <c r="F96" s="271">
        <v>36424</v>
      </c>
      <c r="G96" s="271">
        <v>36424</v>
      </c>
      <c r="H96" s="271">
        <v>28564</v>
      </c>
      <c r="I96" s="271">
        <v>28564</v>
      </c>
      <c r="J96" s="273">
        <v>43575.630000000005</v>
      </c>
      <c r="K96" s="364">
        <v>0.45530210577223917</v>
      </c>
    </row>
    <row r="97" spans="1:11" s="353" customFormat="1" ht="11.25" x14ac:dyDescent="0.2">
      <c r="A97" s="363">
        <v>35901</v>
      </c>
      <c r="B97" s="277" t="s">
        <v>607</v>
      </c>
      <c r="C97" s="369">
        <v>30000</v>
      </c>
      <c r="D97" s="272"/>
      <c r="E97" s="271">
        <v>30000</v>
      </c>
      <c r="F97" s="271">
        <v>19024</v>
      </c>
      <c r="G97" s="271">
        <v>19024</v>
      </c>
      <c r="H97" s="271">
        <v>0</v>
      </c>
      <c r="I97" s="271">
        <v>0</v>
      </c>
      <c r="J97" s="273">
        <v>10976</v>
      </c>
      <c r="K97" s="364">
        <v>0.63413333333333333</v>
      </c>
    </row>
    <row r="98" spans="1:11" s="353" customFormat="1" ht="11.25" x14ac:dyDescent="0.2">
      <c r="A98" s="361">
        <v>3600</v>
      </c>
      <c r="B98" s="280" t="s">
        <v>608</v>
      </c>
      <c r="C98" s="268">
        <v>221000</v>
      </c>
      <c r="D98" s="268">
        <v>0</v>
      </c>
      <c r="E98" s="268">
        <v>221000</v>
      </c>
      <c r="F98" s="268">
        <v>0</v>
      </c>
      <c r="G98" s="268">
        <v>0</v>
      </c>
      <c r="H98" s="268">
        <v>0</v>
      </c>
      <c r="I98" s="268">
        <v>0</v>
      </c>
      <c r="J98" s="269">
        <v>221000</v>
      </c>
      <c r="K98" s="362">
        <v>0</v>
      </c>
    </row>
    <row r="99" spans="1:11" s="353" customFormat="1" ht="33.75" x14ac:dyDescent="0.2">
      <c r="A99" s="363">
        <v>36101</v>
      </c>
      <c r="B99" s="277" t="s">
        <v>609</v>
      </c>
      <c r="C99" s="271">
        <v>221000</v>
      </c>
      <c r="D99" s="272"/>
      <c r="E99" s="271">
        <v>221000</v>
      </c>
      <c r="F99" s="271"/>
      <c r="G99" s="271"/>
      <c r="H99" s="271">
        <v>0</v>
      </c>
      <c r="I99" s="271">
        <v>0</v>
      </c>
      <c r="J99" s="273">
        <v>221000</v>
      </c>
      <c r="K99" s="364">
        <v>0</v>
      </c>
    </row>
    <row r="100" spans="1:11" s="353" customFormat="1" ht="11.25" x14ac:dyDescent="0.2">
      <c r="A100" s="361">
        <v>3700</v>
      </c>
      <c r="B100" s="280" t="s">
        <v>610</v>
      </c>
      <c r="C100" s="268">
        <v>795799.29999999993</v>
      </c>
      <c r="D100" s="268">
        <v>-3420</v>
      </c>
      <c r="E100" s="268">
        <v>792379.29999999993</v>
      </c>
      <c r="F100" s="268">
        <v>126372.01</v>
      </c>
      <c r="G100" s="268">
        <v>126372.01</v>
      </c>
      <c r="H100" s="268">
        <v>40409.009999999995</v>
      </c>
      <c r="I100" s="268">
        <v>40409.009999999995</v>
      </c>
      <c r="J100" s="269">
        <v>666007.28999999992</v>
      </c>
      <c r="K100" s="362">
        <v>0.15948423942927334</v>
      </c>
    </row>
    <row r="101" spans="1:11" s="353" customFormat="1" ht="11.25" x14ac:dyDescent="0.2">
      <c r="A101" s="363">
        <v>37101</v>
      </c>
      <c r="B101" s="277" t="s">
        <v>611</v>
      </c>
      <c r="C101" s="369">
        <v>32400</v>
      </c>
      <c r="D101" s="272">
        <v>-3420</v>
      </c>
      <c r="E101" s="271">
        <v>28980</v>
      </c>
      <c r="F101" s="271"/>
      <c r="G101" s="271"/>
      <c r="H101" s="271">
        <v>0</v>
      </c>
      <c r="I101" s="271">
        <v>0</v>
      </c>
      <c r="J101" s="273">
        <v>28980</v>
      </c>
      <c r="K101" s="364">
        <v>0</v>
      </c>
    </row>
    <row r="102" spans="1:11" s="353" customFormat="1" ht="11.25" x14ac:dyDescent="0.2">
      <c r="A102" s="363">
        <v>37201</v>
      </c>
      <c r="B102" s="277" t="s">
        <v>612</v>
      </c>
      <c r="C102" s="369">
        <v>4999.83</v>
      </c>
      <c r="D102" s="272"/>
      <c r="E102" s="271">
        <v>4999.83</v>
      </c>
      <c r="F102" s="271"/>
      <c r="G102" s="271"/>
      <c r="H102" s="271">
        <v>0</v>
      </c>
      <c r="I102" s="271">
        <v>0</v>
      </c>
      <c r="J102" s="273">
        <v>4999.83</v>
      </c>
      <c r="K102" s="364">
        <v>0</v>
      </c>
    </row>
    <row r="103" spans="1:11" s="353" customFormat="1" ht="11.25" x14ac:dyDescent="0.2">
      <c r="A103" s="363">
        <v>37501</v>
      </c>
      <c r="B103" s="277" t="s">
        <v>613</v>
      </c>
      <c r="C103" s="369">
        <v>689999.96</v>
      </c>
      <c r="D103" s="272"/>
      <c r="E103" s="271">
        <v>689999.96</v>
      </c>
      <c r="F103" s="271">
        <v>98850</v>
      </c>
      <c r="G103" s="271">
        <v>98850</v>
      </c>
      <c r="H103" s="271">
        <v>28050</v>
      </c>
      <c r="I103" s="271">
        <v>28050</v>
      </c>
      <c r="J103" s="273">
        <v>591149.96</v>
      </c>
      <c r="K103" s="364">
        <v>0.14326087787019581</v>
      </c>
    </row>
    <row r="104" spans="1:11" s="353" customFormat="1" ht="11.25" x14ac:dyDescent="0.2">
      <c r="A104" s="363">
        <v>37502</v>
      </c>
      <c r="B104" s="277" t="s">
        <v>614</v>
      </c>
      <c r="C104" s="369">
        <v>60999.73</v>
      </c>
      <c r="D104" s="272"/>
      <c r="E104" s="271">
        <v>60999.73</v>
      </c>
      <c r="F104" s="271">
        <v>25920.01</v>
      </c>
      <c r="G104" s="271">
        <v>25920.01</v>
      </c>
      <c r="H104" s="271">
        <v>11900.009999999998</v>
      </c>
      <c r="I104" s="271">
        <v>11900.009999999998</v>
      </c>
      <c r="J104" s="273">
        <v>35079.72</v>
      </c>
      <c r="K104" s="364">
        <v>0.42492007751509714</v>
      </c>
    </row>
    <row r="105" spans="1:11" s="353" customFormat="1" ht="11.25" x14ac:dyDescent="0.2">
      <c r="A105" s="363">
        <v>37901</v>
      </c>
      <c r="B105" s="277" t="s">
        <v>615</v>
      </c>
      <c r="C105" s="369">
        <v>7399.78</v>
      </c>
      <c r="D105" s="272"/>
      <c r="E105" s="271">
        <v>7399.78</v>
      </c>
      <c r="F105" s="271">
        <v>1602</v>
      </c>
      <c r="G105" s="271">
        <v>1602</v>
      </c>
      <c r="H105" s="271">
        <v>459</v>
      </c>
      <c r="I105" s="271">
        <v>459</v>
      </c>
      <c r="J105" s="273">
        <v>5797.78</v>
      </c>
      <c r="K105" s="364">
        <v>0.21649292276256862</v>
      </c>
    </row>
    <row r="106" spans="1:11" s="353" customFormat="1" ht="11.25" x14ac:dyDescent="0.2">
      <c r="A106" s="361">
        <v>3800</v>
      </c>
      <c r="B106" s="280" t="s">
        <v>616</v>
      </c>
      <c r="C106" s="268">
        <v>103999.92</v>
      </c>
      <c r="D106" s="268">
        <v>0</v>
      </c>
      <c r="E106" s="268">
        <v>103999.92</v>
      </c>
      <c r="F106" s="268">
        <v>3121.67</v>
      </c>
      <c r="G106" s="268">
        <v>3121.67</v>
      </c>
      <c r="H106" s="268">
        <v>3122</v>
      </c>
      <c r="I106" s="268">
        <v>3122</v>
      </c>
      <c r="J106" s="269">
        <v>100878.25</v>
      </c>
      <c r="K106" s="362">
        <v>3.0016080781600601E-2</v>
      </c>
    </row>
    <row r="107" spans="1:11" s="353" customFormat="1" ht="11.25" x14ac:dyDescent="0.2">
      <c r="A107" s="363">
        <v>38101</v>
      </c>
      <c r="B107" s="277" t="s">
        <v>617</v>
      </c>
      <c r="C107" s="271">
        <v>85999.92</v>
      </c>
      <c r="D107" s="272"/>
      <c r="E107" s="271">
        <v>85999.92</v>
      </c>
      <c r="F107" s="271">
        <v>3121.67</v>
      </c>
      <c r="G107" s="271">
        <v>3121.67</v>
      </c>
      <c r="H107" s="271">
        <v>3122</v>
      </c>
      <c r="I107" s="271">
        <v>3122</v>
      </c>
      <c r="J107" s="273">
        <v>82878.25</v>
      </c>
      <c r="K107" s="364">
        <v>3.6298522138160129E-2</v>
      </c>
    </row>
    <row r="108" spans="1:11" s="353" customFormat="1" ht="11.25" x14ac:dyDescent="0.2">
      <c r="A108" s="363">
        <v>38301</v>
      </c>
      <c r="B108" s="277" t="s">
        <v>618</v>
      </c>
      <c r="C108" s="271">
        <v>18000</v>
      </c>
      <c r="D108" s="272"/>
      <c r="E108" s="271">
        <v>18000</v>
      </c>
      <c r="F108" s="271"/>
      <c r="G108" s="271"/>
      <c r="H108" s="271"/>
      <c r="I108" s="271"/>
      <c r="J108" s="273">
        <v>18000</v>
      </c>
      <c r="K108" s="364">
        <v>0</v>
      </c>
    </row>
    <row r="109" spans="1:11" s="353" customFormat="1" ht="11.25" x14ac:dyDescent="0.2">
      <c r="A109" s="361">
        <v>3900</v>
      </c>
      <c r="B109" s="280" t="s">
        <v>619</v>
      </c>
      <c r="C109" s="268">
        <v>4999.8</v>
      </c>
      <c r="D109" s="268">
        <v>0</v>
      </c>
      <c r="E109" s="268">
        <v>4999.8</v>
      </c>
      <c r="F109" s="268">
        <v>3863</v>
      </c>
      <c r="G109" s="268">
        <v>3863</v>
      </c>
      <c r="H109" s="268">
        <v>3863</v>
      </c>
      <c r="I109" s="268">
        <v>3863</v>
      </c>
      <c r="J109" s="269">
        <v>1136.8000000000002</v>
      </c>
      <c r="K109" s="362">
        <v>0.77263090523620948</v>
      </c>
    </row>
    <row r="110" spans="1:11" s="353" customFormat="1" ht="11.25" x14ac:dyDescent="0.2">
      <c r="A110" s="363">
        <v>39201</v>
      </c>
      <c r="B110" s="277" t="s">
        <v>620</v>
      </c>
      <c r="C110" s="271">
        <v>4999.8</v>
      </c>
      <c r="D110" s="272">
        <v>-3863</v>
      </c>
      <c r="E110" s="271">
        <v>1136.8000000000002</v>
      </c>
      <c r="F110" s="271">
        <v>0</v>
      </c>
      <c r="G110" s="271">
        <v>0</v>
      </c>
      <c r="H110" s="271"/>
      <c r="I110" s="271"/>
      <c r="J110" s="273">
        <v>1136.8000000000002</v>
      </c>
      <c r="K110" s="364">
        <v>0</v>
      </c>
    </row>
    <row r="111" spans="1:11" s="353" customFormat="1" ht="11.25" x14ac:dyDescent="0.2">
      <c r="A111" s="363">
        <v>39101</v>
      </c>
      <c r="B111" s="277" t="s">
        <v>621</v>
      </c>
      <c r="C111" s="271">
        <v>0</v>
      </c>
      <c r="D111" s="272">
        <v>0</v>
      </c>
      <c r="E111" s="271">
        <v>0</v>
      </c>
      <c r="F111" s="271"/>
      <c r="G111" s="271"/>
      <c r="H111" s="271"/>
      <c r="I111" s="271"/>
      <c r="J111" s="273">
        <v>0</v>
      </c>
      <c r="K111" s="364" t="e">
        <v>#DIV/0!</v>
      </c>
    </row>
    <row r="112" spans="1:11" s="353" customFormat="1" ht="11.25" x14ac:dyDescent="0.2">
      <c r="A112" s="363">
        <v>39501</v>
      </c>
      <c r="B112" s="277" t="s">
        <v>1564</v>
      </c>
      <c r="C112" s="271">
        <v>0</v>
      </c>
      <c r="D112" s="272">
        <v>3863</v>
      </c>
      <c r="E112" s="271">
        <v>3863</v>
      </c>
      <c r="F112" s="271">
        <v>3863</v>
      </c>
      <c r="G112" s="271">
        <v>3863</v>
      </c>
      <c r="H112" s="271">
        <v>3863</v>
      </c>
      <c r="I112" s="271">
        <v>3863</v>
      </c>
      <c r="J112" s="273">
        <v>0</v>
      </c>
      <c r="K112" s="364">
        <v>1</v>
      </c>
    </row>
    <row r="113" spans="1:11" s="353" customFormat="1" ht="11.25" x14ac:dyDescent="0.2">
      <c r="A113" s="361">
        <v>5000</v>
      </c>
      <c r="B113" s="280" t="s">
        <v>622</v>
      </c>
      <c r="C113" s="268">
        <v>0</v>
      </c>
      <c r="D113" s="268">
        <v>42920</v>
      </c>
      <c r="E113" s="268">
        <v>42920</v>
      </c>
      <c r="F113" s="268">
        <v>42920</v>
      </c>
      <c r="G113" s="268">
        <v>42920</v>
      </c>
      <c r="H113" s="268">
        <v>42920</v>
      </c>
      <c r="I113" s="268">
        <v>42920</v>
      </c>
      <c r="J113" s="269">
        <v>0</v>
      </c>
      <c r="K113" s="362">
        <v>1</v>
      </c>
    </row>
    <row r="114" spans="1:11" s="353" customFormat="1" ht="11.25" x14ac:dyDescent="0.2">
      <c r="A114" s="361">
        <v>5100</v>
      </c>
      <c r="B114" s="280" t="s">
        <v>623</v>
      </c>
      <c r="C114" s="268">
        <v>0</v>
      </c>
      <c r="D114" s="268">
        <v>42920</v>
      </c>
      <c r="E114" s="268">
        <v>42920</v>
      </c>
      <c r="F114" s="268">
        <v>42920</v>
      </c>
      <c r="G114" s="268">
        <v>42920</v>
      </c>
      <c r="H114" s="268">
        <v>42920</v>
      </c>
      <c r="I114" s="268">
        <v>42920</v>
      </c>
      <c r="J114" s="269">
        <v>42920</v>
      </c>
      <c r="K114" s="362">
        <v>0</v>
      </c>
    </row>
    <row r="115" spans="1:11" s="353" customFormat="1" ht="11.25" x14ac:dyDescent="0.2">
      <c r="A115" s="363">
        <v>51101</v>
      </c>
      <c r="B115" s="277" t="s">
        <v>624</v>
      </c>
      <c r="C115" s="271"/>
      <c r="D115" s="272"/>
      <c r="E115" s="271">
        <v>0</v>
      </c>
      <c r="F115" s="268">
        <v>0</v>
      </c>
      <c r="G115" s="268">
        <v>0</v>
      </c>
      <c r="H115" s="268"/>
      <c r="I115" s="268"/>
      <c r="J115" s="273" t="e">
        <v>#REF!</v>
      </c>
      <c r="K115" s="362" t="e">
        <v>#REF!</v>
      </c>
    </row>
    <row r="116" spans="1:11" s="353" customFormat="1" ht="11.25" x14ac:dyDescent="0.2">
      <c r="A116" s="363">
        <v>51501</v>
      </c>
      <c r="B116" s="277" t="s">
        <v>625</v>
      </c>
      <c r="C116" s="271">
        <v>0</v>
      </c>
      <c r="D116" s="272">
        <v>42920</v>
      </c>
      <c r="E116" s="271">
        <v>42920</v>
      </c>
      <c r="F116" s="271">
        <v>42920</v>
      </c>
      <c r="G116" s="271">
        <v>42920</v>
      </c>
      <c r="H116" s="271">
        <v>42920</v>
      </c>
      <c r="I116" s="271">
        <v>42920</v>
      </c>
      <c r="J116" s="273">
        <v>0</v>
      </c>
      <c r="K116" s="362">
        <v>1</v>
      </c>
    </row>
    <row r="117" spans="1:11" s="353" customFormat="1" ht="11.25" x14ac:dyDescent="0.2">
      <c r="A117" s="361">
        <v>5200</v>
      </c>
      <c r="B117" s="280" t="s">
        <v>626</v>
      </c>
      <c r="C117" s="268">
        <v>0</v>
      </c>
      <c r="D117" s="268">
        <v>0</v>
      </c>
      <c r="E117" s="268">
        <v>0</v>
      </c>
      <c r="F117" s="268">
        <v>0</v>
      </c>
      <c r="G117" s="268">
        <v>0</v>
      </c>
      <c r="H117" s="268">
        <v>0</v>
      </c>
      <c r="I117" s="268">
        <v>0</v>
      </c>
      <c r="J117" s="269">
        <v>0</v>
      </c>
      <c r="K117" s="362" t="e">
        <v>#DIV/0!</v>
      </c>
    </row>
    <row r="118" spans="1:11" s="353" customFormat="1" ht="11.25" x14ac:dyDescent="0.2">
      <c r="A118" s="363">
        <v>52301</v>
      </c>
      <c r="B118" s="277" t="s">
        <v>627</v>
      </c>
      <c r="C118" s="271"/>
      <c r="D118" s="272"/>
      <c r="E118" s="271">
        <v>0</v>
      </c>
      <c r="F118" s="268">
        <v>0</v>
      </c>
      <c r="G118" s="268">
        <v>0</v>
      </c>
      <c r="H118" s="268"/>
      <c r="I118" s="268"/>
      <c r="J118" s="273">
        <v>0</v>
      </c>
      <c r="K118" s="364" t="e">
        <v>#DIV/0!</v>
      </c>
    </row>
    <row r="119" spans="1:11" s="353" customFormat="1" ht="11.25" x14ac:dyDescent="0.2">
      <c r="A119" s="361">
        <v>6000</v>
      </c>
      <c r="B119" s="280" t="s">
        <v>628</v>
      </c>
      <c r="C119" s="268">
        <v>385300414.00000006</v>
      </c>
      <c r="D119" s="268">
        <v>240303704.67999998</v>
      </c>
      <c r="E119" s="268">
        <v>625604118.68000007</v>
      </c>
      <c r="F119" s="268">
        <v>109453703.94</v>
      </c>
      <c r="G119" s="268">
        <v>109453703.94</v>
      </c>
      <c r="H119" s="268">
        <v>92656474.810000002</v>
      </c>
      <c r="I119" s="268">
        <v>92656474.810000002</v>
      </c>
      <c r="J119" s="269">
        <v>516150414.74000007</v>
      </c>
      <c r="K119" s="362">
        <v>0.17495681481596217</v>
      </c>
    </row>
    <row r="120" spans="1:11" s="353" customFormat="1" ht="11.25" x14ac:dyDescent="0.2">
      <c r="A120" s="368">
        <v>611</v>
      </c>
      <c r="B120" s="280" t="s">
        <v>631</v>
      </c>
      <c r="C120" s="268">
        <v>0</v>
      </c>
      <c r="D120" s="268">
        <v>0</v>
      </c>
      <c r="E120" s="268">
        <v>0</v>
      </c>
      <c r="F120" s="268">
        <v>0</v>
      </c>
      <c r="G120" s="268">
        <v>0</v>
      </c>
      <c r="H120" s="268">
        <v>0</v>
      </c>
      <c r="I120" s="268">
        <v>0</v>
      </c>
      <c r="J120" s="269">
        <v>0</v>
      </c>
      <c r="K120" s="362" t="e">
        <v>#DIV/0!</v>
      </c>
    </row>
    <row r="121" spans="1:11" s="353" customFormat="1" ht="11.25" x14ac:dyDescent="0.2">
      <c r="A121" s="270">
        <v>61102</v>
      </c>
      <c r="B121" s="279" t="s">
        <v>632</v>
      </c>
      <c r="C121" s="271"/>
      <c r="D121" s="272"/>
      <c r="E121" s="271">
        <v>0</v>
      </c>
      <c r="F121" s="271"/>
      <c r="G121" s="271"/>
      <c r="H121" s="271"/>
      <c r="I121" s="271"/>
      <c r="J121" s="273">
        <v>0</v>
      </c>
      <c r="K121" s="364" t="e">
        <v>#DIV/0!</v>
      </c>
    </row>
    <row r="122" spans="1:11" s="353" customFormat="1" ht="11.25" x14ac:dyDescent="0.2">
      <c r="A122" s="368">
        <v>612</v>
      </c>
      <c r="B122" s="280" t="s">
        <v>633</v>
      </c>
      <c r="C122" s="268">
        <v>0</v>
      </c>
      <c r="D122" s="268">
        <v>226965130.98999998</v>
      </c>
      <c r="E122" s="268">
        <v>226965130.98999998</v>
      </c>
      <c r="F122" s="268">
        <v>2966045.91</v>
      </c>
      <c r="G122" s="268">
        <v>2966045.91</v>
      </c>
      <c r="H122" s="268">
        <v>2966045.91</v>
      </c>
      <c r="I122" s="268">
        <v>2966045.91</v>
      </c>
      <c r="J122" s="269">
        <v>223999085.07999998</v>
      </c>
      <c r="K122" s="362">
        <v>1.3068288935231568E-2</v>
      </c>
    </row>
    <row r="123" spans="1:11" s="353" customFormat="1" ht="11.25" x14ac:dyDescent="0.2">
      <c r="A123" s="270">
        <v>61201</v>
      </c>
      <c r="B123" s="277" t="s">
        <v>636</v>
      </c>
      <c r="C123" s="268">
        <v>0</v>
      </c>
      <c r="D123" s="585">
        <v>13952196.42</v>
      </c>
      <c r="E123" s="271">
        <v>13952196.42</v>
      </c>
      <c r="F123" s="268"/>
      <c r="G123" s="268"/>
      <c r="H123" s="268"/>
      <c r="I123" s="268"/>
      <c r="J123" s="273">
        <v>13952196.42</v>
      </c>
      <c r="K123" s="364">
        <v>0</v>
      </c>
    </row>
    <row r="124" spans="1:11" s="353" customFormat="1" ht="11.25" x14ac:dyDescent="0.2">
      <c r="A124" s="270">
        <v>61203</v>
      </c>
      <c r="B124" s="279" t="s">
        <v>647</v>
      </c>
      <c r="C124" s="271">
        <v>0</v>
      </c>
      <c r="D124" s="585">
        <v>32703704.670000002</v>
      </c>
      <c r="E124" s="271">
        <v>32703704.670000002</v>
      </c>
      <c r="F124" s="271"/>
      <c r="G124" s="271"/>
      <c r="H124" s="271"/>
      <c r="I124" s="271"/>
      <c r="J124" s="273">
        <v>32703704.670000002</v>
      </c>
      <c r="K124" s="364">
        <v>0</v>
      </c>
    </row>
    <row r="125" spans="1:11" s="353" customFormat="1" ht="45" x14ac:dyDescent="0.2">
      <c r="A125" s="270">
        <v>61211</v>
      </c>
      <c r="B125" s="279" t="s">
        <v>634</v>
      </c>
      <c r="C125" s="271">
        <v>0</v>
      </c>
      <c r="D125" s="585">
        <v>173352412.81999999</v>
      </c>
      <c r="E125" s="271">
        <v>173352412.81999999</v>
      </c>
      <c r="F125" s="271">
        <v>2966045.91</v>
      </c>
      <c r="G125" s="271">
        <v>2966045.91</v>
      </c>
      <c r="H125" s="271">
        <v>2966045.91</v>
      </c>
      <c r="I125" s="271">
        <v>2966045.91</v>
      </c>
      <c r="J125" s="273">
        <v>170386366.91</v>
      </c>
      <c r="K125" s="364">
        <v>1.7109919970250347E-2</v>
      </c>
    </row>
    <row r="126" spans="1:11" s="353" customFormat="1" ht="22.5" x14ac:dyDescent="0.2">
      <c r="A126" s="270">
        <v>61214</v>
      </c>
      <c r="B126" s="279" t="s">
        <v>640</v>
      </c>
      <c r="C126" s="271">
        <v>0</v>
      </c>
      <c r="D126" s="585">
        <v>1227219.82</v>
      </c>
      <c r="E126" s="271">
        <v>1227219.82</v>
      </c>
      <c r="F126" s="271"/>
      <c r="G126" s="271"/>
      <c r="H126" s="271"/>
      <c r="I126" s="271"/>
      <c r="J126" s="273">
        <v>1227219.82</v>
      </c>
      <c r="K126" s="364">
        <v>0</v>
      </c>
    </row>
    <row r="127" spans="1:11" s="353" customFormat="1" ht="22.5" x14ac:dyDescent="0.2">
      <c r="A127" s="270">
        <v>61215</v>
      </c>
      <c r="B127" s="279" t="s">
        <v>641</v>
      </c>
      <c r="C127" s="271"/>
      <c r="D127" s="586">
        <v>1805955.1</v>
      </c>
      <c r="E127" s="271"/>
      <c r="F127" s="271"/>
      <c r="G127" s="271"/>
      <c r="H127" s="271"/>
      <c r="I127" s="271"/>
      <c r="J127" s="273"/>
      <c r="K127" s="364"/>
    </row>
    <row r="128" spans="1:11" s="353" customFormat="1" ht="22.5" x14ac:dyDescent="0.2">
      <c r="A128" s="270">
        <v>61222</v>
      </c>
      <c r="B128" s="279" t="s">
        <v>635</v>
      </c>
      <c r="C128" s="271">
        <v>0</v>
      </c>
      <c r="D128" s="585">
        <v>3923642.16</v>
      </c>
      <c r="E128" s="271">
        <v>3923642.16</v>
      </c>
      <c r="F128" s="271"/>
      <c r="G128" s="271"/>
      <c r="H128" s="271"/>
      <c r="I128" s="271"/>
      <c r="J128" s="273">
        <v>3923642.16</v>
      </c>
      <c r="K128" s="364">
        <v>0</v>
      </c>
    </row>
    <row r="129" spans="1:11" s="353" customFormat="1" ht="33.75" x14ac:dyDescent="0.2">
      <c r="A129" s="368">
        <v>613</v>
      </c>
      <c r="B129" s="280" t="s">
        <v>653</v>
      </c>
      <c r="C129" s="268">
        <v>0</v>
      </c>
      <c r="D129" s="587">
        <v>1247810.94</v>
      </c>
      <c r="E129" s="268">
        <v>1247810.94</v>
      </c>
      <c r="F129" s="268">
        <v>0</v>
      </c>
      <c r="G129" s="268">
        <v>0</v>
      </c>
      <c r="H129" s="268">
        <v>0</v>
      </c>
      <c r="I129" s="268">
        <v>0</v>
      </c>
      <c r="J129" s="269">
        <v>1247810.94</v>
      </c>
      <c r="K129" s="362">
        <v>0</v>
      </c>
    </row>
    <row r="130" spans="1:11" s="353" customFormat="1" ht="22.5" x14ac:dyDescent="0.2">
      <c r="A130" s="270">
        <v>61311</v>
      </c>
      <c r="B130" s="279" t="s">
        <v>654</v>
      </c>
      <c r="C130" s="271">
        <v>0</v>
      </c>
      <c r="D130" s="585">
        <v>1226296.96</v>
      </c>
      <c r="E130" s="271"/>
      <c r="F130" s="271"/>
      <c r="G130" s="271"/>
      <c r="H130" s="271"/>
      <c r="I130" s="271"/>
      <c r="J130" s="273"/>
      <c r="K130" s="364"/>
    </row>
    <row r="131" spans="1:11" s="353" customFormat="1" ht="11.25" x14ac:dyDescent="0.2">
      <c r="A131" s="270">
        <v>61313</v>
      </c>
      <c r="B131" s="279" t="s">
        <v>648</v>
      </c>
      <c r="C131" s="271">
        <v>0</v>
      </c>
      <c r="D131" s="585">
        <v>21513.98</v>
      </c>
      <c r="E131" s="271"/>
      <c r="F131" s="271"/>
      <c r="G131" s="271"/>
      <c r="H131" s="271"/>
      <c r="I131" s="271"/>
      <c r="J131" s="273"/>
      <c r="K131" s="364"/>
    </row>
    <row r="132" spans="1:11" s="353" customFormat="1" ht="22.5" x14ac:dyDescent="0.2">
      <c r="A132" s="368">
        <v>614</v>
      </c>
      <c r="B132" s="280" t="s">
        <v>629</v>
      </c>
      <c r="C132" s="268">
        <v>262107181.46000001</v>
      </c>
      <c r="D132" s="587">
        <v>12090762.749999998</v>
      </c>
      <c r="E132" s="268">
        <v>274197944.20999998</v>
      </c>
      <c r="F132" s="268">
        <v>68617648.550000012</v>
      </c>
      <c r="G132" s="268">
        <v>68617648.550000012</v>
      </c>
      <c r="H132" s="268">
        <v>65250350.420000002</v>
      </c>
      <c r="I132" s="268">
        <v>65250350.420000002</v>
      </c>
      <c r="J132" s="269">
        <v>205580295.65999997</v>
      </c>
      <c r="K132" s="362">
        <v>0.25024858865261151</v>
      </c>
    </row>
    <row r="133" spans="1:11" s="353" customFormat="1" ht="11.25" x14ac:dyDescent="0.2">
      <c r="A133" s="270">
        <v>61416</v>
      </c>
      <c r="B133" s="279" t="s">
        <v>630</v>
      </c>
      <c r="C133" s="271">
        <v>77603781</v>
      </c>
      <c r="D133" s="586">
        <v>2349372.19</v>
      </c>
      <c r="E133" s="271">
        <v>79953153.189999998</v>
      </c>
      <c r="F133" s="271">
        <v>30402767.420000002</v>
      </c>
      <c r="G133" s="271">
        <v>30402767.420000002</v>
      </c>
      <c r="H133" s="271">
        <v>27035469.420000002</v>
      </c>
      <c r="I133" s="271">
        <v>27035469.420000002</v>
      </c>
      <c r="J133" s="273">
        <v>49550385.769999996</v>
      </c>
      <c r="K133" s="364">
        <v>0.3802572657484955</v>
      </c>
    </row>
    <row r="134" spans="1:11" s="353" customFormat="1" ht="11.25" x14ac:dyDescent="0.2">
      <c r="A134" s="270">
        <v>61418</v>
      </c>
      <c r="B134" s="583" t="s">
        <v>1566</v>
      </c>
      <c r="C134" s="271">
        <v>0</v>
      </c>
      <c r="D134" s="586">
        <v>9573435.5399999991</v>
      </c>
      <c r="E134" s="271">
        <v>9573435.5399999991</v>
      </c>
      <c r="F134" s="271"/>
      <c r="G134" s="271"/>
      <c r="H134" s="271"/>
      <c r="I134" s="271"/>
      <c r="J134" s="273">
        <v>9573435.5399999991</v>
      </c>
      <c r="K134" s="364">
        <v>0</v>
      </c>
    </row>
    <row r="135" spans="1:11" s="353" customFormat="1" ht="11.25" x14ac:dyDescent="0.2">
      <c r="A135" s="270">
        <v>61424</v>
      </c>
      <c r="B135" s="353" t="s">
        <v>1565</v>
      </c>
      <c r="C135" s="271">
        <v>0</v>
      </c>
      <c r="D135" s="586">
        <v>167955.02</v>
      </c>
      <c r="E135" s="271">
        <v>167955.02</v>
      </c>
      <c r="F135" s="271"/>
      <c r="G135" s="271"/>
      <c r="H135" s="271"/>
      <c r="I135" s="271"/>
      <c r="J135" s="273">
        <v>167955.02</v>
      </c>
      <c r="K135" s="364">
        <v>0</v>
      </c>
    </row>
    <row r="136" spans="1:11" s="353" customFormat="1" ht="11.25" x14ac:dyDescent="0.2">
      <c r="A136" s="270">
        <v>61425</v>
      </c>
      <c r="B136" s="279" t="s">
        <v>648</v>
      </c>
      <c r="C136" s="271">
        <v>153003400.46000001</v>
      </c>
      <c r="D136" s="272"/>
      <c r="E136" s="271">
        <v>153003400.46000001</v>
      </c>
      <c r="F136" s="271">
        <v>38214881.130000003</v>
      </c>
      <c r="G136" s="271">
        <v>38214881.130000003</v>
      </c>
      <c r="H136" s="271">
        <v>38214881</v>
      </c>
      <c r="I136" s="271">
        <v>38214881</v>
      </c>
      <c r="J136" s="273"/>
      <c r="K136" s="364"/>
    </row>
    <row r="137" spans="1:11" s="353" customFormat="1" ht="11.25" x14ac:dyDescent="0.2">
      <c r="A137" s="270">
        <v>61427</v>
      </c>
      <c r="B137" s="279" t="s">
        <v>649</v>
      </c>
      <c r="C137" s="271">
        <v>31500000</v>
      </c>
      <c r="D137" s="272"/>
      <c r="E137" s="271">
        <v>31500000</v>
      </c>
      <c r="F137" s="271"/>
      <c r="G137" s="271"/>
      <c r="H137" s="271"/>
      <c r="I137" s="271"/>
      <c r="J137" s="273"/>
      <c r="K137" s="364"/>
    </row>
    <row r="138" spans="1:11" s="353" customFormat="1" ht="11.25" x14ac:dyDescent="0.2">
      <c r="A138" s="368">
        <v>622</v>
      </c>
      <c r="B138" s="280" t="s">
        <v>633</v>
      </c>
      <c r="C138" s="268">
        <v>0</v>
      </c>
      <c r="D138" s="268">
        <v>0</v>
      </c>
      <c r="E138" s="268">
        <v>0</v>
      </c>
      <c r="F138" s="268">
        <v>0</v>
      </c>
      <c r="G138" s="268">
        <v>0</v>
      </c>
      <c r="H138" s="268">
        <v>0</v>
      </c>
      <c r="I138" s="268">
        <v>0</v>
      </c>
      <c r="J138" s="269">
        <v>0</v>
      </c>
      <c r="K138" s="362" t="e">
        <v>#DIV/0!</v>
      </c>
    </row>
    <row r="139" spans="1:11" s="353" customFormat="1" ht="11.25" x14ac:dyDescent="0.2">
      <c r="A139" s="270">
        <v>62201</v>
      </c>
      <c r="B139" s="279" t="s">
        <v>636</v>
      </c>
      <c r="C139" s="271"/>
      <c r="D139" s="272"/>
      <c r="E139" s="271">
        <v>0</v>
      </c>
      <c r="F139" s="271"/>
      <c r="G139" s="271"/>
      <c r="H139" s="271"/>
      <c r="I139" s="271"/>
      <c r="J139" s="273">
        <v>0</v>
      </c>
      <c r="K139" s="364" t="e">
        <v>#DIV/0!</v>
      </c>
    </row>
    <row r="140" spans="1:11" s="353" customFormat="1" ht="11.25" x14ac:dyDescent="0.2">
      <c r="A140" s="270">
        <v>62202</v>
      </c>
      <c r="B140" s="279" t="s">
        <v>637</v>
      </c>
      <c r="C140" s="271"/>
      <c r="D140" s="272"/>
      <c r="E140" s="271">
        <v>0</v>
      </c>
      <c r="F140" s="271"/>
      <c r="G140" s="271"/>
      <c r="H140" s="271"/>
      <c r="I140" s="271"/>
      <c r="J140" s="273">
        <v>0</v>
      </c>
      <c r="K140" s="364" t="e">
        <v>#DIV/0!</v>
      </c>
    </row>
    <row r="141" spans="1:11" s="353" customFormat="1" ht="22.5" x14ac:dyDescent="0.2">
      <c r="A141" s="270">
        <v>62211</v>
      </c>
      <c r="B141" s="279" t="s">
        <v>638</v>
      </c>
      <c r="C141" s="271"/>
      <c r="D141" s="272"/>
      <c r="E141" s="271">
        <v>0</v>
      </c>
      <c r="F141" s="271"/>
      <c r="G141" s="271"/>
      <c r="H141" s="271"/>
      <c r="I141" s="271"/>
      <c r="J141" s="273">
        <v>0</v>
      </c>
      <c r="K141" s="364" t="e">
        <v>#DIV/0!</v>
      </c>
    </row>
    <row r="142" spans="1:11" s="353" customFormat="1" ht="22.5" x14ac:dyDescent="0.2">
      <c r="A142" s="270">
        <v>62213</v>
      </c>
      <c r="B142" s="279" t="s">
        <v>639</v>
      </c>
      <c r="C142" s="271"/>
      <c r="D142" s="272"/>
      <c r="E142" s="271">
        <v>0</v>
      </c>
      <c r="F142" s="271"/>
      <c r="G142" s="271"/>
      <c r="H142" s="271"/>
      <c r="I142" s="271"/>
      <c r="J142" s="273">
        <v>0</v>
      </c>
      <c r="K142" s="364" t="e">
        <v>#DIV/0!</v>
      </c>
    </row>
    <row r="143" spans="1:11" s="353" customFormat="1" ht="22.5" x14ac:dyDescent="0.2">
      <c r="A143" s="270">
        <v>62214</v>
      </c>
      <c r="B143" s="279" t="s">
        <v>640</v>
      </c>
      <c r="C143" s="271"/>
      <c r="D143" s="272"/>
      <c r="E143" s="271">
        <v>0</v>
      </c>
      <c r="F143" s="271"/>
      <c r="G143" s="271"/>
      <c r="H143" s="271"/>
      <c r="I143" s="271"/>
      <c r="J143" s="273">
        <v>0</v>
      </c>
      <c r="K143" s="364" t="e">
        <v>#DIV/0!</v>
      </c>
    </row>
    <row r="144" spans="1:11" s="353" customFormat="1" ht="22.5" x14ac:dyDescent="0.2">
      <c r="A144" s="270">
        <v>62215</v>
      </c>
      <c r="B144" s="279" t="s">
        <v>641</v>
      </c>
      <c r="C144" s="271"/>
      <c r="D144" s="272"/>
      <c r="E144" s="271">
        <v>0</v>
      </c>
      <c r="F144" s="271"/>
      <c r="G144" s="271"/>
      <c r="H144" s="271"/>
      <c r="I144" s="271"/>
      <c r="J144" s="273">
        <v>0</v>
      </c>
      <c r="K144" s="364" t="e">
        <v>#DIV/0!</v>
      </c>
    </row>
    <row r="145" spans="1:11" s="353" customFormat="1" ht="22.5" x14ac:dyDescent="0.2">
      <c r="A145" s="270">
        <v>62217</v>
      </c>
      <c r="B145" s="279" t="s">
        <v>642</v>
      </c>
      <c r="C145" s="271"/>
      <c r="D145" s="272"/>
      <c r="E145" s="271">
        <v>0</v>
      </c>
      <c r="F145" s="271"/>
      <c r="G145" s="271"/>
      <c r="H145" s="271"/>
      <c r="I145" s="271"/>
      <c r="J145" s="273">
        <v>0</v>
      </c>
      <c r="K145" s="364" t="e">
        <v>#DIV/0!</v>
      </c>
    </row>
    <row r="146" spans="1:11" s="353" customFormat="1" ht="11.25" x14ac:dyDescent="0.2">
      <c r="A146" s="270">
        <v>62220</v>
      </c>
      <c r="B146" s="279" t="s">
        <v>643</v>
      </c>
      <c r="C146" s="271"/>
      <c r="D146" s="272"/>
      <c r="E146" s="271">
        <v>0</v>
      </c>
      <c r="F146" s="271"/>
      <c r="G146" s="271"/>
      <c r="H146" s="271"/>
      <c r="I146" s="271"/>
      <c r="J146" s="273">
        <v>0</v>
      </c>
      <c r="K146" s="364" t="e">
        <v>#DIV/0!</v>
      </c>
    </row>
    <row r="147" spans="1:11" s="353" customFormat="1" ht="22.5" x14ac:dyDescent="0.2">
      <c r="A147" s="368">
        <v>624</v>
      </c>
      <c r="B147" s="280" t="s">
        <v>650</v>
      </c>
      <c r="C147" s="268">
        <v>50000000</v>
      </c>
      <c r="D147" s="268">
        <v>0</v>
      </c>
      <c r="E147" s="377">
        <v>50000000</v>
      </c>
      <c r="F147" s="268">
        <v>0</v>
      </c>
      <c r="G147" s="268">
        <v>0</v>
      </c>
      <c r="H147" s="268">
        <v>0</v>
      </c>
      <c r="I147" s="268">
        <v>0</v>
      </c>
      <c r="J147" s="377">
        <v>50000000</v>
      </c>
      <c r="K147" s="378">
        <v>0</v>
      </c>
    </row>
    <row r="148" spans="1:11" s="353" customFormat="1" ht="11.25" x14ac:dyDescent="0.2">
      <c r="A148" s="270">
        <v>62420</v>
      </c>
      <c r="B148" s="279" t="s">
        <v>649</v>
      </c>
      <c r="C148" s="373">
        <v>50000000</v>
      </c>
      <c r="D148" s="373"/>
      <c r="E148" s="373"/>
      <c r="F148" s="373"/>
      <c r="G148" s="373"/>
      <c r="H148" s="373"/>
      <c r="I148" s="373"/>
      <c r="J148" s="373"/>
      <c r="K148" s="376"/>
    </row>
    <row r="149" spans="1:11" s="353" customFormat="1" ht="33.75" x14ac:dyDescent="0.2">
      <c r="A149" s="368">
        <v>632</v>
      </c>
      <c r="B149" s="280" t="s">
        <v>651</v>
      </c>
      <c r="C149" s="268">
        <v>73193232.540000007</v>
      </c>
      <c r="D149" s="268">
        <v>0</v>
      </c>
      <c r="E149" s="377">
        <v>73193232.540000007</v>
      </c>
      <c r="F149" s="268">
        <v>37870009.479999997</v>
      </c>
      <c r="G149" s="268">
        <v>37870009.479999997</v>
      </c>
      <c r="H149" s="268">
        <v>24440078.479999997</v>
      </c>
      <c r="I149" s="268">
        <v>24440078.479999997</v>
      </c>
      <c r="J149" s="377">
        <v>35323223.06000001</v>
      </c>
      <c r="K149" s="378">
        <v>0.51739769054883711</v>
      </c>
    </row>
    <row r="150" spans="1:11" s="353" customFormat="1" ht="22.5" x14ac:dyDescent="0.2">
      <c r="A150" s="270">
        <v>63201</v>
      </c>
      <c r="B150" s="277" t="s">
        <v>651</v>
      </c>
      <c r="C150" s="373">
        <v>73193232.540000007</v>
      </c>
      <c r="D150" s="373">
        <v>0</v>
      </c>
      <c r="E150" s="372">
        <v>73193232.540000007</v>
      </c>
      <c r="F150" s="373">
        <v>37870009.479999997</v>
      </c>
      <c r="G150" s="373">
        <v>37870009.479999997</v>
      </c>
      <c r="H150" s="373">
        <v>24440078.479999997</v>
      </c>
      <c r="I150" s="373">
        <v>24440078.479999997</v>
      </c>
      <c r="J150" s="372">
        <v>35323223.06000001</v>
      </c>
      <c r="K150" s="375">
        <v>0.51739769054883711</v>
      </c>
    </row>
    <row r="151" spans="1:11" s="353" customFormat="1" ht="11.25" x14ac:dyDescent="0.2">
      <c r="A151" s="374"/>
      <c r="B151" s="278"/>
      <c r="C151" s="278"/>
      <c r="D151" s="278"/>
      <c r="E151" s="278"/>
      <c r="F151" s="278"/>
      <c r="G151" s="278"/>
      <c r="H151" s="278"/>
      <c r="I151" s="278"/>
      <c r="J151" s="278"/>
      <c r="K151" s="375"/>
    </row>
    <row r="152" spans="1:11" s="353" customFormat="1" ht="11.25" x14ac:dyDescent="0.2">
      <c r="A152" s="374"/>
      <c r="B152" s="278"/>
      <c r="C152" s="278"/>
      <c r="D152" s="278"/>
      <c r="E152" s="278"/>
      <c r="F152" s="278"/>
      <c r="G152" s="278"/>
      <c r="H152" s="278"/>
      <c r="I152" s="278"/>
      <c r="J152" s="278"/>
      <c r="K152" s="375"/>
    </row>
    <row r="153" spans="1:11" x14ac:dyDescent="0.25">
      <c r="A153" s="379"/>
      <c r="B153" s="380"/>
      <c r="C153" s="380"/>
      <c r="D153" s="380"/>
      <c r="E153" s="380"/>
      <c r="F153" s="380"/>
      <c r="G153" s="380"/>
      <c r="H153" s="380"/>
      <c r="I153" s="380"/>
      <c r="J153" s="380"/>
      <c r="K153" s="381"/>
    </row>
    <row r="154" spans="1:11" x14ac:dyDescent="0.25">
      <c r="A154" s="382"/>
      <c r="B154" s="383" t="s">
        <v>652</v>
      </c>
      <c r="C154" s="384">
        <v>408196119.00000006</v>
      </c>
      <c r="D154" s="384">
        <v>240303703.87999997</v>
      </c>
      <c r="E154" s="384">
        <v>648499822.88</v>
      </c>
      <c r="F154" s="384">
        <v>120487888.69999999</v>
      </c>
      <c r="G154" s="384">
        <v>120487888.69999999</v>
      </c>
      <c r="H154" s="384">
        <v>98066716.790000021</v>
      </c>
      <c r="I154" s="384">
        <v>98066716.790000021</v>
      </c>
      <c r="J154" s="384">
        <v>528011934.18000001</v>
      </c>
      <c r="K154" s="385">
        <v>0.18579479045177066</v>
      </c>
    </row>
    <row r="155" spans="1:11" x14ac:dyDescent="0.25">
      <c r="F155" s="584"/>
      <c r="H155" s="584"/>
    </row>
    <row r="156" spans="1:11" x14ac:dyDescent="0.25">
      <c r="E156" s="584"/>
    </row>
  </sheetData>
  <mergeCells count="8">
    <mergeCell ref="A1:K1"/>
    <mergeCell ref="A7:B7"/>
    <mergeCell ref="A8:B8"/>
    <mergeCell ref="A4:K4"/>
    <mergeCell ref="A2:K2"/>
    <mergeCell ref="A3:K3"/>
    <mergeCell ref="A5:K5"/>
    <mergeCell ref="A6:K6"/>
  </mergeCells>
  <pageMargins left="0.27559055118110237" right="0.27559055118110237" top="0.51181102362204722" bottom="0.19685039370078741" header="0.31496062992125984" footer="0.15748031496062992"/>
  <pageSetup scale="7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K18"/>
  <sheetViews>
    <sheetView workbookViewId="0">
      <selection activeCell="C9" sqref="C9:J11"/>
    </sheetView>
  </sheetViews>
  <sheetFormatPr baseColWidth="10" defaultRowHeight="15" x14ac:dyDescent="0.25"/>
  <cols>
    <col min="1" max="1" width="6.140625" style="45" customWidth="1"/>
    <col min="2" max="2" width="39.5703125" style="45" bestFit="1" customWidth="1"/>
    <col min="3" max="10" width="13.7109375" style="45" customWidth="1"/>
    <col min="11" max="16384" width="11.42578125" style="45"/>
  </cols>
  <sheetData>
    <row r="1" spans="1:11" s="71" customFormat="1" x14ac:dyDescent="0.25">
      <c r="A1" s="857" t="s">
        <v>167</v>
      </c>
      <c r="B1" s="857"/>
      <c r="C1" s="857"/>
      <c r="D1" s="857"/>
      <c r="E1" s="857"/>
      <c r="F1" s="857"/>
      <c r="G1" s="857"/>
      <c r="H1" s="857"/>
      <c r="I1" s="857"/>
      <c r="J1" s="857"/>
    </row>
    <row r="2" spans="1:11" s="72" customFormat="1" ht="15.75" x14ac:dyDescent="0.25">
      <c r="A2" s="857" t="s">
        <v>157</v>
      </c>
      <c r="B2" s="857"/>
      <c r="C2" s="857"/>
      <c r="D2" s="857"/>
      <c r="E2" s="857"/>
      <c r="F2" s="857"/>
      <c r="G2" s="857"/>
      <c r="H2" s="857"/>
      <c r="I2" s="857"/>
      <c r="J2" s="857"/>
    </row>
    <row r="3" spans="1:11" s="72" customFormat="1" ht="15.75" x14ac:dyDescent="0.25">
      <c r="A3" s="857" t="s">
        <v>343</v>
      </c>
      <c r="B3" s="857"/>
      <c r="C3" s="857"/>
      <c r="D3" s="857"/>
      <c r="E3" s="857"/>
      <c r="F3" s="857"/>
      <c r="G3" s="857"/>
      <c r="H3" s="857"/>
      <c r="I3" s="857"/>
      <c r="J3" s="857"/>
    </row>
    <row r="4" spans="1:11" s="72" customFormat="1" ht="15.75" x14ac:dyDescent="0.25">
      <c r="A4" s="857" t="s">
        <v>660</v>
      </c>
      <c r="B4" s="857"/>
      <c r="C4" s="857"/>
      <c r="D4" s="857"/>
      <c r="E4" s="857"/>
      <c r="F4" s="857"/>
      <c r="G4" s="857"/>
      <c r="H4" s="857"/>
      <c r="I4" s="857"/>
      <c r="J4" s="857"/>
      <c r="K4" s="857"/>
    </row>
    <row r="5" spans="1:11" s="72" customFormat="1" ht="15.75" x14ac:dyDescent="0.25">
      <c r="A5" s="857" t="s">
        <v>1604</v>
      </c>
      <c r="B5" s="857"/>
      <c r="C5" s="857"/>
      <c r="D5" s="857"/>
      <c r="E5" s="857"/>
      <c r="F5" s="857"/>
      <c r="G5" s="857"/>
      <c r="H5" s="857"/>
      <c r="I5" s="857"/>
      <c r="J5" s="857"/>
    </row>
    <row r="6" spans="1:11" s="73" customFormat="1" ht="15.75" thickBot="1" x14ac:dyDescent="0.3">
      <c r="A6" s="858" t="s">
        <v>122</v>
      </c>
      <c r="B6" s="858"/>
      <c r="C6" s="858"/>
      <c r="D6" s="858"/>
      <c r="E6" s="858"/>
      <c r="F6" s="858"/>
      <c r="G6" s="858"/>
      <c r="H6" s="858"/>
      <c r="I6" s="858"/>
      <c r="J6" s="858"/>
    </row>
    <row r="7" spans="1:11" s="113" customFormat="1" ht="53.25" customHeight="1" x14ac:dyDescent="0.25">
      <c r="A7" s="882" t="s">
        <v>113</v>
      </c>
      <c r="B7" s="883"/>
      <c r="C7" s="89" t="s">
        <v>217</v>
      </c>
      <c r="D7" s="112" t="s">
        <v>159</v>
      </c>
      <c r="E7" s="702" t="s">
        <v>218</v>
      </c>
      <c r="F7" s="704" t="s">
        <v>1597</v>
      </c>
      <c r="G7" s="704" t="s">
        <v>1598</v>
      </c>
      <c r="H7" s="140" t="s">
        <v>1599</v>
      </c>
      <c r="I7" s="140" t="s">
        <v>1600</v>
      </c>
      <c r="J7" s="89" t="s">
        <v>339</v>
      </c>
    </row>
    <row r="8" spans="1:11" s="114" customFormat="1" ht="13.5" thickBot="1" x14ac:dyDescent="0.3">
      <c r="A8" s="887"/>
      <c r="B8" s="888"/>
      <c r="C8" s="91" t="s">
        <v>193</v>
      </c>
      <c r="D8" s="90" t="s">
        <v>194</v>
      </c>
      <c r="E8" s="90" t="s">
        <v>161</v>
      </c>
      <c r="F8" s="705" t="s">
        <v>195</v>
      </c>
      <c r="G8" s="705" t="s">
        <v>196</v>
      </c>
      <c r="H8" s="141" t="s">
        <v>1591</v>
      </c>
      <c r="I8" s="141" t="s">
        <v>1592</v>
      </c>
      <c r="J8" s="90" t="s">
        <v>1601</v>
      </c>
    </row>
    <row r="9" spans="1:11" ht="30" customHeight="1" x14ac:dyDescent="0.25">
      <c r="A9" s="115"/>
      <c r="B9" s="94" t="s">
        <v>344</v>
      </c>
      <c r="C9" s="386">
        <v>22895705.000000004</v>
      </c>
      <c r="D9" s="386">
        <v>-0.79999999998835847</v>
      </c>
      <c r="E9" s="386">
        <v>22895704.200000003</v>
      </c>
      <c r="F9" s="386">
        <v>11034184.760000002</v>
      </c>
      <c r="G9" s="386">
        <v>11034184.760000002</v>
      </c>
      <c r="H9" s="386">
        <v>5410241.7000000011</v>
      </c>
      <c r="I9" s="386">
        <v>5410241.7000000011</v>
      </c>
      <c r="J9" s="386">
        <v>11861519.440000001</v>
      </c>
    </row>
    <row r="10" spans="1:11" ht="30" customHeight="1" x14ac:dyDescent="0.25">
      <c r="A10" s="115"/>
      <c r="B10" s="94"/>
      <c r="C10" s="387"/>
      <c r="D10" s="387"/>
      <c r="E10" s="387"/>
      <c r="F10" s="387"/>
      <c r="G10" s="387"/>
      <c r="H10" s="387"/>
      <c r="I10" s="387"/>
      <c r="J10" s="387"/>
    </row>
    <row r="11" spans="1:11" ht="30" customHeight="1" x14ac:dyDescent="0.25">
      <c r="A11" s="115"/>
      <c r="B11" s="94" t="s">
        <v>345</v>
      </c>
      <c r="C11" s="386">
        <v>385300414.00000006</v>
      </c>
      <c r="D11" s="386">
        <v>240303704.67999998</v>
      </c>
      <c r="E11" s="386">
        <v>625604118.68000007</v>
      </c>
      <c r="F11" s="386">
        <v>109453703.94</v>
      </c>
      <c r="G11" s="386">
        <v>109453703.94</v>
      </c>
      <c r="H11" s="386">
        <v>92656474.109999999</v>
      </c>
      <c r="I11" s="386">
        <v>92656474.109999999</v>
      </c>
      <c r="J11" s="386">
        <v>516150414.74000007</v>
      </c>
    </row>
    <row r="12" spans="1:11" ht="30" customHeight="1" x14ac:dyDescent="0.25">
      <c r="A12" s="115"/>
      <c r="B12" s="94"/>
      <c r="C12" s="387"/>
      <c r="D12" s="387"/>
      <c r="E12" s="387"/>
      <c r="F12" s="387"/>
      <c r="G12" s="387"/>
      <c r="H12" s="387"/>
      <c r="I12" s="387"/>
      <c r="J12" s="387"/>
    </row>
    <row r="13" spans="1:11" ht="30" customHeight="1" x14ac:dyDescent="0.25">
      <c r="A13" s="115"/>
      <c r="B13" s="94" t="s">
        <v>346</v>
      </c>
      <c r="C13" s="387"/>
      <c r="D13" s="387"/>
      <c r="E13" s="387"/>
      <c r="F13" s="387"/>
      <c r="G13" s="387"/>
      <c r="H13" s="387"/>
      <c r="I13" s="387"/>
      <c r="J13" s="387"/>
    </row>
    <row r="14" spans="1:11" ht="30" customHeight="1" x14ac:dyDescent="0.25">
      <c r="A14" s="115"/>
      <c r="B14" s="94"/>
      <c r="C14" s="387"/>
      <c r="D14" s="387"/>
      <c r="E14" s="387"/>
      <c r="F14" s="387"/>
      <c r="G14" s="387"/>
      <c r="H14" s="387"/>
      <c r="I14" s="387"/>
      <c r="J14" s="387"/>
    </row>
    <row r="15" spans="1:11" ht="30" customHeight="1" x14ac:dyDescent="0.25">
      <c r="A15" s="115"/>
      <c r="B15" s="94"/>
      <c r="C15" s="387"/>
      <c r="D15" s="387"/>
      <c r="E15" s="387"/>
      <c r="F15" s="387"/>
      <c r="G15" s="387"/>
      <c r="H15" s="387"/>
      <c r="I15" s="387"/>
      <c r="J15" s="387"/>
    </row>
    <row r="16" spans="1:11" ht="30" customHeight="1" x14ac:dyDescent="0.25">
      <c r="A16" s="115"/>
      <c r="B16" s="94"/>
      <c r="C16" s="387"/>
      <c r="D16" s="387"/>
      <c r="E16" s="387"/>
      <c r="F16" s="387"/>
      <c r="G16" s="387"/>
      <c r="H16" s="387"/>
      <c r="I16" s="387"/>
      <c r="J16" s="387"/>
    </row>
    <row r="17" spans="1:10" ht="30" customHeight="1" thickBot="1" x14ac:dyDescent="0.3">
      <c r="A17" s="116"/>
      <c r="B17" s="96"/>
      <c r="C17" s="388"/>
      <c r="D17" s="388"/>
      <c r="E17" s="388"/>
      <c r="F17" s="388"/>
      <c r="G17" s="388"/>
      <c r="H17" s="388"/>
      <c r="I17" s="388"/>
      <c r="J17" s="388"/>
    </row>
    <row r="18" spans="1:10" ht="30" customHeight="1" thickBot="1" x14ac:dyDescent="0.3">
      <c r="A18" s="110"/>
      <c r="B18" s="111" t="s">
        <v>166</v>
      </c>
      <c r="C18" s="389">
        <f>SUM(C9:C17)</f>
        <v>408196119.00000006</v>
      </c>
      <c r="D18" s="389">
        <f>SUM(D9:D17)</f>
        <v>240303703.87999997</v>
      </c>
      <c r="E18" s="390">
        <f>+C18+D18</f>
        <v>648499822.88</v>
      </c>
      <c r="F18" s="389">
        <f t="shared" ref="F18:I18" si="0">SUM(F9:F17)</f>
        <v>120487888.7</v>
      </c>
      <c r="G18" s="389">
        <f t="shared" si="0"/>
        <v>120487888.7</v>
      </c>
      <c r="H18" s="389">
        <f t="shared" si="0"/>
        <v>98066715.810000002</v>
      </c>
      <c r="I18" s="389">
        <f t="shared" si="0"/>
        <v>98066715.810000002</v>
      </c>
      <c r="J18" s="390">
        <f>+E18-F18</f>
        <v>528011934.18000001</v>
      </c>
    </row>
  </sheetData>
  <mergeCells count="8">
    <mergeCell ref="A7:B7"/>
    <mergeCell ref="A8:B8"/>
    <mergeCell ref="A1:J1"/>
    <mergeCell ref="A2:J2"/>
    <mergeCell ref="A3:J3"/>
    <mergeCell ref="A5:J5"/>
    <mergeCell ref="A6:J6"/>
    <mergeCell ref="A4:K4"/>
  </mergeCells>
  <pageMargins left="0.27559055118110237" right="0.27559055118110237" top="0.74803149606299213" bottom="0.74803149606299213" header="0.31496062992125984" footer="0.31496062992125984"/>
  <pageSetup scale="8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K136"/>
  <sheetViews>
    <sheetView zoomScaleNormal="100" zoomScaleSheetLayoutView="115" workbookViewId="0">
      <selection activeCell="E13" sqref="E13"/>
    </sheetView>
  </sheetViews>
  <sheetFormatPr baseColWidth="10" defaultRowHeight="15" x14ac:dyDescent="0.25"/>
  <cols>
    <col min="1" max="1" width="7.7109375" style="45" customWidth="1"/>
    <col min="2" max="2" width="45.7109375" style="45" customWidth="1"/>
    <col min="3" max="3" width="15.140625" style="45" customWidth="1"/>
    <col min="4" max="4" width="17" style="45" customWidth="1"/>
    <col min="5" max="5" width="16.42578125" style="45" customWidth="1"/>
    <col min="6" max="6" width="15.85546875" style="45" customWidth="1"/>
    <col min="7" max="9" width="15.28515625" style="45" customWidth="1"/>
    <col min="10" max="10" width="15.7109375" style="45" customWidth="1"/>
    <col min="11" max="11" width="15.140625" style="45" bestFit="1" customWidth="1"/>
    <col min="12" max="16384" width="11.42578125" style="45"/>
  </cols>
  <sheetData>
    <row r="1" spans="1:11" s="71" customFormat="1" x14ac:dyDescent="0.25">
      <c r="A1" s="857" t="s">
        <v>167</v>
      </c>
      <c r="B1" s="857"/>
      <c r="C1" s="857"/>
      <c r="D1" s="857"/>
      <c r="E1" s="857"/>
      <c r="F1" s="857"/>
      <c r="G1" s="857"/>
      <c r="H1" s="857"/>
      <c r="I1" s="857"/>
      <c r="J1" s="857"/>
    </row>
    <row r="2" spans="1:11" s="72" customFormat="1" ht="15.75" x14ac:dyDescent="0.25">
      <c r="A2" s="857" t="s">
        <v>157</v>
      </c>
      <c r="B2" s="857"/>
      <c r="C2" s="857"/>
      <c r="D2" s="857"/>
      <c r="E2" s="857"/>
      <c r="F2" s="857"/>
      <c r="G2" s="857"/>
      <c r="H2" s="857"/>
      <c r="I2" s="857"/>
      <c r="J2" s="857"/>
    </row>
    <row r="3" spans="1:11" s="72" customFormat="1" ht="15.75" x14ac:dyDescent="0.25">
      <c r="A3" s="857" t="s">
        <v>349</v>
      </c>
      <c r="B3" s="857"/>
      <c r="C3" s="857"/>
      <c r="D3" s="857"/>
      <c r="E3" s="857"/>
      <c r="F3" s="857"/>
      <c r="G3" s="857"/>
      <c r="H3" s="857"/>
      <c r="I3" s="857"/>
      <c r="J3" s="857"/>
    </row>
    <row r="4" spans="1:11" s="72" customFormat="1" ht="15.75" x14ac:dyDescent="0.25">
      <c r="A4" s="857" t="s">
        <v>660</v>
      </c>
      <c r="B4" s="857"/>
      <c r="C4" s="857"/>
      <c r="D4" s="857"/>
      <c r="E4" s="857"/>
      <c r="F4" s="857"/>
      <c r="G4" s="857"/>
      <c r="H4" s="857"/>
      <c r="I4" s="857"/>
      <c r="J4" s="857"/>
      <c r="K4" s="857"/>
    </row>
    <row r="5" spans="1:11" s="72" customFormat="1" ht="15.75" x14ac:dyDescent="0.25">
      <c r="A5" s="857" t="s">
        <v>1604</v>
      </c>
      <c r="B5" s="857"/>
      <c r="C5" s="857"/>
      <c r="D5" s="857"/>
      <c r="E5" s="857"/>
      <c r="F5" s="857"/>
      <c r="G5" s="857"/>
      <c r="H5" s="857"/>
      <c r="I5" s="857"/>
      <c r="J5" s="857"/>
    </row>
    <row r="6" spans="1:11" s="73" customFormat="1" ht="15.75" thickBot="1" x14ac:dyDescent="0.3">
      <c r="A6" s="858" t="s">
        <v>122</v>
      </c>
      <c r="B6" s="858"/>
      <c r="C6" s="858"/>
      <c r="D6" s="858"/>
      <c r="E6" s="858"/>
      <c r="F6" s="858"/>
      <c r="G6" s="858"/>
      <c r="H6" s="858"/>
      <c r="I6" s="858"/>
      <c r="J6" s="858"/>
    </row>
    <row r="7" spans="1:11" s="113" customFormat="1" ht="53.25" customHeight="1" x14ac:dyDescent="0.25">
      <c r="A7" s="882" t="s">
        <v>349</v>
      </c>
      <c r="B7" s="883"/>
      <c r="C7" s="89" t="s">
        <v>217</v>
      </c>
      <c r="D7" s="112" t="s">
        <v>159</v>
      </c>
      <c r="E7" s="702" t="s">
        <v>218</v>
      </c>
      <c r="F7" s="704" t="s">
        <v>1597</v>
      </c>
      <c r="G7" s="704" t="s">
        <v>1598</v>
      </c>
      <c r="H7" s="140" t="s">
        <v>1599</v>
      </c>
      <c r="I7" s="140" t="s">
        <v>1600</v>
      </c>
      <c r="J7" s="89" t="s">
        <v>339</v>
      </c>
    </row>
    <row r="8" spans="1:11" s="114" customFormat="1" ht="13.5" thickBot="1" x14ac:dyDescent="0.3">
      <c r="A8" s="887"/>
      <c r="B8" s="888"/>
      <c r="C8" s="91" t="s">
        <v>193</v>
      </c>
      <c r="D8" s="90" t="s">
        <v>194</v>
      </c>
      <c r="E8" s="90" t="s">
        <v>161</v>
      </c>
      <c r="F8" s="705" t="s">
        <v>195</v>
      </c>
      <c r="G8" s="705" t="s">
        <v>196</v>
      </c>
      <c r="H8" s="141" t="s">
        <v>1591</v>
      </c>
      <c r="I8" s="141" t="s">
        <v>1592</v>
      </c>
      <c r="J8" s="90" t="s">
        <v>1601</v>
      </c>
    </row>
    <row r="9" spans="1:11" ht="30" customHeight="1" x14ac:dyDescent="0.25">
      <c r="A9" s="115"/>
      <c r="B9" s="94" t="s">
        <v>655</v>
      </c>
      <c r="C9" s="393">
        <v>3876732.16</v>
      </c>
      <c r="D9" s="393">
        <v>-4495.55</v>
      </c>
      <c r="E9" s="393">
        <v>3872236.6100000003</v>
      </c>
      <c r="F9" s="393">
        <v>1676262.2</v>
      </c>
      <c r="G9" s="393">
        <v>1676262.2</v>
      </c>
      <c r="H9" s="393">
        <v>862438.55999999994</v>
      </c>
      <c r="I9" s="393">
        <v>862438.55999999994</v>
      </c>
      <c r="J9" s="393">
        <v>2195974.41</v>
      </c>
      <c r="K9" s="391"/>
    </row>
    <row r="10" spans="1:11" ht="30" customHeight="1" x14ac:dyDescent="0.25">
      <c r="A10" s="115"/>
      <c r="B10" s="94" t="s">
        <v>656</v>
      </c>
      <c r="C10" s="393">
        <v>391915544.72000003</v>
      </c>
      <c r="D10" s="393">
        <v>240308200.22999999</v>
      </c>
      <c r="E10" s="393">
        <v>632223744.95000005</v>
      </c>
      <c r="F10" s="393">
        <v>112521319.27</v>
      </c>
      <c r="G10" s="393">
        <v>112521319.27</v>
      </c>
      <c r="H10" s="393">
        <v>94077274.849999994</v>
      </c>
      <c r="I10" s="393">
        <v>94077274.849999994</v>
      </c>
      <c r="J10" s="393">
        <v>519702425.68000007</v>
      </c>
      <c r="K10" s="391"/>
    </row>
    <row r="11" spans="1:11" ht="30" customHeight="1" x14ac:dyDescent="0.25">
      <c r="A11" s="115"/>
      <c r="B11" s="94" t="s">
        <v>657</v>
      </c>
      <c r="C11" s="393">
        <v>7290893.6399999997</v>
      </c>
      <c r="D11" s="393">
        <v>4553</v>
      </c>
      <c r="E11" s="393">
        <v>7295446.6399999997</v>
      </c>
      <c r="F11" s="393">
        <v>3748852.59</v>
      </c>
      <c r="G11" s="393">
        <v>3748852.59</v>
      </c>
      <c r="H11" s="393">
        <v>1912774.7999999998</v>
      </c>
      <c r="I11" s="393">
        <v>1912774.7999999998</v>
      </c>
      <c r="J11" s="393">
        <v>3546594.05</v>
      </c>
      <c r="K11" s="391"/>
    </row>
    <row r="12" spans="1:11" ht="30" customHeight="1" x14ac:dyDescent="0.25">
      <c r="A12" s="115"/>
      <c r="B12" s="94" t="s">
        <v>658</v>
      </c>
      <c r="C12" s="393">
        <v>5112948.4800000004</v>
      </c>
      <c r="D12" s="393">
        <v>-4553</v>
      </c>
      <c r="E12" s="393">
        <v>5108395.4800000004</v>
      </c>
      <c r="F12" s="393">
        <v>2541454.64</v>
      </c>
      <c r="G12" s="393">
        <v>2541454.64</v>
      </c>
      <c r="H12" s="393">
        <v>1214227.6000000001</v>
      </c>
      <c r="I12" s="393">
        <v>1214227.6000000001</v>
      </c>
      <c r="J12" s="393">
        <v>2566940.8400000003</v>
      </c>
      <c r="K12" s="391"/>
    </row>
    <row r="13" spans="1:11" ht="30" customHeight="1" x14ac:dyDescent="0.25">
      <c r="A13" s="115"/>
      <c r="B13" s="94"/>
      <c r="C13" s="393"/>
      <c r="D13" s="393"/>
      <c r="E13" s="393"/>
      <c r="F13" s="393"/>
      <c r="G13" s="393"/>
      <c r="H13" s="393"/>
      <c r="I13" s="393"/>
      <c r="J13" s="393"/>
    </row>
    <row r="14" spans="1:11" ht="30" customHeight="1" x14ac:dyDescent="0.25">
      <c r="A14" s="115"/>
      <c r="B14" s="94"/>
      <c r="C14" s="393"/>
      <c r="D14" s="393"/>
      <c r="E14" s="393"/>
      <c r="F14" s="393"/>
      <c r="G14" s="393"/>
      <c r="H14" s="393"/>
      <c r="I14" s="393"/>
      <c r="J14" s="393"/>
    </row>
    <row r="15" spans="1:11" ht="30" customHeight="1" x14ac:dyDescent="0.25">
      <c r="A15" s="115"/>
      <c r="B15" s="94"/>
      <c r="C15" s="393"/>
      <c r="D15" s="393"/>
      <c r="E15" s="393"/>
      <c r="F15" s="393"/>
      <c r="G15" s="393"/>
      <c r="H15" s="393"/>
      <c r="I15" s="393"/>
      <c r="J15" s="393"/>
    </row>
    <row r="16" spans="1:11" ht="30" customHeight="1" x14ac:dyDescent="0.25">
      <c r="A16" s="115"/>
      <c r="B16" s="94"/>
      <c r="C16" s="393"/>
      <c r="D16" s="393"/>
      <c r="E16" s="393"/>
      <c r="F16" s="393"/>
      <c r="G16" s="393"/>
      <c r="H16" s="393"/>
      <c r="I16" s="393"/>
      <c r="J16" s="393"/>
    </row>
    <row r="17" spans="1:10" ht="30" customHeight="1" thickBot="1" x14ac:dyDescent="0.3">
      <c r="A17" s="116"/>
      <c r="B17" s="96"/>
      <c r="C17" s="394"/>
      <c r="D17" s="394"/>
      <c r="E17" s="394"/>
      <c r="F17" s="394"/>
      <c r="G17" s="394"/>
      <c r="H17" s="394"/>
      <c r="I17" s="394"/>
      <c r="J17" s="394"/>
    </row>
    <row r="18" spans="1:10" ht="30" customHeight="1" thickBot="1" x14ac:dyDescent="0.3">
      <c r="A18" s="110"/>
      <c r="B18" s="111" t="s">
        <v>166</v>
      </c>
      <c r="C18" s="394">
        <f>SUM(C9:C17)</f>
        <v>408196119.00000006</v>
      </c>
      <c r="D18" s="394">
        <f>SUM(D9:D17)</f>
        <v>240303704.67999998</v>
      </c>
      <c r="E18" s="395">
        <f t="shared" ref="E18" si="0">+C18+D18</f>
        <v>648499823.68000007</v>
      </c>
      <c r="F18" s="396">
        <f t="shared" ref="F18:I18" si="1">SUM(F9:F17)</f>
        <v>120487888.7</v>
      </c>
      <c r="G18" s="396">
        <f t="shared" si="1"/>
        <v>120487888.7</v>
      </c>
      <c r="H18" s="396">
        <f t="shared" si="1"/>
        <v>98066715.809999987</v>
      </c>
      <c r="I18" s="396">
        <f t="shared" si="1"/>
        <v>98066715.809999987</v>
      </c>
      <c r="J18" s="396">
        <f>+E18-F18</f>
        <v>528011934.98000008</v>
      </c>
    </row>
    <row r="19" spans="1:10" x14ac:dyDescent="0.25">
      <c r="C19" s="391"/>
      <c r="D19" s="391"/>
      <c r="E19" s="391"/>
      <c r="F19" s="391"/>
      <c r="G19" s="391"/>
      <c r="H19" s="391"/>
      <c r="I19" s="391"/>
      <c r="J19" s="391"/>
    </row>
    <row r="20" spans="1:10" x14ac:dyDescent="0.25">
      <c r="C20" s="391"/>
      <c r="D20" s="391"/>
      <c r="E20" s="391"/>
      <c r="F20" s="391"/>
      <c r="G20" s="392" t="s">
        <v>424</v>
      </c>
      <c r="H20" s="392"/>
      <c r="I20" s="392"/>
      <c r="J20" s="391"/>
    </row>
    <row r="21" spans="1:10" x14ac:dyDescent="0.25">
      <c r="C21" s="391"/>
      <c r="D21" s="391"/>
      <c r="E21" s="391"/>
      <c r="F21" s="391"/>
      <c r="G21" s="391"/>
      <c r="H21" s="391"/>
      <c r="I21" s="391"/>
      <c r="J21" s="391"/>
    </row>
    <row r="22" spans="1:10" s="71" customFormat="1" x14ac:dyDescent="0.25">
      <c r="A22" s="857" t="s">
        <v>167</v>
      </c>
      <c r="B22" s="857"/>
      <c r="C22" s="857"/>
      <c r="D22" s="857"/>
      <c r="E22" s="857"/>
      <c r="F22" s="857"/>
      <c r="G22" s="857"/>
      <c r="H22" s="857"/>
      <c r="I22" s="857"/>
      <c r="J22" s="857"/>
    </row>
    <row r="23" spans="1:10" s="72" customFormat="1" ht="15.75" x14ac:dyDescent="0.25">
      <c r="A23" s="857" t="s">
        <v>157</v>
      </c>
      <c r="B23" s="857"/>
      <c r="C23" s="857"/>
      <c r="D23" s="857"/>
      <c r="E23" s="857"/>
      <c r="F23" s="857"/>
      <c r="G23" s="857"/>
      <c r="H23" s="857"/>
      <c r="I23" s="857"/>
      <c r="J23" s="857"/>
    </row>
    <row r="24" spans="1:10" s="72" customFormat="1" ht="15.75" x14ac:dyDescent="0.25">
      <c r="A24" s="857" t="s">
        <v>353</v>
      </c>
      <c r="B24" s="857"/>
      <c r="C24" s="857"/>
      <c r="D24" s="857"/>
      <c r="E24" s="857"/>
      <c r="F24" s="857"/>
      <c r="G24" s="857"/>
      <c r="H24" s="857"/>
      <c r="I24" s="857"/>
      <c r="J24" s="857"/>
    </row>
    <row r="25" spans="1:10" s="72" customFormat="1" ht="15.75" x14ac:dyDescent="0.25">
      <c r="A25" s="892" t="s">
        <v>660</v>
      </c>
      <c r="B25" s="892"/>
      <c r="C25" s="892"/>
      <c r="D25" s="892"/>
      <c r="E25" s="892"/>
      <c r="F25" s="892"/>
      <c r="G25" s="892"/>
      <c r="H25" s="892"/>
      <c r="I25" s="892"/>
      <c r="J25" s="892"/>
    </row>
    <row r="26" spans="1:10" s="72" customFormat="1" ht="15.75" x14ac:dyDescent="0.25">
      <c r="A26" s="857" t="s">
        <v>1604</v>
      </c>
      <c r="B26" s="857"/>
      <c r="C26" s="857"/>
      <c r="D26" s="857"/>
      <c r="E26" s="857"/>
      <c r="F26" s="857"/>
      <c r="G26" s="857"/>
      <c r="H26" s="857"/>
      <c r="I26" s="857"/>
      <c r="J26" s="857"/>
    </row>
    <row r="27" spans="1:10" s="73" customFormat="1" x14ac:dyDescent="0.25">
      <c r="A27" s="889" t="s">
        <v>122</v>
      </c>
      <c r="B27" s="889"/>
      <c r="C27" s="889"/>
      <c r="D27" s="889"/>
      <c r="E27" s="889"/>
      <c r="F27" s="889"/>
      <c r="G27" s="889"/>
      <c r="H27" s="889"/>
      <c r="I27" s="889"/>
      <c r="J27" s="889"/>
    </row>
    <row r="28" spans="1:10" ht="15.75" thickBot="1" x14ac:dyDescent="0.3"/>
    <row r="29" spans="1:10" s="113" customFormat="1" ht="53.25" customHeight="1" x14ac:dyDescent="0.25">
      <c r="A29" s="882" t="s">
        <v>353</v>
      </c>
      <c r="B29" s="883"/>
      <c r="C29" s="89" t="s">
        <v>217</v>
      </c>
      <c r="D29" s="112" t="s">
        <v>159</v>
      </c>
      <c r="E29" s="193" t="s">
        <v>218</v>
      </c>
      <c r="F29" s="140" t="s">
        <v>330</v>
      </c>
      <c r="G29" s="140" t="s">
        <v>331</v>
      </c>
      <c r="H29" s="140" t="s">
        <v>1599</v>
      </c>
      <c r="I29" s="140" t="s">
        <v>1600</v>
      </c>
      <c r="J29" s="89" t="s">
        <v>339</v>
      </c>
    </row>
    <row r="30" spans="1:10" s="114" customFormat="1" ht="13.5" thickBot="1" x14ac:dyDescent="0.3">
      <c r="A30" s="887"/>
      <c r="B30" s="888"/>
      <c r="C30" s="91" t="s">
        <v>193</v>
      </c>
      <c r="D30" s="90" t="s">
        <v>194</v>
      </c>
      <c r="E30" s="90" t="s">
        <v>161</v>
      </c>
      <c r="F30" s="141" t="s">
        <v>195</v>
      </c>
      <c r="G30" s="141" t="s">
        <v>196</v>
      </c>
      <c r="H30" s="141" t="s">
        <v>1591</v>
      </c>
      <c r="I30" s="141" t="s">
        <v>1592</v>
      </c>
      <c r="J30" s="90" t="s">
        <v>338</v>
      </c>
    </row>
    <row r="31" spans="1:10" ht="30" customHeight="1" x14ac:dyDescent="0.25">
      <c r="A31" s="115"/>
      <c r="B31" s="94"/>
      <c r="C31" s="92"/>
      <c r="D31" s="92"/>
      <c r="E31" s="92"/>
      <c r="F31" s="92"/>
      <c r="G31" s="92"/>
      <c r="H31" s="92"/>
      <c r="I31" s="92"/>
      <c r="J31" s="92"/>
    </row>
    <row r="32" spans="1:10" ht="30" customHeight="1" x14ac:dyDescent="0.25">
      <c r="A32" s="115"/>
      <c r="B32" s="94" t="s">
        <v>388</v>
      </c>
      <c r="C32" s="92"/>
      <c r="D32" s="92"/>
      <c r="E32" s="92"/>
      <c r="F32" s="92"/>
      <c r="G32" s="92"/>
      <c r="H32" s="92"/>
      <c r="I32" s="92"/>
      <c r="J32" s="92"/>
    </row>
    <row r="33" spans="1:10" ht="30" customHeight="1" x14ac:dyDescent="0.25">
      <c r="A33" s="115"/>
      <c r="B33" s="94" t="s">
        <v>354</v>
      </c>
      <c r="C33" s="92"/>
      <c r="D33" s="92"/>
      <c r="E33" s="92"/>
      <c r="F33" s="92"/>
      <c r="G33" s="92"/>
      <c r="H33" s="92"/>
      <c r="I33" s="92"/>
      <c r="J33" s="92"/>
    </row>
    <row r="34" spans="1:10" ht="30" customHeight="1" x14ac:dyDescent="0.25">
      <c r="A34" s="115"/>
      <c r="B34" s="94" t="s">
        <v>355</v>
      </c>
      <c r="C34" s="92"/>
      <c r="D34" s="92"/>
      <c r="E34" s="92"/>
      <c r="F34" s="92"/>
      <c r="G34" s="92"/>
      <c r="H34" s="92"/>
      <c r="I34" s="92"/>
      <c r="J34" s="92"/>
    </row>
    <row r="35" spans="1:10" ht="30" customHeight="1" x14ac:dyDescent="0.25">
      <c r="A35" s="115"/>
      <c r="B35" s="94" t="s">
        <v>356</v>
      </c>
      <c r="C35" s="92"/>
      <c r="D35" s="92"/>
      <c r="E35" s="92"/>
      <c r="F35" s="92"/>
      <c r="G35" s="92"/>
      <c r="H35" s="92"/>
      <c r="I35" s="92"/>
      <c r="J35" s="92"/>
    </row>
    <row r="36" spans="1:10" ht="30" customHeight="1" x14ac:dyDescent="0.25">
      <c r="A36" s="115"/>
      <c r="B36" s="94" t="s">
        <v>357</v>
      </c>
      <c r="C36" s="521">
        <v>408196119.00000006</v>
      </c>
      <c r="D36" s="393">
        <v>240303704.67999998</v>
      </c>
      <c r="E36" s="522">
        <v>648499823.68000007</v>
      </c>
      <c r="F36" s="393">
        <v>120487888.7</v>
      </c>
      <c r="G36" s="393">
        <v>120487888.7</v>
      </c>
      <c r="H36" s="393">
        <v>98066715.809999987</v>
      </c>
      <c r="I36" s="393">
        <v>98066715.809999987</v>
      </c>
      <c r="J36" s="522">
        <v>528011934.98000008</v>
      </c>
    </row>
    <row r="37" spans="1:10" ht="30" customHeight="1" x14ac:dyDescent="0.25">
      <c r="A37" s="115"/>
      <c r="B37" s="94"/>
      <c r="C37" s="92"/>
      <c r="D37" s="92"/>
      <c r="E37" s="92"/>
      <c r="F37" s="92"/>
      <c r="G37" s="92"/>
      <c r="H37" s="92"/>
      <c r="I37" s="92"/>
      <c r="J37" s="92"/>
    </row>
    <row r="38" spans="1:10" ht="30" customHeight="1" x14ac:dyDescent="0.25">
      <c r="A38" s="115"/>
      <c r="B38" s="94"/>
      <c r="C38" s="92"/>
      <c r="D38" s="92"/>
      <c r="E38" s="92"/>
      <c r="F38" s="92"/>
      <c r="G38" s="92"/>
      <c r="H38" s="92"/>
      <c r="I38" s="92"/>
      <c r="J38" s="92"/>
    </row>
    <row r="39" spans="1:10" ht="30" customHeight="1" thickBot="1" x14ac:dyDescent="0.3">
      <c r="A39" s="116"/>
      <c r="B39" s="96"/>
      <c r="C39" s="97"/>
      <c r="D39" s="97"/>
      <c r="E39" s="97"/>
      <c r="F39" s="97"/>
      <c r="G39" s="97"/>
      <c r="H39" s="97"/>
      <c r="I39" s="97"/>
      <c r="J39" s="97"/>
    </row>
    <row r="40" spans="1:10" s="753" customFormat="1" ht="30" customHeight="1" thickBot="1" x14ac:dyDescent="0.3">
      <c r="A40" s="110"/>
      <c r="B40" s="111" t="s">
        <v>166</v>
      </c>
      <c r="C40" s="744">
        <f>SUM(C36:C39)</f>
        <v>408196119.00000006</v>
      </c>
      <c r="D40" s="744">
        <f t="shared" ref="D40:J40" si="2">SUM(D36:D39)</f>
        <v>240303704.67999998</v>
      </c>
      <c r="E40" s="744">
        <f t="shared" si="2"/>
        <v>648499823.68000007</v>
      </c>
      <c r="F40" s="744">
        <f t="shared" si="2"/>
        <v>120487888.7</v>
      </c>
      <c r="G40" s="744">
        <f t="shared" si="2"/>
        <v>120487888.7</v>
      </c>
      <c r="H40" s="744">
        <f t="shared" si="2"/>
        <v>98066715.809999987</v>
      </c>
      <c r="I40" s="744">
        <f t="shared" si="2"/>
        <v>98066715.809999987</v>
      </c>
      <c r="J40" s="744">
        <f t="shared" si="2"/>
        <v>528011934.98000008</v>
      </c>
    </row>
    <row r="43" spans="1:10" x14ac:dyDescent="0.25">
      <c r="G43" s="203" t="s">
        <v>425</v>
      </c>
      <c r="H43" s="203"/>
      <c r="I43" s="203"/>
    </row>
    <row r="46" spans="1:10" x14ac:dyDescent="0.25">
      <c r="A46" s="857" t="s">
        <v>167</v>
      </c>
      <c r="B46" s="857"/>
      <c r="C46" s="857"/>
      <c r="D46" s="857"/>
      <c r="E46" s="857"/>
      <c r="F46" s="857"/>
      <c r="G46" s="857"/>
      <c r="H46" s="857"/>
      <c r="I46" s="857"/>
      <c r="J46" s="857"/>
    </row>
    <row r="47" spans="1:10" x14ac:dyDescent="0.25">
      <c r="A47" s="857" t="s">
        <v>157</v>
      </c>
      <c r="B47" s="857"/>
      <c r="C47" s="857"/>
      <c r="D47" s="857"/>
      <c r="E47" s="857"/>
      <c r="F47" s="857"/>
      <c r="G47" s="857"/>
      <c r="H47" s="857"/>
      <c r="I47" s="857"/>
      <c r="J47" s="857"/>
    </row>
    <row r="48" spans="1:10" x14ac:dyDescent="0.25">
      <c r="A48" s="857" t="s">
        <v>358</v>
      </c>
      <c r="B48" s="857"/>
      <c r="C48" s="857"/>
      <c r="D48" s="857"/>
      <c r="E48" s="857"/>
      <c r="F48" s="857"/>
      <c r="G48" s="857"/>
      <c r="H48" s="857"/>
      <c r="I48" s="857"/>
      <c r="J48" s="857"/>
    </row>
    <row r="49" spans="1:10" x14ac:dyDescent="0.25">
      <c r="A49" s="892" t="s">
        <v>660</v>
      </c>
      <c r="B49" s="892"/>
      <c r="C49" s="892"/>
      <c r="D49" s="892"/>
      <c r="E49" s="892"/>
      <c r="F49" s="892"/>
      <c r="G49" s="892"/>
      <c r="H49" s="892"/>
      <c r="I49" s="892"/>
      <c r="J49" s="892"/>
    </row>
    <row r="50" spans="1:10" x14ac:dyDescent="0.25">
      <c r="A50" s="857" t="s">
        <v>1604</v>
      </c>
      <c r="B50" s="857"/>
      <c r="C50" s="857"/>
      <c r="D50" s="857"/>
      <c r="E50" s="857"/>
      <c r="F50" s="857"/>
      <c r="G50" s="857"/>
      <c r="H50" s="857"/>
      <c r="I50" s="857"/>
      <c r="J50" s="857"/>
    </row>
    <row r="51" spans="1:10" x14ac:dyDescent="0.25">
      <c r="A51" s="889" t="s">
        <v>122</v>
      </c>
      <c r="B51" s="889"/>
      <c r="C51" s="889"/>
      <c r="D51" s="889"/>
      <c r="E51" s="889"/>
      <c r="F51" s="889"/>
      <c r="G51" s="889"/>
      <c r="H51" s="889"/>
      <c r="I51" s="889"/>
      <c r="J51" s="889"/>
    </row>
    <row r="52" spans="1:10" ht="4.5" customHeight="1" thickBot="1" x14ac:dyDescent="0.3"/>
    <row r="53" spans="1:10" ht="38.25" x14ac:dyDescent="0.25">
      <c r="A53" s="882" t="s">
        <v>113</v>
      </c>
      <c r="B53" s="883"/>
      <c r="C53" s="89" t="s">
        <v>217</v>
      </c>
      <c r="D53" s="112" t="s">
        <v>159</v>
      </c>
      <c r="E53" s="193" t="s">
        <v>218</v>
      </c>
      <c r="F53" s="140" t="s">
        <v>330</v>
      </c>
      <c r="G53" s="140" t="s">
        <v>331</v>
      </c>
      <c r="H53" s="140" t="s">
        <v>1599</v>
      </c>
      <c r="I53" s="140" t="s">
        <v>1600</v>
      </c>
      <c r="J53" s="89" t="s">
        <v>339</v>
      </c>
    </row>
    <row r="54" spans="1:10" ht="15.75" thickBot="1" x14ac:dyDescent="0.3">
      <c r="A54" s="887"/>
      <c r="B54" s="888"/>
      <c r="C54" s="91" t="s">
        <v>193</v>
      </c>
      <c r="D54" s="90" t="s">
        <v>194</v>
      </c>
      <c r="E54" s="90" t="s">
        <v>161</v>
      </c>
      <c r="F54" s="141" t="s">
        <v>195</v>
      </c>
      <c r="G54" s="141" t="s">
        <v>196</v>
      </c>
      <c r="H54" s="141" t="s">
        <v>1591</v>
      </c>
      <c r="I54" s="141" t="s">
        <v>1592</v>
      </c>
      <c r="J54" s="90" t="s">
        <v>338</v>
      </c>
    </row>
    <row r="55" spans="1:10" ht="4.5" customHeight="1" x14ac:dyDescent="0.25">
      <c r="A55" s="115"/>
      <c r="B55" s="94"/>
      <c r="C55" s="92"/>
      <c r="D55" s="92"/>
      <c r="E55" s="92"/>
      <c r="F55" s="92"/>
      <c r="G55" s="92"/>
      <c r="H55" s="92"/>
      <c r="I55" s="92"/>
      <c r="J55" s="92"/>
    </row>
    <row r="56" spans="1:10" ht="12" customHeight="1" x14ac:dyDescent="0.25">
      <c r="A56" s="204" t="s">
        <v>359</v>
      </c>
      <c r="B56" s="205"/>
      <c r="C56" s="92"/>
      <c r="D56" s="92"/>
      <c r="E56" s="92"/>
      <c r="F56" s="92"/>
      <c r="G56" s="92"/>
      <c r="H56" s="92"/>
      <c r="I56" s="92"/>
      <c r="J56" s="92"/>
    </row>
    <row r="57" spans="1:10" ht="12" customHeight="1" x14ac:dyDescent="0.25">
      <c r="A57" s="204"/>
      <c r="B57" s="205" t="s">
        <v>360</v>
      </c>
      <c r="C57" s="92"/>
      <c r="D57" s="92"/>
      <c r="E57" s="92"/>
      <c r="F57" s="92"/>
      <c r="G57" s="92"/>
      <c r="H57" s="92"/>
      <c r="I57" s="92"/>
      <c r="J57" s="92"/>
    </row>
    <row r="58" spans="1:10" ht="12" customHeight="1" x14ac:dyDescent="0.25">
      <c r="A58" s="204"/>
      <c r="B58" s="205" t="s">
        <v>361</v>
      </c>
      <c r="C58" s="92"/>
      <c r="D58" s="92"/>
      <c r="E58" s="92"/>
      <c r="F58" s="92"/>
      <c r="G58" s="92"/>
      <c r="H58" s="92"/>
      <c r="I58" s="92"/>
      <c r="J58" s="92"/>
    </row>
    <row r="59" spans="1:10" ht="12" customHeight="1" x14ac:dyDescent="0.25">
      <c r="A59" s="204"/>
      <c r="B59" s="205" t="s">
        <v>363</v>
      </c>
      <c r="C59" s="92"/>
      <c r="D59" s="92"/>
      <c r="E59" s="92"/>
      <c r="F59" s="92"/>
      <c r="G59" s="92"/>
      <c r="H59" s="92"/>
      <c r="I59" s="92"/>
      <c r="J59" s="92"/>
    </row>
    <row r="60" spans="1:10" ht="12" customHeight="1" x14ac:dyDescent="0.25">
      <c r="A60" s="204"/>
      <c r="B60" s="205" t="s">
        <v>362</v>
      </c>
      <c r="C60" s="92"/>
      <c r="D60" s="92"/>
      <c r="E60" s="92"/>
      <c r="F60" s="92"/>
      <c r="G60" s="92"/>
      <c r="H60" s="92"/>
      <c r="I60" s="92"/>
      <c r="J60" s="92"/>
    </row>
    <row r="61" spans="1:10" ht="12" customHeight="1" x14ac:dyDescent="0.25">
      <c r="A61" s="204"/>
      <c r="B61" s="205" t="s">
        <v>364</v>
      </c>
      <c r="C61" s="92"/>
      <c r="D61" s="92"/>
      <c r="E61" s="92"/>
      <c r="F61" s="92"/>
      <c r="G61" s="92"/>
      <c r="H61" s="92"/>
      <c r="I61" s="92"/>
      <c r="J61" s="92"/>
    </row>
    <row r="62" spans="1:10" ht="12" customHeight="1" x14ac:dyDescent="0.25">
      <c r="A62" s="204"/>
      <c r="B62" s="205" t="s">
        <v>365</v>
      </c>
      <c r="C62" s="92"/>
      <c r="D62" s="92"/>
      <c r="E62" s="92"/>
      <c r="F62" s="92"/>
      <c r="G62" s="92"/>
      <c r="H62" s="92"/>
      <c r="I62" s="92"/>
      <c r="J62" s="92"/>
    </row>
    <row r="63" spans="1:10" ht="12" customHeight="1" x14ac:dyDescent="0.25">
      <c r="A63" s="204"/>
      <c r="B63" s="205" t="s">
        <v>366</v>
      </c>
      <c r="C63" s="92"/>
      <c r="D63" s="92"/>
      <c r="E63" s="92"/>
      <c r="F63" s="92"/>
      <c r="G63" s="92"/>
      <c r="H63" s="92"/>
      <c r="I63" s="92"/>
      <c r="J63" s="92"/>
    </row>
    <row r="64" spans="1:10" ht="12" customHeight="1" x14ac:dyDescent="0.25">
      <c r="A64" s="204"/>
      <c r="B64" s="205" t="s">
        <v>367</v>
      </c>
      <c r="C64" s="92"/>
      <c r="D64" s="92"/>
      <c r="E64" s="92"/>
      <c r="F64" s="92"/>
      <c r="G64" s="92"/>
      <c r="H64" s="92"/>
      <c r="I64" s="92"/>
      <c r="J64" s="92"/>
    </row>
    <row r="65" spans="1:10" ht="5.25" customHeight="1" x14ac:dyDescent="0.25">
      <c r="A65" s="204"/>
      <c r="B65" s="205"/>
      <c r="C65" s="92"/>
      <c r="D65" s="92"/>
      <c r="E65" s="92"/>
      <c r="F65" s="92"/>
      <c r="G65" s="92"/>
      <c r="H65" s="92"/>
      <c r="I65" s="92"/>
      <c r="J65" s="92"/>
    </row>
    <row r="66" spans="1:10" ht="12" customHeight="1" x14ac:dyDescent="0.25">
      <c r="A66" s="890" t="s">
        <v>368</v>
      </c>
      <c r="B66" s="891"/>
      <c r="C66" s="92"/>
      <c r="D66" s="92"/>
      <c r="E66" s="92"/>
      <c r="F66" s="92"/>
      <c r="G66" s="92"/>
      <c r="H66" s="92"/>
      <c r="I66" s="92"/>
      <c r="J66" s="92"/>
    </row>
    <row r="67" spans="1:10" ht="12" customHeight="1" x14ac:dyDescent="0.25">
      <c r="A67" s="204"/>
      <c r="B67" s="205" t="s">
        <v>369</v>
      </c>
      <c r="C67" s="92"/>
      <c r="D67" s="92"/>
      <c r="E67" s="92"/>
      <c r="F67" s="92"/>
      <c r="G67" s="92"/>
      <c r="H67" s="92"/>
      <c r="I67" s="92"/>
      <c r="J67" s="92"/>
    </row>
    <row r="68" spans="1:10" ht="12" customHeight="1" x14ac:dyDescent="0.25">
      <c r="A68" s="204"/>
      <c r="B68" s="205" t="s">
        <v>370</v>
      </c>
      <c r="C68" s="92"/>
      <c r="D68" s="92"/>
      <c r="E68" s="92"/>
      <c r="F68" s="92"/>
      <c r="G68" s="92"/>
      <c r="H68" s="92"/>
      <c r="I68" s="92"/>
      <c r="J68" s="92"/>
    </row>
    <row r="69" spans="1:10" ht="12" customHeight="1" x14ac:dyDescent="0.25">
      <c r="A69" s="204"/>
      <c r="B69" s="205" t="s">
        <v>371</v>
      </c>
      <c r="C69" s="92"/>
      <c r="D69" s="92"/>
      <c r="E69" s="92"/>
      <c r="F69" s="92"/>
      <c r="G69" s="92"/>
      <c r="H69" s="92"/>
      <c r="I69" s="92"/>
      <c r="J69" s="92"/>
    </row>
    <row r="70" spans="1:10" ht="12" customHeight="1" x14ac:dyDescent="0.25">
      <c r="A70" s="204"/>
      <c r="B70" s="205" t="s">
        <v>372</v>
      </c>
      <c r="C70" s="757">
        <v>408196119.00000006</v>
      </c>
      <c r="D70" s="522">
        <v>240303704.67999998</v>
      </c>
      <c r="E70" s="522">
        <v>648499823.68000007</v>
      </c>
      <c r="F70" s="522">
        <v>120487888.7</v>
      </c>
      <c r="G70" s="522">
        <v>120487888.7</v>
      </c>
      <c r="H70" s="522">
        <v>98066715.809999987</v>
      </c>
      <c r="I70" s="522">
        <v>98066715.809999987</v>
      </c>
      <c r="J70" s="522">
        <v>528011934.98000008</v>
      </c>
    </row>
    <row r="71" spans="1:10" ht="12" customHeight="1" x14ac:dyDescent="0.25">
      <c r="A71" s="204"/>
      <c r="B71" s="205" t="s">
        <v>373</v>
      </c>
      <c r="C71" s="92"/>
      <c r="D71" s="92"/>
      <c r="E71" s="92"/>
      <c r="F71" s="92"/>
      <c r="G71" s="92"/>
      <c r="H71" s="92"/>
      <c r="I71" s="92"/>
      <c r="J71" s="92"/>
    </row>
    <row r="72" spans="1:10" ht="12" customHeight="1" x14ac:dyDescent="0.25">
      <c r="A72" s="204"/>
      <c r="B72" s="205" t="s">
        <v>374</v>
      </c>
      <c r="C72" s="92"/>
      <c r="D72" s="92"/>
      <c r="E72" s="92"/>
      <c r="F72" s="92"/>
      <c r="G72" s="92"/>
      <c r="H72" s="92"/>
      <c r="I72" s="92"/>
      <c r="J72" s="92"/>
    </row>
    <row r="73" spans="1:10" ht="12" customHeight="1" x14ac:dyDescent="0.25">
      <c r="A73" s="204"/>
      <c r="B73" s="205" t="s">
        <v>375</v>
      </c>
      <c r="C73" s="92"/>
      <c r="D73" s="92"/>
      <c r="E73" s="92"/>
      <c r="F73" s="92"/>
      <c r="G73" s="92"/>
      <c r="H73" s="92"/>
      <c r="I73" s="92"/>
      <c r="J73" s="92"/>
    </row>
    <row r="74" spans="1:10" ht="3" customHeight="1" x14ac:dyDescent="0.25">
      <c r="A74" s="204"/>
      <c r="B74" s="205"/>
      <c r="C74" s="92"/>
      <c r="D74" s="92"/>
      <c r="E74" s="92"/>
      <c r="F74" s="92"/>
      <c r="G74" s="92"/>
      <c r="H74" s="92"/>
      <c r="I74" s="92"/>
      <c r="J74" s="92"/>
    </row>
    <row r="75" spans="1:10" ht="12" customHeight="1" x14ac:dyDescent="0.25">
      <c r="A75" s="890" t="s">
        <v>376</v>
      </c>
      <c r="B75" s="891"/>
      <c r="C75" s="92"/>
      <c r="D75" s="92"/>
      <c r="E75" s="92"/>
      <c r="F75" s="92"/>
      <c r="G75" s="92"/>
      <c r="H75" s="92"/>
      <c r="I75" s="92"/>
      <c r="J75" s="92"/>
    </row>
    <row r="76" spans="1:10" ht="12" customHeight="1" x14ac:dyDescent="0.25">
      <c r="A76" s="204"/>
      <c r="B76" s="205" t="s">
        <v>377</v>
      </c>
      <c r="C76" s="92"/>
      <c r="D76" s="92"/>
      <c r="E76" s="92"/>
      <c r="F76" s="92"/>
      <c r="G76" s="92"/>
      <c r="H76" s="92"/>
      <c r="I76" s="92"/>
      <c r="J76" s="92"/>
    </row>
    <row r="77" spans="1:10" ht="12" customHeight="1" x14ac:dyDescent="0.25">
      <c r="A77" s="204"/>
      <c r="B77" s="205" t="s">
        <v>378</v>
      </c>
      <c r="C77" s="92"/>
      <c r="D77" s="92"/>
      <c r="E77" s="92"/>
      <c r="F77" s="92"/>
      <c r="G77" s="92"/>
      <c r="H77" s="92"/>
      <c r="I77" s="92"/>
      <c r="J77" s="92"/>
    </row>
    <row r="78" spans="1:10" ht="12" customHeight="1" x14ac:dyDescent="0.25">
      <c r="A78" s="204"/>
      <c r="B78" s="205" t="s">
        <v>429</v>
      </c>
      <c r="C78" s="92"/>
      <c r="D78" s="92"/>
      <c r="E78" s="92"/>
      <c r="F78" s="92"/>
      <c r="G78" s="92"/>
      <c r="H78" s="92"/>
      <c r="I78" s="92"/>
      <c r="J78" s="92"/>
    </row>
    <row r="79" spans="1:10" ht="12" customHeight="1" x14ac:dyDescent="0.25">
      <c r="A79" s="204"/>
      <c r="B79" s="205" t="s">
        <v>389</v>
      </c>
      <c r="C79" s="92"/>
      <c r="D79" s="92"/>
      <c r="E79" s="92"/>
      <c r="F79" s="92"/>
      <c r="G79" s="92"/>
      <c r="H79" s="92"/>
      <c r="I79" s="92"/>
      <c r="J79" s="92"/>
    </row>
    <row r="80" spans="1:10" ht="12" customHeight="1" x14ac:dyDescent="0.25">
      <c r="A80" s="204"/>
      <c r="B80" s="205" t="s">
        <v>379</v>
      </c>
      <c r="C80" s="92"/>
      <c r="D80" s="92"/>
      <c r="E80" s="92"/>
      <c r="F80" s="92"/>
      <c r="G80" s="92"/>
      <c r="H80" s="92"/>
      <c r="I80" s="92"/>
      <c r="J80" s="92"/>
    </row>
    <row r="81" spans="1:10" ht="12" customHeight="1" x14ac:dyDescent="0.25">
      <c r="A81" s="204"/>
      <c r="B81" s="205" t="s">
        <v>430</v>
      </c>
      <c r="C81" s="92"/>
      <c r="D81" s="92"/>
      <c r="E81" s="92"/>
      <c r="F81" s="92"/>
      <c r="G81" s="92"/>
      <c r="H81" s="92"/>
      <c r="I81" s="92"/>
      <c r="J81" s="92"/>
    </row>
    <row r="82" spans="1:10" ht="12" customHeight="1" x14ac:dyDescent="0.25">
      <c r="A82" s="204"/>
      <c r="B82" s="205" t="s">
        <v>380</v>
      </c>
      <c r="C82" s="92"/>
      <c r="D82" s="92"/>
      <c r="E82" s="92"/>
      <c r="F82" s="92"/>
      <c r="G82" s="92"/>
      <c r="H82" s="92"/>
      <c r="I82" s="92"/>
      <c r="J82" s="92"/>
    </row>
    <row r="83" spans="1:10" ht="12" customHeight="1" x14ac:dyDescent="0.25">
      <c r="A83" s="204"/>
      <c r="B83" s="205" t="s">
        <v>381</v>
      </c>
      <c r="C83" s="92"/>
      <c r="D83" s="92"/>
      <c r="E83" s="92"/>
      <c r="F83" s="92"/>
      <c r="G83" s="92"/>
      <c r="H83" s="92"/>
      <c r="I83" s="92"/>
      <c r="J83" s="92"/>
    </row>
    <row r="84" spans="1:10" ht="12" customHeight="1" x14ac:dyDescent="0.25">
      <c r="A84" s="204"/>
      <c r="B84" s="205" t="s">
        <v>382</v>
      </c>
      <c r="C84" s="92"/>
      <c r="D84" s="92"/>
      <c r="E84" s="92"/>
      <c r="F84" s="92"/>
      <c r="G84" s="92"/>
      <c r="H84" s="92"/>
      <c r="I84" s="92"/>
      <c r="J84" s="92"/>
    </row>
    <row r="85" spans="1:10" ht="3" customHeight="1" x14ac:dyDescent="0.25">
      <c r="A85" s="204"/>
      <c r="B85" s="205"/>
      <c r="C85" s="92"/>
      <c r="D85" s="92"/>
      <c r="E85" s="92"/>
      <c r="F85" s="92"/>
      <c r="G85" s="92"/>
      <c r="H85" s="92"/>
      <c r="I85" s="92"/>
      <c r="J85" s="92"/>
    </row>
    <row r="86" spans="1:10" ht="12" customHeight="1" x14ac:dyDescent="0.25">
      <c r="A86" s="890" t="s">
        <v>383</v>
      </c>
      <c r="B86" s="891"/>
      <c r="C86" s="92"/>
      <c r="D86" s="92"/>
      <c r="E86" s="92"/>
      <c r="F86" s="92"/>
      <c r="G86" s="92"/>
      <c r="H86" s="92"/>
      <c r="I86" s="92"/>
      <c r="J86" s="92"/>
    </row>
    <row r="87" spans="1:10" ht="12" customHeight="1" x14ac:dyDescent="0.25">
      <c r="A87" s="204"/>
      <c r="B87" s="206" t="s">
        <v>384</v>
      </c>
      <c r="C87" s="92"/>
      <c r="D87" s="92"/>
      <c r="E87" s="92"/>
      <c r="F87" s="92"/>
      <c r="G87" s="92"/>
      <c r="H87" s="92"/>
      <c r="I87" s="92"/>
      <c r="J87" s="92"/>
    </row>
    <row r="88" spans="1:10" ht="25.5" customHeight="1" x14ac:dyDescent="0.25">
      <c r="A88" s="204"/>
      <c r="B88" s="206" t="s">
        <v>385</v>
      </c>
      <c r="C88" s="92"/>
      <c r="D88" s="92"/>
      <c r="E88" s="92"/>
      <c r="F88" s="92"/>
      <c r="G88" s="92"/>
      <c r="H88" s="92"/>
      <c r="I88" s="92"/>
      <c r="J88" s="92"/>
    </row>
    <row r="89" spans="1:10" ht="12" customHeight="1" x14ac:dyDescent="0.25">
      <c r="A89" s="204"/>
      <c r="B89" s="205" t="s">
        <v>386</v>
      </c>
      <c r="C89" s="92"/>
      <c r="D89" s="92"/>
      <c r="E89" s="92"/>
      <c r="F89" s="92"/>
      <c r="G89" s="92"/>
      <c r="H89" s="92"/>
      <c r="I89" s="92"/>
      <c r="J89" s="92"/>
    </row>
    <row r="90" spans="1:10" ht="12" customHeight="1" thickBot="1" x14ac:dyDescent="0.3">
      <c r="A90" s="204"/>
      <c r="B90" s="205" t="s">
        <v>387</v>
      </c>
      <c r="C90" s="92"/>
      <c r="D90" s="92"/>
      <c r="E90" s="92"/>
      <c r="F90" s="92"/>
      <c r="G90" s="92"/>
      <c r="H90" s="92"/>
      <c r="I90" s="92"/>
      <c r="J90" s="92"/>
    </row>
    <row r="91" spans="1:10" s="753" customFormat="1" ht="13.5" thickBot="1" x14ac:dyDescent="0.3">
      <c r="A91" s="754"/>
      <c r="B91" s="755" t="s">
        <v>166</v>
      </c>
      <c r="C91" s="756">
        <f>SUM(C70:C90)</f>
        <v>408196119.00000006</v>
      </c>
      <c r="D91" s="756">
        <f t="shared" ref="D91:J91" si="3">SUM(D70:D90)</f>
        <v>240303704.67999998</v>
      </c>
      <c r="E91" s="756">
        <f t="shared" si="3"/>
        <v>648499823.68000007</v>
      </c>
      <c r="F91" s="756">
        <f t="shared" si="3"/>
        <v>120487888.7</v>
      </c>
      <c r="G91" s="756">
        <f t="shared" si="3"/>
        <v>120487888.7</v>
      </c>
      <c r="H91" s="756">
        <f t="shared" si="3"/>
        <v>98066715.809999987</v>
      </c>
      <c r="I91" s="756">
        <f t="shared" si="3"/>
        <v>98066715.809999987</v>
      </c>
      <c r="J91" s="756">
        <f t="shared" si="3"/>
        <v>528011934.98000008</v>
      </c>
    </row>
    <row r="93" spans="1:10" x14ac:dyDescent="0.25">
      <c r="G93" s="203" t="s">
        <v>423</v>
      </c>
      <c r="H93" s="203"/>
      <c r="I93" s="203"/>
    </row>
    <row r="94" spans="1:10" x14ac:dyDescent="0.25">
      <c r="A94" s="857" t="s">
        <v>167</v>
      </c>
      <c r="B94" s="857"/>
      <c r="C94" s="857"/>
      <c r="D94" s="857"/>
      <c r="E94" s="857"/>
      <c r="F94" s="857"/>
      <c r="G94" s="857"/>
      <c r="H94" s="857"/>
      <c r="I94" s="857"/>
      <c r="J94" s="857"/>
    </row>
    <row r="95" spans="1:10" x14ac:dyDescent="0.25">
      <c r="A95" s="857" t="s">
        <v>391</v>
      </c>
      <c r="B95" s="857"/>
      <c r="C95" s="857"/>
      <c r="D95" s="857"/>
      <c r="E95" s="857"/>
      <c r="F95" s="857"/>
      <c r="G95" s="857"/>
      <c r="H95" s="857"/>
      <c r="I95" s="857"/>
      <c r="J95" s="857"/>
    </row>
    <row r="96" spans="1:10" x14ac:dyDescent="0.25">
      <c r="A96" s="892" t="s">
        <v>660</v>
      </c>
      <c r="B96" s="892"/>
      <c r="C96" s="892"/>
      <c r="D96" s="892"/>
      <c r="E96" s="892"/>
      <c r="F96" s="892"/>
      <c r="G96" s="892"/>
      <c r="H96" s="892"/>
      <c r="I96" s="892"/>
      <c r="J96" s="892"/>
    </row>
    <row r="97" spans="1:10" x14ac:dyDescent="0.25">
      <c r="A97" s="857" t="s">
        <v>1604</v>
      </c>
      <c r="B97" s="857"/>
      <c r="C97" s="857"/>
      <c r="D97" s="857"/>
      <c r="E97" s="857"/>
      <c r="F97" s="857"/>
      <c r="G97" s="857"/>
      <c r="H97" s="857"/>
      <c r="I97" s="857"/>
      <c r="J97" s="857"/>
    </row>
    <row r="98" spans="1:10" x14ac:dyDescent="0.25">
      <c r="A98" s="889" t="s">
        <v>122</v>
      </c>
      <c r="B98" s="889"/>
      <c r="C98" s="889"/>
      <c r="D98" s="889"/>
      <c r="E98" s="889"/>
      <c r="F98" s="889"/>
      <c r="G98" s="889"/>
      <c r="H98" s="889"/>
      <c r="I98" s="889"/>
      <c r="J98" s="889"/>
    </row>
    <row r="99" spans="1:10" ht="6" customHeight="1" thickBot="1" x14ac:dyDescent="0.3"/>
    <row r="100" spans="1:10" ht="38.25" x14ac:dyDescent="0.25">
      <c r="A100" s="882" t="s">
        <v>113</v>
      </c>
      <c r="B100" s="883"/>
      <c r="C100" s="89" t="s">
        <v>217</v>
      </c>
      <c r="D100" s="112" t="s">
        <v>159</v>
      </c>
      <c r="E100" s="193" t="s">
        <v>218</v>
      </c>
      <c r="F100" s="140" t="s">
        <v>330</v>
      </c>
      <c r="G100" s="140" t="s">
        <v>331</v>
      </c>
      <c r="H100" s="140" t="s">
        <v>1599</v>
      </c>
      <c r="I100" s="140" t="s">
        <v>1600</v>
      </c>
      <c r="J100" s="89" t="s">
        <v>339</v>
      </c>
    </row>
    <row r="101" spans="1:10" ht="15.75" thickBot="1" x14ac:dyDescent="0.3">
      <c r="A101" s="887"/>
      <c r="B101" s="888"/>
      <c r="C101" s="91" t="s">
        <v>193</v>
      </c>
      <c r="D101" s="90" t="s">
        <v>194</v>
      </c>
      <c r="E101" s="90" t="s">
        <v>161</v>
      </c>
      <c r="F101" s="141" t="s">
        <v>195</v>
      </c>
      <c r="G101" s="141" t="s">
        <v>196</v>
      </c>
      <c r="H101" s="141" t="s">
        <v>1591</v>
      </c>
      <c r="I101" s="141" t="s">
        <v>1592</v>
      </c>
      <c r="J101" s="90" t="s">
        <v>338</v>
      </c>
    </row>
    <row r="102" spans="1:10" ht="4.5" customHeight="1" x14ac:dyDescent="0.25">
      <c r="A102" s="115"/>
      <c r="B102" s="94"/>
      <c r="C102" s="92"/>
      <c r="D102" s="92"/>
      <c r="E102" s="92"/>
      <c r="F102" s="92"/>
      <c r="G102" s="92"/>
      <c r="H102" s="92"/>
      <c r="I102" s="92"/>
      <c r="J102" s="92"/>
    </row>
    <row r="103" spans="1:10" x14ac:dyDescent="0.25">
      <c r="A103" s="204" t="s">
        <v>390</v>
      </c>
      <c r="B103" s="205"/>
      <c r="C103" s="92"/>
      <c r="D103" s="92"/>
      <c r="E103" s="92"/>
      <c r="F103" s="92"/>
      <c r="G103" s="92"/>
      <c r="H103" s="92"/>
      <c r="I103" s="92"/>
      <c r="J103" s="92"/>
    </row>
    <row r="104" spans="1:10" ht="13.5" customHeight="1" x14ac:dyDescent="0.25">
      <c r="A104" s="209" t="s">
        <v>392</v>
      </c>
      <c r="B104" s="210"/>
      <c r="C104" s="213"/>
      <c r="D104" s="213"/>
      <c r="E104" s="213"/>
      <c r="F104" s="213"/>
      <c r="G104" s="213"/>
      <c r="H104" s="213"/>
      <c r="I104" s="213"/>
      <c r="J104" s="213"/>
    </row>
    <row r="105" spans="1:10" ht="14.25" customHeight="1" x14ac:dyDescent="0.25">
      <c r="A105" s="211"/>
      <c r="B105" s="210" t="s">
        <v>393</v>
      </c>
      <c r="C105" s="213"/>
      <c r="D105" s="213"/>
      <c r="E105" s="213"/>
      <c r="F105" s="213"/>
      <c r="G105" s="213"/>
      <c r="H105" s="213"/>
      <c r="I105" s="213"/>
      <c r="J105" s="213"/>
    </row>
    <row r="106" spans="1:10" ht="14.25" customHeight="1" x14ac:dyDescent="0.25">
      <c r="A106" s="211"/>
      <c r="B106" s="210" t="s">
        <v>394</v>
      </c>
      <c r="C106" s="92"/>
      <c r="D106" s="92"/>
      <c r="E106" s="92"/>
      <c r="F106" s="92"/>
      <c r="G106" s="92"/>
      <c r="H106" s="92"/>
      <c r="I106" s="92"/>
      <c r="J106" s="92"/>
    </row>
    <row r="107" spans="1:10" ht="14.25" customHeight="1" x14ac:dyDescent="0.25">
      <c r="A107" s="211"/>
      <c r="B107" s="210" t="s">
        <v>395</v>
      </c>
      <c r="C107" s="92"/>
      <c r="D107" s="92"/>
      <c r="E107" s="92"/>
      <c r="F107" s="92"/>
      <c r="G107" s="92"/>
      <c r="H107" s="92"/>
      <c r="I107" s="92"/>
      <c r="J107" s="92"/>
    </row>
    <row r="108" spans="1:10" ht="12.75" customHeight="1" x14ac:dyDescent="0.25">
      <c r="A108" s="209" t="s">
        <v>396</v>
      </c>
      <c r="B108" s="210"/>
      <c r="C108" s="213"/>
      <c r="D108" s="213"/>
      <c r="E108" s="213"/>
      <c r="F108" s="213"/>
      <c r="G108" s="213"/>
      <c r="H108" s="213"/>
      <c r="I108" s="213"/>
      <c r="J108" s="213"/>
    </row>
    <row r="109" spans="1:10" ht="13.5" customHeight="1" x14ac:dyDescent="0.25">
      <c r="A109" s="211"/>
      <c r="B109" s="210" t="s">
        <v>397</v>
      </c>
      <c r="C109" s="213"/>
      <c r="D109" s="213"/>
      <c r="E109" s="213"/>
      <c r="F109" s="213"/>
      <c r="G109" s="213"/>
      <c r="H109" s="213"/>
      <c r="I109" s="213"/>
      <c r="J109" s="213"/>
    </row>
    <row r="110" spans="1:10" ht="13.5" customHeight="1" x14ac:dyDescent="0.25">
      <c r="A110" s="211"/>
      <c r="B110" s="210" t="s">
        <v>398</v>
      </c>
      <c r="C110" s="92"/>
      <c r="D110" s="92"/>
      <c r="E110" s="92"/>
      <c r="F110" s="92"/>
      <c r="G110" s="92"/>
      <c r="H110" s="92"/>
      <c r="I110" s="92"/>
      <c r="J110" s="92"/>
    </row>
    <row r="111" spans="1:10" ht="13.5" customHeight="1" x14ac:dyDescent="0.25">
      <c r="A111" s="211"/>
      <c r="B111" s="210" t="s">
        <v>399</v>
      </c>
      <c r="C111" s="520">
        <v>400905225.36000007</v>
      </c>
      <c r="D111" s="520">
        <v>240299151.67999998</v>
      </c>
      <c r="E111" s="520">
        <v>641204377.04000008</v>
      </c>
      <c r="F111" s="520">
        <v>116739036.11</v>
      </c>
      <c r="G111" s="520">
        <v>116739036.11</v>
      </c>
      <c r="H111" s="520">
        <v>96153941.00999999</v>
      </c>
      <c r="I111" s="520">
        <v>96153941.00999999</v>
      </c>
      <c r="J111" s="520">
        <v>524465340.93000007</v>
      </c>
    </row>
    <row r="112" spans="1:10" ht="13.5" customHeight="1" x14ac:dyDescent="0.25">
      <c r="A112" s="211"/>
      <c r="B112" s="210" t="s">
        <v>400</v>
      </c>
      <c r="C112" s="92"/>
      <c r="D112" s="92"/>
      <c r="E112" s="92"/>
      <c r="F112" s="92"/>
      <c r="G112" s="92"/>
      <c r="H112" s="92"/>
      <c r="I112" s="92"/>
      <c r="J112" s="92"/>
    </row>
    <row r="113" spans="1:10" ht="13.5" customHeight="1" x14ac:dyDescent="0.25">
      <c r="A113" s="211"/>
      <c r="B113" s="210" t="s">
        <v>401</v>
      </c>
      <c r="C113" s="92"/>
      <c r="D113" s="92"/>
      <c r="E113" s="92"/>
      <c r="F113" s="92"/>
      <c r="G113" s="92"/>
      <c r="H113" s="92"/>
      <c r="I113" s="92"/>
      <c r="J113" s="92"/>
    </row>
    <row r="114" spans="1:10" ht="13.5" customHeight="1" x14ac:dyDescent="0.25">
      <c r="A114" s="211"/>
      <c r="B114" s="210" t="s">
        <v>402</v>
      </c>
      <c r="C114" s="92"/>
      <c r="D114" s="92"/>
      <c r="E114" s="92"/>
      <c r="F114" s="92"/>
      <c r="G114" s="92"/>
      <c r="H114" s="92"/>
      <c r="I114" s="92"/>
      <c r="J114" s="92"/>
    </row>
    <row r="115" spans="1:10" ht="13.5" customHeight="1" x14ac:dyDescent="0.25">
      <c r="A115" s="211"/>
      <c r="B115" s="210" t="s">
        <v>403</v>
      </c>
      <c r="C115" s="92"/>
      <c r="D115" s="92"/>
      <c r="E115" s="92"/>
      <c r="F115" s="92"/>
      <c r="G115" s="92"/>
      <c r="H115" s="92"/>
      <c r="I115" s="92"/>
      <c r="J115" s="92"/>
    </row>
    <row r="116" spans="1:10" ht="13.5" customHeight="1" x14ac:dyDescent="0.25">
      <c r="A116" s="211"/>
      <c r="B116" s="210" t="s">
        <v>404</v>
      </c>
      <c r="C116" s="92"/>
      <c r="D116" s="92"/>
      <c r="E116" s="92"/>
      <c r="F116" s="92"/>
      <c r="G116" s="92"/>
      <c r="H116" s="92"/>
      <c r="I116" s="92"/>
      <c r="J116" s="92"/>
    </row>
    <row r="117" spans="1:10" ht="12.75" customHeight="1" x14ac:dyDescent="0.25">
      <c r="A117" s="209" t="s">
        <v>405</v>
      </c>
      <c r="B117" s="210"/>
      <c r="C117" s="213"/>
      <c r="D117" s="213"/>
      <c r="E117" s="213"/>
      <c r="F117" s="213"/>
      <c r="G117" s="213"/>
      <c r="H117" s="213"/>
      <c r="I117" s="213"/>
      <c r="J117" s="213"/>
    </row>
    <row r="118" spans="1:10" ht="13.5" customHeight="1" x14ac:dyDescent="0.25">
      <c r="A118" s="211"/>
      <c r="B118" s="210" t="s">
        <v>406</v>
      </c>
      <c r="C118" s="520">
        <v>7290893.6399999997</v>
      </c>
      <c r="D118" s="520">
        <v>4553</v>
      </c>
      <c r="E118" s="520">
        <v>7295446.6399999997</v>
      </c>
      <c r="F118" s="520">
        <v>3748852.59</v>
      </c>
      <c r="G118" s="520">
        <v>3748852.59</v>
      </c>
      <c r="H118" s="520">
        <v>1912774.7999999998</v>
      </c>
      <c r="I118" s="520">
        <v>1912774.7999999998</v>
      </c>
      <c r="J118" s="520">
        <v>3546594.05</v>
      </c>
    </row>
    <row r="119" spans="1:10" ht="13.5" customHeight="1" x14ac:dyDescent="0.25">
      <c r="A119" s="211"/>
      <c r="B119" s="210" t="s">
        <v>407</v>
      </c>
      <c r="C119" s="92"/>
      <c r="D119" s="92"/>
      <c r="E119" s="92"/>
      <c r="F119" s="92"/>
      <c r="G119" s="92"/>
      <c r="H119" s="92"/>
      <c r="I119" s="92"/>
      <c r="J119" s="92"/>
    </row>
    <row r="120" spans="1:10" ht="13.5" customHeight="1" x14ac:dyDescent="0.25">
      <c r="A120" s="211"/>
      <c r="B120" s="210" t="s">
        <v>408</v>
      </c>
      <c r="C120" s="92"/>
      <c r="D120" s="92"/>
      <c r="E120" s="92"/>
      <c r="F120" s="92"/>
      <c r="G120" s="92"/>
      <c r="H120" s="92"/>
      <c r="I120" s="92"/>
      <c r="J120" s="92"/>
    </row>
    <row r="121" spans="1:10" ht="11.25" customHeight="1" x14ac:dyDescent="0.25">
      <c r="A121" s="209" t="s">
        <v>409</v>
      </c>
      <c r="B121" s="210"/>
      <c r="C121" s="213"/>
      <c r="D121" s="213"/>
      <c r="E121" s="213"/>
      <c r="F121" s="213"/>
      <c r="G121" s="213"/>
      <c r="H121" s="213"/>
      <c r="I121" s="213"/>
      <c r="J121" s="213"/>
    </row>
    <row r="122" spans="1:10" ht="13.5" customHeight="1" x14ac:dyDescent="0.25">
      <c r="A122" s="211"/>
      <c r="B122" s="210" t="s">
        <v>410</v>
      </c>
      <c r="C122" s="92"/>
      <c r="D122" s="92"/>
      <c r="E122" s="92"/>
      <c r="F122" s="92"/>
      <c r="G122" s="92"/>
      <c r="H122" s="92"/>
      <c r="I122" s="92"/>
      <c r="J122" s="92"/>
    </row>
    <row r="123" spans="1:10" ht="13.5" customHeight="1" x14ac:dyDescent="0.25">
      <c r="A123" s="211"/>
      <c r="B123" s="210" t="s">
        <v>411</v>
      </c>
      <c r="C123" s="92"/>
      <c r="D123" s="92"/>
      <c r="E123" s="92"/>
      <c r="F123" s="92"/>
      <c r="G123" s="92"/>
      <c r="H123" s="92"/>
      <c r="I123" s="92"/>
      <c r="J123" s="92"/>
    </row>
    <row r="124" spans="1:10" ht="12.75" customHeight="1" x14ac:dyDescent="0.25">
      <c r="A124" s="209" t="s">
        <v>412</v>
      </c>
      <c r="B124" s="210"/>
      <c r="C124" s="213"/>
      <c r="D124" s="213"/>
      <c r="E124" s="213"/>
      <c r="F124" s="213"/>
      <c r="G124" s="213"/>
      <c r="H124" s="213"/>
      <c r="I124" s="213"/>
      <c r="J124" s="213"/>
    </row>
    <row r="125" spans="1:10" ht="13.5" customHeight="1" x14ac:dyDescent="0.25">
      <c r="A125" s="211"/>
      <c r="B125" s="210" t="s">
        <v>413</v>
      </c>
      <c r="C125" s="92"/>
      <c r="D125" s="92"/>
      <c r="E125" s="92"/>
      <c r="F125" s="92"/>
      <c r="G125" s="92"/>
      <c r="H125" s="92"/>
      <c r="I125" s="92"/>
      <c r="J125" s="92"/>
    </row>
    <row r="126" spans="1:10" ht="13.5" customHeight="1" x14ac:dyDescent="0.25">
      <c r="A126" s="211"/>
      <c r="B126" s="210" t="s">
        <v>414</v>
      </c>
      <c r="C126" s="92"/>
      <c r="D126" s="92"/>
      <c r="E126" s="92"/>
      <c r="F126" s="92"/>
      <c r="G126" s="92"/>
      <c r="H126" s="92"/>
      <c r="I126" s="92"/>
      <c r="J126" s="92"/>
    </row>
    <row r="127" spans="1:10" ht="13.5" customHeight="1" x14ac:dyDescent="0.25">
      <c r="A127" s="211"/>
      <c r="B127" s="210" t="s">
        <v>415</v>
      </c>
      <c r="C127" s="92"/>
      <c r="D127" s="92"/>
      <c r="E127" s="92"/>
      <c r="F127" s="92"/>
      <c r="G127" s="92"/>
      <c r="H127" s="92"/>
      <c r="I127" s="92"/>
      <c r="J127" s="92"/>
    </row>
    <row r="128" spans="1:10" ht="13.5" customHeight="1" x14ac:dyDescent="0.25">
      <c r="A128" s="211"/>
      <c r="B128" s="210" t="s">
        <v>416</v>
      </c>
      <c r="C128" s="92"/>
      <c r="D128" s="92"/>
      <c r="E128" s="92"/>
      <c r="F128" s="92"/>
      <c r="G128" s="92"/>
      <c r="H128" s="92"/>
      <c r="I128" s="92"/>
      <c r="J128" s="92"/>
    </row>
    <row r="129" spans="1:10" x14ac:dyDescent="0.25">
      <c r="A129" s="209" t="s">
        <v>417</v>
      </c>
      <c r="B129" s="210"/>
      <c r="C129" s="213"/>
      <c r="D129" s="213"/>
      <c r="E129" s="213"/>
      <c r="F129" s="213"/>
      <c r="G129" s="213"/>
      <c r="H129" s="213"/>
      <c r="I129" s="213"/>
      <c r="J129" s="213"/>
    </row>
    <row r="130" spans="1:10" ht="12.75" customHeight="1" x14ac:dyDescent="0.25">
      <c r="A130" s="211"/>
      <c r="B130" s="210" t="s">
        <v>418</v>
      </c>
      <c r="C130" s="92"/>
      <c r="D130" s="92"/>
      <c r="E130" s="92"/>
      <c r="F130" s="92"/>
      <c r="G130" s="92"/>
      <c r="H130" s="92"/>
      <c r="I130" s="92"/>
      <c r="J130" s="92"/>
    </row>
    <row r="131" spans="1:10" x14ac:dyDescent="0.25">
      <c r="A131" s="209" t="s">
        <v>419</v>
      </c>
      <c r="B131" s="210"/>
      <c r="C131" s="213"/>
      <c r="D131" s="213"/>
      <c r="E131" s="213"/>
      <c r="F131" s="213"/>
      <c r="G131" s="213"/>
      <c r="H131" s="213"/>
      <c r="I131" s="213"/>
      <c r="J131" s="213"/>
    </row>
    <row r="132" spans="1:10" x14ac:dyDescent="0.25">
      <c r="A132" s="209" t="s">
        <v>420</v>
      </c>
      <c r="B132" s="210"/>
      <c r="C132" s="213"/>
      <c r="D132" s="213"/>
      <c r="E132" s="213"/>
      <c r="F132" s="213"/>
      <c r="G132" s="213"/>
      <c r="H132" s="213"/>
      <c r="I132" s="213"/>
      <c r="J132" s="213"/>
    </row>
    <row r="133" spans="1:10" ht="15.75" thickBot="1" x14ac:dyDescent="0.3">
      <c r="A133" s="209" t="s">
        <v>421</v>
      </c>
      <c r="B133" s="210"/>
      <c r="C133" s="213"/>
      <c r="D133" s="213"/>
      <c r="E133" s="213"/>
      <c r="F133" s="213"/>
      <c r="G133" s="213"/>
      <c r="H133" s="213"/>
      <c r="I133" s="213"/>
      <c r="J133" s="213"/>
    </row>
    <row r="134" spans="1:10" ht="15.75" thickBot="1" x14ac:dyDescent="0.3">
      <c r="A134" s="207"/>
      <c r="B134" s="208" t="s">
        <v>166</v>
      </c>
      <c r="C134" s="523">
        <f>SUM(C109:C130)</f>
        <v>408196119.00000006</v>
      </c>
      <c r="D134" s="523">
        <f>SUM(D109:D130)</f>
        <v>240303704.67999998</v>
      </c>
      <c r="E134" s="523">
        <f>+C134+D134</f>
        <v>648499823.68000007</v>
      </c>
      <c r="F134" s="523">
        <f t="shared" ref="F134:I134" si="4">SUM(F109:F130)</f>
        <v>120487888.7</v>
      </c>
      <c r="G134" s="523">
        <f t="shared" si="4"/>
        <v>120487888.7</v>
      </c>
      <c r="H134" s="523">
        <f t="shared" si="4"/>
        <v>98066715.809999987</v>
      </c>
      <c r="I134" s="523">
        <f t="shared" si="4"/>
        <v>98066715.809999987</v>
      </c>
      <c r="J134" s="523">
        <f>+E134-F134</f>
        <v>528011934.98000008</v>
      </c>
    </row>
    <row r="136" spans="1:10" x14ac:dyDescent="0.25">
      <c r="G136" s="203" t="s">
        <v>422</v>
      </c>
      <c r="H136" s="203"/>
      <c r="I136" s="203"/>
    </row>
  </sheetData>
  <mergeCells count="34">
    <mergeCell ref="A7:B7"/>
    <mergeCell ref="A8:B8"/>
    <mergeCell ref="A1:J1"/>
    <mergeCell ref="A2:J2"/>
    <mergeCell ref="A3:J3"/>
    <mergeCell ref="A5:J5"/>
    <mergeCell ref="A6:J6"/>
    <mergeCell ref="A4:K4"/>
    <mergeCell ref="A29:B29"/>
    <mergeCell ref="A30:B30"/>
    <mergeCell ref="A22:J22"/>
    <mergeCell ref="A23:J23"/>
    <mergeCell ref="A24:J24"/>
    <mergeCell ref="A25:J25"/>
    <mergeCell ref="A26:J26"/>
    <mergeCell ref="A27:J27"/>
    <mergeCell ref="A54:B54"/>
    <mergeCell ref="A46:J46"/>
    <mergeCell ref="A47:J47"/>
    <mergeCell ref="A66:B66"/>
    <mergeCell ref="A75:B75"/>
    <mergeCell ref="A48:J48"/>
    <mergeCell ref="A49:J49"/>
    <mergeCell ref="A50:J50"/>
    <mergeCell ref="A51:J51"/>
    <mergeCell ref="A53:B53"/>
    <mergeCell ref="A97:J97"/>
    <mergeCell ref="A98:J98"/>
    <mergeCell ref="A100:B100"/>
    <mergeCell ref="A101:B101"/>
    <mergeCell ref="A86:B86"/>
    <mergeCell ref="A94:J94"/>
    <mergeCell ref="A95:J95"/>
    <mergeCell ref="A96:J96"/>
  </mergeCells>
  <pageMargins left="0.55118110236220474" right="0.27559055118110237" top="0.19685039370078741" bottom="0.43307086614173229" header="0.31496062992125984" footer="0.31496062992125984"/>
  <pageSetup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D38"/>
  <sheetViews>
    <sheetView workbookViewId="0">
      <selection activeCell="D38" sqref="D38"/>
    </sheetView>
  </sheetViews>
  <sheetFormatPr baseColWidth="10" defaultRowHeight="14.25" x14ac:dyDescent="0.25"/>
  <cols>
    <col min="1" max="1" width="1.42578125" style="40" customWidth="1"/>
    <col min="2" max="2" width="51.7109375" style="40" customWidth="1"/>
    <col min="3" max="3" width="30.85546875" style="40" customWidth="1"/>
    <col min="4" max="4" width="32.7109375" style="40" customWidth="1"/>
    <col min="5" max="16384" width="11.42578125" style="40"/>
  </cols>
  <sheetData>
    <row r="1" spans="1:4" s="71" customFormat="1" ht="15" x14ac:dyDescent="0.25">
      <c r="A1" s="857" t="s">
        <v>167</v>
      </c>
      <c r="B1" s="857"/>
      <c r="C1" s="857"/>
      <c r="D1" s="857"/>
    </row>
    <row r="2" spans="1:4" s="72" customFormat="1" ht="15.75" x14ac:dyDescent="0.25">
      <c r="A2" s="857" t="s">
        <v>268</v>
      </c>
      <c r="B2" s="857"/>
      <c r="C2" s="857"/>
      <c r="D2" s="857"/>
    </row>
    <row r="3" spans="1:4" s="72" customFormat="1" ht="15.75" x14ac:dyDescent="0.25">
      <c r="A3" s="857" t="s">
        <v>660</v>
      </c>
      <c r="B3" s="857"/>
      <c r="C3" s="857"/>
      <c r="D3" s="857"/>
    </row>
    <row r="4" spans="1:4" s="72" customFormat="1" ht="15.75" x14ac:dyDescent="0.25">
      <c r="A4" s="857" t="s">
        <v>1548</v>
      </c>
      <c r="B4" s="857"/>
      <c r="C4" s="857"/>
      <c r="D4" s="857"/>
    </row>
    <row r="5" spans="1:4" s="73" customFormat="1" ht="15.75" thickBot="1" x14ac:dyDescent="0.3">
      <c r="A5" s="858" t="s">
        <v>122</v>
      </c>
      <c r="B5" s="858"/>
      <c r="C5" s="858"/>
      <c r="D5" s="858"/>
    </row>
    <row r="6" spans="1:4" s="69" customFormat="1" ht="27" customHeight="1" thickBot="1" x14ac:dyDescent="0.3">
      <c r="A6" s="886" t="s">
        <v>269</v>
      </c>
      <c r="B6" s="849"/>
      <c r="C6" s="160"/>
      <c r="D6" s="406">
        <v>120487888.7</v>
      </c>
    </row>
    <row r="7" spans="1:4" s="163" customFormat="1" ht="9.75" customHeight="1" x14ac:dyDescent="0.25">
      <c r="A7" s="161"/>
      <c r="B7" s="161"/>
      <c r="C7" s="162"/>
      <c r="D7" s="162"/>
    </row>
    <row r="8" spans="1:4" s="163" customFormat="1" ht="17.25" customHeight="1" thickBot="1" x14ac:dyDescent="0.3">
      <c r="A8" s="165" t="s">
        <v>264</v>
      </c>
      <c r="B8" s="165"/>
      <c r="C8" s="166"/>
      <c r="D8" s="166"/>
    </row>
    <row r="9" spans="1:4" ht="20.100000000000001" customHeight="1" thickBot="1" x14ac:dyDescent="0.3">
      <c r="A9" s="167" t="s">
        <v>270</v>
      </c>
      <c r="B9" s="168"/>
      <c r="C9" s="169"/>
      <c r="D9" s="398">
        <f>SUM(C10:C28)</f>
        <v>109496623.94</v>
      </c>
    </row>
    <row r="10" spans="1:4" ht="20.100000000000001" customHeight="1" x14ac:dyDescent="0.25">
      <c r="A10" s="79"/>
      <c r="B10" s="82" t="s">
        <v>273</v>
      </c>
      <c r="C10" s="407">
        <v>42920</v>
      </c>
      <c r="D10" s="76"/>
    </row>
    <row r="11" spans="1:4" ht="33" customHeight="1" x14ac:dyDescent="0.25">
      <c r="A11" s="79"/>
      <c r="B11" s="82" t="s">
        <v>274</v>
      </c>
      <c r="C11" s="158"/>
      <c r="D11" s="76"/>
    </row>
    <row r="12" spans="1:4" ht="20.100000000000001" customHeight="1" x14ac:dyDescent="0.25">
      <c r="A12" s="81"/>
      <c r="B12" s="82" t="s">
        <v>275</v>
      </c>
      <c r="C12" s="158"/>
      <c r="D12" s="76"/>
    </row>
    <row r="13" spans="1:4" ht="20.100000000000001" customHeight="1" x14ac:dyDescent="0.25">
      <c r="A13" s="81"/>
      <c r="B13" s="82" t="s">
        <v>276</v>
      </c>
      <c r="C13" s="158"/>
      <c r="D13" s="76"/>
    </row>
    <row r="14" spans="1:4" ht="20.100000000000001" customHeight="1" x14ac:dyDescent="0.25">
      <c r="A14" s="81"/>
      <c r="B14" s="82" t="s">
        <v>277</v>
      </c>
      <c r="C14" s="158"/>
      <c r="D14" s="76"/>
    </row>
    <row r="15" spans="1:4" ht="20.100000000000001" customHeight="1" x14ac:dyDescent="0.25">
      <c r="A15" s="81"/>
      <c r="B15" s="82" t="s">
        <v>278</v>
      </c>
      <c r="C15" s="158"/>
      <c r="D15" s="76"/>
    </row>
    <row r="16" spans="1:4" ht="20.100000000000001" customHeight="1" x14ac:dyDescent="0.25">
      <c r="A16" s="81"/>
      <c r="B16" s="82" t="s">
        <v>279</v>
      </c>
      <c r="C16" s="158"/>
      <c r="D16" s="76"/>
    </row>
    <row r="17" spans="1:4" ht="20.100000000000001" customHeight="1" x14ac:dyDescent="0.25">
      <c r="A17" s="81"/>
      <c r="B17" s="82" t="s">
        <v>280</v>
      </c>
      <c r="C17" s="407">
        <v>109453703.94</v>
      </c>
      <c r="D17" s="76"/>
    </row>
    <row r="18" spans="1:4" ht="20.100000000000001" customHeight="1" x14ac:dyDescent="0.25">
      <c r="A18" s="81"/>
      <c r="B18" s="82" t="s">
        <v>281</v>
      </c>
      <c r="C18" s="158"/>
      <c r="D18" s="76"/>
    </row>
    <row r="19" spans="1:4" ht="20.100000000000001" customHeight="1" x14ac:dyDescent="0.25">
      <c r="A19" s="81"/>
      <c r="B19" s="82" t="s">
        <v>282</v>
      </c>
      <c r="C19" s="158"/>
      <c r="D19" s="76"/>
    </row>
    <row r="20" spans="1:4" ht="20.100000000000001" customHeight="1" x14ac:dyDescent="0.25">
      <c r="A20" s="81"/>
      <c r="B20" s="82" t="s">
        <v>283</v>
      </c>
      <c r="C20" s="158"/>
      <c r="D20" s="76"/>
    </row>
    <row r="21" spans="1:4" ht="20.100000000000001" customHeight="1" x14ac:dyDescent="0.25">
      <c r="A21" s="81"/>
      <c r="B21" s="82" t="s">
        <v>284</v>
      </c>
      <c r="C21" s="158"/>
      <c r="D21" s="76"/>
    </row>
    <row r="22" spans="1:4" ht="20.100000000000001" customHeight="1" x14ac:dyDescent="0.25">
      <c r="A22" s="81"/>
      <c r="B22" s="82" t="s">
        <v>285</v>
      </c>
      <c r="C22" s="158"/>
      <c r="D22" s="76"/>
    </row>
    <row r="23" spans="1:4" ht="20.100000000000001" customHeight="1" x14ac:dyDescent="0.25">
      <c r="A23" s="81"/>
      <c r="B23" s="82" t="s">
        <v>286</v>
      </c>
      <c r="C23" s="158"/>
      <c r="D23" s="76"/>
    </row>
    <row r="24" spans="1:4" ht="20.100000000000001" customHeight="1" x14ac:dyDescent="0.25">
      <c r="A24" s="81"/>
      <c r="B24" s="82" t="s">
        <v>287</v>
      </c>
      <c r="C24" s="158"/>
      <c r="D24" s="76"/>
    </row>
    <row r="25" spans="1:4" ht="20.100000000000001" customHeight="1" x14ac:dyDescent="0.25">
      <c r="A25" s="81"/>
      <c r="B25" s="82" t="s">
        <v>289</v>
      </c>
      <c r="C25" s="158"/>
      <c r="D25" s="76"/>
    </row>
    <row r="26" spans="1:4" ht="20.100000000000001" customHeight="1" x14ac:dyDescent="0.25">
      <c r="A26" s="77" t="s">
        <v>290</v>
      </c>
      <c r="B26" s="82"/>
      <c r="C26" s="158"/>
      <c r="D26" s="76"/>
    </row>
    <row r="27" spans="1:4" ht="7.5" customHeight="1" x14ac:dyDescent="0.25">
      <c r="A27" s="81"/>
      <c r="B27" s="82"/>
      <c r="C27" s="158"/>
      <c r="D27" s="76"/>
    </row>
    <row r="28" spans="1:4" ht="20.100000000000001" customHeight="1" thickBot="1" x14ac:dyDescent="0.3">
      <c r="A28" s="164" t="s">
        <v>252</v>
      </c>
      <c r="B28" s="80"/>
      <c r="C28" s="158"/>
      <c r="D28" s="76"/>
    </row>
    <row r="29" spans="1:4" ht="20.100000000000001" customHeight="1" thickBot="1" x14ac:dyDescent="0.3">
      <c r="A29" s="167" t="s">
        <v>271</v>
      </c>
      <c r="B29" s="168"/>
      <c r="C29" s="169"/>
      <c r="D29" s="351">
        <f>SUM(C30:C32)</f>
        <v>49914342.469999999</v>
      </c>
    </row>
    <row r="30" spans="1:4" ht="20.100000000000001" customHeight="1" x14ac:dyDescent="0.25">
      <c r="A30" s="81"/>
      <c r="B30" s="82" t="s">
        <v>291</v>
      </c>
      <c r="C30" s="588">
        <v>201908.93</v>
      </c>
      <c r="D30" s="76"/>
    </row>
    <row r="31" spans="1:4" ht="20.100000000000001" customHeight="1" x14ac:dyDescent="0.25">
      <c r="A31" s="81"/>
      <c r="B31" s="82" t="s">
        <v>46</v>
      </c>
      <c r="C31" s="588">
        <v>49712433.539999999</v>
      </c>
      <c r="D31" s="76"/>
    </row>
    <row r="32" spans="1:4" ht="20.100000000000001" customHeight="1" x14ac:dyDescent="0.25">
      <c r="A32" s="81"/>
      <c r="B32" s="82" t="s">
        <v>292</v>
      </c>
      <c r="C32" s="158"/>
      <c r="D32" s="76"/>
    </row>
    <row r="33" spans="1:4" ht="25.5" customHeight="1" x14ac:dyDescent="0.25">
      <c r="A33" s="81"/>
      <c r="B33" s="82" t="s">
        <v>293</v>
      </c>
      <c r="C33" s="158"/>
      <c r="D33" s="76"/>
    </row>
    <row r="34" spans="1:4" ht="20.100000000000001" customHeight="1" x14ac:dyDescent="0.25">
      <c r="A34" s="81"/>
      <c r="B34" s="82" t="s">
        <v>294</v>
      </c>
      <c r="C34" s="158"/>
      <c r="D34" s="76"/>
    </row>
    <row r="35" spans="1:4" ht="20.100000000000001" customHeight="1" x14ac:dyDescent="0.25">
      <c r="A35" s="81"/>
      <c r="B35" s="82" t="s">
        <v>295</v>
      </c>
      <c r="C35" s="158"/>
      <c r="D35" s="76"/>
    </row>
    <row r="36" spans="1:4" ht="20.100000000000001" customHeight="1" x14ac:dyDescent="0.25">
      <c r="A36" s="77" t="s">
        <v>296</v>
      </c>
      <c r="B36" s="82"/>
      <c r="C36" s="158"/>
      <c r="D36" s="76"/>
    </row>
    <row r="37" spans="1:4" ht="20.100000000000001" customHeight="1" thickBot="1" x14ac:dyDescent="0.3">
      <c r="A37" s="81"/>
      <c r="B37" s="82"/>
      <c r="C37" s="76"/>
      <c r="D37" s="76"/>
    </row>
    <row r="38" spans="1:4" ht="26.25" customHeight="1" thickBot="1" x14ac:dyDescent="0.3">
      <c r="A38" s="172" t="s">
        <v>297</v>
      </c>
      <c r="B38" s="173"/>
      <c r="C38" s="174"/>
      <c r="D38" s="352">
        <f>+D6-D9+D29</f>
        <v>60905607.230000004</v>
      </c>
    </row>
  </sheetData>
  <mergeCells count="6">
    <mergeCell ref="A6:B6"/>
    <mergeCell ref="A1:D1"/>
    <mergeCell ref="A3:D3"/>
    <mergeCell ref="A2:D2"/>
    <mergeCell ref="A4:D4"/>
    <mergeCell ref="A5:D5"/>
  </mergeCells>
  <pageMargins left="0.23622047244094491" right="0.15748031496062992" top="0.74803149606299213" bottom="0.74803149606299213" header="0.31496062992125984" footer="0.31496062992125984"/>
  <pageSetup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36"/>
  <sheetViews>
    <sheetView workbookViewId="0">
      <selection sqref="A1:E50"/>
    </sheetView>
  </sheetViews>
  <sheetFormatPr baseColWidth="10" defaultRowHeight="14.25" x14ac:dyDescent="0.2"/>
  <cols>
    <col min="1" max="1" width="4.28515625" style="56" customWidth="1"/>
    <col min="2" max="2" width="41.5703125" style="8" customWidth="1"/>
    <col min="3" max="3" width="26.7109375" style="8" customWidth="1"/>
    <col min="4" max="4" width="14.7109375" style="8" customWidth="1"/>
    <col min="5" max="5" width="21.28515625" style="8" customWidth="1"/>
    <col min="6" max="16384" width="11.42578125" style="8"/>
  </cols>
  <sheetData>
    <row r="1" spans="1:5" ht="15" x14ac:dyDescent="0.25">
      <c r="C1" s="151" t="s">
        <v>167</v>
      </c>
      <c r="E1" s="130" t="s">
        <v>432</v>
      </c>
    </row>
    <row r="2" spans="1:5" ht="15.75" x14ac:dyDescent="0.25">
      <c r="A2" s="896" t="s">
        <v>227</v>
      </c>
      <c r="B2" s="896"/>
      <c r="C2" s="896"/>
      <c r="D2" s="896"/>
      <c r="E2" s="896"/>
    </row>
    <row r="3" spans="1:5" ht="15" x14ac:dyDescent="0.2">
      <c r="C3" s="397" t="s">
        <v>660</v>
      </c>
    </row>
    <row r="4" spans="1:5" ht="15.75" x14ac:dyDescent="0.25">
      <c r="B4" s="132"/>
      <c r="C4" s="547" t="s">
        <v>1548</v>
      </c>
      <c r="D4" s="132"/>
      <c r="E4" s="132"/>
    </row>
    <row r="5" spans="1:5" ht="15.75" x14ac:dyDescent="0.25">
      <c r="A5" s="35"/>
      <c r="B5" s="35"/>
      <c r="C5" s="178" t="s">
        <v>298</v>
      </c>
      <c r="D5" s="36"/>
      <c r="E5" s="152"/>
    </row>
    <row r="6" spans="1:5" ht="6.75" customHeight="1" thickBot="1" x14ac:dyDescent="0.25"/>
    <row r="7" spans="1:5" s="131" customFormat="1" ht="30" customHeight="1" x14ac:dyDescent="0.25">
      <c r="A7" s="897" t="s">
        <v>221</v>
      </c>
      <c r="B7" s="898"/>
      <c r="C7" s="147" t="s">
        <v>222</v>
      </c>
      <c r="D7" s="148" t="s">
        <v>223</v>
      </c>
      <c r="E7" s="149" t="s">
        <v>175</v>
      </c>
    </row>
    <row r="8" spans="1:5" s="131" customFormat="1" ht="30" customHeight="1" thickBot="1" x14ac:dyDescent="0.3">
      <c r="A8" s="899"/>
      <c r="B8" s="900"/>
      <c r="C8" s="150" t="s">
        <v>224</v>
      </c>
      <c r="D8" s="150" t="s">
        <v>225</v>
      </c>
      <c r="E8" s="154" t="s">
        <v>226</v>
      </c>
    </row>
    <row r="9" spans="1:5" s="131" customFormat="1" ht="21" customHeight="1" x14ac:dyDescent="0.25">
      <c r="A9" s="901" t="s">
        <v>228</v>
      </c>
      <c r="B9" s="902"/>
      <c r="C9" s="902"/>
      <c r="D9" s="902"/>
      <c r="E9" s="903"/>
    </row>
    <row r="10" spans="1:5" s="131" customFormat="1" ht="20.25" customHeight="1" x14ac:dyDescent="0.25">
      <c r="A10" s="144">
        <v>1</v>
      </c>
      <c r="B10" s="145"/>
      <c r="C10" s="153"/>
      <c r="D10" s="145"/>
      <c r="E10" s="146"/>
    </row>
    <row r="11" spans="1:5" s="131" customFormat="1" ht="20.25" customHeight="1" x14ac:dyDescent="0.25">
      <c r="A11" s="144">
        <v>2</v>
      </c>
      <c r="B11" s="145"/>
      <c r="C11" s="153"/>
      <c r="D11" s="145"/>
      <c r="E11" s="146"/>
    </row>
    <row r="12" spans="1:5" s="131" customFormat="1" ht="20.25" customHeight="1" x14ac:dyDescent="0.25">
      <c r="A12" s="144">
        <v>3</v>
      </c>
      <c r="B12" s="145"/>
      <c r="C12" s="153"/>
      <c r="D12" s="145"/>
      <c r="E12" s="146"/>
    </row>
    <row r="13" spans="1:5" s="131" customFormat="1" ht="20.25" customHeight="1" x14ac:dyDescent="0.25">
      <c r="A13" s="144">
        <v>4</v>
      </c>
      <c r="B13" s="145"/>
      <c r="C13" s="153"/>
      <c r="D13" s="145"/>
      <c r="E13" s="146"/>
    </row>
    <row r="14" spans="1:5" s="131" customFormat="1" ht="20.25" customHeight="1" x14ac:dyDescent="0.25">
      <c r="A14" s="144">
        <v>5</v>
      </c>
      <c r="B14" s="145"/>
      <c r="C14" s="153"/>
      <c r="D14" s="145"/>
      <c r="E14" s="146"/>
    </row>
    <row r="15" spans="1:5" s="131" customFormat="1" ht="20.25" customHeight="1" x14ac:dyDescent="0.25">
      <c r="A15" s="144">
        <v>6</v>
      </c>
      <c r="B15" s="145"/>
      <c r="C15" s="153"/>
      <c r="D15" s="145"/>
      <c r="E15" s="146"/>
    </row>
    <row r="16" spans="1:5" s="131" customFormat="1" ht="20.25" customHeight="1" x14ac:dyDescent="1.6">
      <c r="A16" s="144">
        <v>7</v>
      </c>
      <c r="B16" s="145"/>
      <c r="C16" s="399" t="s">
        <v>659</v>
      </c>
      <c r="D16" s="145"/>
      <c r="E16" s="146"/>
    </row>
    <row r="17" spans="1:5" s="131" customFormat="1" ht="20.25" customHeight="1" x14ac:dyDescent="0.25">
      <c r="A17" s="144">
        <v>8</v>
      </c>
      <c r="B17" s="145"/>
      <c r="C17" s="153"/>
      <c r="D17" s="145"/>
      <c r="E17" s="146"/>
    </row>
    <row r="18" spans="1:5" s="131" customFormat="1" ht="20.25" customHeight="1" x14ac:dyDescent="0.25">
      <c r="A18" s="144">
        <v>9</v>
      </c>
      <c r="B18" s="145"/>
      <c r="C18" s="153"/>
      <c r="D18" s="145"/>
      <c r="E18" s="146"/>
    </row>
    <row r="19" spans="1:5" s="131" customFormat="1" ht="20.25" customHeight="1" x14ac:dyDescent="0.25">
      <c r="A19" s="144">
        <v>10</v>
      </c>
      <c r="B19" s="145"/>
      <c r="C19" s="153"/>
      <c r="D19" s="145"/>
      <c r="E19" s="146"/>
    </row>
    <row r="20" spans="1:5" s="131" customFormat="1" ht="20.25" customHeight="1" x14ac:dyDescent="0.25">
      <c r="A20" s="144"/>
      <c r="B20" s="145" t="s">
        <v>229</v>
      </c>
      <c r="C20" s="153"/>
      <c r="D20" s="145"/>
      <c r="E20" s="146"/>
    </row>
    <row r="21" spans="1:5" s="131" customFormat="1" ht="20.25" customHeight="1" x14ac:dyDescent="0.25">
      <c r="A21" s="144"/>
      <c r="B21" s="145"/>
      <c r="C21" s="153"/>
      <c r="D21" s="145"/>
      <c r="E21" s="146"/>
    </row>
    <row r="22" spans="1:5" s="131" customFormat="1" ht="21" customHeight="1" x14ac:dyDescent="0.25">
      <c r="A22" s="893" t="s">
        <v>230</v>
      </c>
      <c r="B22" s="894"/>
      <c r="C22" s="894"/>
      <c r="D22" s="894"/>
      <c r="E22" s="895"/>
    </row>
    <row r="23" spans="1:5" s="131" customFormat="1" ht="20.25" customHeight="1" x14ac:dyDescent="0.25">
      <c r="A23" s="144">
        <v>1</v>
      </c>
      <c r="B23" s="145"/>
      <c r="C23" s="153"/>
      <c r="D23" s="145"/>
      <c r="E23" s="146"/>
    </row>
    <row r="24" spans="1:5" s="131" customFormat="1" ht="20.25" customHeight="1" x14ac:dyDescent="0.25">
      <c r="A24" s="144">
        <v>2</v>
      </c>
      <c r="B24" s="145"/>
      <c r="C24" s="153"/>
      <c r="D24" s="145"/>
      <c r="E24" s="146"/>
    </row>
    <row r="25" spans="1:5" s="131" customFormat="1" ht="20.25" customHeight="1" x14ac:dyDescent="0.25">
      <c r="A25" s="144">
        <v>3</v>
      </c>
      <c r="B25" s="145"/>
      <c r="C25" s="153"/>
      <c r="D25" s="145"/>
      <c r="E25" s="146"/>
    </row>
    <row r="26" spans="1:5" s="131" customFormat="1" ht="20.25" customHeight="1" x14ac:dyDescent="0.25">
      <c r="A26" s="144">
        <v>4</v>
      </c>
      <c r="B26" s="145"/>
      <c r="C26" s="153"/>
      <c r="D26" s="145"/>
      <c r="E26" s="146"/>
    </row>
    <row r="27" spans="1:5" s="131" customFormat="1" ht="20.25" customHeight="1" x14ac:dyDescent="0.25">
      <c r="A27" s="144">
        <v>5</v>
      </c>
      <c r="B27" s="145"/>
      <c r="C27" s="153"/>
      <c r="D27" s="145"/>
      <c r="E27" s="146"/>
    </row>
    <row r="28" spans="1:5" s="131" customFormat="1" ht="20.25" customHeight="1" x14ac:dyDescent="0.25">
      <c r="A28" s="144">
        <v>6</v>
      </c>
      <c r="B28" s="145"/>
      <c r="C28" s="153"/>
      <c r="D28" s="145"/>
      <c r="E28" s="146"/>
    </row>
    <row r="29" spans="1:5" s="131" customFormat="1" ht="20.25" customHeight="1" x14ac:dyDescent="0.25">
      <c r="A29" s="144">
        <v>7</v>
      </c>
      <c r="B29" s="145"/>
      <c r="C29" s="153"/>
      <c r="D29" s="145"/>
      <c r="E29" s="146"/>
    </row>
    <row r="30" spans="1:5" s="131" customFormat="1" ht="20.25" customHeight="1" x14ac:dyDescent="0.25">
      <c r="A30" s="144">
        <v>8</v>
      </c>
      <c r="B30" s="145"/>
      <c r="C30" s="153"/>
      <c r="D30" s="145"/>
      <c r="E30" s="146"/>
    </row>
    <row r="31" spans="1:5" s="131" customFormat="1" ht="20.25" customHeight="1" x14ac:dyDescent="0.25">
      <c r="A31" s="144">
        <v>9</v>
      </c>
      <c r="B31" s="145"/>
      <c r="C31" s="153"/>
      <c r="D31" s="145"/>
      <c r="E31" s="146"/>
    </row>
    <row r="32" spans="1:5" s="131" customFormat="1" ht="20.25" customHeight="1" x14ac:dyDescent="0.25">
      <c r="A32" s="144">
        <v>10</v>
      </c>
      <c r="B32" s="145"/>
      <c r="C32" s="153"/>
      <c r="D32" s="145"/>
      <c r="E32" s="146"/>
    </row>
    <row r="33" spans="1:10" s="53" customFormat="1" ht="39.950000000000003" customHeight="1" x14ac:dyDescent="0.2">
      <c r="A33" s="144"/>
      <c r="B33" s="121" t="s">
        <v>231</v>
      </c>
      <c r="C33" s="123"/>
      <c r="D33" s="122"/>
      <c r="E33" s="124"/>
    </row>
    <row r="34" spans="1:10" s="53" customFormat="1" ht="39.950000000000003" customHeight="1" thickBot="1" x14ac:dyDescent="0.25">
      <c r="A34" s="144"/>
      <c r="B34" s="121"/>
      <c r="C34" s="123"/>
      <c r="D34" s="122"/>
      <c r="E34" s="124"/>
    </row>
    <row r="35" spans="1:10" ht="30" customHeight="1" thickBot="1" x14ac:dyDescent="0.25">
      <c r="A35" s="133"/>
      <c r="B35" s="126" t="s">
        <v>232</v>
      </c>
      <c r="C35" s="127"/>
      <c r="D35" s="128"/>
      <c r="E35" s="129"/>
    </row>
    <row r="36" spans="1:10" x14ac:dyDescent="0.2">
      <c r="J36" s="37"/>
    </row>
  </sheetData>
  <mergeCells count="4">
    <mergeCell ref="A22:E22"/>
    <mergeCell ref="A2:E2"/>
    <mergeCell ref="A7:B8"/>
    <mergeCell ref="A9:E9"/>
  </mergeCells>
  <printOptions horizontalCentered="1"/>
  <pageMargins left="0.31496062992125984" right="0.43307086614173229" top="0.59" bottom="0.39" header="0.31496062992125984" footer="0.31496062992125984"/>
  <pageSetup scale="7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6"/>
  <sheetViews>
    <sheetView workbookViewId="0">
      <selection sqref="A1:D49"/>
    </sheetView>
  </sheetViews>
  <sheetFormatPr baseColWidth="10" defaultRowHeight="14.25" x14ac:dyDescent="0.2"/>
  <cols>
    <col min="1" max="1" width="4.85546875" style="56" customWidth="1"/>
    <col min="2" max="2" width="52" style="8" customWidth="1"/>
    <col min="3" max="4" width="34.42578125" style="8" customWidth="1"/>
    <col min="5" max="16384" width="11.42578125" style="8"/>
  </cols>
  <sheetData>
    <row r="1" spans="1:4" ht="15" x14ac:dyDescent="0.25">
      <c r="C1" s="151" t="s">
        <v>167</v>
      </c>
      <c r="D1" s="130" t="s">
        <v>433</v>
      </c>
    </row>
    <row r="2" spans="1:4" ht="15.75" x14ac:dyDescent="0.25">
      <c r="A2" s="896" t="s">
        <v>233</v>
      </c>
      <c r="B2" s="896"/>
      <c r="C2" s="896"/>
      <c r="D2" s="896"/>
    </row>
    <row r="3" spans="1:4" ht="15" x14ac:dyDescent="0.2">
      <c r="C3" s="397" t="s">
        <v>660</v>
      </c>
    </row>
    <row r="4" spans="1:4" ht="15.75" x14ac:dyDescent="0.25">
      <c r="B4" s="132"/>
      <c r="C4" s="547" t="s">
        <v>1548</v>
      </c>
      <c r="D4" s="132"/>
    </row>
    <row r="5" spans="1:4" ht="15.75" x14ac:dyDescent="0.25">
      <c r="A5" s="132"/>
      <c r="B5" s="132"/>
      <c r="C5" s="178" t="s">
        <v>298</v>
      </c>
      <c r="D5" s="152"/>
    </row>
    <row r="6" spans="1:4" ht="6.75" customHeight="1" thickBot="1" x14ac:dyDescent="0.25"/>
    <row r="7" spans="1:4" s="131" customFormat="1" ht="30" customHeight="1" x14ac:dyDescent="0.25">
      <c r="A7" s="897" t="s">
        <v>221</v>
      </c>
      <c r="B7" s="898"/>
      <c r="C7" s="904" t="s">
        <v>185</v>
      </c>
      <c r="D7" s="906" t="s">
        <v>234</v>
      </c>
    </row>
    <row r="8" spans="1:4" s="131" customFormat="1" ht="4.5" customHeight="1" thickBot="1" x14ac:dyDescent="0.3">
      <c r="A8" s="899"/>
      <c r="B8" s="900"/>
      <c r="C8" s="905"/>
      <c r="D8" s="907"/>
    </row>
    <row r="9" spans="1:4" s="131" customFormat="1" ht="21" customHeight="1" x14ac:dyDescent="0.25">
      <c r="A9" s="901" t="s">
        <v>228</v>
      </c>
      <c r="B9" s="902"/>
      <c r="C9" s="902"/>
      <c r="D9" s="903"/>
    </row>
    <row r="10" spans="1:4" s="131" customFormat="1" ht="20.25" customHeight="1" x14ac:dyDescent="0.25">
      <c r="A10" s="144">
        <v>1</v>
      </c>
      <c r="B10" s="145"/>
      <c r="C10" s="153"/>
      <c r="D10" s="146"/>
    </row>
    <row r="11" spans="1:4" s="131" customFormat="1" ht="20.25" customHeight="1" x14ac:dyDescent="0.25">
      <c r="A11" s="144">
        <v>2</v>
      </c>
      <c r="B11" s="145"/>
      <c r="C11" s="153"/>
      <c r="D11" s="146"/>
    </row>
    <row r="12" spans="1:4" s="131" customFormat="1" ht="20.25" customHeight="1" x14ac:dyDescent="0.25">
      <c r="A12" s="144">
        <v>3</v>
      </c>
      <c r="B12" s="145"/>
      <c r="C12" s="153"/>
      <c r="D12" s="146"/>
    </row>
    <row r="13" spans="1:4" s="131" customFormat="1" ht="20.25" customHeight="1" x14ac:dyDescent="0.25">
      <c r="A13" s="144">
        <v>4</v>
      </c>
      <c r="B13" s="145"/>
      <c r="C13" s="153"/>
      <c r="D13" s="146"/>
    </row>
    <row r="14" spans="1:4" s="131" customFormat="1" ht="20.25" customHeight="1" x14ac:dyDescent="0.25">
      <c r="A14" s="144">
        <v>5</v>
      </c>
      <c r="B14" s="145"/>
      <c r="C14" s="153"/>
      <c r="D14" s="146"/>
    </row>
    <row r="15" spans="1:4" s="131" customFormat="1" ht="20.25" customHeight="1" x14ac:dyDescent="0.25">
      <c r="A15" s="144">
        <v>6</v>
      </c>
      <c r="B15" s="145"/>
      <c r="C15" s="153"/>
      <c r="D15" s="146"/>
    </row>
    <row r="16" spans="1:4" s="131" customFormat="1" ht="20.25" customHeight="1" x14ac:dyDescent="0.25">
      <c r="A16" s="144">
        <v>7</v>
      </c>
      <c r="B16" s="145"/>
      <c r="C16" s="153"/>
      <c r="D16" s="146"/>
    </row>
    <row r="17" spans="1:4" s="131" customFormat="1" ht="20.25" customHeight="1" x14ac:dyDescent="0.25">
      <c r="A17" s="144">
        <v>8</v>
      </c>
      <c r="B17" s="145"/>
      <c r="C17" s="153"/>
      <c r="D17" s="146"/>
    </row>
    <row r="18" spans="1:4" s="131" customFormat="1" ht="20.25" customHeight="1" x14ac:dyDescent="0.25">
      <c r="A18" s="144">
        <v>9</v>
      </c>
      <c r="B18" s="145"/>
      <c r="C18" s="153"/>
      <c r="D18" s="146"/>
    </row>
    <row r="19" spans="1:4" s="131" customFormat="1" ht="20.25" customHeight="1" x14ac:dyDescent="0.25">
      <c r="A19" s="144">
        <v>10</v>
      </c>
      <c r="B19" s="145"/>
      <c r="C19" s="153"/>
      <c r="D19" s="146"/>
    </row>
    <row r="20" spans="1:4" s="131" customFormat="1" ht="20.25" customHeight="1" x14ac:dyDescent="0.25">
      <c r="A20" s="144"/>
      <c r="B20" s="145" t="s">
        <v>235</v>
      </c>
      <c r="C20" s="153"/>
      <c r="D20" s="146"/>
    </row>
    <row r="21" spans="1:4" s="131" customFormat="1" ht="20.25" customHeight="1" x14ac:dyDescent="0.25">
      <c r="A21" s="144"/>
      <c r="B21" s="145"/>
      <c r="C21" s="153"/>
      <c r="D21" s="146"/>
    </row>
    <row r="22" spans="1:4" s="131" customFormat="1" ht="21" customHeight="1" x14ac:dyDescent="0.25">
      <c r="A22" s="893" t="s">
        <v>230</v>
      </c>
      <c r="B22" s="894"/>
      <c r="C22" s="894"/>
      <c r="D22" s="895"/>
    </row>
    <row r="23" spans="1:4" s="131" customFormat="1" ht="20.25" customHeight="1" x14ac:dyDescent="0.25">
      <c r="A23" s="144">
        <v>1</v>
      </c>
      <c r="B23" s="145"/>
      <c r="C23" s="153"/>
      <c r="D23" s="146"/>
    </row>
    <row r="24" spans="1:4" s="131" customFormat="1" ht="20.25" customHeight="1" x14ac:dyDescent="0.25">
      <c r="A24" s="144">
        <v>2</v>
      </c>
      <c r="B24" s="145"/>
      <c r="C24" s="153"/>
      <c r="D24" s="146"/>
    </row>
    <row r="25" spans="1:4" s="131" customFormat="1" ht="20.25" customHeight="1" x14ac:dyDescent="0.25">
      <c r="A25" s="144">
        <v>3</v>
      </c>
      <c r="B25" s="145"/>
      <c r="C25" s="153"/>
      <c r="D25" s="146"/>
    </row>
    <row r="26" spans="1:4" s="131" customFormat="1" ht="20.25" customHeight="1" x14ac:dyDescent="0.25">
      <c r="A26" s="144">
        <v>4</v>
      </c>
      <c r="B26" s="145"/>
      <c r="C26" s="153"/>
      <c r="D26" s="146"/>
    </row>
    <row r="27" spans="1:4" s="131" customFormat="1" ht="20.25" customHeight="1" x14ac:dyDescent="0.25">
      <c r="A27" s="144">
        <v>5</v>
      </c>
      <c r="B27" s="145"/>
      <c r="C27" s="153"/>
      <c r="D27" s="146"/>
    </row>
    <row r="28" spans="1:4" s="131" customFormat="1" ht="20.25" customHeight="1" x14ac:dyDescent="0.25">
      <c r="A28" s="144">
        <v>6</v>
      </c>
      <c r="B28" s="145"/>
      <c r="C28" s="153"/>
      <c r="D28" s="146"/>
    </row>
    <row r="29" spans="1:4" s="131" customFormat="1" ht="20.25" customHeight="1" x14ac:dyDescent="0.25">
      <c r="A29" s="144">
        <v>7</v>
      </c>
      <c r="B29" s="145"/>
      <c r="C29" s="153"/>
      <c r="D29" s="146"/>
    </row>
    <row r="30" spans="1:4" s="131" customFormat="1" ht="20.25" customHeight="1" x14ac:dyDescent="0.25">
      <c r="A30" s="144">
        <v>8</v>
      </c>
      <c r="B30" s="145"/>
      <c r="C30" s="153"/>
      <c r="D30" s="146"/>
    </row>
    <row r="31" spans="1:4" s="131" customFormat="1" ht="20.25" customHeight="1" x14ac:dyDescent="0.25">
      <c r="A31" s="144">
        <v>9</v>
      </c>
      <c r="B31" s="145"/>
      <c r="C31" s="153"/>
      <c r="D31" s="146"/>
    </row>
    <row r="32" spans="1:4" s="131" customFormat="1" ht="20.25" customHeight="1" x14ac:dyDescent="0.25">
      <c r="A32" s="144">
        <v>10</v>
      </c>
      <c r="B32" s="145"/>
      <c r="C32" s="153"/>
      <c r="D32" s="146"/>
    </row>
    <row r="33" spans="1:9" s="53" customFormat="1" ht="39.950000000000003" customHeight="1" x14ac:dyDescent="0.2">
      <c r="A33" s="144"/>
      <c r="B33" s="121" t="s">
        <v>236</v>
      </c>
      <c r="C33" s="123"/>
      <c r="D33" s="124"/>
    </row>
    <row r="34" spans="1:9" s="53" customFormat="1" ht="39.950000000000003" customHeight="1" thickBot="1" x14ac:dyDescent="0.25">
      <c r="A34" s="144"/>
      <c r="B34" s="121"/>
      <c r="C34" s="123"/>
      <c r="D34" s="124"/>
    </row>
    <row r="35" spans="1:9" ht="30" customHeight="1" thickBot="1" x14ac:dyDescent="0.25">
      <c r="A35" s="133"/>
      <c r="B35" s="126" t="s">
        <v>232</v>
      </c>
      <c r="C35" s="127"/>
      <c r="D35" s="129"/>
    </row>
    <row r="36" spans="1:9" x14ac:dyDescent="0.2">
      <c r="I36" s="37"/>
    </row>
  </sheetData>
  <mergeCells count="6">
    <mergeCell ref="A2:D2"/>
    <mergeCell ref="A7:B8"/>
    <mergeCell ref="A9:D9"/>
    <mergeCell ref="A22:D22"/>
    <mergeCell ref="C7:C8"/>
    <mergeCell ref="D7:D8"/>
  </mergeCells>
  <printOptions horizontalCentered="1"/>
  <pageMargins left="0.34" right="0.22" top="0.56000000000000005" bottom="0.36" header="0.31496062992125984" footer="0.31496062992125984"/>
  <pageSetup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J29"/>
  <sheetViews>
    <sheetView workbookViewId="0">
      <selection activeCell="C9" sqref="C9:E21"/>
    </sheetView>
  </sheetViews>
  <sheetFormatPr baseColWidth="10" defaultRowHeight="14.25" x14ac:dyDescent="0.2"/>
  <cols>
    <col min="1" max="1" width="4.28515625" style="56" customWidth="1"/>
    <col min="2" max="2" width="52" style="8" customWidth="1"/>
    <col min="3" max="5" width="21.85546875" style="8" customWidth="1"/>
    <col min="6" max="16384" width="11.42578125" style="8"/>
  </cols>
  <sheetData>
    <row r="1" spans="1:5" ht="15" x14ac:dyDescent="0.25">
      <c r="C1" s="151" t="s">
        <v>167</v>
      </c>
      <c r="D1" s="151"/>
      <c r="E1" s="130" t="s">
        <v>434</v>
      </c>
    </row>
    <row r="2" spans="1:5" ht="15.75" x14ac:dyDescent="0.25">
      <c r="A2" s="896" t="s">
        <v>329</v>
      </c>
      <c r="B2" s="896"/>
      <c r="C2" s="896"/>
      <c r="D2" s="896"/>
      <c r="E2" s="896"/>
    </row>
    <row r="3" spans="1:5" ht="15" x14ac:dyDescent="0.25">
      <c r="C3" s="703" t="s">
        <v>660</v>
      </c>
      <c r="D3" s="151"/>
    </row>
    <row r="4" spans="1:5" ht="15.75" x14ac:dyDescent="0.25">
      <c r="B4" s="132"/>
      <c r="C4" s="595" t="s">
        <v>1548</v>
      </c>
      <c r="D4" s="132"/>
      <c r="E4" s="132"/>
    </row>
    <row r="5" spans="1:5" ht="15.75" x14ac:dyDescent="0.25">
      <c r="A5" s="132"/>
      <c r="B5" s="132"/>
      <c r="C5" s="178" t="s">
        <v>298</v>
      </c>
      <c r="D5" s="132"/>
      <c r="E5" s="152"/>
    </row>
    <row r="6" spans="1:5" ht="6.75" customHeight="1" thickBot="1" x14ac:dyDescent="0.25"/>
    <row r="7" spans="1:5" s="131" customFormat="1" ht="17.25" customHeight="1" x14ac:dyDescent="0.25">
      <c r="A7" s="908" t="s">
        <v>113</v>
      </c>
      <c r="B7" s="909"/>
      <c r="C7" s="916" t="s">
        <v>237</v>
      </c>
      <c r="D7" s="175" t="s">
        <v>185</v>
      </c>
      <c r="E7" s="918" t="s">
        <v>234</v>
      </c>
    </row>
    <row r="8" spans="1:5" s="131" customFormat="1" ht="4.5" customHeight="1" thickBot="1" x14ac:dyDescent="0.3">
      <c r="A8" s="910"/>
      <c r="B8" s="911"/>
      <c r="C8" s="917"/>
      <c r="D8" s="176"/>
      <c r="E8" s="919"/>
    </row>
    <row r="9" spans="1:5" s="131" customFormat="1" ht="20.25" customHeight="1" x14ac:dyDescent="0.25">
      <c r="A9" s="125" t="s">
        <v>238</v>
      </c>
      <c r="B9" s="145"/>
      <c r="C9" s="400">
        <v>648499823.67999995</v>
      </c>
      <c r="D9" s="400">
        <v>320351966.88999999</v>
      </c>
      <c r="E9" s="400">
        <v>320351966.88999999</v>
      </c>
    </row>
    <row r="10" spans="1:5" s="131" customFormat="1" ht="20.25" customHeight="1" x14ac:dyDescent="0.25">
      <c r="A10" s="144"/>
      <c r="B10" s="155" t="s">
        <v>241</v>
      </c>
      <c r="C10" s="400">
        <v>648499823.67999995</v>
      </c>
      <c r="D10" s="400">
        <v>320351966.88999999</v>
      </c>
      <c r="E10" s="400">
        <v>320351966.88999999</v>
      </c>
    </row>
    <row r="11" spans="1:5" s="131" customFormat="1" ht="20.25" customHeight="1" x14ac:dyDescent="0.25">
      <c r="A11" s="144"/>
      <c r="B11" s="155" t="s">
        <v>239</v>
      </c>
      <c r="C11" s="400"/>
      <c r="D11" s="400"/>
      <c r="E11" s="401"/>
    </row>
    <row r="12" spans="1:5" s="131" customFormat="1" ht="20.25" customHeight="1" x14ac:dyDescent="0.25">
      <c r="A12" s="125" t="s">
        <v>240</v>
      </c>
      <c r="B12" s="155"/>
      <c r="C12" s="400">
        <v>648499823.67999995</v>
      </c>
      <c r="D12" s="400">
        <v>120487888.7</v>
      </c>
      <c r="E12" s="400">
        <v>120487888.7</v>
      </c>
    </row>
    <row r="13" spans="1:5" s="131" customFormat="1" ht="20.25" customHeight="1" x14ac:dyDescent="0.25">
      <c r="A13" s="144"/>
      <c r="B13" s="155" t="s">
        <v>242</v>
      </c>
      <c r="C13" s="400">
        <v>648499823.67999995</v>
      </c>
      <c r="D13" s="400">
        <v>120487888.7</v>
      </c>
      <c r="E13" s="400">
        <v>120487888.7</v>
      </c>
    </row>
    <row r="14" spans="1:5" s="131" customFormat="1" ht="20.25" customHeight="1" x14ac:dyDescent="0.25">
      <c r="A14" s="144"/>
      <c r="B14" s="155" t="s">
        <v>243</v>
      </c>
      <c r="C14" s="400"/>
      <c r="D14" s="400"/>
      <c r="E14" s="401"/>
    </row>
    <row r="15" spans="1:5" s="131" customFormat="1" ht="20.25" customHeight="1" x14ac:dyDescent="0.25">
      <c r="A15" s="125" t="s">
        <v>249</v>
      </c>
      <c r="B15" s="155"/>
      <c r="C15" s="400">
        <v>0</v>
      </c>
      <c r="D15" s="400">
        <v>199864078.19</v>
      </c>
      <c r="E15" s="400">
        <v>199864078.19</v>
      </c>
    </row>
    <row r="16" spans="1:5" s="131" customFormat="1" ht="20.25" customHeight="1" thickBot="1" x14ac:dyDescent="0.3">
      <c r="A16" s="144"/>
      <c r="B16" s="145"/>
      <c r="C16" s="400"/>
      <c r="D16" s="400"/>
      <c r="E16" s="401"/>
    </row>
    <row r="17" spans="1:10" s="131" customFormat="1" ht="21" customHeight="1" x14ac:dyDescent="0.25">
      <c r="A17" s="908" t="s">
        <v>113</v>
      </c>
      <c r="B17" s="909"/>
      <c r="C17" s="912" t="s">
        <v>237</v>
      </c>
      <c r="D17" s="402" t="s">
        <v>185</v>
      </c>
      <c r="E17" s="914" t="s">
        <v>234</v>
      </c>
    </row>
    <row r="18" spans="1:10" s="131" customFormat="1" ht="0.75" customHeight="1" thickBot="1" x14ac:dyDescent="0.3">
      <c r="A18" s="910"/>
      <c r="B18" s="911"/>
      <c r="C18" s="913"/>
      <c r="D18" s="403"/>
      <c r="E18" s="915"/>
    </row>
    <row r="19" spans="1:10" s="131" customFormat="1" ht="20.25" customHeight="1" x14ac:dyDescent="0.25">
      <c r="A19" s="125" t="s">
        <v>244</v>
      </c>
      <c r="B19" s="145"/>
      <c r="C19" s="400">
        <v>0</v>
      </c>
      <c r="D19" s="400">
        <v>199864078.19</v>
      </c>
      <c r="E19" s="400">
        <v>199864078.19</v>
      </c>
    </row>
    <row r="20" spans="1:10" s="131" customFormat="1" ht="20.25" customHeight="1" x14ac:dyDescent="0.25">
      <c r="A20" s="125" t="s">
        <v>245</v>
      </c>
      <c r="B20" s="145"/>
      <c r="C20" s="400">
        <v>0</v>
      </c>
      <c r="D20" s="400">
        <v>0</v>
      </c>
      <c r="E20" s="401">
        <v>0</v>
      </c>
    </row>
    <row r="21" spans="1:10" s="131" customFormat="1" ht="20.25" customHeight="1" x14ac:dyDescent="0.25">
      <c r="A21" s="125" t="s">
        <v>250</v>
      </c>
      <c r="B21" s="145"/>
      <c r="C21" s="400">
        <v>0</v>
      </c>
      <c r="D21" s="400">
        <v>199864078.19</v>
      </c>
      <c r="E21" s="400">
        <v>199864078.19</v>
      </c>
    </row>
    <row r="22" spans="1:10" s="131" customFormat="1" ht="20.25" customHeight="1" thickBot="1" x14ac:dyDescent="0.3">
      <c r="A22" s="144"/>
      <c r="B22" s="145"/>
      <c r="C22" s="400"/>
      <c r="D22" s="400"/>
      <c r="E22" s="401"/>
    </row>
    <row r="23" spans="1:10" s="131" customFormat="1" ht="21" customHeight="1" x14ac:dyDescent="0.25">
      <c r="A23" s="908" t="s">
        <v>113</v>
      </c>
      <c r="B23" s="909"/>
      <c r="C23" s="912" t="s">
        <v>237</v>
      </c>
      <c r="D23" s="402" t="s">
        <v>185</v>
      </c>
      <c r="E23" s="914" t="s">
        <v>234</v>
      </c>
    </row>
    <row r="24" spans="1:10" s="131" customFormat="1" ht="0.75" customHeight="1" thickBot="1" x14ac:dyDescent="0.3">
      <c r="A24" s="910"/>
      <c r="B24" s="911"/>
      <c r="C24" s="913"/>
      <c r="D24" s="403"/>
      <c r="E24" s="915"/>
    </row>
    <row r="25" spans="1:10" s="131" customFormat="1" ht="20.25" customHeight="1" x14ac:dyDescent="0.25">
      <c r="A25" s="125" t="s">
        <v>246</v>
      </c>
      <c r="B25" s="145"/>
      <c r="C25" s="400">
        <v>0</v>
      </c>
      <c r="D25" s="400">
        <v>0</v>
      </c>
      <c r="E25" s="400">
        <v>0</v>
      </c>
    </row>
    <row r="26" spans="1:10" s="131" customFormat="1" ht="20.25" customHeight="1" x14ac:dyDescent="0.25">
      <c r="A26" s="125" t="s">
        <v>247</v>
      </c>
      <c r="B26" s="145"/>
      <c r="C26" s="400">
        <v>0</v>
      </c>
      <c r="D26" s="400">
        <v>0</v>
      </c>
      <c r="E26" s="400">
        <v>0</v>
      </c>
    </row>
    <row r="27" spans="1:10" s="131" customFormat="1" ht="20.25" customHeight="1" x14ac:dyDescent="0.25">
      <c r="A27" s="125" t="s">
        <v>248</v>
      </c>
      <c r="B27" s="145"/>
      <c r="C27" s="400">
        <v>0</v>
      </c>
      <c r="D27" s="400">
        <v>0</v>
      </c>
      <c r="E27" s="400">
        <v>0</v>
      </c>
    </row>
    <row r="28" spans="1:10" s="131" customFormat="1" ht="20.25" customHeight="1" thickBot="1" x14ac:dyDescent="0.3">
      <c r="A28" s="156"/>
      <c r="B28" s="157"/>
      <c r="C28" s="404"/>
      <c r="D28" s="404"/>
      <c r="E28" s="405"/>
    </row>
    <row r="29" spans="1:10" x14ac:dyDescent="0.2">
      <c r="J29" s="37"/>
    </row>
  </sheetData>
  <mergeCells count="10">
    <mergeCell ref="A23:B24"/>
    <mergeCell ref="C23:C24"/>
    <mergeCell ref="E23:E24"/>
    <mergeCell ref="A2:E2"/>
    <mergeCell ref="A7:B8"/>
    <mergeCell ref="C7:C8"/>
    <mergeCell ref="E7:E8"/>
    <mergeCell ref="C17:C18"/>
    <mergeCell ref="E17:E18"/>
    <mergeCell ref="A17:B18"/>
  </mergeCells>
  <printOptions horizontalCentered="1"/>
  <pageMargins left="0.35" right="0.28000000000000003" top="0.74803149606299213" bottom="0.74803149606299213"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G69"/>
  <sheetViews>
    <sheetView workbookViewId="0">
      <selection activeCell="C17" sqref="C17:D66"/>
    </sheetView>
  </sheetViews>
  <sheetFormatPr baseColWidth="10" defaultRowHeight="11.25" x14ac:dyDescent="0.2"/>
  <cols>
    <col min="1" max="1" width="1.5703125" style="675" customWidth="1"/>
    <col min="2" max="2" width="70.140625" style="697" customWidth="1"/>
    <col min="3" max="3" width="18.42578125" style="675" customWidth="1"/>
    <col min="4" max="4" width="18" style="675" customWidth="1"/>
    <col min="5" max="5" width="11.42578125" style="675"/>
    <col min="6" max="6" width="12.85546875" style="675" bestFit="1" customWidth="1"/>
    <col min="7" max="16384" width="11.42578125" style="675"/>
  </cols>
  <sheetData>
    <row r="1" spans="1:7" s="353" customFormat="1" x14ac:dyDescent="0.2">
      <c r="A1" s="818" t="s">
        <v>167</v>
      </c>
      <c r="B1" s="818"/>
      <c r="C1" s="818"/>
      <c r="D1" s="818"/>
      <c r="E1" s="634"/>
      <c r="G1" s="636"/>
    </row>
    <row r="2" spans="1:7" x14ac:dyDescent="0.2">
      <c r="A2" s="816" t="s">
        <v>0</v>
      </c>
      <c r="B2" s="816"/>
      <c r="C2" s="816"/>
      <c r="D2" s="816"/>
    </row>
    <row r="3" spans="1:7" x14ac:dyDescent="0.2">
      <c r="A3" s="816" t="s">
        <v>660</v>
      </c>
      <c r="B3" s="816"/>
      <c r="C3" s="816"/>
      <c r="D3" s="816"/>
    </row>
    <row r="4" spans="1:7" x14ac:dyDescent="0.2">
      <c r="A4" s="816" t="s">
        <v>1547</v>
      </c>
      <c r="B4" s="816"/>
      <c r="C4" s="816"/>
      <c r="D4" s="816"/>
    </row>
    <row r="5" spans="1:7" ht="12" thickBot="1" x14ac:dyDescent="0.25">
      <c r="A5" s="817" t="s">
        <v>122</v>
      </c>
      <c r="B5" s="817"/>
      <c r="C5" s="817"/>
      <c r="D5" s="817"/>
    </row>
    <row r="6" spans="1:7" x14ac:dyDescent="0.2">
      <c r="A6" s="668"/>
      <c r="B6" s="691"/>
      <c r="C6" s="669">
        <v>2015</v>
      </c>
      <c r="D6" s="670">
        <v>2014</v>
      </c>
    </row>
    <row r="7" spans="1:7" x14ac:dyDescent="0.2">
      <c r="A7" s="671" t="s">
        <v>1</v>
      </c>
      <c r="B7" s="692"/>
      <c r="C7" s="672">
        <v>0</v>
      </c>
      <c r="D7" s="673"/>
    </row>
    <row r="8" spans="1:7" x14ac:dyDescent="0.2">
      <c r="A8" s="674" t="s">
        <v>2</v>
      </c>
      <c r="B8" s="693"/>
      <c r="D8" s="676"/>
    </row>
    <row r="9" spans="1:7" x14ac:dyDescent="0.2">
      <c r="A9" s="677"/>
      <c r="B9" s="644" t="s">
        <v>3</v>
      </c>
      <c r="D9" s="673"/>
    </row>
    <row r="10" spans="1:7" x14ac:dyDescent="0.2">
      <c r="A10" s="677"/>
      <c r="B10" s="644" t="s">
        <v>4</v>
      </c>
      <c r="D10" s="673"/>
    </row>
    <row r="11" spans="1:7" x14ac:dyDescent="0.2">
      <c r="A11" s="677"/>
      <c r="B11" s="644" t="s">
        <v>5</v>
      </c>
      <c r="D11" s="676"/>
    </row>
    <row r="12" spans="1:7" x14ac:dyDescent="0.2">
      <c r="A12" s="677"/>
      <c r="B12" s="644" t="s">
        <v>6</v>
      </c>
      <c r="D12" s="676"/>
    </row>
    <row r="13" spans="1:7" x14ac:dyDescent="0.2">
      <c r="A13" s="677"/>
      <c r="B13" s="644" t="s">
        <v>1584</v>
      </c>
      <c r="D13" s="676"/>
    </row>
    <row r="14" spans="1:7" x14ac:dyDescent="0.2">
      <c r="A14" s="677"/>
      <c r="B14" s="644" t="s">
        <v>7</v>
      </c>
      <c r="D14" s="676"/>
    </row>
    <row r="15" spans="1:7" x14ac:dyDescent="0.2">
      <c r="A15" s="677"/>
      <c r="B15" s="644" t="s">
        <v>8</v>
      </c>
      <c r="C15" s="678"/>
      <c r="D15" s="676"/>
    </row>
    <row r="16" spans="1:7" ht="22.5" x14ac:dyDescent="0.2">
      <c r="A16" s="677"/>
      <c r="B16" s="644" t="s">
        <v>9</v>
      </c>
      <c r="C16" s="678"/>
      <c r="D16" s="676"/>
    </row>
    <row r="17" spans="1:4" x14ac:dyDescent="0.2">
      <c r="A17" s="674" t="s">
        <v>10</v>
      </c>
      <c r="B17" s="693"/>
      <c r="C17" s="679">
        <v>320351966.88999999</v>
      </c>
      <c r="D17" s="680">
        <v>146965692.03000003</v>
      </c>
    </row>
    <row r="18" spans="1:4" x14ac:dyDescent="0.2">
      <c r="A18" s="677"/>
      <c r="B18" s="644" t="s">
        <v>11</v>
      </c>
      <c r="C18" s="678">
        <v>175442113.72</v>
      </c>
      <c r="D18" s="681">
        <v>1957679.49</v>
      </c>
    </row>
    <row r="19" spans="1:4" x14ac:dyDescent="0.2">
      <c r="A19" s="677"/>
      <c r="B19" s="644" t="s">
        <v>12</v>
      </c>
      <c r="C19" s="678">
        <v>144909853.16999999</v>
      </c>
      <c r="D19" s="681">
        <v>145008012.54000002</v>
      </c>
    </row>
    <row r="20" spans="1:4" x14ac:dyDescent="0.2">
      <c r="A20" s="674" t="s">
        <v>13</v>
      </c>
      <c r="B20" s="693"/>
      <c r="C20" s="679">
        <v>1653791.02</v>
      </c>
      <c r="D20" s="682">
        <v>1227137.3999999999</v>
      </c>
    </row>
    <row r="21" spans="1:4" x14ac:dyDescent="0.2">
      <c r="A21" s="677"/>
      <c r="B21" s="644" t="s">
        <v>14</v>
      </c>
      <c r="C21" s="678">
        <v>1653791.02</v>
      </c>
      <c r="D21" s="681">
        <v>1227136.3999999999</v>
      </c>
    </row>
    <row r="22" spans="1:4" x14ac:dyDescent="0.2">
      <c r="A22" s="677"/>
      <c r="B22" s="644" t="s">
        <v>15</v>
      </c>
      <c r="C22" s="678"/>
      <c r="D22" s="681">
        <v>0</v>
      </c>
    </row>
    <row r="23" spans="1:4" x14ac:dyDescent="0.2">
      <c r="A23" s="677"/>
      <c r="B23" s="644" t="s">
        <v>16</v>
      </c>
      <c r="C23" s="678"/>
      <c r="D23" s="681">
        <v>0</v>
      </c>
    </row>
    <row r="24" spans="1:4" x14ac:dyDescent="0.2">
      <c r="A24" s="677"/>
      <c r="B24" s="644" t="s">
        <v>17</v>
      </c>
      <c r="C24" s="678"/>
      <c r="D24" s="681">
        <v>0</v>
      </c>
    </row>
    <row r="25" spans="1:4" x14ac:dyDescent="0.2">
      <c r="A25" s="677"/>
      <c r="B25" s="644" t="s">
        <v>18</v>
      </c>
      <c r="C25" s="678"/>
      <c r="D25" s="681">
        <v>1</v>
      </c>
    </row>
    <row r="26" spans="1:4" x14ac:dyDescent="0.2">
      <c r="A26" s="677"/>
      <c r="B26" s="644"/>
      <c r="C26" s="678"/>
      <c r="D26" s="673"/>
    </row>
    <row r="27" spans="1:4" x14ac:dyDescent="0.2">
      <c r="A27" s="683" t="s">
        <v>19</v>
      </c>
      <c r="B27" s="694"/>
      <c r="C27" s="679">
        <v>322005757.90999997</v>
      </c>
      <c r="D27" s="684">
        <v>148192829.43000004</v>
      </c>
    </row>
    <row r="28" spans="1:4" x14ac:dyDescent="0.2">
      <c r="A28" s="677"/>
      <c r="B28" s="644"/>
      <c r="C28" s="678"/>
      <c r="D28" s="673"/>
    </row>
    <row r="29" spans="1:4" x14ac:dyDescent="0.2">
      <c r="A29" s="671" t="s">
        <v>20</v>
      </c>
      <c r="B29" s="692"/>
      <c r="C29" s="678"/>
      <c r="D29" s="673"/>
    </row>
    <row r="30" spans="1:4" x14ac:dyDescent="0.2">
      <c r="A30" s="674" t="s">
        <v>21</v>
      </c>
      <c r="B30" s="693"/>
      <c r="C30" s="679">
        <v>10991264.760000002</v>
      </c>
      <c r="D30" s="700">
        <v>25343883.75</v>
      </c>
    </row>
    <row r="31" spans="1:4" x14ac:dyDescent="0.2">
      <c r="A31" s="677"/>
      <c r="B31" s="644" t="s">
        <v>22</v>
      </c>
      <c r="C31" s="678">
        <v>9143370.0700000003</v>
      </c>
      <c r="D31" s="681">
        <v>15072841.74</v>
      </c>
    </row>
    <row r="32" spans="1:4" x14ac:dyDescent="0.2">
      <c r="A32" s="677"/>
      <c r="B32" s="644" t="s">
        <v>23</v>
      </c>
      <c r="C32" s="678">
        <v>788502.46</v>
      </c>
      <c r="D32" s="681">
        <v>4379548.17</v>
      </c>
    </row>
    <row r="33" spans="1:6" x14ac:dyDescent="0.2">
      <c r="A33" s="677"/>
      <c r="B33" s="644" t="s">
        <v>24</v>
      </c>
      <c r="C33" s="678">
        <v>1059392.23</v>
      </c>
      <c r="D33" s="681">
        <v>5891493.8399999999</v>
      </c>
    </row>
    <row r="34" spans="1:6" x14ac:dyDescent="0.2">
      <c r="A34" s="674" t="s">
        <v>12</v>
      </c>
      <c r="B34" s="693"/>
      <c r="C34" s="678"/>
      <c r="D34" s="680">
        <v>11667574.82</v>
      </c>
    </row>
    <row r="35" spans="1:6" x14ac:dyDescent="0.2">
      <c r="A35" s="677"/>
      <c r="B35" s="644" t="s">
        <v>25</v>
      </c>
      <c r="C35" s="678">
        <v>0</v>
      </c>
      <c r="D35" s="681">
        <v>11667574.82</v>
      </c>
    </row>
    <row r="36" spans="1:6" x14ac:dyDescent="0.2">
      <c r="A36" s="677"/>
      <c r="B36" s="644" t="s">
        <v>26</v>
      </c>
      <c r="C36" s="678"/>
      <c r="D36" s="681">
        <v>0</v>
      </c>
    </row>
    <row r="37" spans="1:6" x14ac:dyDescent="0.2">
      <c r="A37" s="677"/>
      <c r="B37" s="644" t="s">
        <v>27</v>
      </c>
      <c r="C37" s="678"/>
      <c r="D37" s="673"/>
    </row>
    <row r="38" spans="1:6" x14ac:dyDescent="0.2">
      <c r="A38" s="677"/>
      <c r="B38" s="644" t="s">
        <v>28</v>
      </c>
      <c r="C38" s="678"/>
      <c r="D38" s="673"/>
    </row>
    <row r="39" spans="1:6" x14ac:dyDescent="0.2">
      <c r="A39" s="677"/>
      <c r="B39" s="644" t="s">
        <v>29</v>
      </c>
      <c r="C39" s="678"/>
      <c r="D39" s="673"/>
    </row>
    <row r="40" spans="1:6" x14ac:dyDescent="0.2">
      <c r="A40" s="677"/>
      <c r="B40" s="644" t="s">
        <v>30</v>
      </c>
      <c r="C40" s="678"/>
      <c r="D40" s="673"/>
    </row>
    <row r="41" spans="1:6" x14ac:dyDescent="0.2">
      <c r="A41" s="677"/>
      <c r="B41" s="644" t="s">
        <v>31</v>
      </c>
      <c r="C41" s="678"/>
      <c r="D41" s="673"/>
    </row>
    <row r="42" spans="1:6" x14ac:dyDescent="0.2">
      <c r="A42" s="677"/>
      <c r="B42" s="644" t="s">
        <v>32</v>
      </c>
      <c r="C42" s="678"/>
      <c r="D42" s="673"/>
      <c r="F42" s="678"/>
    </row>
    <row r="43" spans="1:6" x14ac:dyDescent="0.2">
      <c r="A43" s="677"/>
      <c r="B43" s="644" t="s">
        <v>33</v>
      </c>
      <c r="C43" s="678"/>
      <c r="D43" s="673"/>
    </row>
    <row r="44" spans="1:6" x14ac:dyDescent="0.2">
      <c r="A44" s="674" t="s">
        <v>34</v>
      </c>
      <c r="B44" s="693"/>
      <c r="C44" s="678"/>
      <c r="D44" s="682">
        <v>58290605.020000003</v>
      </c>
      <c r="F44" s="699"/>
    </row>
    <row r="45" spans="1:6" x14ac:dyDescent="0.2">
      <c r="A45" s="677"/>
      <c r="B45" s="644" t="s">
        <v>35</v>
      </c>
      <c r="C45" s="678">
        <v>0</v>
      </c>
      <c r="D45" s="687"/>
    </row>
    <row r="46" spans="1:6" x14ac:dyDescent="0.2">
      <c r="A46" s="677"/>
      <c r="B46" s="644" t="s">
        <v>36</v>
      </c>
      <c r="C46" s="678"/>
      <c r="D46" s="673"/>
      <c r="F46" s="701"/>
    </row>
    <row r="47" spans="1:6" x14ac:dyDescent="0.2">
      <c r="A47" s="677"/>
      <c r="B47" s="644" t="s">
        <v>37</v>
      </c>
      <c r="C47" s="678"/>
      <c r="D47" s="681">
        <v>58290605.020000003</v>
      </c>
    </row>
    <row r="48" spans="1:6" x14ac:dyDescent="0.2">
      <c r="A48" s="674" t="s">
        <v>38</v>
      </c>
      <c r="B48" s="693"/>
      <c r="C48" s="678"/>
      <c r="D48" s="681"/>
    </row>
    <row r="49" spans="1:4" x14ac:dyDescent="0.2">
      <c r="A49" s="677"/>
      <c r="B49" s="644" t="s">
        <v>39</v>
      </c>
      <c r="C49" s="678"/>
      <c r="D49" s="685"/>
    </row>
    <row r="50" spans="1:4" x14ac:dyDescent="0.2">
      <c r="A50" s="677"/>
      <c r="B50" s="644" t="s">
        <v>40</v>
      </c>
      <c r="C50" s="678"/>
      <c r="D50" s="673"/>
    </row>
    <row r="51" spans="1:4" x14ac:dyDescent="0.2">
      <c r="A51" s="677"/>
      <c r="B51" s="644" t="s">
        <v>41</v>
      </c>
      <c r="C51" s="678"/>
      <c r="D51" s="673"/>
    </row>
    <row r="52" spans="1:4" x14ac:dyDescent="0.2">
      <c r="A52" s="677"/>
      <c r="B52" s="644" t="s">
        <v>42</v>
      </c>
      <c r="C52" s="678"/>
      <c r="D52" s="673"/>
    </row>
    <row r="53" spans="1:4" x14ac:dyDescent="0.2">
      <c r="A53" s="677"/>
      <c r="B53" s="644" t="s">
        <v>43</v>
      </c>
      <c r="C53" s="678"/>
      <c r="D53" s="673"/>
    </row>
    <row r="54" spans="1:4" x14ac:dyDescent="0.2">
      <c r="A54" s="674" t="s">
        <v>44</v>
      </c>
      <c r="B54" s="693"/>
      <c r="C54" s="679">
        <v>201908.93</v>
      </c>
      <c r="D54" s="682">
        <v>0</v>
      </c>
    </row>
    <row r="55" spans="1:4" x14ac:dyDescent="0.2">
      <c r="A55" s="677"/>
      <c r="B55" s="644" t="s">
        <v>45</v>
      </c>
      <c r="C55" s="678">
        <v>201908.93</v>
      </c>
      <c r="D55" s="686">
        <v>0</v>
      </c>
    </row>
    <row r="56" spans="1:4" x14ac:dyDescent="0.2">
      <c r="A56" s="677"/>
      <c r="B56" s="644" t="s">
        <v>46</v>
      </c>
      <c r="C56" s="678"/>
      <c r="D56" s="686"/>
    </row>
    <row r="57" spans="1:4" x14ac:dyDescent="0.2">
      <c r="A57" s="677"/>
      <c r="B57" s="644" t="s">
        <v>47</v>
      </c>
      <c r="C57" s="678"/>
      <c r="D57" s="676"/>
    </row>
    <row r="58" spans="1:4" x14ac:dyDescent="0.2">
      <c r="A58" s="677"/>
      <c r="B58" s="644" t="s">
        <v>48</v>
      </c>
      <c r="C58" s="678"/>
      <c r="D58" s="676"/>
    </row>
    <row r="59" spans="1:4" x14ac:dyDescent="0.2">
      <c r="A59" s="677"/>
      <c r="B59" s="644" t="s">
        <v>49</v>
      </c>
      <c r="C59" s="678"/>
      <c r="D59" s="676"/>
    </row>
    <row r="60" spans="1:4" x14ac:dyDescent="0.2">
      <c r="A60" s="677"/>
      <c r="B60" s="644" t="s">
        <v>50</v>
      </c>
      <c r="C60" s="678"/>
      <c r="D60" s="676">
        <v>0</v>
      </c>
    </row>
    <row r="61" spans="1:4" x14ac:dyDescent="0.2">
      <c r="A61" s="674" t="s">
        <v>51</v>
      </c>
      <c r="B61" s="693"/>
      <c r="C61" s="679">
        <v>49712433.539999999</v>
      </c>
      <c r="D61" s="680">
        <v>0</v>
      </c>
    </row>
    <row r="62" spans="1:4" x14ac:dyDescent="0.2">
      <c r="A62" s="677"/>
      <c r="B62" s="644" t="s">
        <v>52</v>
      </c>
      <c r="C62" s="678">
        <v>49712433.539999999</v>
      </c>
      <c r="D62" s="681">
        <v>0</v>
      </c>
    </row>
    <row r="63" spans="1:4" x14ac:dyDescent="0.2">
      <c r="A63" s="677"/>
      <c r="B63" s="695"/>
      <c r="C63" s="678"/>
      <c r="D63" s="681"/>
    </row>
    <row r="64" spans="1:4" x14ac:dyDescent="0.2">
      <c r="A64" s="674" t="s">
        <v>53</v>
      </c>
      <c r="B64" s="693"/>
      <c r="C64" s="679">
        <v>60905607.230000004</v>
      </c>
      <c r="D64" s="700">
        <v>95302063.590000004</v>
      </c>
    </row>
    <row r="65" spans="1:4" x14ac:dyDescent="0.2">
      <c r="A65" s="677"/>
      <c r="B65" s="695"/>
      <c r="C65" s="678"/>
      <c r="D65" s="687"/>
    </row>
    <row r="66" spans="1:4" x14ac:dyDescent="0.2">
      <c r="A66" s="674" t="s">
        <v>54</v>
      </c>
      <c r="B66" s="693"/>
      <c r="C66" s="679">
        <v>261100150.67999995</v>
      </c>
      <c r="D66" s="700">
        <v>52890765.840000033</v>
      </c>
    </row>
    <row r="67" spans="1:4" ht="12" thickBot="1" x14ac:dyDescent="0.25">
      <c r="A67" s="688"/>
      <c r="B67" s="696"/>
      <c r="C67" s="689"/>
      <c r="D67" s="690"/>
    </row>
    <row r="68" spans="1:4" ht="5.25" customHeight="1" x14ac:dyDescent="0.2"/>
    <row r="69" spans="1:4" ht="22.5" x14ac:dyDescent="0.2">
      <c r="B69" s="698" t="s">
        <v>1583</v>
      </c>
    </row>
  </sheetData>
  <mergeCells count="5">
    <mergeCell ref="A3:D3"/>
    <mergeCell ref="A2:D2"/>
    <mergeCell ref="A4:D4"/>
    <mergeCell ref="A5:D5"/>
    <mergeCell ref="A1:D1"/>
  </mergeCells>
  <printOptions horizontalCentered="1"/>
  <pageMargins left="0.47244094488188981" right="0.19685039370078741" top="0.39370078740157483" bottom="0.19685039370078741" header="0.31496062992125984" footer="0.19685039370078741"/>
  <pageSetup scale="9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0"/>
  <sheetViews>
    <sheetView view="pageBreakPreview" topLeftCell="A418" zoomScale="70" zoomScaleNormal="80" zoomScaleSheetLayoutView="70" workbookViewId="0">
      <selection activeCell="L507" sqref="L507"/>
    </sheetView>
  </sheetViews>
  <sheetFormatPr baseColWidth="10" defaultRowHeight="12.75" x14ac:dyDescent="0.25"/>
  <cols>
    <col min="1" max="4" width="11.42578125" style="231"/>
    <col min="5" max="5" width="9.7109375" style="231" customWidth="1"/>
    <col min="6" max="6" width="11.42578125" style="231"/>
    <col min="7" max="7" width="10.5703125" style="231" customWidth="1"/>
    <col min="8" max="9" width="11.42578125" style="231"/>
    <col min="10" max="10" width="17.5703125" style="231" customWidth="1"/>
    <col min="11" max="12" width="17.85546875" style="231" customWidth="1"/>
    <col min="13" max="13" width="17.5703125" style="231" customWidth="1"/>
    <col min="14" max="14" width="11.42578125" style="231"/>
    <col min="15" max="15" width="17.85546875" style="231" customWidth="1"/>
    <col min="16" max="16" width="18.140625" style="231" customWidth="1"/>
    <col min="17" max="16384" width="11.42578125" style="231"/>
  </cols>
  <sheetData>
    <row r="1" spans="1:17" x14ac:dyDescent="0.25">
      <c r="A1" s="815"/>
      <c r="B1" s="800"/>
      <c r="C1" s="800"/>
      <c r="D1" s="800"/>
      <c r="E1" s="800"/>
      <c r="F1" s="800"/>
      <c r="G1" s="800"/>
      <c r="H1" s="800"/>
      <c r="I1" s="800"/>
      <c r="J1" s="800"/>
      <c r="K1" s="800"/>
      <c r="L1" s="800"/>
      <c r="M1" s="800"/>
      <c r="N1" s="800"/>
      <c r="O1" s="800"/>
      <c r="P1" s="800"/>
      <c r="Q1" s="814"/>
    </row>
    <row r="2" spans="1:17" x14ac:dyDescent="0.25">
      <c r="A2" s="232"/>
      <c r="B2" s="233"/>
      <c r="C2" s="233"/>
      <c r="D2" s="233"/>
      <c r="E2" s="233"/>
      <c r="F2" s="233"/>
      <c r="G2" s="233"/>
      <c r="H2" s="233"/>
      <c r="I2" s="233"/>
      <c r="J2" s="233"/>
      <c r="K2" s="233"/>
      <c r="L2" s="233"/>
      <c r="M2" s="233"/>
      <c r="N2" s="233"/>
      <c r="O2" s="233"/>
      <c r="P2" s="233"/>
      <c r="Q2" s="234"/>
    </row>
    <row r="3" spans="1:17" ht="15" customHeight="1" x14ac:dyDescent="0.25">
      <c r="A3" s="232"/>
      <c r="B3" s="233"/>
      <c r="C3" s="233"/>
      <c r="D3" s="233"/>
      <c r="E3" s="233"/>
      <c r="F3" s="233"/>
      <c r="G3" s="233"/>
      <c r="H3" s="233"/>
      <c r="I3" s="233"/>
      <c r="J3" s="233"/>
      <c r="K3" s="233"/>
      <c r="L3" s="233"/>
      <c r="M3" s="233"/>
      <c r="N3" s="233"/>
      <c r="O3" s="233"/>
      <c r="P3" s="233"/>
      <c r="Q3" s="234"/>
    </row>
    <row r="4" spans="1:17" ht="27.75" customHeight="1" x14ac:dyDescent="0.25">
      <c r="A4" s="1061" t="s">
        <v>520</v>
      </c>
      <c r="B4" s="1062"/>
      <c r="C4" s="1062"/>
      <c r="D4" s="1062"/>
      <c r="E4" s="1062"/>
      <c r="F4" s="1062"/>
      <c r="G4" s="1062"/>
      <c r="H4" s="1062"/>
      <c r="I4" s="1062"/>
      <c r="J4" s="1062"/>
      <c r="K4" s="1062"/>
      <c r="L4" s="1062"/>
      <c r="M4" s="1062"/>
      <c r="N4" s="1062"/>
      <c r="O4" s="1062"/>
      <c r="P4" s="1062"/>
      <c r="Q4" s="1063"/>
    </row>
    <row r="5" spans="1:17" x14ac:dyDescent="0.25">
      <c r="A5" s="800"/>
      <c r="B5" s="800"/>
      <c r="C5" s="800"/>
      <c r="D5" s="233"/>
      <c r="E5" s="233"/>
      <c r="F5" s="233"/>
      <c r="G5" s="233"/>
      <c r="H5" s="233"/>
      <c r="I5" s="233"/>
      <c r="J5" s="233"/>
      <c r="K5" s="233"/>
      <c r="L5" s="233"/>
      <c r="M5" s="233"/>
      <c r="N5" s="233"/>
      <c r="O5" s="233"/>
      <c r="P5" s="233"/>
    </row>
    <row r="6" spans="1:17" x14ac:dyDescent="0.25">
      <c r="A6" s="977" t="s">
        <v>462</v>
      </c>
      <c r="B6" s="977"/>
      <c r="C6" s="978"/>
      <c r="D6" s="799" t="s">
        <v>1630</v>
      </c>
      <c r="E6" s="798"/>
      <c r="F6" s="798"/>
      <c r="G6" s="798"/>
      <c r="H6" s="798"/>
      <c r="I6" s="798"/>
      <c r="J6" s="798"/>
      <c r="K6" s="265"/>
      <c r="L6" s="235"/>
      <c r="M6" s="235"/>
      <c r="N6" s="235"/>
      <c r="O6" s="921"/>
      <c r="P6" s="921"/>
      <c r="Q6" s="922"/>
    </row>
    <row r="7" spans="1:17" x14ac:dyDescent="0.25">
      <c r="A7" s="233"/>
      <c r="B7" s="233"/>
      <c r="C7" s="233"/>
      <c r="D7" s="236"/>
      <c r="E7" s="237"/>
      <c r="F7" s="237"/>
      <c r="G7" s="237"/>
      <c r="H7" s="237"/>
      <c r="I7" s="237"/>
      <c r="J7" s="237"/>
      <c r="K7" s="237"/>
      <c r="L7" s="237"/>
      <c r="M7" s="237"/>
      <c r="N7" s="237"/>
      <c r="O7" s="233"/>
      <c r="P7" s="233"/>
    </row>
    <row r="8" spans="1:17" x14ac:dyDescent="0.25">
      <c r="A8" s="938" t="s">
        <v>463</v>
      </c>
      <c r="B8" s="938"/>
      <c r="C8" s="982"/>
      <c r="D8" s="979" t="s">
        <v>1681</v>
      </c>
      <c r="E8" s="980"/>
      <c r="F8" s="980"/>
      <c r="G8" s="980"/>
      <c r="H8" s="980"/>
      <c r="I8" s="980"/>
      <c r="J8" s="981"/>
      <c r="K8" s="773"/>
      <c r="L8" s="1029" t="s">
        <v>464</v>
      </c>
      <c r="M8" s="1029"/>
      <c r="N8" s="1029"/>
      <c r="O8" s="987" t="s">
        <v>1680</v>
      </c>
      <c r="P8" s="988"/>
      <c r="Q8" s="989"/>
    </row>
    <row r="9" spans="1:17" x14ac:dyDescent="0.25">
      <c r="A9" s="233"/>
      <c r="B9" s="233"/>
      <c r="C9" s="772"/>
      <c r="D9" s="772"/>
      <c r="E9" s="233"/>
      <c r="F9" s="233"/>
      <c r="G9" s="233"/>
      <c r="H9" s="233"/>
      <c r="I9" s="233"/>
      <c r="J9" s="233"/>
      <c r="K9" s="233"/>
      <c r="L9" s="233"/>
      <c r="M9" s="233"/>
      <c r="N9" s="233"/>
      <c r="O9" s="233"/>
      <c r="P9" s="233"/>
    </row>
    <row r="10" spans="1:17" x14ac:dyDescent="0.25">
      <c r="A10" s="977" t="s">
        <v>465</v>
      </c>
      <c r="B10" s="977"/>
      <c r="C10" s="977"/>
      <c r="D10" s="983" t="s">
        <v>660</v>
      </c>
      <c r="E10" s="1010"/>
      <c r="F10" s="1010"/>
      <c r="G10" s="1010"/>
      <c r="H10" s="1010"/>
      <c r="I10" s="1010"/>
      <c r="J10" s="984"/>
      <c r="K10" s="772"/>
      <c r="L10" s="1030" t="s">
        <v>466</v>
      </c>
      <c r="M10" s="1031"/>
      <c r="N10" s="983" t="s">
        <v>1654</v>
      </c>
      <c r="O10" s="1010"/>
      <c r="P10" s="1010"/>
      <c r="Q10" s="984"/>
    </row>
    <row r="11" spans="1:17" x14ac:dyDescent="0.25">
      <c r="A11" s="771"/>
      <c r="B11" s="771"/>
      <c r="C11" s="771"/>
      <c r="D11" s="772"/>
      <c r="E11" s="772"/>
      <c r="F11" s="772"/>
      <c r="G11" s="772"/>
      <c r="H11" s="772"/>
      <c r="I11" s="772"/>
      <c r="J11" s="772"/>
      <c r="K11" s="772"/>
      <c r="L11" s="233"/>
      <c r="M11" s="238"/>
      <c r="N11" s="238"/>
      <c r="O11" s="238"/>
      <c r="P11" s="776"/>
    </row>
    <row r="12" spans="1:17" x14ac:dyDescent="0.25">
      <c r="A12" s="977" t="s">
        <v>467</v>
      </c>
      <c r="B12" s="977"/>
      <c r="C12" s="977"/>
      <c r="D12" s="983" t="s">
        <v>1679</v>
      </c>
      <c r="E12" s="1010"/>
      <c r="F12" s="1010"/>
      <c r="G12" s="1010"/>
      <c r="H12" s="1010"/>
      <c r="I12" s="1010"/>
      <c r="J12" s="1010"/>
      <c r="K12" s="1010"/>
      <c r="L12" s="1010"/>
      <c r="M12" s="1010"/>
      <c r="N12" s="1010"/>
      <c r="O12" s="1010"/>
      <c r="P12" s="1010"/>
      <c r="Q12" s="984"/>
    </row>
    <row r="13" spans="1:17" x14ac:dyDescent="0.25">
      <c r="A13" s="771"/>
      <c r="B13" s="771"/>
      <c r="C13" s="771"/>
      <c r="D13" s="236"/>
      <c r="E13" s="236"/>
      <c r="F13" s="236"/>
      <c r="G13" s="236"/>
      <c r="H13" s="236"/>
      <c r="I13" s="236"/>
      <c r="J13" s="236"/>
      <c r="K13" s="236"/>
      <c r="L13" s="236"/>
      <c r="M13" s="236"/>
      <c r="N13" s="236"/>
      <c r="O13" s="236"/>
      <c r="P13" s="236"/>
      <c r="Q13" s="236"/>
    </row>
    <row r="14" spans="1:17" ht="15" x14ac:dyDescent="0.25">
      <c r="A14" s="977" t="s">
        <v>468</v>
      </c>
      <c r="B14" s="1011"/>
      <c r="C14" s="1011"/>
      <c r="D14" s="1012"/>
      <c r="E14" s="1013"/>
      <c r="F14" s="1013"/>
      <c r="G14" s="1013"/>
      <c r="H14" s="1013"/>
      <c r="I14" s="1013"/>
      <c r="J14" s="1013"/>
      <c r="K14" s="1013"/>
      <c r="L14" s="1013"/>
      <c r="M14" s="1013"/>
      <c r="N14" s="1013"/>
      <c r="O14" s="1013"/>
      <c r="P14" s="1013"/>
      <c r="Q14" s="1014"/>
    </row>
    <row r="15" spans="1:17" x14ac:dyDescent="0.25">
      <c r="A15" s="771"/>
      <c r="B15" s="771"/>
      <c r="C15" s="771"/>
      <c r="D15" s="236"/>
      <c r="E15" s="236"/>
      <c r="F15" s="236"/>
      <c r="G15" s="236"/>
      <c r="H15" s="236"/>
      <c r="I15" s="236"/>
      <c r="J15" s="236"/>
      <c r="K15" s="236"/>
      <c r="L15" s="236"/>
      <c r="M15" s="236"/>
      <c r="N15" s="236"/>
      <c r="O15" s="236"/>
      <c r="P15" s="236"/>
      <c r="Q15" s="236"/>
    </row>
    <row r="16" spans="1:17" x14ac:dyDescent="0.25">
      <c r="A16" s="1015" t="s">
        <v>469</v>
      </c>
      <c r="B16" s="1016"/>
      <c r="C16" s="1016"/>
      <c r="D16" s="1056" t="s">
        <v>470</v>
      </c>
      <c r="E16" s="1056"/>
      <c r="F16" s="1056"/>
      <c r="G16" s="1056"/>
      <c r="H16" s="1056" t="s">
        <v>471</v>
      </c>
      <c r="I16" s="1056"/>
      <c r="J16" s="1057" t="s">
        <v>472</v>
      </c>
      <c r="K16" s="1057"/>
      <c r="L16" s="1057"/>
      <c r="M16" s="1057"/>
      <c r="N16" s="1057"/>
      <c r="O16" s="1058" t="s">
        <v>473</v>
      </c>
      <c r="P16" s="1059"/>
      <c r="Q16" s="1060"/>
    </row>
    <row r="17" spans="1:17" ht="36" x14ac:dyDescent="0.25">
      <c r="A17" s="1017"/>
      <c r="B17" s="1018"/>
      <c r="C17" s="1018"/>
      <c r="D17" s="1056"/>
      <c r="E17" s="1056"/>
      <c r="F17" s="1056"/>
      <c r="G17" s="1056"/>
      <c r="H17" s="1056"/>
      <c r="I17" s="1056"/>
      <c r="J17" s="812" t="s">
        <v>474</v>
      </c>
      <c r="K17" s="813" t="s">
        <v>519</v>
      </c>
      <c r="L17" s="813" t="s">
        <v>185</v>
      </c>
      <c r="M17" s="812" t="s">
        <v>475</v>
      </c>
      <c r="N17" s="812" t="s">
        <v>476</v>
      </c>
      <c r="O17" s="813" t="s">
        <v>185</v>
      </c>
      <c r="P17" s="812" t="s">
        <v>477</v>
      </c>
      <c r="Q17" s="812" t="s">
        <v>476</v>
      </c>
    </row>
    <row r="18" spans="1:17" x14ac:dyDescent="0.25">
      <c r="A18" s="1019"/>
      <c r="B18" s="1020"/>
      <c r="C18" s="1020"/>
      <c r="D18" s="1055">
        <v>563512.25</v>
      </c>
      <c r="E18" s="1055"/>
      <c r="F18" s="1055"/>
      <c r="G18" s="1055"/>
      <c r="H18" s="1055">
        <f>+D18-3208.4</f>
        <v>560303.85</v>
      </c>
      <c r="I18" s="1055"/>
      <c r="J18" s="807">
        <v>63451.89</v>
      </c>
      <c r="K18" s="807">
        <v>63451.89</v>
      </c>
      <c r="L18" s="807">
        <v>63451.89</v>
      </c>
      <c r="M18" s="807">
        <v>63451.89</v>
      </c>
      <c r="N18" s="810">
        <f>+M18/L18</f>
        <v>1</v>
      </c>
      <c r="O18" s="809">
        <v>2518.44</v>
      </c>
      <c r="P18" s="809">
        <v>63451.89</v>
      </c>
      <c r="Q18" s="811">
        <f>+P18/H18</f>
        <v>0.11324550063327248</v>
      </c>
    </row>
    <row r="19" spans="1:17" x14ac:dyDescent="0.25">
      <c r="A19" s="771"/>
      <c r="B19" s="771"/>
      <c r="C19" s="771"/>
      <c r="D19" s="772"/>
      <c r="E19" s="772"/>
      <c r="F19" s="772"/>
      <c r="G19" s="772"/>
      <c r="H19" s="772"/>
      <c r="I19" s="772"/>
      <c r="J19" s="772"/>
      <c r="K19" s="772"/>
      <c r="L19" s="772"/>
      <c r="M19" s="772"/>
      <c r="N19" s="772"/>
      <c r="O19" s="772"/>
      <c r="P19" s="772"/>
      <c r="Q19" s="772"/>
    </row>
    <row r="20" spans="1:17" x14ac:dyDescent="0.25">
      <c r="A20" s="977" t="s">
        <v>478</v>
      </c>
      <c r="B20" s="977"/>
      <c r="C20" s="977"/>
      <c r="D20" s="239"/>
      <c r="E20" s="233"/>
      <c r="F20" s="233"/>
      <c r="G20" s="233"/>
      <c r="H20" s="233"/>
      <c r="I20" s="233"/>
      <c r="J20" s="233"/>
      <c r="K20" s="233"/>
      <c r="L20" s="233"/>
      <c r="M20" s="233"/>
      <c r="N20" s="233"/>
      <c r="O20" s="233"/>
      <c r="P20" s="233"/>
    </row>
    <row r="21" spans="1:17" x14ac:dyDescent="0.25">
      <c r="A21" s="233"/>
      <c r="B21" s="233"/>
      <c r="C21" s="238"/>
      <c r="D21" s="238"/>
      <c r="E21" s="240"/>
      <c r="F21" s="240"/>
      <c r="G21" s="240"/>
      <c r="H21" s="240"/>
      <c r="I21" s="240"/>
      <c r="J21" s="240"/>
      <c r="K21" s="240"/>
      <c r="L21" s="240"/>
      <c r="M21" s="240"/>
      <c r="N21" s="240"/>
      <c r="O21" s="240"/>
      <c r="P21" s="240"/>
    </row>
    <row r="22" spans="1:17" x14ac:dyDescent="0.25">
      <c r="A22" s="938" t="s">
        <v>479</v>
      </c>
      <c r="B22" s="938"/>
      <c r="C22" s="982"/>
      <c r="D22" s="979" t="s">
        <v>1678</v>
      </c>
      <c r="E22" s="980"/>
      <c r="F22" s="980"/>
      <c r="G22" s="980"/>
      <c r="H22" s="980"/>
      <c r="I22" s="980"/>
      <c r="J22" s="980"/>
      <c r="K22" s="980"/>
      <c r="L22" s="980"/>
      <c r="M22" s="980"/>
      <c r="N22" s="981"/>
      <c r="O22" s="241" t="s">
        <v>480</v>
      </c>
      <c r="P22" s="987" t="s">
        <v>1635</v>
      </c>
      <c r="Q22" s="989"/>
    </row>
    <row r="23" spans="1:17" x14ac:dyDescent="0.25">
      <c r="A23" s="233"/>
      <c r="B23" s="233"/>
      <c r="C23" s="242"/>
      <c r="D23" s="242"/>
      <c r="E23" s="240"/>
      <c r="F23" s="240"/>
      <c r="G23" s="240"/>
      <c r="H23" s="240"/>
      <c r="I23" s="240"/>
      <c r="J23" s="240"/>
      <c r="K23" s="240"/>
      <c r="L23" s="240"/>
      <c r="M23" s="240"/>
      <c r="N23" s="240"/>
      <c r="O23" s="240"/>
      <c r="P23" s="240"/>
    </row>
    <row r="24" spans="1:17" x14ac:dyDescent="0.25">
      <c r="A24" s="977" t="s">
        <v>481</v>
      </c>
      <c r="B24" s="977"/>
      <c r="C24" s="978"/>
      <c r="D24" s="979" t="s">
        <v>1677</v>
      </c>
      <c r="E24" s="980"/>
      <c r="F24" s="980"/>
      <c r="G24" s="980"/>
      <c r="H24" s="980"/>
      <c r="I24" s="980"/>
      <c r="J24" s="980"/>
      <c r="K24" s="980"/>
      <c r="L24" s="980"/>
      <c r="M24" s="980"/>
      <c r="N24" s="980"/>
      <c r="O24" s="980"/>
      <c r="P24" s="980"/>
      <c r="Q24" s="981"/>
    </row>
    <row r="25" spans="1:17" x14ac:dyDescent="0.25">
      <c r="A25" s="233"/>
      <c r="B25" s="233"/>
      <c r="C25" s="242"/>
      <c r="D25" s="242"/>
      <c r="E25" s="240"/>
      <c r="F25" s="240"/>
      <c r="G25" s="240"/>
      <c r="H25" s="240"/>
      <c r="I25" s="240"/>
      <c r="J25" s="240"/>
      <c r="K25" s="240"/>
      <c r="L25" s="240"/>
      <c r="M25" s="240"/>
      <c r="N25" s="240"/>
      <c r="O25" s="240"/>
      <c r="P25" s="240"/>
    </row>
    <row r="26" spans="1:17" ht="14.25" x14ac:dyDescent="0.25">
      <c r="A26" s="977" t="s">
        <v>482</v>
      </c>
      <c r="B26" s="977"/>
      <c r="C26" s="978"/>
      <c r="D26" s="979" t="s">
        <v>1676</v>
      </c>
      <c r="E26" s="980"/>
      <c r="F26" s="980"/>
      <c r="G26" s="980"/>
      <c r="H26" s="980"/>
      <c r="I26" s="980"/>
      <c r="J26" s="980"/>
      <c r="K26" s="980"/>
      <c r="L26" s="980"/>
      <c r="M26" s="980"/>
      <c r="N26" s="980"/>
      <c r="O26" s="980"/>
      <c r="P26" s="980"/>
      <c r="Q26" s="981"/>
    </row>
    <row r="27" spans="1:17" x14ac:dyDescent="0.25">
      <c r="A27" s="233"/>
      <c r="B27" s="233"/>
      <c r="C27" s="242"/>
      <c r="D27" s="792"/>
      <c r="E27" s="240"/>
      <c r="F27" s="240"/>
      <c r="G27" s="240"/>
      <c r="H27" s="240"/>
      <c r="I27" s="240"/>
      <c r="J27" s="240"/>
      <c r="K27" s="240"/>
      <c r="L27" s="240"/>
      <c r="M27" s="240"/>
      <c r="N27" s="240"/>
      <c r="O27" s="240"/>
      <c r="P27" s="240"/>
    </row>
    <row r="28" spans="1:17" x14ac:dyDescent="0.25">
      <c r="A28" s="938" t="s">
        <v>483</v>
      </c>
      <c r="B28" s="938"/>
      <c r="C28" s="982"/>
      <c r="D28" s="980" t="s">
        <v>1622</v>
      </c>
      <c r="E28" s="980"/>
      <c r="F28" s="980"/>
      <c r="G28" s="981"/>
      <c r="H28" s="233"/>
      <c r="I28" s="243" t="s">
        <v>484</v>
      </c>
      <c r="J28" s="243"/>
      <c r="K28" s="243"/>
      <c r="L28" s="243"/>
      <c r="M28" s="243"/>
      <c r="N28" s="243"/>
      <c r="O28" s="983" t="s">
        <v>1621</v>
      </c>
      <c r="P28" s="984"/>
    </row>
    <row r="29" spans="1:17" x14ac:dyDescent="0.25">
      <c r="A29" s="233"/>
      <c r="B29" s="233"/>
      <c r="C29" s="771"/>
      <c r="D29" s="791"/>
      <c r="E29" s="233"/>
      <c r="F29" s="233"/>
      <c r="G29" s="233"/>
      <c r="H29" s="233"/>
      <c r="I29" s="233"/>
      <c r="J29" s="233"/>
      <c r="K29" s="233"/>
      <c r="L29" s="233"/>
      <c r="M29" s="233"/>
      <c r="N29" s="233"/>
      <c r="O29" s="233"/>
      <c r="P29" s="233"/>
    </row>
    <row r="30" spans="1:17" x14ac:dyDescent="0.25">
      <c r="A30" s="938" t="s">
        <v>485</v>
      </c>
      <c r="B30" s="938"/>
      <c r="C30" s="982"/>
      <c r="D30" s="985" t="s">
        <v>1620</v>
      </c>
      <c r="E30" s="985"/>
      <c r="F30" s="985"/>
      <c r="G30" s="986"/>
      <c r="H30" s="233"/>
      <c r="I30" s="938" t="s">
        <v>486</v>
      </c>
      <c r="J30" s="938"/>
      <c r="K30" s="938"/>
      <c r="L30" s="938"/>
      <c r="M30" s="938"/>
      <c r="N30" s="987" t="s">
        <v>1619</v>
      </c>
      <c r="O30" s="988"/>
      <c r="P30" s="989"/>
    </row>
    <row r="31" spans="1:17" x14ac:dyDescent="0.25">
      <c r="A31" s="770"/>
      <c r="B31" s="770"/>
      <c r="C31" s="770"/>
      <c r="D31" s="244"/>
      <c r="E31" s="770"/>
      <c r="F31" s="770"/>
      <c r="G31" s="770"/>
      <c r="H31" s="233"/>
      <c r="I31" s="770"/>
      <c r="J31" s="770"/>
      <c r="K31" s="770"/>
      <c r="L31" s="770"/>
      <c r="M31" s="770"/>
      <c r="N31" s="773"/>
      <c r="O31" s="773"/>
      <c r="P31" s="773"/>
    </row>
    <row r="32" spans="1:17" ht="15" x14ac:dyDescent="0.25">
      <c r="A32" s="233"/>
      <c r="B32" s="233"/>
      <c r="C32" s="245"/>
      <c r="D32" s="245"/>
      <c r="E32" s="233"/>
      <c r="F32" s="233"/>
      <c r="G32" s="233"/>
      <c r="H32" s="233"/>
      <c r="I32" s="233"/>
      <c r="J32" s="233"/>
      <c r="K32" s="233"/>
      <c r="L32" s="233"/>
      <c r="M32" s="233"/>
      <c r="N32" s="233"/>
      <c r="O32" s="233"/>
      <c r="P32" s="233"/>
    </row>
    <row r="33" spans="1:16" x14ac:dyDescent="0.25">
      <c r="A33" s="977" t="s">
        <v>487</v>
      </c>
      <c r="B33" s="977"/>
      <c r="C33" s="977"/>
      <c r="D33" s="990" t="s">
        <v>488</v>
      </c>
      <c r="E33" s="990"/>
      <c r="F33" s="990"/>
      <c r="G33" s="990"/>
      <c r="H33" s="246" t="s">
        <v>1618</v>
      </c>
      <c r="I33" s="233"/>
      <c r="J33" s="233"/>
      <c r="K33" s="233"/>
      <c r="L33" s="233"/>
      <c r="M33" s="233"/>
      <c r="N33" s="233"/>
      <c r="O33" s="233"/>
      <c r="P33" s="233"/>
    </row>
    <row r="34" spans="1:16" x14ac:dyDescent="0.25">
      <c r="A34" s="790"/>
      <c r="B34" s="790"/>
      <c r="C34" s="790"/>
      <c r="D34" s="776"/>
      <c r="E34" s="776"/>
      <c r="F34" s="776"/>
      <c r="G34" s="776"/>
      <c r="H34" s="233"/>
      <c r="I34" s="233"/>
      <c r="J34" s="233"/>
      <c r="K34" s="233"/>
      <c r="L34" s="233"/>
      <c r="M34" s="233"/>
      <c r="N34" s="233"/>
      <c r="O34" s="233"/>
      <c r="P34" s="233"/>
    </row>
    <row r="35" spans="1:16" x14ac:dyDescent="0.25">
      <c r="A35" s="991" t="s">
        <v>489</v>
      </c>
      <c r="B35" s="992"/>
      <c r="C35" s="993"/>
      <c r="D35" s="1000" t="s">
        <v>490</v>
      </c>
      <c r="E35" s="1001"/>
      <c r="F35" s="1002"/>
      <c r="G35" s="973" t="s">
        <v>491</v>
      </c>
      <c r="H35" s="964" t="s">
        <v>472</v>
      </c>
      <c r="I35" s="965"/>
      <c r="J35" s="966"/>
      <c r="K35" s="789"/>
      <c r="L35" s="964" t="s">
        <v>492</v>
      </c>
      <c r="M35" s="965"/>
      <c r="N35" s="966"/>
      <c r="O35" s="967" t="s">
        <v>493</v>
      </c>
      <c r="P35" s="970" t="s">
        <v>494</v>
      </c>
    </row>
    <row r="36" spans="1:16" x14ac:dyDescent="0.25">
      <c r="A36" s="994"/>
      <c r="B36" s="995"/>
      <c r="C36" s="996"/>
      <c r="D36" s="1003"/>
      <c r="E36" s="1004"/>
      <c r="F36" s="1005"/>
      <c r="G36" s="1009"/>
      <c r="H36" s="973" t="s">
        <v>474</v>
      </c>
      <c r="I36" s="970" t="s">
        <v>495</v>
      </c>
      <c r="J36" s="970" t="s">
        <v>340</v>
      </c>
      <c r="K36" s="788"/>
      <c r="L36" s="975" t="s">
        <v>474</v>
      </c>
      <c r="M36" s="970" t="s">
        <v>495</v>
      </c>
      <c r="N36" s="975" t="s">
        <v>340</v>
      </c>
      <c r="O36" s="968"/>
      <c r="P36" s="971"/>
    </row>
    <row r="37" spans="1:16" x14ac:dyDescent="0.25">
      <c r="A37" s="997"/>
      <c r="B37" s="998"/>
      <c r="C37" s="999"/>
      <c r="D37" s="1006"/>
      <c r="E37" s="1007"/>
      <c r="F37" s="1008"/>
      <c r="G37" s="974"/>
      <c r="H37" s="974"/>
      <c r="I37" s="972"/>
      <c r="J37" s="972"/>
      <c r="K37" s="787"/>
      <c r="L37" s="976"/>
      <c r="M37" s="972"/>
      <c r="N37" s="976"/>
      <c r="O37" s="969"/>
      <c r="P37" s="972"/>
    </row>
    <row r="38" spans="1:16" x14ac:dyDescent="0.25">
      <c r="A38" s="953" t="s">
        <v>1675</v>
      </c>
      <c r="B38" s="954"/>
      <c r="C38" s="955"/>
      <c r="D38" s="956" t="s">
        <v>1663</v>
      </c>
      <c r="E38" s="957"/>
      <c r="F38" s="958"/>
      <c r="G38" s="786">
        <f>5+10+6+3</f>
        <v>24</v>
      </c>
      <c r="H38" s="786">
        <v>7</v>
      </c>
      <c r="I38" s="786">
        <v>4</v>
      </c>
      <c r="J38" s="785">
        <f>+I38/H38</f>
        <v>0.5714285714285714</v>
      </c>
      <c r="K38" s="786"/>
      <c r="L38" s="786">
        <v>24</v>
      </c>
      <c r="M38" s="786">
        <v>9</v>
      </c>
      <c r="N38" s="785">
        <f>+M38/L38</f>
        <v>0.375</v>
      </c>
      <c r="O38" s="785">
        <f>+M38/G38</f>
        <v>0.375</v>
      </c>
      <c r="P38" s="784" t="s">
        <v>1613</v>
      </c>
    </row>
    <row r="39" spans="1:16" x14ac:dyDescent="0.2">
      <c r="A39" s="953" t="s">
        <v>1672</v>
      </c>
      <c r="B39" s="954"/>
      <c r="C39" s="955"/>
      <c r="D39" s="956" t="s">
        <v>1663</v>
      </c>
      <c r="E39" s="957"/>
      <c r="F39" s="958"/>
      <c r="G39" s="786">
        <f>5+10+6+3</f>
        <v>24</v>
      </c>
      <c r="H39" s="786">
        <v>7</v>
      </c>
      <c r="I39" s="786">
        <v>4</v>
      </c>
      <c r="J39" s="785">
        <f>+I39/H39</f>
        <v>0.5714285714285714</v>
      </c>
      <c r="K39" s="781"/>
      <c r="L39" s="786">
        <v>24</v>
      </c>
      <c r="M39" s="786">
        <v>9</v>
      </c>
      <c r="N39" s="785">
        <f>+M39/L39</f>
        <v>0.375</v>
      </c>
      <c r="O39" s="785">
        <f>+M39/G39</f>
        <v>0.375</v>
      </c>
      <c r="P39" s="784" t="s">
        <v>1613</v>
      </c>
    </row>
    <row r="40" spans="1:16" s="247" customFormat="1" x14ac:dyDescent="0.2">
      <c r="A40" s="959"/>
      <c r="B40" s="960"/>
      <c r="C40" s="961"/>
      <c r="D40" s="783"/>
      <c r="E40" s="783"/>
      <c r="F40" s="782"/>
      <c r="G40" s="781"/>
      <c r="H40" s="781"/>
      <c r="I40" s="781"/>
      <c r="J40" s="781"/>
      <c r="K40" s="781"/>
      <c r="L40" s="781"/>
      <c r="M40" s="781"/>
      <c r="N40" s="781"/>
      <c r="O40" s="781"/>
      <c r="P40" s="781"/>
    </row>
    <row r="41" spans="1:16" x14ac:dyDescent="0.25">
      <c r="C41" s="248"/>
      <c r="D41" s="248"/>
      <c r="E41" s="249"/>
      <c r="F41" s="249"/>
      <c r="G41" s="249"/>
    </row>
    <row r="42" spans="1:16" x14ac:dyDescent="0.25">
      <c r="C42" s="936" t="s">
        <v>496</v>
      </c>
      <c r="D42" s="1046"/>
      <c r="E42" s="1046"/>
      <c r="F42" s="1046"/>
      <c r="G42" s="1046"/>
      <c r="H42" s="1046"/>
      <c r="I42" s="1046"/>
      <c r="J42" s="1046"/>
      <c r="K42" s="1046"/>
      <c r="L42" s="1046"/>
      <c r="M42" s="1046"/>
      <c r="N42" s="1046"/>
      <c r="O42" s="937"/>
    </row>
    <row r="43" spans="1:16" ht="12.75" customHeight="1" x14ac:dyDescent="0.25">
      <c r="C43" s="936" t="s">
        <v>497</v>
      </c>
      <c r="D43" s="937"/>
      <c r="E43" s="936" t="s">
        <v>498</v>
      </c>
      <c r="F43" s="937"/>
      <c r="G43" s="774">
        <v>2009</v>
      </c>
      <c r="H43" s="250">
        <v>2010</v>
      </c>
      <c r="I43" s="250">
        <v>2011</v>
      </c>
      <c r="J43" s="250">
        <v>2012</v>
      </c>
      <c r="K43" s="250"/>
      <c r="L43" s="250">
        <v>2013</v>
      </c>
      <c r="M43" s="250">
        <v>2014</v>
      </c>
      <c r="N43" s="774" t="s">
        <v>499</v>
      </c>
      <c r="O43" s="250" t="s">
        <v>494</v>
      </c>
    </row>
    <row r="44" spans="1:16" ht="39" customHeight="1" x14ac:dyDescent="0.25">
      <c r="C44" s="1049" t="s">
        <v>1674</v>
      </c>
      <c r="D44" s="1050"/>
      <c r="E44" s="1051" t="s">
        <v>1663</v>
      </c>
      <c r="F44" s="937"/>
      <c r="G44" s="252">
        <v>61</v>
      </c>
      <c r="H44" s="253">
        <v>72</v>
      </c>
      <c r="I44" s="253">
        <v>72</v>
      </c>
      <c r="J44" s="253">
        <v>21</v>
      </c>
      <c r="K44" s="253"/>
      <c r="L44" s="253">
        <v>36</v>
      </c>
      <c r="M44" s="253">
        <v>32</v>
      </c>
      <c r="N44" s="253">
        <v>9</v>
      </c>
      <c r="O44" s="253" t="s">
        <v>1613</v>
      </c>
    </row>
    <row r="45" spans="1:16" ht="47.25" customHeight="1" x14ac:dyDescent="0.25">
      <c r="C45" s="1052" t="s">
        <v>1673</v>
      </c>
      <c r="D45" s="1053"/>
      <c r="E45" s="1051" t="s">
        <v>1663</v>
      </c>
      <c r="F45" s="937"/>
      <c r="G45" s="252">
        <v>72</v>
      </c>
      <c r="H45" s="253">
        <v>72</v>
      </c>
      <c r="I45" s="253">
        <v>72</v>
      </c>
      <c r="J45" s="253">
        <v>36</v>
      </c>
      <c r="K45" s="253"/>
      <c r="L45" s="253">
        <v>24</v>
      </c>
      <c r="M45" s="253">
        <v>24</v>
      </c>
      <c r="N45" s="253">
        <v>24</v>
      </c>
      <c r="O45" s="253" t="s">
        <v>1613</v>
      </c>
    </row>
    <row r="46" spans="1:16" x14ac:dyDescent="0.25">
      <c r="C46" s="251"/>
      <c r="D46" s="936" t="s">
        <v>1612</v>
      </c>
      <c r="E46" s="1046"/>
      <c r="F46" s="937"/>
      <c r="G46" s="779">
        <f>+G44/G45</f>
        <v>0.84722222222222221</v>
      </c>
      <c r="H46" s="779">
        <f>+H44/H45</f>
        <v>1</v>
      </c>
      <c r="I46" s="779">
        <f>+I44/I45</f>
        <v>1</v>
      </c>
      <c r="J46" s="779">
        <f>+J44/J45</f>
        <v>0.58333333333333337</v>
      </c>
      <c r="K46" s="779"/>
      <c r="L46" s="779">
        <f>+L44/L45</f>
        <v>1.5</v>
      </c>
      <c r="M46" s="779">
        <f>+M44/M45</f>
        <v>1.3333333333333333</v>
      </c>
      <c r="N46" s="779">
        <f>+N44/N45</f>
        <v>0.375</v>
      </c>
      <c r="O46" s="253"/>
    </row>
    <row r="47" spans="1:16" x14ac:dyDescent="0.25">
      <c r="C47" s="770"/>
      <c r="D47" s="773"/>
      <c r="E47" s="773"/>
      <c r="F47" s="773"/>
      <c r="G47" s="254"/>
      <c r="H47" s="233"/>
      <c r="I47" s="233"/>
      <c r="J47" s="233"/>
      <c r="K47" s="233"/>
      <c r="L47" s="233"/>
      <c r="M47" s="233"/>
      <c r="N47" s="233"/>
      <c r="O47" s="233"/>
    </row>
    <row r="48" spans="1:16" x14ac:dyDescent="0.25">
      <c r="C48" s="938" t="s">
        <v>500</v>
      </c>
      <c r="D48" s="938"/>
      <c r="E48" s="938"/>
      <c r="F48" s="938"/>
      <c r="G48" s="938"/>
      <c r="H48" s="938"/>
      <c r="I48" s="938"/>
      <c r="J48" s="938"/>
      <c r="K48" s="938"/>
      <c r="L48" s="938"/>
      <c r="M48" s="938"/>
      <c r="N48" s="938"/>
      <c r="O48" s="938"/>
    </row>
    <row r="50" spans="1:16" x14ac:dyDescent="0.25">
      <c r="C50" s="939" t="s">
        <v>501</v>
      </c>
      <c r="D50" s="939"/>
      <c r="E50" s="939"/>
      <c r="F50" s="939"/>
      <c r="G50" s="939"/>
    </row>
    <row r="52" spans="1:16" x14ac:dyDescent="0.25">
      <c r="C52" s="940" t="s">
        <v>502</v>
      </c>
      <c r="D52" s="940"/>
      <c r="E52" s="940"/>
      <c r="F52" s="940"/>
      <c r="G52" s="940"/>
      <c r="H52" s="940"/>
      <c r="I52" s="940"/>
      <c r="J52" s="940"/>
      <c r="K52" s="940"/>
      <c r="L52" s="940"/>
      <c r="M52" s="940"/>
      <c r="N52" s="940"/>
      <c r="O52" s="940"/>
      <c r="P52" s="940"/>
    </row>
    <row r="53" spans="1:16" x14ac:dyDescent="0.25">
      <c r="C53" s="940" t="s">
        <v>503</v>
      </c>
      <c r="D53" s="940"/>
      <c r="E53" s="940"/>
      <c r="F53" s="940"/>
      <c r="G53" s="940"/>
      <c r="H53" s="940"/>
      <c r="I53" s="940"/>
      <c r="J53" s="940"/>
      <c r="K53" s="940"/>
      <c r="L53" s="940"/>
      <c r="M53" s="940"/>
      <c r="N53" s="940"/>
      <c r="O53" s="940"/>
      <c r="P53" s="940"/>
    </row>
    <row r="54" spans="1:16" x14ac:dyDescent="0.25">
      <c r="C54" s="940" t="s">
        <v>504</v>
      </c>
      <c r="D54" s="940"/>
      <c r="E54" s="940"/>
      <c r="F54" s="940"/>
      <c r="G54" s="940"/>
      <c r="H54" s="940"/>
      <c r="I54" s="940"/>
      <c r="J54" s="940"/>
      <c r="K54" s="940"/>
      <c r="L54" s="940"/>
      <c r="M54" s="940"/>
      <c r="N54" s="940"/>
      <c r="O54" s="940"/>
      <c r="P54" s="940"/>
    </row>
    <row r="57" spans="1:16" x14ac:dyDescent="0.25">
      <c r="A57" s="941" t="s">
        <v>505</v>
      </c>
      <c r="B57" s="941"/>
      <c r="C57" s="941"/>
      <c r="D57" s="941"/>
      <c r="E57" s="941"/>
      <c r="F57" s="941"/>
      <c r="G57" s="941"/>
      <c r="H57" s="941"/>
      <c r="I57" s="941"/>
      <c r="J57" s="941"/>
      <c r="K57" s="941"/>
      <c r="L57" s="941"/>
      <c r="M57" s="941"/>
      <c r="N57" s="941"/>
      <c r="O57" s="941"/>
      <c r="P57" s="941"/>
    </row>
    <row r="59" spans="1:16" ht="15" x14ac:dyDescent="0.25">
      <c r="F59" s="942" t="s">
        <v>506</v>
      </c>
      <c r="G59" s="932"/>
      <c r="H59" s="932"/>
      <c r="I59" s="932"/>
      <c r="J59" s="932"/>
      <c r="K59" s="932"/>
      <c r="L59" s="932"/>
    </row>
    <row r="62" spans="1:16" x14ac:dyDescent="0.25">
      <c r="A62" s="255"/>
      <c r="G62" s="231" t="s">
        <v>1611</v>
      </c>
    </row>
    <row r="63" spans="1:16" x14ac:dyDescent="0.25">
      <c r="A63" s="255"/>
      <c r="G63" s="231" t="s">
        <v>1610</v>
      </c>
      <c r="H63" s="231">
        <v>9</v>
      </c>
    </row>
    <row r="64" spans="1:16" x14ac:dyDescent="0.25">
      <c r="A64" s="256"/>
      <c r="G64" s="231" t="s">
        <v>1609</v>
      </c>
      <c r="H64" s="231">
        <v>15</v>
      </c>
    </row>
    <row r="65" spans="1:16" x14ac:dyDescent="0.25">
      <c r="A65" s="256"/>
    </row>
    <row r="74" spans="1:16" x14ac:dyDescent="0.25">
      <c r="I74" s="257"/>
      <c r="J74" s="258"/>
      <c r="K74" s="258"/>
      <c r="L74" s="943"/>
      <c r="M74" s="943"/>
    </row>
    <row r="75" spans="1:16" x14ac:dyDescent="0.25">
      <c r="I75" s="257"/>
      <c r="J75" s="258"/>
      <c r="K75" s="258"/>
    </row>
    <row r="76" spans="1:16" x14ac:dyDescent="0.25">
      <c r="A76" s="940" t="s">
        <v>507</v>
      </c>
      <c r="B76" s="940"/>
      <c r="C76" s="940"/>
    </row>
    <row r="78" spans="1:16" x14ac:dyDescent="0.25">
      <c r="A78" s="1037" t="s">
        <v>1642</v>
      </c>
      <c r="B78" s="1038"/>
      <c r="C78" s="1038"/>
      <c r="D78" s="1038"/>
      <c r="E78" s="1038"/>
      <c r="F78" s="1038"/>
      <c r="G78" s="1038"/>
      <c r="H78" s="1038"/>
      <c r="I78" s="1038"/>
      <c r="J78" s="1038"/>
      <c r="K78" s="1038"/>
      <c r="L78" s="1038"/>
      <c r="M78" s="1038"/>
      <c r="N78" s="1038"/>
      <c r="O78" s="1038"/>
      <c r="P78" s="1039"/>
    </row>
    <row r="79" spans="1:16" x14ac:dyDescent="0.25">
      <c r="A79" s="1040"/>
      <c r="B79" s="1041"/>
      <c r="C79" s="1041"/>
      <c r="D79" s="1041"/>
      <c r="E79" s="1041"/>
      <c r="F79" s="1041"/>
      <c r="G79" s="1041"/>
      <c r="H79" s="1041"/>
      <c r="I79" s="1041"/>
      <c r="J79" s="1041"/>
      <c r="K79" s="1041"/>
      <c r="L79" s="1041"/>
      <c r="M79" s="1041"/>
      <c r="N79" s="1041"/>
      <c r="O79" s="1041"/>
      <c r="P79" s="1042"/>
    </row>
    <row r="80" spans="1:16" x14ac:dyDescent="0.25">
      <c r="A80" s="1040"/>
      <c r="B80" s="1041"/>
      <c r="C80" s="1041"/>
      <c r="D80" s="1041"/>
      <c r="E80" s="1041"/>
      <c r="F80" s="1041"/>
      <c r="G80" s="1041"/>
      <c r="H80" s="1041"/>
      <c r="I80" s="1041"/>
      <c r="J80" s="1041"/>
      <c r="K80" s="1041"/>
      <c r="L80" s="1041"/>
      <c r="M80" s="1041"/>
      <c r="N80" s="1041"/>
      <c r="O80" s="1041"/>
      <c r="P80" s="1042"/>
    </row>
    <row r="81" spans="1:16" x14ac:dyDescent="0.25">
      <c r="A81" s="1040"/>
      <c r="B81" s="1041"/>
      <c r="C81" s="1041"/>
      <c r="D81" s="1041"/>
      <c r="E81" s="1041"/>
      <c r="F81" s="1041"/>
      <c r="G81" s="1041"/>
      <c r="H81" s="1041"/>
      <c r="I81" s="1041"/>
      <c r="J81" s="1041"/>
      <c r="K81" s="1041"/>
      <c r="L81" s="1041"/>
      <c r="M81" s="1041"/>
      <c r="N81" s="1041"/>
      <c r="O81" s="1041"/>
      <c r="P81" s="1042"/>
    </row>
    <row r="82" spans="1:16" x14ac:dyDescent="0.25">
      <c r="A82" s="1043"/>
      <c r="B82" s="1044"/>
      <c r="C82" s="1044"/>
      <c r="D82" s="1044"/>
      <c r="E82" s="1044"/>
      <c r="F82" s="1044"/>
      <c r="G82" s="1044"/>
      <c r="H82" s="1044"/>
      <c r="I82" s="1044"/>
      <c r="J82" s="1044"/>
      <c r="K82" s="1044"/>
      <c r="L82" s="1044"/>
      <c r="M82" s="1044"/>
      <c r="N82" s="1044"/>
      <c r="O82" s="1044"/>
      <c r="P82" s="1045"/>
    </row>
    <row r="84" spans="1:16" x14ac:dyDescent="0.25">
      <c r="A84" s="940" t="s">
        <v>508</v>
      </c>
      <c r="B84" s="940"/>
      <c r="C84" s="940"/>
    </row>
    <row r="86" spans="1:16" x14ac:dyDescent="0.25">
      <c r="A86" s="923" t="s">
        <v>1632</v>
      </c>
      <c r="B86" s="924"/>
      <c r="C86" s="924"/>
      <c r="D86" s="924"/>
      <c r="E86" s="924"/>
      <c r="F86" s="924"/>
      <c r="G86" s="924"/>
      <c r="H86" s="924"/>
      <c r="I86" s="924"/>
      <c r="J86" s="924"/>
      <c r="K86" s="924"/>
      <c r="L86" s="924"/>
      <c r="M86" s="924"/>
      <c r="N86" s="924"/>
      <c r="O86" s="924"/>
      <c r="P86" s="925"/>
    </row>
    <row r="87" spans="1:16" x14ac:dyDescent="0.25">
      <c r="A87" s="926"/>
      <c r="B87" s="927"/>
      <c r="C87" s="927"/>
      <c r="D87" s="927"/>
      <c r="E87" s="927"/>
      <c r="F87" s="927"/>
      <c r="G87" s="927"/>
      <c r="H87" s="927"/>
      <c r="I87" s="927"/>
      <c r="J87" s="927"/>
      <c r="K87" s="927"/>
      <c r="L87" s="927"/>
      <c r="M87" s="927"/>
      <c r="N87" s="927"/>
      <c r="O87" s="927"/>
      <c r="P87" s="928"/>
    </row>
    <row r="88" spans="1:16" x14ac:dyDescent="0.25">
      <c r="A88" s="926"/>
      <c r="B88" s="927"/>
      <c r="C88" s="927"/>
      <c r="D88" s="927"/>
      <c r="E88" s="927"/>
      <c r="F88" s="927"/>
      <c r="G88" s="927"/>
      <c r="H88" s="927"/>
      <c r="I88" s="927"/>
      <c r="J88" s="927"/>
      <c r="K88" s="927"/>
      <c r="L88" s="927"/>
      <c r="M88" s="927"/>
      <c r="N88" s="927"/>
      <c r="O88" s="927"/>
      <c r="P88" s="928"/>
    </row>
    <row r="89" spans="1:16" x14ac:dyDescent="0.25">
      <c r="A89" s="926"/>
      <c r="B89" s="927"/>
      <c r="C89" s="927"/>
      <c r="D89" s="927"/>
      <c r="E89" s="927"/>
      <c r="F89" s="927"/>
      <c r="G89" s="927"/>
      <c r="H89" s="927"/>
      <c r="I89" s="927"/>
      <c r="J89" s="927"/>
      <c r="K89" s="927"/>
      <c r="L89" s="927"/>
      <c r="M89" s="927"/>
      <c r="N89" s="927"/>
      <c r="O89" s="927"/>
      <c r="P89" s="928"/>
    </row>
    <row r="90" spans="1:16" x14ac:dyDescent="0.25">
      <c r="A90" s="929"/>
      <c r="B90" s="930"/>
      <c r="C90" s="930"/>
      <c r="D90" s="930"/>
      <c r="E90" s="930"/>
      <c r="F90" s="930"/>
      <c r="G90" s="930"/>
      <c r="H90" s="930"/>
      <c r="I90" s="930"/>
      <c r="J90" s="930"/>
      <c r="K90" s="930"/>
      <c r="L90" s="930"/>
      <c r="M90" s="930"/>
      <c r="N90" s="930"/>
      <c r="O90" s="930"/>
      <c r="P90" s="931"/>
    </row>
    <row r="92" spans="1:16" x14ac:dyDescent="0.25">
      <c r="A92" s="932" t="s">
        <v>509</v>
      </c>
      <c r="B92" s="932"/>
      <c r="C92" s="932"/>
      <c r="D92" s="932"/>
      <c r="E92" s="932"/>
      <c r="F92" s="932" t="s">
        <v>510</v>
      </c>
      <c r="G92" s="932"/>
      <c r="H92" s="932"/>
      <c r="I92" s="932" t="s">
        <v>511</v>
      </c>
      <c r="J92" s="932"/>
      <c r="K92" s="775"/>
      <c r="L92" s="932" t="s">
        <v>512</v>
      </c>
      <c r="M92" s="932"/>
    </row>
    <row r="94" spans="1:16" x14ac:dyDescent="0.25">
      <c r="A94" s="920" t="s">
        <v>1672</v>
      </c>
      <c r="B94" s="921"/>
      <c r="C94" s="921"/>
      <c r="D94" s="921"/>
      <c r="E94" s="922"/>
      <c r="F94" s="920" t="s">
        <v>1663</v>
      </c>
      <c r="G94" s="921"/>
      <c r="H94" s="922"/>
      <c r="I94" s="920">
        <v>7</v>
      </c>
      <c r="J94" s="922"/>
      <c r="K94" s="769"/>
      <c r="L94" s="920">
        <v>4</v>
      </c>
      <c r="M94" s="922"/>
    </row>
    <row r="95" spans="1:16" x14ac:dyDescent="0.25">
      <c r="A95" s="920"/>
      <c r="B95" s="921"/>
      <c r="C95" s="921"/>
      <c r="D95" s="921"/>
      <c r="E95" s="922"/>
      <c r="F95" s="920"/>
      <c r="G95" s="921"/>
      <c r="H95" s="922"/>
      <c r="I95" s="920"/>
      <c r="J95" s="922"/>
      <c r="K95" s="769"/>
      <c r="L95" s="920"/>
      <c r="M95" s="922"/>
    </row>
    <row r="97" spans="1:17" x14ac:dyDescent="0.25">
      <c r="A97" s="800"/>
      <c r="B97" s="800"/>
      <c r="C97" s="800"/>
      <c r="D97" s="233"/>
      <c r="E97" s="233"/>
      <c r="F97" s="233"/>
      <c r="G97" s="233"/>
      <c r="H97" s="233"/>
      <c r="I97" s="233"/>
      <c r="J97" s="233"/>
      <c r="K97" s="233"/>
      <c r="L97" s="233"/>
      <c r="M97" s="233"/>
      <c r="N97" s="233"/>
      <c r="O97" s="233"/>
      <c r="P97" s="233"/>
    </row>
    <row r="98" spans="1:17" x14ac:dyDescent="0.25">
      <c r="A98" s="977" t="s">
        <v>462</v>
      </c>
      <c r="B98" s="977"/>
      <c r="C98" s="978"/>
      <c r="D98" s="799" t="s">
        <v>1630</v>
      </c>
      <c r="E98" s="798"/>
      <c r="F98" s="798"/>
      <c r="G98" s="798"/>
      <c r="H98" s="798"/>
      <c r="I98" s="798"/>
      <c r="J98" s="798"/>
      <c r="K98" s="265"/>
      <c r="L98" s="235"/>
      <c r="M98" s="235"/>
      <c r="N98" s="235"/>
      <c r="O98" s="921"/>
      <c r="P98" s="921"/>
      <c r="Q98" s="922"/>
    </row>
    <row r="99" spans="1:17" x14ac:dyDescent="0.25">
      <c r="A99" s="233"/>
      <c r="B99" s="233"/>
      <c r="C99" s="233"/>
      <c r="D99" s="236"/>
      <c r="E99" s="237"/>
      <c r="F99" s="237"/>
      <c r="G99" s="237"/>
      <c r="H99" s="237"/>
      <c r="I99" s="237"/>
      <c r="J99" s="237"/>
      <c r="K99" s="237"/>
      <c r="L99" s="237"/>
      <c r="M99" s="237"/>
      <c r="N99" s="237"/>
      <c r="O99" s="233"/>
      <c r="P99" s="233"/>
    </row>
    <row r="100" spans="1:17" x14ac:dyDescent="0.25">
      <c r="A100" s="938" t="s">
        <v>463</v>
      </c>
      <c r="B100" s="938"/>
      <c r="C100" s="982"/>
      <c r="D100" s="979" t="s">
        <v>1671</v>
      </c>
      <c r="E100" s="980"/>
      <c r="F100" s="980"/>
      <c r="G100" s="980"/>
      <c r="H100" s="980"/>
      <c r="I100" s="980"/>
      <c r="J100" s="981"/>
      <c r="K100" s="773"/>
      <c r="L100" s="1029" t="s">
        <v>464</v>
      </c>
      <c r="M100" s="1029"/>
      <c r="N100" s="1029"/>
      <c r="O100" s="987" t="s">
        <v>1670</v>
      </c>
      <c r="P100" s="988"/>
      <c r="Q100" s="989"/>
    </row>
    <row r="101" spans="1:17" x14ac:dyDescent="0.25">
      <c r="A101" s="233"/>
      <c r="B101" s="233"/>
      <c r="C101" s="772"/>
      <c r="D101" s="772"/>
      <c r="E101" s="233"/>
      <c r="F101" s="233"/>
      <c r="G101" s="233"/>
      <c r="H101" s="233"/>
      <c r="I101" s="233"/>
      <c r="J101" s="233"/>
      <c r="K101" s="233"/>
      <c r="L101" s="233"/>
      <c r="M101" s="233"/>
      <c r="N101" s="233"/>
      <c r="O101" s="233"/>
      <c r="P101" s="233"/>
    </row>
    <row r="102" spans="1:17" x14ac:dyDescent="0.25">
      <c r="A102" s="977" t="s">
        <v>465</v>
      </c>
      <c r="B102" s="977"/>
      <c r="C102" s="977"/>
      <c r="D102" s="983" t="s">
        <v>660</v>
      </c>
      <c r="E102" s="1010"/>
      <c r="F102" s="1010"/>
      <c r="G102" s="1010"/>
      <c r="H102" s="1010"/>
      <c r="I102" s="1010"/>
      <c r="J102" s="984"/>
      <c r="K102" s="772"/>
      <c r="L102" s="1030" t="s">
        <v>466</v>
      </c>
      <c r="M102" s="1031"/>
      <c r="N102" s="983" t="s">
        <v>1654</v>
      </c>
      <c r="O102" s="1010"/>
      <c r="P102" s="1010"/>
      <c r="Q102" s="984"/>
    </row>
    <row r="103" spans="1:17" x14ac:dyDescent="0.25">
      <c r="A103" s="771"/>
      <c r="B103" s="771"/>
      <c r="C103" s="771"/>
      <c r="D103" s="772"/>
      <c r="E103" s="772"/>
      <c r="F103" s="772"/>
      <c r="G103" s="772"/>
      <c r="H103" s="772"/>
      <c r="I103" s="772"/>
      <c r="J103" s="772"/>
      <c r="K103" s="772"/>
      <c r="L103" s="233"/>
      <c r="M103" s="238"/>
      <c r="N103" s="238"/>
      <c r="O103" s="238"/>
      <c r="P103" s="776"/>
    </row>
    <row r="104" spans="1:17" x14ac:dyDescent="0.25">
      <c r="A104" s="977" t="s">
        <v>467</v>
      </c>
      <c r="B104" s="977"/>
      <c r="C104" s="977"/>
      <c r="D104" s="983" t="s">
        <v>1669</v>
      </c>
      <c r="E104" s="1010"/>
      <c r="F104" s="1010"/>
      <c r="G104" s="1010"/>
      <c r="H104" s="1010"/>
      <c r="I104" s="1010"/>
      <c r="J104" s="1010"/>
      <c r="K104" s="1010"/>
      <c r="L104" s="1010"/>
      <c r="M104" s="1010"/>
      <c r="N104" s="1010"/>
      <c r="O104" s="1010"/>
      <c r="P104" s="1010"/>
      <c r="Q104" s="984"/>
    </row>
    <row r="105" spans="1:17" x14ac:dyDescent="0.25">
      <c r="A105" s="771"/>
      <c r="B105" s="771"/>
      <c r="C105" s="771"/>
      <c r="D105" s="236"/>
      <c r="E105" s="236"/>
      <c r="F105" s="236"/>
      <c r="G105" s="236"/>
      <c r="H105" s="236"/>
      <c r="I105" s="236"/>
      <c r="J105" s="236"/>
      <c r="K105" s="236"/>
      <c r="L105" s="236"/>
      <c r="M105" s="236"/>
      <c r="N105" s="236"/>
      <c r="O105" s="236"/>
      <c r="P105" s="236"/>
      <c r="Q105" s="236"/>
    </row>
    <row r="106" spans="1:17" ht="15" x14ac:dyDescent="0.25">
      <c r="A106" s="977" t="s">
        <v>468</v>
      </c>
      <c r="B106" s="1011"/>
      <c r="C106" s="1011"/>
      <c r="D106" s="1012" t="s">
        <v>1668</v>
      </c>
      <c r="E106" s="1013"/>
      <c r="F106" s="1013"/>
      <c r="G106" s="1013"/>
      <c r="H106" s="1013"/>
      <c r="I106" s="1013"/>
      <c r="J106" s="1013"/>
      <c r="K106" s="1013"/>
      <c r="L106" s="1013"/>
      <c r="M106" s="1013"/>
      <c r="N106" s="1013"/>
      <c r="O106" s="1013"/>
      <c r="P106" s="1013"/>
      <c r="Q106" s="1014"/>
    </row>
    <row r="107" spans="1:17" x14ac:dyDescent="0.25">
      <c r="A107" s="771"/>
      <c r="B107" s="771"/>
      <c r="C107" s="771"/>
      <c r="D107" s="236"/>
      <c r="E107" s="236"/>
      <c r="F107" s="236"/>
      <c r="G107" s="236"/>
      <c r="H107" s="236"/>
      <c r="I107" s="236"/>
      <c r="J107" s="236"/>
      <c r="K107" s="236"/>
      <c r="L107" s="236"/>
      <c r="M107" s="236"/>
      <c r="N107" s="236"/>
      <c r="O107" s="236"/>
      <c r="P107" s="236"/>
      <c r="Q107" s="236"/>
    </row>
    <row r="108" spans="1:17" x14ac:dyDescent="0.25">
      <c r="A108" s="1015" t="s">
        <v>469</v>
      </c>
      <c r="B108" s="1016"/>
      <c r="C108" s="1016"/>
      <c r="D108" s="1021" t="s">
        <v>470</v>
      </c>
      <c r="E108" s="1021"/>
      <c r="F108" s="1021"/>
      <c r="G108" s="1021"/>
      <c r="H108" s="1021" t="s">
        <v>471</v>
      </c>
      <c r="I108" s="1021"/>
      <c r="J108" s="1022" t="s">
        <v>472</v>
      </c>
      <c r="K108" s="1022"/>
      <c r="L108" s="1022"/>
      <c r="M108" s="1022"/>
      <c r="N108" s="1022"/>
      <c r="O108" s="1023" t="s">
        <v>473</v>
      </c>
      <c r="P108" s="1024"/>
      <c r="Q108" s="1025"/>
    </row>
    <row r="109" spans="1:17" ht="36" x14ac:dyDescent="0.25">
      <c r="A109" s="1017"/>
      <c r="B109" s="1018"/>
      <c r="C109" s="1018"/>
      <c r="D109" s="1021"/>
      <c r="E109" s="1021"/>
      <c r="F109" s="1021"/>
      <c r="G109" s="1021"/>
      <c r="H109" s="1021"/>
      <c r="I109" s="1021"/>
      <c r="J109" s="797" t="s">
        <v>474</v>
      </c>
      <c r="K109" s="796" t="s">
        <v>519</v>
      </c>
      <c r="L109" s="796" t="s">
        <v>185</v>
      </c>
      <c r="M109" s="795" t="s">
        <v>475</v>
      </c>
      <c r="N109" s="795" t="s">
        <v>476</v>
      </c>
      <c r="O109" s="796" t="s">
        <v>185</v>
      </c>
      <c r="P109" s="795" t="s">
        <v>477</v>
      </c>
      <c r="Q109" s="795" t="s">
        <v>476</v>
      </c>
    </row>
    <row r="110" spans="1:17" x14ac:dyDescent="0.25">
      <c r="A110" s="1019"/>
      <c r="B110" s="1020"/>
      <c r="C110" s="1020"/>
      <c r="D110" s="1055">
        <v>3313219.91</v>
      </c>
      <c r="E110" s="1055"/>
      <c r="F110" s="1055"/>
      <c r="G110" s="1055"/>
      <c r="H110" s="1055">
        <f>+D110-196120.79</f>
        <v>3117099.12</v>
      </c>
      <c r="I110" s="1055"/>
      <c r="J110" s="807">
        <v>191625.24</v>
      </c>
      <c r="K110" s="807">
        <v>1653180.85</v>
      </c>
      <c r="L110" s="807">
        <v>1653180.85</v>
      </c>
      <c r="M110" s="809">
        <v>1653180.85</v>
      </c>
      <c r="N110" s="810">
        <f>+M110/L110</f>
        <v>1</v>
      </c>
      <c r="O110" s="809">
        <v>1653180.85</v>
      </c>
      <c r="P110" s="809">
        <v>1653180.85</v>
      </c>
      <c r="Q110" s="806">
        <f>+P110/H110</f>
        <v>0.53035876831533035</v>
      </c>
    </row>
    <row r="111" spans="1:17" x14ac:dyDescent="0.25">
      <c r="A111" s="771"/>
      <c r="B111" s="771"/>
      <c r="C111" s="771"/>
      <c r="D111" s="772"/>
      <c r="E111" s="772"/>
      <c r="F111" s="772"/>
      <c r="G111" s="772"/>
      <c r="H111" s="772"/>
      <c r="I111" s="772"/>
      <c r="J111" s="772"/>
      <c r="K111" s="772"/>
      <c r="L111" s="772"/>
      <c r="M111" s="772"/>
      <c r="N111" s="772"/>
      <c r="O111" s="772"/>
      <c r="P111" s="772"/>
      <c r="Q111" s="772"/>
    </row>
    <row r="112" spans="1:17" x14ac:dyDescent="0.25">
      <c r="A112" s="977" t="s">
        <v>478</v>
      </c>
      <c r="B112" s="977"/>
      <c r="C112" s="977"/>
      <c r="D112" s="239"/>
      <c r="E112" s="233"/>
      <c r="F112" s="233"/>
      <c r="G112" s="233"/>
      <c r="H112" s="233"/>
      <c r="I112" s="233"/>
      <c r="J112" s="233"/>
      <c r="K112" s="233"/>
      <c r="L112" s="233"/>
      <c r="M112" s="233"/>
      <c r="N112" s="233"/>
      <c r="O112" s="233"/>
      <c r="P112" s="233"/>
    </row>
    <row r="113" spans="1:17" x14ac:dyDescent="0.25">
      <c r="A113" s="233"/>
      <c r="B113" s="233"/>
      <c r="C113" s="238"/>
      <c r="D113" s="238"/>
      <c r="E113" s="240"/>
      <c r="F113" s="240"/>
      <c r="G113" s="240"/>
      <c r="H113" s="240"/>
      <c r="I113" s="240"/>
      <c r="J113" s="240"/>
      <c r="K113" s="240"/>
      <c r="L113" s="240"/>
      <c r="M113" s="240"/>
      <c r="N113" s="240"/>
      <c r="O113" s="240"/>
      <c r="P113" s="240"/>
    </row>
    <row r="114" spans="1:17" x14ac:dyDescent="0.25">
      <c r="A114" s="938" t="s">
        <v>479</v>
      </c>
      <c r="B114" s="938"/>
      <c r="C114" s="982"/>
      <c r="D114" s="979" t="s">
        <v>1667</v>
      </c>
      <c r="E114" s="980"/>
      <c r="F114" s="980"/>
      <c r="G114" s="980"/>
      <c r="H114" s="980"/>
      <c r="I114" s="980"/>
      <c r="J114" s="980"/>
      <c r="K114" s="980"/>
      <c r="L114" s="980"/>
      <c r="M114" s="980"/>
      <c r="N114" s="981"/>
      <c r="O114" s="241" t="s">
        <v>480</v>
      </c>
      <c r="P114" s="987" t="s">
        <v>1635</v>
      </c>
      <c r="Q114" s="989"/>
    </row>
    <row r="115" spans="1:17" x14ac:dyDescent="0.25">
      <c r="A115" s="233"/>
      <c r="B115" s="233"/>
      <c r="C115" s="242"/>
      <c r="D115" s="242"/>
      <c r="E115" s="240"/>
      <c r="F115" s="240"/>
      <c r="G115" s="240"/>
      <c r="H115" s="240"/>
      <c r="I115" s="240"/>
      <c r="J115" s="240"/>
      <c r="K115" s="240"/>
      <c r="L115" s="240"/>
      <c r="M115" s="240"/>
      <c r="N115" s="240"/>
      <c r="O115" s="240"/>
      <c r="P115" s="240"/>
    </row>
    <row r="116" spans="1:17" x14ac:dyDescent="0.25">
      <c r="A116" s="977" t="s">
        <v>481</v>
      </c>
      <c r="B116" s="977"/>
      <c r="C116" s="978"/>
      <c r="D116" s="979" t="s">
        <v>1666</v>
      </c>
      <c r="E116" s="980"/>
      <c r="F116" s="980"/>
      <c r="G116" s="980"/>
      <c r="H116" s="980"/>
      <c r="I116" s="980"/>
      <c r="J116" s="980"/>
      <c r="K116" s="980"/>
      <c r="L116" s="980"/>
      <c r="M116" s="980"/>
      <c r="N116" s="980"/>
      <c r="O116" s="980"/>
      <c r="P116" s="980"/>
      <c r="Q116" s="981"/>
    </row>
    <row r="117" spans="1:17" x14ac:dyDescent="0.25">
      <c r="A117" s="233"/>
      <c r="B117" s="233"/>
      <c r="C117" s="242"/>
      <c r="D117" s="242"/>
      <c r="E117" s="240"/>
      <c r="F117" s="240"/>
      <c r="G117" s="240"/>
      <c r="H117" s="240"/>
      <c r="I117" s="240"/>
      <c r="J117" s="240"/>
      <c r="K117" s="240"/>
      <c r="L117" s="240"/>
      <c r="M117" s="240"/>
      <c r="N117" s="240"/>
      <c r="O117" s="240"/>
      <c r="P117" s="240"/>
    </row>
    <row r="118" spans="1:17" ht="14.25" x14ac:dyDescent="0.25">
      <c r="A118" s="977" t="s">
        <v>482</v>
      </c>
      <c r="B118" s="977"/>
      <c r="C118" s="978"/>
      <c r="D118" s="979" t="s">
        <v>1665</v>
      </c>
      <c r="E118" s="980"/>
      <c r="F118" s="980"/>
      <c r="G118" s="980"/>
      <c r="H118" s="980"/>
      <c r="I118" s="980"/>
      <c r="J118" s="980"/>
      <c r="K118" s="980"/>
      <c r="L118" s="980"/>
      <c r="M118" s="980"/>
      <c r="N118" s="980"/>
      <c r="O118" s="980"/>
      <c r="P118" s="980"/>
      <c r="Q118" s="981"/>
    </row>
    <row r="119" spans="1:17" x14ac:dyDescent="0.25">
      <c r="A119" s="233"/>
      <c r="B119" s="233"/>
      <c r="C119" s="242"/>
      <c r="D119" s="792"/>
      <c r="E119" s="240"/>
      <c r="F119" s="240"/>
      <c r="G119" s="240"/>
      <c r="H119" s="240"/>
      <c r="I119" s="240"/>
      <c r="J119" s="240"/>
      <c r="K119" s="240"/>
      <c r="L119" s="240"/>
      <c r="M119" s="240"/>
      <c r="N119" s="240"/>
      <c r="O119" s="240"/>
      <c r="P119" s="240"/>
    </row>
    <row r="120" spans="1:17" x14ac:dyDescent="0.25">
      <c r="A120" s="938" t="s">
        <v>483</v>
      </c>
      <c r="B120" s="938"/>
      <c r="C120" s="982"/>
      <c r="D120" s="980" t="s">
        <v>1622</v>
      </c>
      <c r="E120" s="980"/>
      <c r="F120" s="980"/>
      <c r="G120" s="981"/>
      <c r="H120" s="233"/>
      <c r="I120" s="243" t="s">
        <v>484</v>
      </c>
      <c r="J120" s="243"/>
      <c r="K120" s="243"/>
      <c r="L120" s="243"/>
      <c r="M120" s="243"/>
      <c r="N120" s="243"/>
      <c r="O120" s="983" t="s">
        <v>1621</v>
      </c>
      <c r="P120" s="984"/>
    </row>
    <row r="121" spans="1:17" x14ac:dyDescent="0.25">
      <c r="A121" s="233"/>
      <c r="B121" s="233"/>
      <c r="C121" s="771"/>
      <c r="D121" s="791"/>
      <c r="E121" s="233"/>
      <c r="F121" s="233"/>
      <c r="G121" s="233"/>
      <c r="H121" s="233"/>
      <c r="I121" s="233"/>
      <c r="J121" s="233"/>
      <c r="K121" s="233"/>
      <c r="L121" s="233"/>
      <c r="M121" s="233"/>
      <c r="N121" s="233"/>
      <c r="O121" s="233"/>
      <c r="P121" s="233"/>
    </row>
    <row r="122" spans="1:17" x14ac:dyDescent="0.25">
      <c r="A122" s="938" t="s">
        <v>485</v>
      </c>
      <c r="B122" s="938"/>
      <c r="C122" s="982"/>
      <c r="D122" s="985" t="s">
        <v>1620</v>
      </c>
      <c r="E122" s="985"/>
      <c r="F122" s="985"/>
      <c r="G122" s="986"/>
      <c r="H122" s="233"/>
      <c r="I122" s="938" t="s">
        <v>486</v>
      </c>
      <c r="J122" s="938"/>
      <c r="K122" s="938"/>
      <c r="L122" s="938"/>
      <c r="M122" s="938"/>
      <c r="N122" s="987" t="s">
        <v>1619</v>
      </c>
      <c r="O122" s="988"/>
      <c r="P122" s="989"/>
    </row>
    <row r="123" spans="1:17" x14ac:dyDescent="0.25">
      <c r="A123" s="770"/>
      <c r="B123" s="770"/>
      <c r="C123" s="770"/>
      <c r="D123" s="244"/>
      <c r="E123" s="770"/>
      <c r="F123" s="770"/>
      <c r="G123" s="770"/>
      <c r="H123" s="233"/>
      <c r="I123" s="770"/>
      <c r="J123" s="770"/>
      <c r="K123" s="770"/>
      <c r="L123" s="770"/>
      <c r="M123" s="770"/>
      <c r="N123" s="773"/>
      <c r="O123" s="773"/>
      <c r="P123" s="773"/>
    </row>
    <row r="124" spans="1:17" ht="15" x14ac:dyDescent="0.25">
      <c r="A124" s="233"/>
      <c r="B124" s="233"/>
      <c r="C124" s="245"/>
      <c r="D124" s="245"/>
      <c r="E124" s="233"/>
      <c r="F124" s="233"/>
      <c r="G124" s="233"/>
      <c r="H124" s="233"/>
      <c r="I124" s="233"/>
      <c r="J124" s="233"/>
      <c r="K124" s="233"/>
      <c r="L124" s="233"/>
      <c r="M124" s="233"/>
      <c r="N124" s="233"/>
      <c r="O124" s="233"/>
      <c r="P124" s="233"/>
    </row>
    <row r="125" spans="1:17" x14ac:dyDescent="0.25">
      <c r="A125" s="977" t="s">
        <v>487</v>
      </c>
      <c r="B125" s="977"/>
      <c r="C125" s="977"/>
      <c r="D125" s="990" t="s">
        <v>488</v>
      </c>
      <c r="E125" s="990"/>
      <c r="F125" s="990"/>
      <c r="G125" s="990"/>
      <c r="H125" s="246" t="s">
        <v>1618</v>
      </c>
      <c r="I125" s="233"/>
      <c r="J125" s="233"/>
      <c r="K125" s="233"/>
      <c r="L125" s="233"/>
      <c r="M125" s="233"/>
      <c r="N125" s="233"/>
      <c r="O125" s="233"/>
      <c r="P125" s="233"/>
    </row>
    <row r="126" spans="1:17" x14ac:dyDescent="0.25">
      <c r="A126" s="790"/>
      <c r="B126" s="790"/>
      <c r="C126" s="790"/>
      <c r="D126" s="776"/>
      <c r="E126" s="776"/>
      <c r="F126" s="776"/>
      <c r="G126" s="776"/>
      <c r="H126" s="233"/>
      <c r="I126" s="233"/>
      <c r="J126" s="233"/>
      <c r="K126" s="233"/>
      <c r="L126" s="233"/>
      <c r="M126" s="233"/>
      <c r="N126" s="233"/>
      <c r="O126" s="233"/>
      <c r="P126" s="233"/>
    </row>
    <row r="127" spans="1:17" x14ac:dyDescent="0.25">
      <c r="A127" s="991" t="s">
        <v>489</v>
      </c>
      <c r="B127" s="992"/>
      <c r="C127" s="993"/>
      <c r="D127" s="1000" t="s">
        <v>490</v>
      </c>
      <c r="E127" s="1001"/>
      <c r="F127" s="1002"/>
      <c r="G127" s="973" t="s">
        <v>491</v>
      </c>
      <c r="H127" s="964" t="s">
        <v>472</v>
      </c>
      <c r="I127" s="965"/>
      <c r="J127" s="966"/>
      <c r="K127" s="789"/>
      <c r="L127" s="964" t="s">
        <v>492</v>
      </c>
      <c r="M127" s="965"/>
      <c r="N127" s="966"/>
      <c r="O127" s="967" t="s">
        <v>493</v>
      </c>
      <c r="P127" s="970" t="s">
        <v>494</v>
      </c>
    </row>
    <row r="128" spans="1:17" x14ac:dyDescent="0.25">
      <c r="A128" s="994"/>
      <c r="B128" s="995"/>
      <c r="C128" s="996"/>
      <c r="D128" s="1003"/>
      <c r="E128" s="1004"/>
      <c r="F128" s="1005"/>
      <c r="G128" s="1009"/>
      <c r="H128" s="973" t="s">
        <v>474</v>
      </c>
      <c r="I128" s="970" t="s">
        <v>495</v>
      </c>
      <c r="J128" s="970" t="s">
        <v>340</v>
      </c>
      <c r="K128" s="788"/>
      <c r="L128" s="975" t="s">
        <v>474</v>
      </c>
      <c r="M128" s="970" t="s">
        <v>495</v>
      </c>
      <c r="N128" s="975" t="s">
        <v>340</v>
      </c>
      <c r="O128" s="968"/>
      <c r="P128" s="971"/>
    </row>
    <row r="129" spans="1:16" x14ac:dyDescent="0.25">
      <c r="A129" s="997"/>
      <c r="B129" s="998"/>
      <c r="C129" s="999"/>
      <c r="D129" s="1006"/>
      <c r="E129" s="1007"/>
      <c r="F129" s="1008"/>
      <c r="G129" s="974"/>
      <c r="H129" s="974"/>
      <c r="I129" s="972"/>
      <c r="J129" s="972"/>
      <c r="K129" s="787"/>
      <c r="L129" s="976"/>
      <c r="M129" s="972"/>
      <c r="N129" s="976"/>
      <c r="O129" s="969"/>
      <c r="P129" s="972"/>
    </row>
    <row r="130" spans="1:16" x14ac:dyDescent="0.25">
      <c r="A130" s="953" t="s">
        <v>1662</v>
      </c>
      <c r="B130" s="954"/>
      <c r="C130" s="955"/>
      <c r="D130" s="956" t="s">
        <v>1663</v>
      </c>
      <c r="E130" s="957"/>
      <c r="F130" s="958"/>
      <c r="G130" s="786">
        <v>72</v>
      </c>
      <c r="H130" s="786">
        <v>72</v>
      </c>
      <c r="I130" s="786">
        <v>59</v>
      </c>
      <c r="J130" s="785">
        <f>+H130/I130</f>
        <v>1.2203389830508475</v>
      </c>
      <c r="K130" s="786"/>
      <c r="L130" s="786">
        <v>72</v>
      </c>
      <c r="M130" s="786">
        <v>59</v>
      </c>
      <c r="N130" s="785">
        <f>+M130/L130</f>
        <v>0.81944444444444442</v>
      </c>
      <c r="O130" s="786"/>
      <c r="P130" s="784" t="s">
        <v>1613</v>
      </c>
    </row>
    <row r="131" spans="1:16" x14ac:dyDescent="0.2">
      <c r="A131" s="953" t="s">
        <v>1664</v>
      </c>
      <c r="B131" s="954"/>
      <c r="C131" s="955"/>
      <c r="D131" s="956" t="s">
        <v>1663</v>
      </c>
      <c r="E131" s="957"/>
      <c r="F131" s="958"/>
      <c r="G131" s="786">
        <v>72</v>
      </c>
      <c r="H131" s="786">
        <v>72</v>
      </c>
      <c r="I131" s="786">
        <v>72</v>
      </c>
      <c r="J131" s="785">
        <f>+H131/I131</f>
        <v>1</v>
      </c>
      <c r="K131" s="781"/>
      <c r="L131" s="786">
        <v>72</v>
      </c>
      <c r="M131" s="786">
        <v>72</v>
      </c>
      <c r="N131" s="785">
        <f>+M131/L131</f>
        <v>1</v>
      </c>
      <c r="O131" s="781"/>
      <c r="P131" s="784" t="s">
        <v>1613</v>
      </c>
    </row>
    <row r="132" spans="1:16" x14ac:dyDescent="0.25">
      <c r="C132" s="248"/>
      <c r="D132" s="248"/>
      <c r="E132" s="249"/>
      <c r="F132" s="249"/>
      <c r="G132" s="249"/>
    </row>
    <row r="133" spans="1:16" ht="12.75" customHeight="1" x14ac:dyDescent="0.25">
      <c r="C133" s="936" t="s">
        <v>496</v>
      </c>
      <c r="D133" s="1046"/>
      <c r="E133" s="1046"/>
      <c r="F133" s="1046"/>
      <c r="G133" s="1046"/>
      <c r="H133" s="1046"/>
      <c r="I133" s="1046"/>
      <c r="J133" s="1046"/>
      <c r="K133" s="1046"/>
      <c r="L133" s="1046"/>
      <c r="M133" s="1046"/>
      <c r="N133" s="1046"/>
      <c r="O133" s="937"/>
    </row>
    <row r="134" spans="1:16" ht="12.75" customHeight="1" x14ac:dyDescent="0.25">
      <c r="C134" s="962" t="s">
        <v>497</v>
      </c>
      <c r="D134" s="962"/>
      <c r="E134" s="962" t="s">
        <v>498</v>
      </c>
      <c r="F134" s="962"/>
      <c r="G134" s="774">
        <v>2009</v>
      </c>
      <c r="H134" s="250">
        <v>2010</v>
      </c>
      <c r="I134" s="250">
        <v>2011</v>
      </c>
      <c r="J134" s="250">
        <v>2012</v>
      </c>
      <c r="K134" s="250"/>
      <c r="L134" s="250">
        <v>2013</v>
      </c>
      <c r="M134" s="250">
        <v>2014</v>
      </c>
      <c r="N134" s="774" t="s">
        <v>499</v>
      </c>
      <c r="O134" s="250" t="s">
        <v>494</v>
      </c>
    </row>
    <row r="135" spans="1:16" ht="24" customHeight="1" x14ac:dyDescent="0.25">
      <c r="C135" s="1054" t="s">
        <v>1662</v>
      </c>
      <c r="D135" s="1054"/>
      <c r="E135" s="962" t="s">
        <v>1660</v>
      </c>
      <c r="F135" s="962"/>
      <c r="G135" s="252">
        <v>72</v>
      </c>
      <c r="H135" s="253">
        <v>72</v>
      </c>
      <c r="I135" s="253">
        <v>72</v>
      </c>
      <c r="J135" s="253">
        <v>72</v>
      </c>
      <c r="K135" s="253"/>
      <c r="L135" s="253">
        <v>71</v>
      </c>
      <c r="M135" s="253">
        <v>70</v>
      </c>
      <c r="N135" s="253">
        <v>59</v>
      </c>
      <c r="O135" s="253" t="s">
        <v>1613</v>
      </c>
    </row>
    <row r="136" spans="1:16" ht="23.25" customHeight="1" x14ac:dyDescent="0.25">
      <c r="C136" s="1054" t="s">
        <v>1661</v>
      </c>
      <c r="D136" s="1054"/>
      <c r="E136" s="962" t="s">
        <v>1660</v>
      </c>
      <c r="F136" s="962"/>
      <c r="G136" s="252">
        <v>72</v>
      </c>
      <c r="H136" s="253">
        <v>72</v>
      </c>
      <c r="I136" s="253">
        <v>72</v>
      </c>
      <c r="J136" s="253">
        <v>72</v>
      </c>
      <c r="K136" s="253"/>
      <c r="L136" s="253">
        <v>72</v>
      </c>
      <c r="M136" s="253">
        <v>72</v>
      </c>
      <c r="N136" s="253">
        <v>72</v>
      </c>
      <c r="O136" s="253" t="s">
        <v>1613</v>
      </c>
    </row>
    <row r="137" spans="1:16" x14ac:dyDescent="0.25">
      <c r="C137" s="251"/>
      <c r="D137" s="805"/>
      <c r="E137" s="1046" t="s">
        <v>1659</v>
      </c>
      <c r="F137" s="937"/>
      <c r="G137" s="779">
        <f>+G135/G136</f>
        <v>1</v>
      </c>
      <c r="H137" s="779">
        <f>+H135/H136</f>
        <v>1</v>
      </c>
      <c r="I137" s="779">
        <f>+I135/I136</f>
        <v>1</v>
      </c>
      <c r="J137" s="779">
        <f>+J135/J136</f>
        <v>1</v>
      </c>
      <c r="K137" s="779"/>
      <c r="L137" s="779">
        <f>+L135/L136</f>
        <v>0.98611111111111116</v>
      </c>
      <c r="M137" s="779">
        <f>+M135/M136</f>
        <v>0.97222222222222221</v>
      </c>
      <c r="N137" s="779">
        <f>+N135/N136</f>
        <v>0.81944444444444442</v>
      </c>
      <c r="O137" s="253"/>
    </row>
    <row r="138" spans="1:16" x14ac:dyDescent="0.25">
      <c r="C138" s="770"/>
      <c r="D138" s="773"/>
      <c r="E138" s="773"/>
      <c r="F138" s="773"/>
      <c r="G138" s="254"/>
      <c r="H138" s="233"/>
      <c r="I138" s="233"/>
      <c r="J138" s="233"/>
      <c r="K138" s="233"/>
      <c r="L138" s="233"/>
      <c r="M138" s="233"/>
      <c r="N138" s="233"/>
      <c r="O138" s="233"/>
    </row>
    <row r="139" spans="1:16" x14ac:dyDescent="0.25">
      <c r="C139" s="938" t="s">
        <v>500</v>
      </c>
      <c r="D139" s="938"/>
      <c r="E139" s="938"/>
      <c r="F139" s="938"/>
      <c r="G139" s="938"/>
      <c r="H139" s="938"/>
      <c r="I139" s="938"/>
      <c r="J139" s="938"/>
      <c r="K139" s="938"/>
      <c r="L139" s="938"/>
      <c r="M139" s="938"/>
      <c r="N139" s="938"/>
      <c r="O139" s="938"/>
    </row>
    <row r="141" spans="1:16" x14ac:dyDescent="0.25">
      <c r="C141" s="939" t="s">
        <v>501</v>
      </c>
      <c r="D141" s="939"/>
      <c r="E141" s="939"/>
      <c r="F141" s="939"/>
      <c r="G141" s="939"/>
    </row>
    <row r="143" spans="1:16" x14ac:dyDescent="0.25">
      <c r="C143" s="940" t="s">
        <v>502</v>
      </c>
      <c r="D143" s="940"/>
      <c r="E143" s="940"/>
      <c r="F143" s="940"/>
      <c r="G143" s="940"/>
      <c r="H143" s="940"/>
      <c r="I143" s="940"/>
      <c r="J143" s="940"/>
      <c r="K143" s="940"/>
      <c r="L143" s="940"/>
      <c r="M143" s="940"/>
      <c r="N143" s="940"/>
      <c r="O143" s="940"/>
      <c r="P143" s="940"/>
    </row>
    <row r="144" spans="1:16" x14ac:dyDescent="0.25">
      <c r="C144" s="940" t="s">
        <v>503</v>
      </c>
      <c r="D144" s="940"/>
      <c r="E144" s="940"/>
      <c r="F144" s="940"/>
      <c r="G144" s="940"/>
      <c r="H144" s="940"/>
      <c r="I144" s="940"/>
      <c r="J144" s="940"/>
      <c r="K144" s="940"/>
      <c r="L144" s="940"/>
      <c r="M144" s="940"/>
      <c r="N144" s="940"/>
      <c r="O144" s="940"/>
      <c r="P144" s="940"/>
    </row>
    <row r="145" spans="1:16" x14ac:dyDescent="0.25">
      <c r="C145" s="940" t="s">
        <v>504</v>
      </c>
      <c r="D145" s="940"/>
      <c r="E145" s="940"/>
      <c r="F145" s="940"/>
      <c r="G145" s="940"/>
      <c r="H145" s="940"/>
      <c r="I145" s="940"/>
      <c r="J145" s="940"/>
      <c r="K145" s="940"/>
      <c r="L145" s="940"/>
      <c r="M145" s="940"/>
      <c r="N145" s="940"/>
      <c r="O145" s="940"/>
      <c r="P145" s="940"/>
    </row>
    <row r="149" spans="1:16" x14ac:dyDescent="0.25">
      <c r="A149" s="941" t="s">
        <v>505</v>
      </c>
      <c r="B149" s="941"/>
      <c r="C149" s="941"/>
      <c r="D149" s="941"/>
      <c r="E149" s="941"/>
      <c r="F149" s="941"/>
      <c r="G149" s="941"/>
      <c r="H149" s="941"/>
      <c r="I149" s="941"/>
      <c r="J149" s="941"/>
      <c r="K149" s="941"/>
      <c r="L149" s="941"/>
      <c r="M149" s="941"/>
      <c r="N149" s="941"/>
      <c r="O149" s="941"/>
      <c r="P149" s="941"/>
    </row>
    <row r="151" spans="1:16" ht="15" x14ac:dyDescent="0.25">
      <c r="F151" s="942"/>
      <c r="G151" s="932"/>
      <c r="H151" s="932"/>
      <c r="I151" s="932"/>
      <c r="J151" s="932"/>
      <c r="K151" s="932"/>
      <c r="L151" s="932"/>
    </row>
    <row r="154" spans="1:16" x14ac:dyDescent="0.25">
      <c r="A154" s="255"/>
      <c r="G154" s="231" t="s">
        <v>1611</v>
      </c>
    </row>
    <row r="155" spans="1:16" x14ac:dyDescent="0.25">
      <c r="A155" s="255"/>
      <c r="G155" s="231" t="s">
        <v>1610</v>
      </c>
      <c r="H155" s="231">
        <v>59</v>
      </c>
    </row>
    <row r="156" spans="1:16" x14ac:dyDescent="0.25">
      <c r="A156" s="256"/>
      <c r="G156" s="231" t="s">
        <v>1609</v>
      </c>
      <c r="H156" s="231">
        <f>72-59</f>
        <v>13</v>
      </c>
    </row>
    <row r="157" spans="1:16" x14ac:dyDescent="0.25">
      <c r="A157" s="256"/>
    </row>
    <row r="166" spans="1:16" x14ac:dyDescent="0.25">
      <c r="I166" s="257"/>
      <c r="J166" s="258"/>
      <c r="K166" s="258"/>
      <c r="L166" s="943"/>
      <c r="M166" s="943"/>
    </row>
    <row r="167" spans="1:16" x14ac:dyDescent="0.25">
      <c r="I167" s="257"/>
      <c r="J167" s="258"/>
      <c r="K167" s="258"/>
    </row>
    <row r="168" spans="1:16" x14ac:dyDescent="0.25">
      <c r="A168" s="940" t="s">
        <v>507</v>
      </c>
      <c r="B168" s="940"/>
      <c r="C168" s="940"/>
    </row>
    <row r="170" spans="1:16" x14ac:dyDescent="0.25">
      <c r="A170" s="1037" t="s">
        <v>1642</v>
      </c>
      <c r="B170" s="1038"/>
      <c r="C170" s="1038"/>
      <c r="D170" s="1038"/>
      <c r="E170" s="1038"/>
      <c r="F170" s="1038"/>
      <c r="G170" s="1038"/>
      <c r="H170" s="1038"/>
      <c r="I170" s="1038"/>
      <c r="J170" s="1038"/>
      <c r="K170" s="1038"/>
      <c r="L170" s="1038"/>
      <c r="M170" s="1038"/>
      <c r="N170" s="1038"/>
      <c r="O170" s="1038"/>
      <c r="P170" s="1039"/>
    </row>
    <row r="171" spans="1:16" x14ac:dyDescent="0.25">
      <c r="A171" s="1040"/>
      <c r="B171" s="1041"/>
      <c r="C171" s="1041"/>
      <c r="D171" s="1041"/>
      <c r="E171" s="1041"/>
      <c r="F171" s="1041"/>
      <c r="G171" s="1041"/>
      <c r="H171" s="1041"/>
      <c r="I171" s="1041"/>
      <c r="J171" s="1041"/>
      <c r="K171" s="1041"/>
      <c r="L171" s="1041"/>
      <c r="M171" s="1041"/>
      <c r="N171" s="1041"/>
      <c r="O171" s="1041"/>
      <c r="P171" s="1042"/>
    </row>
    <row r="172" spans="1:16" x14ac:dyDescent="0.25">
      <c r="A172" s="1040"/>
      <c r="B172" s="1041"/>
      <c r="C172" s="1041"/>
      <c r="D172" s="1041"/>
      <c r="E172" s="1041"/>
      <c r="F172" s="1041"/>
      <c r="G172" s="1041"/>
      <c r="H172" s="1041"/>
      <c r="I172" s="1041"/>
      <c r="J172" s="1041"/>
      <c r="K172" s="1041"/>
      <c r="L172" s="1041"/>
      <c r="M172" s="1041"/>
      <c r="N172" s="1041"/>
      <c r="O172" s="1041"/>
      <c r="P172" s="1042"/>
    </row>
    <row r="173" spans="1:16" x14ac:dyDescent="0.25">
      <c r="A173" s="1040"/>
      <c r="B173" s="1041"/>
      <c r="C173" s="1041"/>
      <c r="D173" s="1041"/>
      <c r="E173" s="1041"/>
      <c r="F173" s="1041"/>
      <c r="G173" s="1041"/>
      <c r="H173" s="1041"/>
      <c r="I173" s="1041"/>
      <c r="J173" s="1041"/>
      <c r="K173" s="1041"/>
      <c r="L173" s="1041"/>
      <c r="M173" s="1041"/>
      <c r="N173" s="1041"/>
      <c r="O173" s="1041"/>
      <c r="P173" s="1042"/>
    </row>
    <row r="174" spans="1:16" x14ac:dyDescent="0.25">
      <c r="A174" s="1043"/>
      <c r="B174" s="1044"/>
      <c r="C174" s="1044"/>
      <c r="D174" s="1044"/>
      <c r="E174" s="1044"/>
      <c r="F174" s="1044"/>
      <c r="G174" s="1044"/>
      <c r="H174" s="1044"/>
      <c r="I174" s="1044"/>
      <c r="J174" s="1044"/>
      <c r="K174" s="1044"/>
      <c r="L174" s="1044"/>
      <c r="M174" s="1044"/>
      <c r="N174" s="1044"/>
      <c r="O174" s="1044"/>
      <c r="P174" s="1045"/>
    </row>
    <row r="176" spans="1:16" x14ac:dyDescent="0.25">
      <c r="A176" s="940" t="s">
        <v>508</v>
      </c>
      <c r="B176" s="940"/>
      <c r="C176" s="940"/>
    </row>
    <row r="178" spans="1:16" x14ac:dyDescent="0.25">
      <c r="A178" s="923" t="s">
        <v>1632</v>
      </c>
      <c r="B178" s="924"/>
      <c r="C178" s="924"/>
      <c r="D178" s="924"/>
      <c r="E178" s="924"/>
      <c r="F178" s="924"/>
      <c r="G178" s="924"/>
      <c r="H178" s="924"/>
      <c r="I178" s="924"/>
      <c r="J178" s="924"/>
      <c r="K178" s="924"/>
      <c r="L178" s="924"/>
      <c r="M178" s="924"/>
      <c r="N178" s="924"/>
      <c r="O178" s="924"/>
      <c r="P178" s="925"/>
    </row>
    <row r="179" spans="1:16" x14ac:dyDescent="0.25">
      <c r="A179" s="926"/>
      <c r="B179" s="927"/>
      <c r="C179" s="927"/>
      <c r="D179" s="927"/>
      <c r="E179" s="927"/>
      <c r="F179" s="927"/>
      <c r="G179" s="927"/>
      <c r="H179" s="927"/>
      <c r="I179" s="927"/>
      <c r="J179" s="927"/>
      <c r="K179" s="927"/>
      <c r="L179" s="927"/>
      <c r="M179" s="927"/>
      <c r="N179" s="927"/>
      <c r="O179" s="927"/>
      <c r="P179" s="928"/>
    </row>
    <row r="180" spans="1:16" x14ac:dyDescent="0.25">
      <c r="A180" s="926"/>
      <c r="B180" s="927"/>
      <c r="C180" s="927"/>
      <c r="D180" s="927"/>
      <c r="E180" s="927"/>
      <c r="F180" s="927"/>
      <c r="G180" s="927"/>
      <c r="H180" s="927"/>
      <c r="I180" s="927"/>
      <c r="J180" s="927"/>
      <c r="K180" s="927"/>
      <c r="L180" s="927"/>
      <c r="M180" s="927"/>
      <c r="N180" s="927"/>
      <c r="O180" s="927"/>
      <c r="P180" s="928"/>
    </row>
    <row r="181" spans="1:16" x14ac:dyDescent="0.25">
      <c r="A181" s="926"/>
      <c r="B181" s="927"/>
      <c r="C181" s="927"/>
      <c r="D181" s="927"/>
      <c r="E181" s="927"/>
      <c r="F181" s="927"/>
      <c r="G181" s="927"/>
      <c r="H181" s="927"/>
      <c r="I181" s="927"/>
      <c r="J181" s="927"/>
      <c r="K181" s="927"/>
      <c r="L181" s="927"/>
      <c r="M181" s="927"/>
      <c r="N181" s="927"/>
      <c r="O181" s="927"/>
      <c r="P181" s="928"/>
    </row>
    <row r="182" spans="1:16" x14ac:dyDescent="0.25">
      <c r="A182" s="929"/>
      <c r="B182" s="930"/>
      <c r="C182" s="930"/>
      <c r="D182" s="930"/>
      <c r="E182" s="930"/>
      <c r="F182" s="930"/>
      <c r="G182" s="930"/>
      <c r="H182" s="930"/>
      <c r="I182" s="930"/>
      <c r="J182" s="930"/>
      <c r="K182" s="930"/>
      <c r="L182" s="930"/>
      <c r="M182" s="930"/>
      <c r="N182" s="930"/>
      <c r="O182" s="930"/>
      <c r="P182" s="931"/>
    </row>
    <row r="184" spans="1:16" x14ac:dyDescent="0.25">
      <c r="A184" s="932" t="s">
        <v>509</v>
      </c>
      <c r="B184" s="932"/>
      <c r="C184" s="932"/>
      <c r="D184" s="932"/>
      <c r="E184" s="932"/>
      <c r="F184" s="932" t="s">
        <v>510</v>
      </c>
      <c r="G184" s="932"/>
      <c r="H184" s="932"/>
      <c r="I184" s="932" t="s">
        <v>511</v>
      </c>
      <c r="J184" s="932"/>
      <c r="K184" s="775"/>
      <c r="L184" s="932" t="s">
        <v>512</v>
      </c>
      <c r="M184" s="932"/>
    </row>
    <row r="186" spans="1:16" x14ac:dyDescent="0.25">
      <c r="A186" s="920" t="s">
        <v>1658</v>
      </c>
      <c r="B186" s="921"/>
      <c r="C186" s="921"/>
      <c r="D186" s="921"/>
      <c r="E186" s="922"/>
      <c r="F186" s="920" t="s">
        <v>1657</v>
      </c>
      <c r="G186" s="921"/>
      <c r="H186" s="922"/>
      <c r="I186" s="920">
        <v>72</v>
      </c>
      <c r="J186" s="922"/>
      <c r="K186" s="769"/>
      <c r="L186" s="920">
        <v>59</v>
      </c>
      <c r="M186" s="922"/>
    </row>
    <row r="187" spans="1:16" x14ac:dyDescent="0.25">
      <c r="A187" s="920"/>
      <c r="B187" s="921"/>
      <c r="C187" s="921"/>
      <c r="D187" s="921"/>
      <c r="E187" s="922"/>
      <c r="F187" s="920"/>
      <c r="G187" s="921"/>
      <c r="H187" s="922"/>
      <c r="I187" s="920"/>
      <c r="J187" s="922"/>
      <c r="K187" s="769"/>
      <c r="L187" s="920"/>
      <c r="M187" s="922"/>
    </row>
    <row r="188" spans="1:16" x14ac:dyDescent="0.25">
      <c r="A188" s="920"/>
      <c r="B188" s="921"/>
      <c r="C188" s="921"/>
      <c r="D188" s="921"/>
      <c r="E188" s="922"/>
      <c r="F188" s="920"/>
      <c r="G188" s="921"/>
      <c r="H188" s="922"/>
      <c r="I188" s="920"/>
      <c r="J188" s="922"/>
      <c r="K188" s="769"/>
      <c r="L188" s="920"/>
      <c r="M188" s="922"/>
    </row>
    <row r="189" spans="1:16" x14ac:dyDescent="0.25">
      <c r="A189" s="920"/>
      <c r="B189" s="921"/>
      <c r="C189" s="921"/>
      <c r="D189" s="921"/>
      <c r="E189" s="922"/>
      <c r="F189" s="920"/>
      <c r="G189" s="921"/>
      <c r="H189" s="922"/>
      <c r="I189" s="920"/>
      <c r="J189" s="922"/>
      <c r="K189" s="769"/>
      <c r="L189" s="920"/>
      <c r="M189" s="922"/>
    </row>
    <row r="190" spans="1:16" x14ac:dyDescent="0.25">
      <c r="A190" s="920"/>
      <c r="B190" s="921"/>
      <c r="C190" s="921"/>
      <c r="D190" s="921"/>
      <c r="E190" s="922"/>
      <c r="F190" s="259"/>
      <c r="G190" s="235"/>
      <c r="H190" s="260"/>
      <c r="I190" s="920"/>
      <c r="J190" s="922"/>
      <c r="K190" s="769"/>
      <c r="L190" s="920"/>
      <c r="M190" s="922"/>
    </row>
    <row r="191" spans="1:16" x14ac:dyDescent="0.25">
      <c r="A191" s="920"/>
      <c r="B191" s="921"/>
      <c r="C191" s="921"/>
      <c r="D191" s="921"/>
      <c r="E191" s="922"/>
      <c r="F191" s="920"/>
      <c r="G191" s="921"/>
      <c r="H191" s="922"/>
      <c r="I191" s="920"/>
      <c r="J191" s="922"/>
      <c r="K191" s="769"/>
      <c r="L191" s="920"/>
      <c r="M191" s="922"/>
    </row>
    <row r="192" spans="1:16" x14ac:dyDescent="0.25">
      <c r="A192" s="920"/>
      <c r="B192" s="921"/>
      <c r="C192" s="921"/>
      <c r="D192" s="921"/>
      <c r="E192" s="922"/>
      <c r="F192" s="920"/>
      <c r="G192" s="921"/>
      <c r="H192" s="922"/>
      <c r="I192" s="920"/>
      <c r="J192" s="922"/>
      <c r="K192" s="769"/>
      <c r="L192" s="920"/>
      <c r="M192" s="922"/>
    </row>
    <row r="193" spans="1:17" x14ac:dyDescent="0.25">
      <c r="A193" s="920"/>
      <c r="B193" s="921"/>
      <c r="C193" s="921"/>
      <c r="D193" s="921"/>
      <c r="E193" s="922"/>
      <c r="F193" s="920"/>
      <c r="G193" s="921"/>
      <c r="H193" s="922"/>
      <c r="I193" s="920"/>
      <c r="J193" s="922"/>
      <c r="K193" s="769"/>
      <c r="L193" s="920"/>
      <c r="M193" s="922"/>
    </row>
    <row r="196" spans="1:17" x14ac:dyDescent="0.25">
      <c r="A196" s="800"/>
      <c r="B196" s="800"/>
      <c r="C196" s="800"/>
      <c r="D196" s="233"/>
      <c r="E196" s="233"/>
      <c r="F196" s="233"/>
      <c r="G196" s="233"/>
      <c r="H196" s="233"/>
      <c r="I196" s="233"/>
      <c r="J196" s="233"/>
      <c r="K196" s="233"/>
      <c r="L196" s="233"/>
      <c r="M196" s="233"/>
      <c r="N196" s="233"/>
      <c r="O196" s="233"/>
      <c r="P196" s="233"/>
    </row>
    <row r="197" spans="1:17" x14ac:dyDescent="0.25">
      <c r="A197" s="977" t="s">
        <v>462</v>
      </c>
      <c r="B197" s="977"/>
      <c r="C197" s="978"/>
      <c r="D197" s="799" t="s">
        <v>1630</v>
      </c>
      <c r="E197" s="798"/>
      <c r="F197" s="798"/>
      <c r="G197" s="798"/>
      <c r="H197" s="798"/>
      <c r="I197" s="798"/>
      <c r="J197" s="798"/>
      <c r="K197" s="265"/>
      <c r="L197" s="235"/>
      <c r="M197" s="235"/>
      <c r="N197" s="235"/>
      <c r="O197" s="921"/>
      <c r="P197" s="921"/>
      <c r="Q197" s="922"/>
    </row>
    <row r="198" spans="1:17" x14ac:dyDescent="0.25">
      <c r="A198" s="233"/>
      <c r="B198" s="233"/>
      <c r="C198" s="233"/>
      <c r="D198" s="236"/>
      <c r="E198" s="237"/>
      <c r="F198" s="237"/>
      <c r="G198" s="237"/>
      <c r="H198" s="237"/>
      <c r="I198" s="237"/>
      <c r="J198" s="237"/>
      <c r="K198" s="237"/>
      <c r="L198" s="237"/>
      <c r="M198" s="237"/>
      <c r="N198" s="237"/>
      <c r="O198" s="233"/>
      <c r="P198" s="233"/>
    </row>
    <row r="199" spans="1:17" x14ac:dyDescent="0.25">
      <c r="A199" s="938" t="s">
        <v>463</v>
      </c>
      <c r="B199" s="938"/>
      <c r="C199" s="982"/>
      <c r="D199" s="979" t="s">
        <v>1656</v>
      </c>
      <c r="E199" s="980"/>
      <c r="F199" s="980"/>
      <c r="G199" s="980"/>
      <c r="H199" s="980"/>
      <c r="I199" s="980"/>
      <c r="J199" s="981"/>
      <c r="K199" s="773"/>
      <c r="L199" s="1029" t="s">
        <v>464</v>
      </c>
      <c r="M199" s="1029"/>
      <c r="N199" s="1029"/>
      <c r="O199" s="987" t="s">
        <v>1655</v>
      </c>
      <c r="P199" s="988"/>
      <c r="Q199" s="989"/>
    </row>
    <row r="200" spans="1:17" x14ac:dyDescent="0.25">
      <c r="A200" s="233"/>
      <c r="B200" s="233"/>
      <c r="C200" s="772"/>
      <c r="D200" s="772"/>
      <c r="E200" s="233"/>
      <c r="F200" s="233"/>
      <c r="G200" s="233"/>
      <c r="H200" s="233"/>
      <c r="I200" s="233"/>
      <c r="J200" s="233"/>
      <c r="K200" s="233"/>
      <c r="L200" s="233"/>
      <c r="M200" s="233"/>
      <c r="N200" s="233"/>
      <c r="O200" s="233"/>
      <c r="P200" s="233"/>
    </row>
    <row r="201" spans="1:17" x14ac:dyDescent="0.25">
      <c r="A201" s="977" t="s">
        <v>465</v>
      </c>
      <c r="B201" s="977"/>
      <c r="C201" s="977"/>
      <c r="D201" s="983" t="s">
        <v>660</v>
      </c>
      <c r="E201" s="1010"/>
      <c r="F201" s="1010"/>
      <c r="G201" s="1010"/>
      <c r="H201" s="1010"/>
      <c r="I201" s="1010"/>
      <c r="J201" s="984"/>
      <c r="K201" s="772"/>
      <c r="L201" s="1030" t="s">
        <v>466</v>
      </c>
      <c r="M201" s="1031"/>
      <c r="N201" s="983" t="s">
        <v>1654</v>
      </c>
      <c r="O201" s="1010"/>
      <c r="P201" s="1010"/>
      <c r="Q201" s="984"/>
    </row>
    <row r="202" spans="1:17" x14ac:dyDescent="0.25">
      <c r="A202" s="771"/>
      <c r="B202" s="771"/>
      <c r="C202" s="771"/>
      <c r="D202" s="772"/>
      <c r="E202" s="772"/>
      <c r="F202" s="772"/>
      <c r="G202" s="772"/>
      <c r="H202" s="772"/>
      <c r="I202" s="772"/>
      <c r="J202" s="772"/>
      <c r="K202" s="772"/>
      <c r="L202" s="233"/>
      <c r="M202" s="238"/>
      <c r="N202" s="238"/>
      <c r="O202" s="238"/>
      <c r="P202" s="776"/>
    </row>
    <row r="203" spans="1:17" x14ac:dyDescent="0.25">
      <c r="A203" s="977" t="s">
        <v>467</v>
      </c>
      <c r="B203" s="977"/>
      <c r="C203" s="977"/>
      <c r="D203" s="983" t="s">
        <v>1653</v>
      </c>
      <c r="E203" s="1010"/>
      <c r="F203" s="1010"/>
      <c r="G203" s="1010"/>
      <c r="H203" s="1010"/>
      <c r="I203" s="1010"/>
      <c r="J203" s="1010"/>
      <c r="K203" s="1010"/>
      <c r="L203" s="1010"/>
      <c r="M203" s="1010"/>
      <c r="N203" s="1010"/>
      <c r="O203" s="1010"/>
      <c r="P203" s="1010"/>
      <c r="Q203" s="984"/>
    </row>
    <row r="204" spans="1:17" x14ac:dyDescent="0.25">
      <c r="A204" s="771"/>
      <c r="B204" s="771"/>
      <c r="C204" s="771"/>
      <c r="D204" s="236"/>
      <c r="E204" s="236"/>
      <c r="F204" s="236"/>
      <c r="G204" s="236"/>
      <c r="H204" s="236"/>
      <c r="I204" s="236"/>
      <c r="J204" s="236"/>
      <c r="K204" s="236"/>
      <c r="L204" s="236"/>
      <c r="M204" s="236"/>
      <c r="N204" s="236"/>
      <c r="O204" s="236"/>
      <c r="P204" s="236"/>
      <c r="Q204" s="236"/>
    </row>
    <row r="205" spans="1:17" ht="15" x14ac:dyDescent="0.25">
      <c r="A205" s="977" t="s">
        <v>468</v>
      </c>
      <c r="B205" s="1011"/>
      <c r="C205" s="1011"/>
      <c r="D205" s="1012"/>
      <c r="E205" s="1013"/>
      <c r="F205" s="1013"/>
      <c r="G205" s="1013"/>
      <c r="H205" s="1013"/>
      <c r="I205" s="1013"/>
      <c r="J205" s="1013"/>
      <c r="K205" s="1013"/>
      <c r="L205" s="1013"/>
      <c r="M205" s="1013"/>
      <c r="N205" s="1013"/>
      <c r="O205" s="1013"/>
      <c r="P205" s="1013"/>
      <c r="Q205" s="1014"/>
    </row>
    <row r="206" spans="1:17" x14ac:dyDescent="0.25">
      <c r="A206" s="771"/>
      <c r="B206" s="771"/>
      <c r="C206" s="771"/>
      <c r="D206" s="236"/>
      <c r="E206" s="236"/>
      <c r="F206" s="236"/>
      <c r="G206" s="236"/>
      <c r="H206" s="236"/>
      <c r="I206" s="236"/>
      <c r="J206" s="236"/>
      <c r="K206" s="236"/>
      <c r="L206" s="236"/>
      <c r="M206" s="236"/>
      <c r="N206" s="236"/>
      <c r="O206" s="236"/>
      <c r="P206" s="236"/>
      <c r="Q206" s="236"/>
    </row>
    <row r="207" spans="1:17" x14ac:dyDescent="0.25">
      <c r="A207" s="1015" t="s">
        <v>469</v>
      </c>
      <c r="B207" s="1016"/>
      <c r="C207" s="1016"/>
      <c r="D207" s="1021" t="s">
        <v>470</v>
      </c>
      <c r="E207" s="1021"/>
      <c r="F207" s="1021"/>
      <c r="G207" s="1021"/>
      <c r="H207" s="1021" t="s">
        <v>471</v>
      </c>
      <c r="I207" s="1021"/>
      <c r="J207" s="1022" t="s">
        <v>472</v>
      </c>
      <c r="K207" s="1022"/>
      <c r="L207" s="1022"/>
      <c r="M207" s="1022"/>
      <c r="N207" s="1022"/>
      <c r="O207" s="1023" t="s">
        <v>473</v>
      </c>
      <c r="P207" s="1024"/>
      <c r="Q207" s="1025"/>
    </row>
    <row r="208" spans="1:17" ht="36" x14ac:dyDescent="0.25">
      <c r="A208" s="1017"/>
      <c r="B208" s="1018"/>
      <c r="C208" s="1018"/>
      <c r="D208" s="1021"/>
      <c r="E208" s="1021"/>
      <c r="F208" s="1021"/>
      <c r="G208" s="1021"/>
      <c r="H208" s="1021"/>
      <c r="I208" s="1021"/>
      <c r="J208" s="797" t="s">
        <v>474</v>
      </c>
      <c r="K208" s="796" t="s">
        <v>519</v>
      </c>
      <c r="L208" s="796" t="s">
        <v>185</v>
      </c>
      <c r="M208" s="795" t="s">
        <v>475</v>
      </c>
      <c r="N208" s="795" t="s">
        <v>476</v>
      </c>
      <c r="O208" s="796" t="s">
        <v>185</v>
      </c>
      <c r="P208" s="795" t="s">
        <v>477</v>
      </c>
      <c r="Q208" s="795" t="s">
        <v>476</v>
      </c>
    </row>
    <row r="209" spans="1:17" x14ac:dyDescent="0.25">
      <c r="A209" s="1019"/>
      <c r="B209" s="1020"/>
      <c r="C209" s="1020"/>
      <c r="D209" s="1034">
        <v>73193232.540000007</v>
      </c>
      <c r="E209" s="1035"/>
      <c r="F209" s="1035"/>
      <c r="G209" s="1036"/>
      <c r="H209" s="1034">
        <v>73193232.540000007</v>
      </c>
      <c r="I209" s="1036"/>
      <c r="J209" s="807">
        <v>40701002.759999998</v>
      </c>
      <c r="K209" s="807">
        <v>40701002.759999998</v>
      </c>
      <c r="L209" s="807">
        <v>40701002.759999998</v>
      </c>
      <c r="M209" s="807">
        <v>40701002.759999998</v>
      </c>
      <c r="N209" s="808">
        <f>+M209/L209</f>
        <v>1</v>
      </c>
      <c r="O209" s="807">
        <v>40701002.759999998</v>
      </c>
      <c r="P209" s="807">
        <v>40701002.759999998</v>
      </c>
      <c r="Q209" s="806">
        <f>+P209/H209</f>
        <v>0.55607603801016647</v>
      </c>
    </row>
    <row r="210" spans="1:17" x14ac:dyDescent="0.25">
      <c r="A210" s="771"/>
      <c r="B210" s="771"/>
      <c r="C210" s="771"/>
      <c r="D210" s="772"/>
      <c r="E210" s="772"/>
      <c r="F210" s="772"/>
      <c r="G210" s="772"/>
      <c r="H210" s="772"/>
      <c r="I210" s="772"/>
      <c r="J210" s="772"/>
      <c r="K210" s="772"/>
      <c r="L210" s="772"/>
      <c r="M210" s="772"/>
      <c r="N210" s="772"/>
      <c r="O210" s="772"/>
      <c r="P210" s="772"/>
      <c r="Q210" s="772"/>
    </row>
    <row r="211" spans="1:17" x14ac:dyDescent="0.25">
      <c r="A211" s="977" t="s">
        <v>478</v>
      </c>
      <c r="B211" s="977"/>
      <c r="C211" s="977"/>
      <c r="D211" s="239"/>
      <c r="E211" s="233"/>
      <c r="F211" s="233"/>
      <c r="G211" s="233"/>
      <c r="H211" s="233"/>
      <c r="I211" s="233"/>
      <c r="J211" s="233"/>
      <c r="K211" s="233"/>
      <c r="L211" s="233"/>
      <c r="M211" s="233"/>
      <c r="N211" s="233"/>
      <c r="O211" s="233"/>
      <c r="P211" s="233"/>
    </row>
    <row r="212" spans="1:17" x14ac:dyDescent="0.25">
      <c r="A212" s="233"/>
      <c r="B212" s="233"/>
      <c r="C212" s="238"/>
      <c r="D212" s="238"/>
      <c r="E212" s="240"/>
      <c r="F212" s="240"/>
      <c r="G212" s="240"/>
      <c r="H212" s="240"/>
      <c r="I212" s="240"/>
      <c r="J212" s="240"/>
      <c r="K212" s="240"/>
      <c r="L212" s="240"/>
      <c r="M212" s="240"/>
      <c r="N212" s="240"/>
      <c r="O212" s="240"/>
      <c r="P212" s="240"/>
    </row>
    <row r="213" spans="1:17" x14ac:dyDescent="0.25">
      <c r="A213" s="938" t="s">
        <v>479</v>
      </c>
      <c r="B213" s="938"/>
      <c r="C213" s="982"/>
      <c r="D213" s="979" t="s">
        <v>1652</v>
      </c>
      <c r="E213" s="980"/>
      <c r="F213" s="980"/>
      <c r="G213" s="980"/>
      <c r="H213" s="980"/>
      <c r="I213" s="980"/>
      <c r="J213" s="980"/>
      <c r="K213" s="980"/>
      <c r="L213" s="980"/>
      <c r="M213" s="980"/>
      <c r="N213" s="981"/>
      <c r="O213" s="241" t="s">
        <v>480</v>
      </c>
      <c r="P213" s="987" t="s">
        <v>1635</v>
      </c>
      <c r="Q213" s="989"/>
    </row>
    <row r="214" spans="1:17" x14ac:dyDescent="0.25">
      <c r="A214" s="233"/>
      <c r="B214" s="233"/>
      <c r="C214" s="242"/>
      <c r="D214" s="242"/>
      <c r="E214" s="240"/>
      <c r="F214" s="240"/>
      <c r="G214" s="240"/>
      <c r="H214" s="240"/>
      <c r="I214" s="240"/>
      <c r="J214" s="240"/>
      <c r="K214" s="240"/>
      <c r="L214" s="240"/>
      <c r="M214" s="240"/>
      <c r="N214" s="240"/>
      <c r="O214" s="240"/>
      <c r="P214" s="240"/>
    </row>
    <row r="215" spans="1:17" x14ac:dyDescent="0.25">
      <c r="A215" s="977" t="s">
        <v>481</v>
      </c>
      <c r="B215" s="977"/>
      <c r="C215" s="978"/>
      <c r="D215" s="979" t="s">
        <v>1651</v>
      </c>
      <c r="E215" s="980"/>
      <c r="F215" s="980"/>
      <c r="G215" s="980"/>
      <c r="H215" s="980"/>
      <c r="I215" s="980"/>
      <c r="J215" s="980"/>
      <c r="K215" s="980"/>
      <c r="L215" s="980"/>
      <c r="M215" s="980"/>
      <c r="N215" s="980"/>
      <c r="O215" s="980"/>
      <c r="P215" s="980"/>
      <c r="Q215" s="981"/>
    </row>
    <row r="216" spans="1:17" x14ac:dyDescent="0.25">
      <c r="A216" s="233"/>
      <c r="B216" s="233"/>
      <c r="C216" s="242"/>
      <c r="D216" s="242"/>
      <c r="E216" s="240"/>
      <c r="F216" s="240"/>
      <c r="G216" s="240"/>
      <c r="H216" s="240"/>
      <c r="I216" s="240"/>
      <c r="J216" s="240"/>
      <c r="K216" s="240"/>
      <c r="L216" s="240"/>
      <c r="M216" s="240"/>
      <c r="N216" s="240"/>
      <c r="O216" s="240"/>
      <c r="P216" s="240"/>
    </row>
    <row r="217" spans="1:17" ht="14.25" x14ac:dyDescent="0.25">
      <c r="A217" s="977" t="s">
        <v>482</v>
      </c>
      <c r="B217" s="977"/>
      <c r="C217" s="978"/>
      <c r="D217" s="979" t="s">
        <v>1650</v>
      </c>
      <c r="E217" s="980"/>
      <c r="F217" s="980"/>
      <c r="G217" s="980"/>
      <c r="H217" s="980"/>
      <c r="I217" s="980"/>
      <c r="J217" s="980"/>
      <c r="K217" s="980"/>
      <c r="L217" s="980"/>
      <c r="M217" s="980"/>
      <c r="N217" s="980"/>
      <c r="O217" s="980"/>
      <c r="P217" s="980"/>
      <c r="Q217" s="981"/>
    </row>
    <row r="218" spans="1:17" x14ac:dyDescent="0.25">
      <c r="A218" s="233"/>
      <c r="B218" s="233"/>
      <c r="C218" s="242"/>
      <c r="D218" s="792"/>
      <c r="E218" s="240"/>
      <c r="F218" s="240"/>
      <c r="G218" s="240"/>
      <c r="H218" s="240"/>
      <c r="I218" s="240"/>
      <c r="J218" s="240"/>
      <c r="K218" s="240"/>
      <c r="L218" s="240"/>
      <c r="M218" s="240"/>
      <c r="N218" s="240"/>
      <c r="O218" s="240"/>
      <c r="P218" s="240"/>
    </row>
    <row r="219" spans="1:17" x14ac:dyDescent="0.25">
      <c r="A219" s="938" t="s">
        <v>483</v>
      </c>
      <c r="B219" s="938"/>
      <c r="C219" s="982"/>
      <c r="D219" s="980" t="s">
        <v>1622</v>
      </c>
      <c r="E219" s="980"/>
      <c r="F219" s="980"/>
      <c r="G219" s="981"/>
      <c r="H219" s="233"/>
      <c r="I219" s="243" t="s">
        <v>484</v>
      </c>
      <c r="J219" s="243"/>
      <c r="K219" s="243"/>
      <c r="L219" s="243"/>
      <c r="M219" s="243"/>
      <c r="N219" s="243"/>
      <c r="O219" s="983" t="s">
        <v>1649</v>
      </c>
      <c r="P219" s="984"/>
    </row>
    <row r="220" spans="1:17" x14ac:dyDescent="0.25">
      <c r="A220" s="233"/>
      <c r="B220" s="233"/>
      <c r="C220" s="771"/>
      <c r="D220" s="791"/>
      <c r="E220" s="233"/>
      <c r="F220" s="233"/>
      <c r="G220" s="233"/>
      <c r="H220" s="233"/>
      <c r="I220" s="233"/>
      <c r="J220" s="233"/>
      <c r="K220" s="233"/>
      <c r="L220" s="233"/>
      <c r="M220" s="233"/>
      <c r="N220" s="233"/>
      <c r="O220" s="233"/>
      <c r="P220" s="233"/>
    </row>
    <row r="221" spans="1:17" x14ac:dyDescent="0.25">
      <c r="A221" s="938" t="s">
        <v>485</v>
      </c>
      <c r="B221" s="938"/>
      <c r="C221" s="982"/>
      <c r="D221" s="985" t="s">
        <v>1648</v>
      </c>
      <c r="E221" s="985"/>
      <c r="F221" s="985"/>
      <c r="G221" s="986"/>
      <c r="H221" s="233"/>
      <c r="I221" s="938" t="s">
        <v>486</v>
      </c>
      <c r="J221" s="938"/>
      <c r="K221" s="938"/>
      <c r="L221" s="938"/>
      <c r="M221" s="938"/>
      <c r="N221" s="987" t="s">
        <v>1619</v>
      </c>
      <c r="O221" s="988"/>
      <c r="P221" s="989"/>
    </row>
    <row r="222" spans="1:17" x14ac:dyDescent="0.25">
      <c r="A222" s="770"/>
      <c r="B222" s="770"/>
      <c r="C222" s="770"/>
      <c r="D222" s="244"/>
      <c r="E222" s="770"/>
      <c r="F222" s="770"/>
      <c r="G222" s="770"/>
      <c r="H222" s="233"/>
      <c r="I222" s="770"/>
      <c r="J222" s="770"/>
      <c r="K222" s="770"/>
      <c r="L222" s="770"/>
      <c r="M222" s="770"/>
      <c r="N222" s="773"/>
      <c r="O222" s="773"/>
      <c r="P222" s="773"/>
    </row>
    <row r="223" spans="1:17" ht="15" x14ac:dyDescent="0.25">
      <c r="A223" s="233"/>
      <c r="B223" s="233"/>
      <c r="C223" s="245"/>
      <c r="D223" s="245"/>
      <c r="E223" s="233"/>
      <c r="F223" s="233"/>
      <c r="G223" s="233"/>
      <c r="H223" s="233"/>
      <c r="I223" s="233"/>
      <c r="J223" s="233"/>
      <c r="K223" s="233"/>
      <c r="L223" s="233"/>
      <c r="M223" s="233"/>
      <c r="N223" s="233"/>
      <c r="O223" s="233"/>
      <c r="P223" s="233"/>
    </row>
    <row r="224" spans="1:17" x14ac:dyDescent="0.25">
      <c r="A224" s="977" t="s">
        <v>487</v>
      </c>
      <c r="B224" s="977"/>
      <c r="C224" s="977"/>
      <c r="D224" s="990" t="s">
        <v>488</v>
      </c>
      <c r="E224" s="990"/>
      <c r="F224" s="990"/>
      <c r="G224" s="990"/>
      <c r="H224" s="246" t="s">
        <v>1618</v>
      </c>
      <c r="I224" s="233"/>
      <c r="J224" s="233"/>
      <c r="K224" s="233"/>
      <c r="L224" s="233"/>
      <c r="M224" s="233"/>
      <c r="N224" s="233"/>
      <c r="O224" s="233"/>
      <c r="P224" s="233"/>
    </row>
    <row r="225" spans="1:17" x14ac:dyDescent="0.25">
      <c r="A225" s="790"/>
      <c r="B225" s="790"/>
      <c r="C225" s="790"/>
      <c r="D225" s="776"/>
      <c r="E225" s="776"/>
      <c r="F225" s="776"/>
      <c r="G225" s="776"/>
      <c r="H225" s="233"/>
      <c r="I225" s="233"/>
      <c r="J225" s="233"/>
      <c r="K225" s="233"/>
      <c r="L225" s="233"/>
      <c r="M225" s="233"/>
      <c r="N225" s="233"/>
      <c r="O225" s="233"/>
      <c r="P225" s="233"/>
    </row>
    <row r="226" spans="1:17" x14ac:dyDescent="0.25">
      <c r="A226" s="991" t="s">
        <v>489</v>
      </c>
      <c r="B226" s="992"/>
      <c r="C226" s="993"/>
      <c r="D226" s="1000" t="s">
        <v>490</v>
      </c>
      <c r="E226" s="1001"/>
      <c r="F226" s="1002"/>
      <c r="G226" s="973" t="s">
        <v>491</v>
      </c>
      <c r="H226" s="964" t="s">
        <v>472</v>
      </c>
      <c r="I226" s="965"/>
      <c r="J226" s="966"/>
      <c r="K226" s="789"/>
      <c r="L226" s="964" t="s">
        <v>492</v>
      </c>
      <c r="M226" s="965"/>
      <c r="N226" s="966"/>
      <c r="O226" s="967" t="s">
        <v>493</v>
      </c>
      <c r="P226" s="970" t="s">
        <v>494</v>
      </c>
    </row>
    <row r="227" spans="1:17" x14ac:dyDescent="0.25">
      <c r="A227" s="994"/>
      <c r="B227" s="995"/>
      <c r="C227" s="996"/>
      <c r="D227" s="1003"/>
      <c r="E227" s="1004"/>
      <c r="F227" s="1005"/>
      <c r="G227" s="1009"/>
      <c r="H227" s="973" t="s">
        <v>474</v>
      </c>
      <c r="I227" s="970" t="s">
        <v>495</v>
      </c>
      <c r="J227" s="970" t="s">
        <v>340</v>
      </c>
      <c r="K227" s="788"/>
      <c r="L227" s="975" t="s">
        <v>474</v>
      </c>
      <c r="M227" s="970" t="s">
        <v>495</v>
      </c>
      <c r="N227" s="975" t="s">
        <v>340</v>
      </c>
      <c r="O227" s="968"/>
      <c r="P227" s="971"/>
    </row>
    <row r="228" spans="1:17" x14ac:dyDescent="0.25">
      <c r="A228" s="997"/>
      <c r="B228" s="998"/>
      <c r="C228" s="999"/>
      <c r="D228" s="1006"/>
      <c r="E228" s="1007"/>
      <c r="F228" s="1008"/>
      <c r="G228" s="974"/>
      <c r="H228" s="974"/>
      <c r="I228" s="972"/>
      <c r="J228" s="972"/>
      <c r="K228" s="787"/>
      <c r="L228" s="976"/>
      <c r="M228" s="972"/>
      <c r="N228" s="976"/>
      <c r="O228" s="969"/>
      <c r="P228" s="972"/>
    </row>
    <row r="229" spans="1:17" x14ac:dyDescent="0.25">
      <c r="A229" s="953" t="s">
        <v>1647</v>
      </c>
      <c r="B229" s="954"/>
      <c r="C229" s="955"/>
      <c r="D229" s="956" t="s">
        <v>1614</v>
      </c>
      <c r="E229" s="957"/>
      <c r="F229" s="958"/>
      <c r="G229" s="786">
        <v>60</v>
      </c>
      <c r="H229" s="786">
        <v>15</v>
      </c>
      <c r="I229" s="786">
        <v>12</v>
      </c>
      <c r="J229" s="785">
        <f>+I229/H229</f>
        <v>0.8</v>
      </c>
      <c r="K229" s="786"/>
      <c r="L229" s="786">
        <v>60</v>
      </c>
      <c r="M229" s="786">
        <v>12</v>
      </c>
      <c r="N229" s="785">
        <f>+M229/L229</f>
        <v>0.2</v>
      </c>
      <c r="O229" s="786"/>
      <c r="P229" s="784" t="s">
        <v>1613</v>
      </c>
    </row>
    <row r="230" spans="1:17" x14ac:dyDescent="0.2">
      <c r="A230" s="953" t="s">
        <v>1646</v>
      </c>
      <c r="B230" s="954"/>
      <c r="C230" s="955"/>
      <c r="D230" s="956" t="s">
        <v>1614</v>
      </c>
      <c r="E230" s="957"/>
      <c r="F230" s="958"/>
      <c r="G230" s="786">
        <v>60</v>
      </c>
      <c r="H230" s="786">
        <v>15</v>
      </c>
      <c r="I230" s="786">
        <v>15</v>
      </c>
      <c r="J230" s="785">
        <f>+I230/H230</f>
        <v>1</v>
      </c>
      <c r="K230" s="781"/>
      <c r="L230" s="786">
        <v>60</v>
      </c>
      <c r="M230" s="786">
        <v>15</v>
      </c>
      <c r="N230" s="785">
        <f>+M230/L230</f>
        <v>0.25</v>
      </c>
      <c r="O230" s="781"/>
      <c r="P230" s="784" t="s">
        <v>1613</v>
      </c>
    </row>
    <row r="231" spans="1:17" x14ac:dyDescent="0.2">
      <c r="A231" s="959"/>
      <c r="B231" s="960"/>
      <c r="C231" s="961"/>
      <c r="D231" s="783"/>
      <c r="E231" s="783"/>
      <c r="F231" s="782"/>
      <c r="G231" s="781"/>
      <c r="H231" s="781"/>
      <c r="I231" s="781"/>
      <c r="J231" s="781"/>
      <c r="K231" s="781"/>
      <c r="L231" s="781"/>
      <c r="M231" s="781"/>
      <c r="N231" s="781"/>
      <c r="O231" s="781"/>
      <c r="P231" s="781"/>
      <c r="Q231" s="247"/>
    </row>
    <row r="232" spans="1:17" x14ac:dyDescent="0.25">
      <c r="C232" s="248"/>
      <c r="D232" s="248"/>
      <c r="E232" s="249"/>
      <c r="F232" s="249"/>
      <c r="G232" s="249"/>
    </row>
    <row r="233" spans="1:17" x14ac:dyDescent="0.25">
      <c r="C233" s="936" t="s">
        <v>496</v>
      </c>
      <c r="D233" s="1046"/>
      <c r="E233" s="1046"/>
      <c r="F233" s="1046"/>
      <c r="G233" s="1046"/>
      <c r="H233" s="1046"/>
      <c r="I233" s="1046"/>
      <c r="J233" s="1046"/>
      <c r="K233" s="1046"/>
      <c r="L233" s="1046"/>
      <c r="M233" s="1046"/>
      <c r="N233" s="1046"/>
      <c r="O233" s="937"/>
    </row>
    <row r="234" spans="1:17" ht="12.75" customHeight="1" x14ac:dyDescent="0.25">
      <c r="C234" s="1047" t="s">
        <v>497</v>
      </c>
      <c r="D234" s="1048"/>
      <c r="E234" s="936" t="s">
        <v>498</v>
      </c>
      <c r="F234" s="937"/>
      <c r="G234" s="774">
        <v>2009</v>
      </c>
      <c r="H234" s="250">
        <v>2010</v>
      </c>
      <c r="I234" s="250">
        <v>2011</v>
      </c>
      <c r="J234" s="250">
        <v>2012</v>
      </c>
      <c r="K234" s="250"/>
      <c r="L234" s="250">
        <v>2013</v>
      </c>
      <c r="M234" s="250">
        <v>2014</v>
      </c>
      <c r="N234" s="774" t="s">
        <v>499</v>
      </c>
      <c r="O234" s="250" t="s">
        <v>494</v>
      </c>
    </row>
    <row r="235" spans="1:17" ht="23.25" customHeight="1" x14ac:dyDescent="0.25">
      <c r="C235" s="1049" t="s">
        <v>1645</v>
      </c>
      <c r="D235" s="1050"/>
      <c r="E235" s="1051" t="s">
        <v>1614</v>
      </c>
      <c r="F235" s="937"/>
      <c r="G235" s="252" t="s">
        <v>1643</v>
      </c>
      <c r="H235" s="253" t="s">
        <v>1643</v>
      </c>
      <c r="I235" s="253" t="s">
        <v>1643</v>
      </c>
      <c r="J235" s="253" t="s">
        <v>1643</v>
      </c>
      <c r="K235" s="253"/>
      <c r="L235" s="253" t="s">
        <v>1643</v>
      </c>
      <c r="M235" s="253" t="s">
        <v>1643</v>
      </c>
      <c r="N235" s="253">
        <v>12</v>
      </c>
      <c r="O235" s="253" t="s">
        <v>1613</v>
      </c>
    </row>
    <row r="236" spans="1:17" ht="27" customHeight="1" x14ac:dyDescent="0.25">
      <c r="C236" s="1052" t="s">
        <v>1644</v>
      </c>
      <c r="D236" s="1053"/>
      <c r="E236" s="1051" t="s">
        <v>1614</v>
      </c>
      <c r="F236" s="937"/>
      <c r="G236" s="252" t="s">
        <v>1643</v>
      </c>
      <c r="H236" s="253" t="s">
        <v>1643</v>
      </c>
      <c r="I236" s="253" t="s">
        <v>1643</v>
      </c>
      <c r="J236" s="253" t="s">
        <v>1643</v>
      </c>
      <c r="K236" s="253"/>
      <c r="L236" s="253" t="s">
        <v>1643</v>
      </c>
      <c r="M236" s="253" t="s">
        <v>1643</v>
      </c>
      <c r="N236" s="253">
        <v>60</v>
      </c>
      <c r="O236" s="253" t="s">
        <v>1613</v>
      </c>
    </row>
    <row r="237" spans="1:17" x14ac:dyDescent="0.25">
      <c r="C237" s="251"/>
      <c r="D237" s="805"/>
      <c r="E237" s="804"/>
      <c r="F237" s="803"/>
      <c r="G237" s="779">
        <v>0</v>
      </c>
      <c r="H237" s="779">
        <v>0</v>
      </c>
      <c r="I237" s="779">
        <v>0</v>
      </c>
      <c r="J237" s="779">
        <v>0</v>
      </c>
      <c r="K237" s="779"/>
      <c r="L237" s="779">
        <v>0</v>
      </c>
      <c r="M237" s="779">
        <v>0</v>
      </c>
      <c r="N237" s="779">
        <f>+N235/N236</f>
        <v>0.2</v>
      </c>
      <c r="O237" s="253"/>
    </row>
    <row r="238" spans="1:17" x14ac:dyDescent="0.25">
      <c r="C238" s="770"/>
      <c r="D238" s="773"/>
      <c r="E238" s="773"/>
      <c r="F238" s="773"/>
      <c r="G238" s="254"/>
      <c r="H238" s="233"/>
      <c r="I238" s="233"/>
      <c r="J238" s="233"/>
      <c r="K238" s="233"/>
      <c r="L238" s="233"/>
      <c r="M238" s="233"/>
      <c r="N238" s="233"/>
      <c r="O238" s="233"/>
    </row>
    <row r="239" spans="1:17" x14ac:dyDescent="0.25">
      <c r="C239" s="938" t="s">
        <v>500</v>
      </c>
      <c r="D239" s="938"/>
      <c r="E239" s="938"/>
      <c r="F239" s="938"/>
      <c r="G239" s="938"/>
      <c r="H239" s="938"/>
      <c r="I239" s="938"/>
      <c r="J239" s="938"/>
      <c r="K239" s="938"/>
      <c r="L239" s="938"/>
      <c r="M239" s="938"/>
      <c r="N239" s="938"/>
      <c r="O239" s="938"/>
    </row>
    <row r="241" spans="1:16" x14ac:dyDescent="0.25">
      <c r="C241" s="939" t="s">
        <v>501</v>
      </c>
      <c r="D241" s="939"/>
      <c r="E241" s="939"/>
      <c r="F241" s="939"/>
      <c r="G241" s="939"/>
    </row>
    <row r="243" spans="1:16" x14ac:dyDescent="0.25">
      <c r="C243" s="940" t="s">
        <v>502</v>
      </c>
      <c r="D243" s="940"/>
      <c r="E243" s="940"/>
      <c r="F243" s="940"/>
      <c r="G243" s="940"/>
      <c r="H243" s="940"/>
      <c r="I243" s="940"/>
      <c r="J243" s="940"/>
      <c r="K243" s="940"/>
      <c r="L243" s="940"/>
      <c r="M243" s="940"/>
      <c r="N243" s="940"/>
      <c r="O243" s="940"/>
      <c r="P243" s="940"/>
    </row>
    <row r="244" spans="1:16" x14ac:dyDescent="0.25">
      <c r="C244" s="940" t="s">
        <v>503</v>
      </c>
      <c r="D244" s="940"/>
      <c r="E244" s="940"/>
      <c r="F244" s="940"/>
      <c r="G244" s="940"/>
      <c r="H244" s="940"/>
      <c r="I244" s="940"/>
      <c r="J244" s="940"/>
      <c r="K244" s="940"/>
      <c r="L244" s="940"/>
      <c r="M244" s="940"/>
      <c r="N244" s="940"/>
      <c r="O244" s="940"/>
      <c r="P244" s="940"/>
    </row>
    <row r="245" spans="1:16" x14ac:dyDescent="0.25">
      <c r="C245" s="940" t="s">
        <v>504</v>
      </c>
      <c r="D245" s="940"/>
      <c r="E245" s="940"/>
      <c r="F245" s="940"/>
      <c r="G245" s="940"/>
      <c r="H245" s="940"/>
      <c r="I245" s="940"/>
      <c r="J245" s="940"/>
      <c r="K245" s="940"/>
      <c r="L245" s="940"/>
      <c r="M245" s="940"/>
      <c r="N245" s="940"/>
      <c r="O245" s="940"/>
      <c r="P245" s="940"/>
    </row>
    <row r="252" spans="1:16" x14ac:dyDescent="0.25">
      <c r="A252" s="941" t="s">
        <v>505</v>
      </c>
      <c r="B252" s="941"/>
      <c r="C252" s="941"/>
      <c r="D252" s="941"/>
      <c r="E252" s="941"/>
      <c r="F252" s="941"/>
      <c r="G252" s="941"/>
      <c r="H252" s="941"/>
      <c r="I252" s="941"/>
      <c r="J252" s="941"/>
      <c r="K252" s="941"/>
      <c r="L252" s="941"/>
      <c r="M252" s="941"/>
      <c r="N252" s="941"/>
      <c r="O252" s="941"/>
      <c r="P252" s="941"/>
    </row>
    <row r="254" spans="1:16" ht="15" x14ac:dyDescent="0.25">
      <c r="F254" s="942"/>
      <c r="G254" s="932"/>
      <c r="H254" s="932"/>
      <c r="I254" s="932"/>
      <c r="J254" s="932"/>
      <c r="K254" s="932"/>
      <c r="L254" s="932"/>
    </row>
    <row r="257" spans="1:13" x14ac:dyDescent="0.25">
      <c r="A257" s="255"/>
      <c r="G257" s="231" t="s">
        <v>1611</v>
      </c>
    </row>
    <row r="258" spans="1:13" x14ac:dyDescent="0.25">
      <c r="A258" s="255"/>
      <c r="G258" s="231" t="s">
        <v>1610</v>
      </c>
      <c r="H258" s="231">
        <v>12</v>
      </c>
    </row>
    <row r="259" spans="1:13" x14ac:dyDescent="0.25">
      <c r="A259" s="256"/>
      <c r="G259" s="231" t="s">
        <v>1609</v>
      </c>
      <c r="H259" s="231">
        <v>15</v>
      </c>
    </row>
    <row r="260" spans="1:13" x14ac:dyDescent="0.25">
      <c r="A260" s="256"/>
    </row>
    <row r="269" spans="1:13" x14ac:dyDescent="0.25">
      <c r="I269" s="257"/>
      <c r="J269" s="258"/>
      <c r="K269" s="258"/>
      <c r="L269" s="943"/>
      <c r="M269" s="943"/>
    </row>
    <row r="270" spans="1:13" x14ac:dyDescent="0.25">
      <c r="I270" s="257"/>
      <c r="J270" s="258"/>
      <c r="K270" s="258"/>
    </row>
    <row r="271" spans="1:13" x14ac:dyDescent="0.25">
      <c r="A271" s="940" t="s">
        <v>507</v>
      </c>
      <c r="B271" s="940"/>
      <c r="C271" s="940"/>
    </row>
    <row r="273" spans="1:16" x14ac:dyDescent="0.25">
      <c r="A273" s="1037" t="s">
        <v>1642</v>
      </c>
      <c r="B273" s="1038"/>
      <c r="C273" s="1038"/>
      <c r="D273" s="1038"/>
      <c r="E273" s="1038"/>
      <c r="F273" s="1038"/>
      <c r="G273" s="1038"/>
      <c r="H273" s="1038"/>
      <c r="I273" s="1038"/>
      <c r="J273" s="1038"/>
      <c r="K273" s="1038"/>
      <c r="L273" s="1038"/>
      <c r="M273" s="1038"/>
      <c r="N273" s="1038"/>
      <c r="O273" s="1038"/>
      <c r="P273" s="1039"/>
    </row>
    <row r="274" spans="1:16" x14ac:dyDescent="0.25">
      <c r="A274" s="1040"/>
      <c r="B274" s="1041"/>
      <c r="C274" s="1041"/>
      <c r="D274" s="1041"/>
      <c r="E274" s="1041"/>
      <c r="F274" s="1041"/>
      <c r="G274" s="1041"/>
      <c r="H274" s="1041"/>
      <c r="I274" s="1041"/>
      <c r="J274" s="1041"/>
      <c r="K274" s="1041"/>
      <c r="L274" s="1041"/>
      <c r="M274" s="1041"/>
      <c r="N274" s="1041"/>
      <c r="O274" s="1041"/>
      <c r="P274" s="1042"/>
    </row>
    <row r="275" spans="1:16" x14ac:dyDescent="0.25">
      <c r="A275" s="1040"/>
      <c r="B275" s="1041"/>
      <c r="C275" s="1041"/>
      <c r="D275" s="1041"/>
      <c r="E275" s="1041"/>
      <c r="F275" s="1041"/>
      <c r="G275" s="1041"/>
      <c r="H275" s="1041"/>
      <c r="I275" s="1041"/>
      <c r="J275" s="1041"/>
      <c r="K275" s="1041"/>
      <c r="L275" s="1041"/>
      <c r="M275" s="1041"/>
      <c r="N275" s="1041"/>
      <c r="O275" s="1041"/>
      <c r="P275" s="1042"/>
    </row>
    <row r="276" spans="1:16" x14ac:dyDescent="0.25">
      <c r="A276" s="1040"/>
      <c r="B276" s="1041"/>
      <c r="C276" s="1041"/>
      <c r="D276" s="1041"/>
      <c r="E276" s="1041"/>
      <c r="F276" s="1041"/>
      <c r="G276" s="1041"/>
      <c r="H276" s="1041"/>
      <c r="I276" s="1041"/>
      <c r="J276" s="1041"/>
      <c r="K276" s="1041"/>
      <c r="L276" s="1041"/>
      <c r="M276" s="1041"/>
      <c r="N276" s="1041"/>
      <c r="O276" s="1041"/>
      <c r="P276" s="1042"/>
    </row>
    <row r="277" spans="1:16" x14ac:dyDescent="0.25">
      <c r="A277" s="1043"/>
      <c r="B277" s="1044"/>
      <c r="C277" s="1044"/>
      <c r="D277" s="1044"/>
      <c r="E277" s="1044"/>
      <c r="F277" s="1044"/>
      <c r="G277" s="1044"/>
      <c r="H277" s="1044"/>
      <c r="I277" s="1044"/>
      <c r="J277" s="1044"/>
      <c r="K277" s="1044"/>
      <c r="L277" s="1044"/>
      <c r="M277" s="1044"/>
      <c r="N277" s="1044"/>
      <c r="O277" s="1044"/>
      <c r="P277" s="1045"/>
    </row>
    <row r="279" spans="1:16" x14ac:dyDescent="0.25">
      <c r="A279" s="940" t="s">
        <v>508</v>
      </c>
      <c r="B279" s="940"/>
      <c r="C279" s="940"/>
    </row>
    <row r="281" spans="1:16" x14ac:dyDescent="0.25">
      <c r="A281" s="923" t="s">
        <v>1632</v>
      </c>
      <c r="B281" s="924"/>
      <c r="C281" s="924"/>
      <c r="D281" s="924"/>
      <c r="E281" s="924"/>
      <c r="F281" s="924"/>
      <c r="G281" s="924"/>
      <c r="H281" s="924"/>
      <c r="I281" s="924"/>
      <c r="J281" s="924"/>
      <c r="K281" s="924"/>
      <c r="L281" s="924"/>
      <c r="M281" s="924"/>
      <c r="N281" s="924"/>
      <c r="O281" s="924"/>
      <c r="P281" s="925"/>
    </row>
    <row r="282" spans="1:16" x14ac:dyDescent="0.25">
      <c r="A282" s="926"/>
      <c r="B282" s="927"/>
      <c r="C282" s="927"/>
      <c r="D282" s="927"/>
      <c r="E282" s="927"/>
      <c r="F282" s="927"/>
      <c r="G282" s="927"/>
      <c r="H282" s="927"/>
      <c r="I282" s="927"/>
      <c r="J282" s="927"/>
      <c r="K282" s="927"/>
      <c r="L282" s="927"/>
      <c r="M282" s="927"/>
      <c r="N282" s="927"/>
      <c r="O282" s="927"/>
      <c r="P282" s="928"/>
    </row>
    <row r="283" spans="1:16" x14ac:dyDescent="0.25">
      <c r="A283" s="926"/>
      <c r="B283" s="927"/>
      <c r="C283" s="927"/>
      <c r="D283" s="927"/>
      <c r="E283" s="927"/>
      <c r="F283" s="927"/>
      <c r="G283" s="927"/>
      <c r="H283" s="927"/>
      <c r="I283" s="927"/>
      <c r="J283" s="927"/>
      <c r="K283" s="927"/>
      <c r="L283" s="927"/>
      <c r="M283" s="927"/>
      <c r="N283" s="927"/>
      <c r="O283" s="927"/>
      <c r="P283" s="928"/>
    </row>
    <row r="284" spans="1:16" x14ac:dyDescent="0.25">
      <c r="A284" s="926"/>
      <c r="B284" s="927"/>
      <c r="C284" s="927"/>
      <c r="D284" s="927"/>
      <c r="E284" s="927"/>
      <c r="F284" s="927"/>
      <c r="G284" s="927"/>
      <c r="H284" s="927"/>
      <c r="I284" s="927"/>
      <c r="J284" s="927"/>
      <c r="K284" s="927"/>
      <c r="L284" s="927"/>
      <c r="M284" s="927"/>
      <c r="N284" s="927"/>
      <c r="O284" s="927"/>
      <c r="P284" s="928"/>
    </row>
    <row r="285" spans="1:16" x14ac:dyDescent="0.25">
      <c r="A285" s="929"/>
      <c r="B285" s="930"/>
      <c r="C285" s="930"/>
      <c r="D285" s="930"/>
      <c r="E285" s="930"/>
      <c r="F285" s="930"/>
      <c r="G285" s="930"/>
      <c r="H285" s="930"/>
      <c r="I285" s="930"/>
      <c r="J285" s="930"/>
      <c r="K285" s="930"/>
      <c r="L285" s="930"/>
      <c r="M285" s="930"/>
      <c r="N285" s="930"/>
      <c r="O285" s="930"/>
      <c r="P285" s="931"/>
    </row>
    <row r="287" spans="1:16" x14ac:dyDescent="0.25">
      <c r="A287" s="932" t="s">
        <v>509</v>
      </c>
      <c r="B287" s="932"/>
      <c r="C287" s="932"/>
      <c r="D287" s="932"/>
      <c r="E287" s="932"/>
      <c r="F287" s="932" t="s">
        <v>510</v>
      </c>
      <c r="G287" s="932"/>
      <c r="H287" s="932"/>
      <c r="I287" s="932" t="s">
        <v>511</v>
      </c>
      <c r="J287" s="932"/>
      <c r="K287" s="775"/>
      <c r="L287" s="932" t="s">
        <v>512</v>
      </c>
      <c r="M287" s="932"/>
    </row>
    <row r="289" spans="1:17" x14ac:dyDescent="0.25">
      <c r="A289" s="920"/>
      <c r="B289" s="921"/>
      <c r="C289" s="921"/>
      <c r="D289" s="921"/>
      <c r="E289" s="922"/>
      <c r="F289" s="920"/>
      <c r="G289" s="921"/>
      <c r="H289" s="922"/>
      <c r="I289" s="920"/>
      <c r="J289" s="922"/>
      <c r="K289" s="769"/>
      <c r="L289" s="920"/>
      <c r="M289" s="922"/>
    </row>
    <row r="290" spans="1:17" x14ac:dyDescent="0.25">
      <c r="A290" s="920"/>
      <c r="B290" s="921"/>
      <c r="C290" s="921"/>
      <c r="D290" s="921"/>
      <c r="E290" s="922"/>
      <c r="F290" s="920"/>
      <c r="G290" s="921"/>
      <c r="H290" s="922"/>
      <c r="I290" s="920"/>
      <c r="J290" s="922"/>
      <c r="K290" s="769"/>
      <c r="L290" s="920"/>
      <c r="M290" s="922"/>
    </row>
    <row r="291" spans="1:17" x14ac:dyDescent="0.25">
      <c r="A291" s="920"/>
      <c r="B291" s="921"/>
      <c r="C291" s="921"/>
      <c r="D291" s="921"/>
      <c r="E291" s="922"/>
      <c r="F291" s="920"/>
      <c r="G291" s="921"/>
      <c r="H291" s="922"/>
      <c r="I291" s="920"/>
      <c r="J291" s="922"/>
      <c r="K291" s="769"/>
      <c r="L291" s="920"/>
      <c r="M291" s="922"/>
    </row>
    <row r="292" spans="1:17" x14ac:dyDescent="0.25">
      <c r="A292" s="920"/>
      <c r="B292" s="921"/>
      <c r="C292" s="921"/>
      <c r="D292" s="921"/>
      <c r="E292" s="922"/>
      <c r="F292" s="920"/>
      <c r="G292" s="921"/>
      <c r="H292" s="922"/>
      <c r="I292" s="920"/>
      <c r="J292" s="922"/>
      <c r="K292" s="769"/>
      <c r="L292" s="920"/>
      <c r="M292" s="922"/>
    </row>
    <row r="293" spans="1:17" x14ac:dyDescent="0.25">
      <c r="A293" s="920"/>
      <c r="B293" s="921"/>
      <c r="C293" s="921"/>
      <c r="D293" s="921"/>
      <c r="E293" s="922"/>
      <c r="F293" s="259"/>
      <c r="G293" s="235"/>
      <c r="H293" s="260"/>
      <c r="I293" s="920"/>
      <c r="J293" s="922"/>
      <c r="K293" s="769"/>
      <c r="L293" s="920"/>
      <c r="M293" s="922"/>
    </row>
    <row r="294" spans="1:17" x14ac:dyDescent="0.25">
      <c r="A294" s="920"/>
      <c r="B294" s="921"/>
      <c r="C294" s="921"/>
      <c r="D294" s="921"/>
      <c r="E294" s="922"/>
      <c r="F294" s="920"/>
      <c r="G294" s="921"/>
      <c r="H294" s="922"/>
      <c r="I294" s="920"/>
      <c r="J294" s="922"/>
      <c r="K294" s="769"/>
      <c r="L294" s="920"/>
      <c r="M294" s="922"/>
    </row>
    <row r="295" spans="1:17" x14ac:dyDescent="0.25">
      <c r="A295" s="920"/>
      <c r="B295" s="921"/>
      <c r="C295" s="921"/>
      <c r="D295" s="921"/>
      <c r="E295" s="922"/>
      <c r="F295" s="920"/>
      <c r="G295" s="921"/>
      <c r="H295" s="922"/>
      <c r="I295" s="920"/>
      <c r="J295" s="922"/>
      <c r="K295" s="769"/>
      <c r="L295" s="920"/>
      <c r="M295" s="922"/>
    </row>
    <row r="296" spans="1:17" x14ac:dyDescent="0.25">
      <c r="A296" s="920"/>
      <c r="B296" s="921"/>
      <c r="C296" s="921"/>
      <c r="D296" s="921"/>
      <c r="E296" s="922"/>
      <c r="F296" s="920"/>
      <c r="G296" s="921"/>
      <c r="H296" s="922"/>
      <c r="I296" s="920"/>
      <c r="J296" s="922"/>
      <c r="K296" s="769"/>
      <c r="L296" s="920"/>
      <c r="M296" s="922"/>
    </row>
    <row r="299" spans="1:17" x14ac:dyDescent="0.25">
      <c r="A299" s="800"/>
      <c r="B299" s="800"/>
      <c r="C299" s="800"/>
      <c r="D299" s="233"/>
      <c r="E299" s="233"/>
      <c r="F299" s="233"/>
      <c r="G299" s="233"/>
      <c r="H299" s="233"/>
      <c r="I299" s="233"/>
      <c r="J299" s="233"/>
      <c r="K299" s="233"/>
      <c r="L299" s="233"/>
      <c r="M299" s="233"/>
      <c r="N299" s="233"/>
      <c r="O299" s="233"/>
      <c r="P299" s="233"/>
    </row>
    <row r="300" spans="1:17" x14ac:dyDescent="0.25">
      <c r="A300" s="977" t="s">
        <v>462</v>
      </c>
      <c r="B300" s="977"/>
      <c r="C300" s="978"/>
      <c r="D300" s="799" t="s">
        <v>1630</v>
      </c>
      <c r="E300" s="798"/>
      <c r="F300" s="798"/>
      <c r="G300" s="798"/>
      <c r="H300" s="798"/>
      <c r="I300" s="798"/>
      <c r="J300" s="798"/>
      <c r="K300" s="265"/>
      <c r="L300" s="235"/>
      <c r="M300" s="235"/>
      <c r="N300" s="235"/>
      <c r="O300" s="921"/>
      <c r="P300" s="921"/>
      <c r="Q300" s="922"/>
    </row>
    <row r="301" spans="1:17" x14ac:dyDescent="0.25">
      <c r="A301" s="233"/>
      <c r="B301" s="233"/>
      <c r="C301" s="233"/>
      <c r="D301" s="236"/>
      <c r="E301" s="237"/>
      <c r="F301" s="237"/>
      <c r="G301" s="237"/>
      <c r="H301" s="237"/>
      <c r="I301" s="237"/>
      <c r="J301" s="237"/>
      <c r="K301" s="237"/>
      <c r="L301" s="237"/>
      <c r="M301" s="237"/>
      <c r="N301" s="237"/>
      <c r="O301" s="233"/>
      <c r="P301" s="233"/>
    </row>
    <row r="302" spans="1:17" x14ac:dyDescent="0.25">
      <c r="A302" s="938" t="s">
        <v>463</v>
      </c>
      <c r="B302" s="938"/>
      <c r="C302" s="982"/>
      <c r="D302" s="979" t="s">
        <v>1641</v>
      </c>
      <c r="E302" s="980"/>
      <c r="F302" s="980"/>
      <c r="G302" s="980"/>
      <c r="H302" s="980"/>
      <c r="I302" s="980"/>
      <c r="J302" s="981"/>
      <c r="K302" s="773"/>
      <c r="L302" s="1029" t="s">
        <v>464</v>
      </c>
      <c r="M302" s="1029"/>
      <c r="N302" s="1029"/>
      <c r="O302" s="987" t="s">
        <v>1640</v>
      </c>
      <c r="P302" s="988"/>
      <c r="Q302" s="989"/>
    </row>
    <row r="303" spans="1:17" x14ac:dyDescent="0.25">
      <c r="A303" s="233"/>
      <c r="B303" s="233"/>
      <c r="C303" s="772"/>
      <c r="D303" s="772"/>
      <c r="E303" s="233"/>
      <c r="F303" s="233"/>
      <c r="G303" s="233"/>
      <c r="H303" s="233"/>
      <c r="I303" s="233"/>
      <c r="J303" s="233"/>
      <c r="K303" s="233"/>
      <c r="L303" s="233"/>
      <c r="M303" s="233"/>
      <c r="N303" s="233"/>
      <c r="O303" s="233"/>
      <c r="P303" s="233"/>
    </row>
    <row r="304" spans="1:17" x14ac:dyDescent="0.25">
      <c r="A304" s="977" t="s">
        <v>465</v>
      </c>
      <c r="B304" s="977"/>
      <c r="C304" s="977"/>
      <c r="D304" s="983" t="s">
        <v>660</v>
      </c>
      <c r="E304" s="1010"/>
      <c r="F304" s="1010"/>
      <c r="G304" s="1010"/>
      <c r="H304" s="1010"/>
      <c r="I304" s="1010"/>
      <c r="J304" s="984"/>
      <c r="K304" s="772"/>
      <c r="L304" s="1030" t="s">
        <v>466</v>
      </c>
      <c r="M304" s="1031"/>
      <c r="N304" s="983" t="s">
        <v>1627</v>
      </c>
      <c r="O304" s="1010"/>
      <c r="P304" s="1010"/>
      <c r="Q304" s="984"/>
    </row>
    <row r="305" spans="1:17" x14ac:dyDescent="0.25">
      <c r="A305" s="771"/>
      <c r="B305" s="771"/>
      <c r="C305" s="771"/>
      <c r="D305" s="772"/>
      <c r="E305" s="772"/>
      <c r="F305" s="772"/>
      <c r="G305" s="772"/>
      <c r="H305" s="772"/>
      <c r="I305" s="772"/>
      <c r="J305" s="772"/>
      <c r="K305" s="772"/>
      <c r="L305" s="233"/>
      <c r="M305" s="238"/>
      <c r="N305" s="238"/>
      <c r="O305" s="238"/>
      <c r="P305" s="776"/>
    </row>
    <row r="306" spans="1:17" x14ac:dyDescent="0.25">
      <c r="A306" s="977" t="s">
        <v>467</v>
      </c>
      <c r="B306" s="977"/>
      <c r="C306" s="977"/>
      <c r="D306" s="983" t="s">
        <v>1639</v>
      </c>
      <c r="E306" s="1010"/>
      <c r="F306" s="1010"/>
      <c r="G306" s="1010"/>
      <c r="H306" s="1010"/>
      <c r="I306" s="1010"/>
      <c r="J306" s="1010"/>
      <c r="K306" s="1010"/>
      <c r="L306" s="1010"/>
      <c r="M306" s="1010"/>
      <c r="N306" s="1010"/>
      <c r="O306" s="1010"/>
      <c r="P306" s="1010"/>
      <c r="Q306" s="984"/>
    </row>
    <row r="307" spans="1:17" x14ac:dyDescent="0.25">
      <c r="A307" s="771"/>
      <c r="B307" s="771"/>
      <c r="C307" s="771"/>
      <c r="D307" s="236"/>
      <c r="E307" s="236"/>
      <c r="F307" s="236"/>
      <c r="G307" s="236"/>
      <c r="H307" s="236"/>
      <c r="I307" s="236"/>
      <c r="J307" s="236"/>
      <c r="K307" s="236"/>
      <c r="L307" s="236"/>
      <c r="M307" s="236"/>
      <c r="N307" s="236"/>
      <c r="O307" s="236"/>
      <c r="P307" s="236"/>
      <c r="Q307" s="236"/>
    </row>
    <row r="308" spans="1:17" ht="15" x14ac:dyDescent="0.25">
      <c r="A308" s="977" t="s">
        <v>468</v>
      </c>
      <c r="B308" s="1011"/>
      <c r="C308" s="1011"/>
      <c r="D308" s="1012"/>
      <c r="E308" s="1013"/>
      <c r="F308" s="1013"/>
      <c r="G308" s="1013"/>
      <c r="H308" s="1013"/>
      <c r="I308" s="1013"/>
      <c r="J308" s="1013"/>
      <c r="K308" s="1013"/>
      <c r="L308" s="1013"/>
      <c r="M308" s="1013"/>
      <c r="N308" s="1013"/>
      <c r="O308" s="1013"/>
      <c r="P308" s="1013"/>
      <c r="Q308" s="1014"/>
    </row>
    <row r="309" spans="1:17" x14ac:dyDescent="0.25">
      <c r="A309" s="771"/>
      <c r="B309" s="771"/>
      <c r="C309" s="771"/>
      <c r="D309" s="236"/>
      <c r="E309" s="236"/>
      <c r="F309" s="236"/>
      <c r="G309" s="236"/>
      <c r="H309" s="236"/>
      <c r="I309" s="236"/>
      <c r="J309" s="236"/>
      <c r="K309" s="236"/>
      <c r="L309" s="236"/>
      <c r="M309" s="236"/>
      <c r="N309" s="236"/>
      <c r="O309" s="236"/>
      <c r="P309" s="236"/>
      <c r="Q309" s="236"/>
    </row>
    <row r="310" spans="1:17" x14ac:dyDescent="0.25">
      <c r="A310" s="1015" t="s">
        <v>469</v>
      </c>
      <c r="B310" s="1016"/>
      <c r="C310" s="1016"/>
      <c r="D310" s="1021" t="s">
        <v>470</v>
      </c>
      <c r="E310" s="1021"/>
      <c r="F310" s="1021"/>
      <c r="G310" s="1021"/>
      <c r="H310" s="1021" t="s">
        <v>471</v>
      </c>
      <c r="I310" s="1021"/>
      <c r="J310" s="1022" t="s">
        <v>472</v>
      </c>
      <c r="K310" s="1022"/>
      <c r="L310" s="1022"/>
      <c r="M310" s="1022"/>
      <c r="N310" s="1022"/>
      <c r="O310" s="1023" t="s">
        <v>473</v>
      </c>
      <c r="P310" s="1024"/>
      <c r="Q310" s="1025"/>
    </row>
    <row r="311" spans="1:17" ht="36" x14ac:dyDescent="0.25">
      <c r="A311" s="1017"/>
      <c r="B311" s="1018"/>
      <c r="C311" s="1018"/>
      <c r="D311" s="1021"/>
      <c r="E311" s="1021"/>
      <c r="F311" s="1021"/>
      <c r="G311" s="1021"/>
      <c r="H311" s="1021"/>
      <c r="I311" s="1021"/>
      <c r="J311" s="797" t="s">
        <v>474</v>
      </c>
      <c r="K311" s="796" t="s">
        <v>519</v>
      </c>
      <c r="L311" s="796" t="s">
        <v>185</v>
      </c>
      <c r="M311" s="795" t="s">
        <v>475</v>
      </c>
      <c r="N311" s="795" t="s">
        <v>476</v>
      </c>
      <c r="O311" s="796" t="s">
        <v>185</v>
      </c>
      <c r="P311" s="795" t="s">
        <v>477</v>
      </c>
      <c r="Q311" s="795" t="s">
        <v>476</v>
      </c>
    </row>
    <row r="312" spans="1:17" x14ac:dyDescent="0.25">
      <c r="A312" s="1019"/>
      <c r="B312" s="1020"/>
      <c r="C312" s="1020"/>
      <c r="D312" s="1034">
        <v>153003400.46000001</v>
      </c>
      <c r="E312" s="1035"/>
      <c r="F312" s="1035"/>
      <c r="G312" s="1036"/>
      <c r="H312" s="1034">
        <v>153003400.46000001</v>
      </c>
      <c r="I312" s="1036"/>
      <c r="J312" s="802">
        <v>38214881.130000003</v>
      </c>
      <c r="K312" s="802">
        <v>38214881.130000003</v>
      </c>
      <c r="L312" s="802">
        <v>38214881.130000003</v>
      </c>
      <c r="M312" s="802">
        <v>38214881.130000003</v>
      </c>
      <c r="N312" s="801">
        <f>+M312/L312</f>
        <v>1</v>
      </c>
      <c r="O312" s="802">
        <v>38214881.130000003</v>
      </c>
      <c r="P312" s="802">
        <v>38214881.130000003</v>
      </c>
      <c r="Q312" s="801">
        <f>+P312/H312</f>
        <v>0.24976491381961538</v>
      </c>
    </row>
    <row r="313" spans="1:17" x14ac:dyDescent="0.25">
      <c r="A313" s="771"/>
      <c r="B313" s="771"/>
      <c r="C313" s="771"/>
      <c r="D313" s="772"/>
      <c r="E313" s="772"/>
      <c r="F313" s="772"/>
      <c r="G313" s="772"/>
      <c r="H313" s="772"/>
      <c r="I313" s="772"/>
      <c r="J313" s="772"/>
      <c r="K313" s="772"/>
      <c r="L313" s="772"/>
      <c r="M313" s="772"/>
      <c r="N313" s="772"/>
      <c r="O313" s="772"/>
      <c r="P313" s="772"/>
      <c r="Q313" s="772"/>
    </row>
    <row r="314" spans="1:17" x14ac:dyDescent="0.25">
      <c r="A314" s="977" t="s">
        <v>478</v>
      </c>
      <c r="B314" s="977"/>
      <c r="C314" s="977"/>
      <c r="D314" s="239"/>
      <c r="E314" s="233"/>
      <c r="F314" s="233"/>
      <c r="G314" s="233"/>
      <c r="H314" s="233"/>
      <c r="I314" s="233"/>
      <c r="J314" s="233"/>
      <c r="K314" s="233"/>
      <c r="L314" s="233"/>
      <c r="M314" s="233"/>
      <c r="N314" s="233"/>
      <c r="O314" s="233"/>
      <c r="P314" s="233"/>
    </row>
    <row r="315" spans="1:17" x14ac:dyDescent="0.25">
      <c r="A315" s="233"/>
      <c r="B315" s="233"/>
      <c r="C315" s="238"/>
      <c r="D315" s="238"/>
      <c r="E315" s="240"/>
      <c r="F315" s="240"/>
      <c r="G315" s="240"/>
      <c r="H315" s="240"/>
      <c r="I315" s="240"/>
      <c r="J315" s="240"/>
      <c r="K315" s="240"/>
      <c r="L315" s="240"/>
      <c r="M315" s="240"/>
      <c r="N315" s="240"/>
      <c r="O315" s="240"/>
      <c r="P315" s="240"/>
    </row>
    <row r="316" spans="1:17" x14ac:dyDescent="0.25">
      <c r="A316" s="938" t="s">
        <v>479</v>
      </c>
      <c r="B316" s="938"/>
      <c r="C316" s="982"/>
      <c r="D316" s="979" t="s">
        <v>1638</v>
      </c>
      <c r="E316" s="980"/>
      <c r="F316" s="980"/>
      <c r="G316" s="980"/>
      <c r="H316" s="980"/>
      <c r="I316" s="980"/>
      <c r="J316" s="980"/>
      <c r="K316" s="980"/>
      <c r="L316" s="980"/>
      <c r="M316" s="980"/>
      <c r="N316" s="981"/>
      <c r="O316" s="241" t="s">
        <v>480</v>
      </c>
      <c r="P316" s="987" t="s">
        <v>1635</v>
      </c>
      <c r="Q316" s="989"/>
    </row>
    <row r="317" spans="1:17" x14ac:dyDescent="0.25">
      <c r="A317" s="233"/>
      <c r="B317" s="233"/>
      <c r="C317" s="242"/>
      <c r="D317" s="242"/>
      <c r="E317" s="240"/>
      <c r="F317" s="240"/>
      <c r="G317" s="240"/>
      <c r="H317" s="240"/>
      <c r="I317" s="240"/>
      <c r="J317" s="240"/>
      <c r="K317" s="240"/>
      <c r="L317" s="240"/>
      <c r="M317" s="240"/>
      <c r="N317" s="240"/>
      <c r="O317" s="240"/>
      <c r="P317" s="240"/>
    </row>
    <row r="318" spans="1:17" x14ac:dyDescent="0.25">
      <c r="A318" s="977" t="s">
        <v>481</v>
      </c>
      <c r="B318" s="977"/>
      <c r="C318" s="978"/>
      <c r="D318" s="979" t="s">
        <v>1637</v>
      </c>
      <c r="E318" s="980"/>
      <c r="F318" s="980"/>
      <c r="G318" s="980"/>
      <c r="H318" s="980"/>
      <c r="I318" s="980"/>
      <c r="J318" s="980"/>
      <c r="K318" s="980"/>
      <c r="L318" s="980"/>
      <c r="M318" s="980"/>
      <c r="N318" s="980"/>
      <c r="O318" s="980"/>
      <c r="P318" s="980"/>
      <c r="Q318" s="981"/>
    </row>
    <row r="319" spans="1:17" x14ac:dyDescent="0.25">
      <c r="A319" s="233"/>
      <c r="B319" s="233"/>
      <c r="C319" s="242"/>
      <c r="D319" s="242"/>
      <c r="E319" s="240"/>
      <c r="F319" s="240"/>
      <c r="G319" s="240"/>
      <c r="H319" s="240"/>
      <c r="I319" s="240"/>
      <c r="J319" s="240"/>
      <c r="K319" s="240"/>
      <c r="L319" s="240"/>
      <c r="M319" s="240"/>
      <c r="N319" s="240"/>
      <c r="O319" s="240"/>
      <c r="P319" s="240"/>
    </row>
    <row r="320" spans="1:17" ht="14.25" x14ac:dyDescent="0.25">
      <c r="A320" s="977" t="s">
        <v>482</v>
      </c>
      <c r="B320" s="977"/>
      <c r="C320" s="978"/>
      <c r="D320" s="979" t="s">
        <v>1636</v>
      </c>
      <c r="E320" s="980"/>
      <c r="F320" s="980"/>
      <c r="G320" s="980"/>
      <c r="H320" s="980"/>
      <c r="I320" s="980"/>
      <c r="J320" s="980"/>
      <c r="K320" s="980"/>
      <c r="L320" s="980"/>
      <c r="M320" s="980"/>
      <c r="N320" s="980"/>
      <c r="O320" s="980"/>
      <c r="P320" s="980"/>
      <c r="Q320" s="981"/>
    </row>
    <row r="321" spans="1:17" x14ac:dyDescent="0.25">
      <c r="A321" s="233"/>
      <c r="B321" s="233"/>
      <c r="C321" s="242"/>
      <c r="D321" s="792"/>
      <c r="E321" s="240"/>
      <c r="F321" s="240"/>
      <c r="G321" s="240"/>
      <c r="H321" s="240"/>
      <c r="I321" s="240"/>
      <c r="J321" s="240"/>
      <c r="K321" s="240"/>
      <c r="L321" s="240"/>
      <c r="M321" s="240"/>
      <c r="N321" s="240"/>
      <c r="O321" s="240"/>
      <c r="P321" s="240"/>
    </row>
    <row r="322" spans="1:17" x14ac:dyDescent="0.25">
      <c r="A322" s="938" t="s">
        <v>483</v>
      </c>
      <c r="B322" s="938"/>
      <c r="C322" s="982"/>
      <c r="D322" s="980" t="s">
        <v>1635</v>
      </c>
      <c r="E322" s="980"/>
      <c r="F322" s="980"/>
      <c r="G322" s="981"/>
      <c r="H322" s="233"/>
      <c r="I322" s="243" t="s">
        <v>484</v>
      </c>
      <c r="J322" s="243"/>
      <c r="K322" s="243"/>
      <c r="L322" s="243"/>
      <c r="M322" s="243"/>
      <c r="N322" s="243"/>
      <c r="O322" s="983" t="s">
        <v>1621</v>
      </c>
      <c r="P322" s="984"/>
    </row>
    <row r="323" spans="1:17" x14ac:dyDescent="0.25">
      <c r="A323" s="233"/>
      <c r="B323" s="233"/>
      <c r="C323" s="771"/>
      <c r="D323" s="791"/>
      <c r="E323" s="233"/>
      <c r="F323" s="233"/>
      <c r="G323" s="233"/>
      <c r="H323" s="233"/>
      <c r="I323" s="233"/>
      <c r="J323" s="233"/>
      <c r="K323" s="233"/>
      <c r="L323" s="233"/>
      <c r="M323" s="233"/>
      <c r="N323" s="233"/>
      <c r="O323" s="233"/>
      <c r="P323" s="233"/>
    </row>
    <row r="324" spans="1:17" x14ac:dyDescent="0.25">
      <c r="A324" s="938" t="s">
        <v>485</v>
      </c>
      <c r="B324" s="938"/>
      <c r="C324" s="982"/>
      <c r="D324" s="985" t="s">
        <v>1620</v>
      </c>
      <c r="E324" s="985"/>
      <c r="F324" s="985"/>
      <c r="G324" s="986"/>
      <c r="H324" s="233"/>
      <c r="I324" s="938" t="s">
        <v>486</v>
      </c>
      <c r="J324" s="938"/>
      <c r="K324" s="938"/>
      <c r="L324" s="938"/>
      <c r="M324" s="938"/>
      <c r="N324" s="987" t="s">
        <v>1619</v>
      </c>
      <c r="O324" s="988"/>
      <c r="P324" s="989"/>
    </row>
    <row r="325" spans="1:17" x14ac:dyDescent="0.25">
      <c r="A325" s="770"/>
      <c r="B325" s="770"/>
      <c r="C325" s="770"/>
      <c r="D325" s="244"/>
      <c r="E325" s="770"/>
      <c r="F325" s="770"/>
      <c r="G325" s="770"/>
      <c r="H325" s="233"/>
      <c r="I325" s="770"/>
      <c r="J325" s="770"/>
      <c r="K325" s="770"/>
      <c r="L325" s="770"/>
      <c r="M325" s="770"/>
      <c r="N325" s="773"/>
      <c r="O325" s="773"/>
      <c r="P325" s="773"/>
    </row>
    <row r="326" spans="1:17" ht="15" x14ac:dyDescent="0.25">
      <c r="A326" s="233"/>
      <c r="B326" s="233"/>
      <c r="C326" s="245"/>
      <c r="D326" s="245"/>
      <c r="E326" s="233"/>
      <c r="F326" s="233"/>
      <c r="G326" s="233"/>
      <c r="H326" s="233"/>
      <c r="I326" s="233"/>
      <c r="J326" s="233"/>
      <c r="K326" s="233"/>
      <c r="L326" s="233"/>
      <c r="M326" s="233"/>
      <c r="N326" s="233"/>
      <c r="O326" s="233"/>
      <c r="P326" s="233"/>
    </row>
    <row r="327" spans="1:17" x14ac:dyDescent="0.25">
      <c r="A327" s="977" t="s">
        <v>487</v>
      </c>
      <c r="B327" s="977"/>
      <c r="C327" s="977"/>
      <c r="D327" s="990" t="s">
        <v>488</v>
      </c>
      <c r="E327" s="990"/>
      <c r="F327" s="990"/>
      <c r="G327" s="990"/>
      <c r="H327" s="246" t="s">
        <v>1618</v>
      </c>
      <c r="I327" s="233"/>
      <c r="J327" s="233"/>
      <c r="K327" s="233"/>
      <c r="L327" s="233"/>
      <c r="M327" s="233"/>
      <c r="N327" s="233"/>
      <c r="O327" s="233"/>
      <c r="P327" s="233"/>
    </row>
    <row r="328" spans="1:17" x14ac:dyDescent="0.25">
      <c r="A328" s="790"/>
      <c r="B328" s="790"/>
      <c r="C328" s="790"/>
      <c r="D328" s="776"/>
      <c r="E328" s="776"/>
      <c r="F328" s="776"/>
      <c r="G328" s="776"/>
      <c r="H328" s="233"/>
      <c r="I328" s="233"/>
      <c r="J328" s="233"/>
      <c r="K328" s="233"/>
      <c r="L328" s="233"/>
      <c r="M328" s="233"/>
      <c r="N328" s="233"/>
      <c r="O328" s="233"/>
      <c r="P328" s="233"/>
    </row>
    <row r="329" spans="1:17" x14ac:dyDescent="0.25">
      <c r="A329" s="991" t="s">
        <v>489</v>
      </c>
      <c r="B329" s="992"/>
      <c r="C329" s="993"/>
      <c r="D329" s="1000" t="s">
        <v>490</v>
      </c>
      <c r="E329" s="1001"/>
      <c r="F329" s="1002"/>
      <c r="G329" s="973" t="s">
        <v>491</v>
      </c>
      <c r="H329" s="964" t="s">
        <v>472</v>
      </c>
      <c r="I329" s="965"/>
      <c r="J329" s="966"/>
      <c r="K329" s="789"/>
      <c r="L329" s="964" t="s">
        <v>492</v>
      </c>
      <c r="M329" s="965"/>
      <c r="N329" s="966"/>
      <c r="O329" s="967" t="s">
        <v>493</v>
      </c>
      <c r="P329" s="970" t="s">
        <v>494</v>
      </c>
    </row>
    <row r="330" spans="1:17" x14ac:dyDescent="0.25">
      <c r="A330" s="994"/>
      <c r="B330" s="995"/>
      <c r="C330" s="996"/>
      <c r="D330" s="1003"/>
      <c r="E330" s="1004"/>
      <c r="F330" s="1005"/>
      <c r="G330" s="1009"/>
      <c r="H330" s="973" t="s">
        <v>474</v>
      </c>
      <c r="I330" s="970" t="s">
        <v>495</v>
      </c>
      <c r="J330" s="970" t="s">
        <v>340</v>
      </c>
      <c r="K330" s="788"/>
      <c r="L330" s="975" t="s">
        <v>474</v>
      </c>
      <c r="M330" s="970" t="s">
        <v>495</v>
      </c>
      <c r="N330" s="975" t="s">
        <v>340</v>
      </c>
      <c r="O330" s="968"/>
      <c r="P330" s="971"/>
    </row>
    <row r="331" spans="1:17" x14ac:dyDescent="0.25">
      <c r="A331" s="997"/>
      <c r="B331" s="998"/>
      <c r="C331" s="999"/>
      <c r="D331" s="1006"/>
      <c r="E331" s="1007"/>
      <c r="F331" s="1008"/>
      <c r="G331" s="974"/>
      <c r="H331" s="974"/>
      <c r="I331" s="972"/>
      <c r="J331" s="972"/>
      <c r="K331" s="787"/>
      <c r="L331" s="976"/>
      <c r="M331" s="972"/>
      <c r="N331" s="976"/>
      <c r="O331" s="969"/>
      <c r="P331" s="972"/>
    </row>
    <row r="332" spans="1:17" x14ac:dyDescent="0.25">
      <c r="A332" s="953" t="s">
        <v>1634</v>
      </c>
      <c r="B332" s="954"/>
      <c r="C332" s="955"/>
      <c r="D332" s="956" t="s">
        <v>1617</v>
      </c>
      <c r="E332" s="957"/>
      <c r="F332" s="958"/>
      <c r="G332" s="786">
        <v>800</v>
      </c>
      <c r="H332" s="786">
        <v>175</v>
      </c>
      <c r="I332" s="786">
        <v>343</v>
      </c>
      <c r="J332" s="785">
        <f>+I332/H332</f>
        <v>1.96</v>
      </c>
      <c r="K332" s="786"/>
      <c r="L332" s="786">
        <v>800</v>
      </c>
      <c r="M332" s="786">
        <v>415</v>
      </c>
      <c r="N332" s="785">
        <f>+M332/L332</f>
        <v>0.51875000000000004</v>
      </c>
      <c r="O332" s="785">
        <f>+M332/L332</f>
        <v>0.51875000000000004</v>
      </c>
      <c r="P332" s="784" t="s">
        <v>1613</v>
      </c>
    </row>
    <row r="333" spans="1:17" x14ac:dyDescent="0.2">
      <c r="A333" s="953" t="s">
        <v>1633</v>
      </c>
      <c r="B333" s="954"/>
      <c r="C333" s="955"/>
      <c r="D333" s="956" t="s">
        <v>1617</v>
      </c>
      <c r="E333" s="957"/>
      <c r="F333" s="958"/>
      <c r="G333" s="786">
        <v>800</v>
      </c>
      <c r="H333" s="786">
        <v>175</v>
      </c>
      <c r="I333" s="786">
        <v>343</v>
      </c>
      <c r="J333" s="785">
        <f>+I333/H333</f>
        <v>1.96</v>
      </c>
      <c r="K333" s="781"/>
      <c r="L333" s="786">
        <v>800</v>
      </c>
      <c r="M333" s="786">
        <v>415</v>
      </c>
      <c r="N333" s="785">
        <f>+M333/L333</f>
        <v>0.51875000000000004</v>
      </c>
      <c r="O333" s="785">
        <f>+M333/L333</f>
        <v>0.51875000000000004</v>
      </c>
      <c r="P333" s="784" t="s">
        <v>1613</v>
      </c>
    </row>
    <row r="334" spans="1:17" x14ac:dyDescent="0.2">
      <c r="A334" s="959"/>
      <c r="B334" s="960"/>
      <c r="C334" s="961"/>
      <c r="D334" s="783"/>
      <c r="E334" s="783"/>
      <c r="F334" s="782"/>
      <c r="G334" s="781"/>
      <c r="H334" s="781"/>
      <c r="I334" s="781"/>
      <c r="J334" s="781"/>
      <c r="K334" s="781"/>
      <c r="L334" s="781"/>
      <c r="M334" s="781"/>
      <c r="N334" s="781"/>
      <c r="O334" s="781"/>
      <c r="P334" s="781"/>
      <c r="Q334" s="247"/>
    </row>
    <row r="335" spans="1:17" x14ac:dyDescent="0.25">
      <c r="C335" s="248"/>
      <c r="D335" s="248"/>
      <c r="E335" s="249"/>
      <c r="F335" s="249"/>
      <c r="G335" s="249"/>
    </row>
    <row r="336" spans="1:17" ht="12.75" customHeight="1" x14ac:dyDescent="0.25">
      <c r="C336" s="962" t="s">
        <v>496</v>
      </c>
      <c r="D336" s="962"/>
      <c r="E336" s="962"/>
      <c r="F336" s="962"/>
      <c r="G336" s="962"/>
      <c r="H336" s="962"/>
      <c r="I336" s="962"/>
      <c r="J336" s="962"/>
      <c r="K336" s="962"/>
      <c r="L336" s="962"/>
      <c r="M336" s="962"/>
      <c r="N336" s="962"/>
      <c r="O336" s="962"/>
    </row>
    <row r="337" spans="3:16" x14ac:dyDescent="0.25">
      <c r="C337" s="962" t="s">
        <v>497</v>
      </c>
      <c r="D337" s="962"/>
      <c r="E337" s="962" t="s">
        <v>498</v>
      </c>
      <c r="F337" s="962"/>
      <c r="G337" s="774">
        <v>2009</v>
      </c>
      <c r="H337" s="250">
        <v>2010</v>
      </c>
      <c r="I337" s="250">
        <v>2011</v>
      </c>
      <c r="J337" s="250">
        <v>2012</v>
      </c>
      <c r="K337" s="250"/>
      <c r="L337" s="250">
        <v>2013</v>
      </c>
      <c r="M337" s="250">
        <v>2014</v>
      </c>
      <c r="N337" s="774" t="s">
        <v>499</v>
      </c>
      <c r="O337" s="250" t="s">
        <v>494</v>
      </c>
    </row>
    <row r="338" spans="3:16" ht="39.75" customHeight="1" x14ac:dyDescent="0.25">
      <c r="C338" s="963" t="s">
        <v>1634</v>
      </c>
      <c r="D338" s="963" t="s">
        <v>1614</v>
      </c>
      <c r="E338" s="962" t="s">
        <v>1605</v>
      </c>
      <c r="F338" s="962"/>
      <c r="G338" s="252">
        <v>791</v>
      </c>
      <c r="H338" s="253">
        <v>805</v>
      </c>
      <c r="I338" s="253">
        <v>677</v>
      </c>
      <c r="J338" s="253">
        <v>506</v>
      </c>
      <c r="K338" s="253"/>
      <c r="L338" s="253">
        <v>559</v>
      </c>
      <c r="M338" s="253">
        <v>732</v>
      </c>
      <c r="N338" s="253">
        <v>415</v>
      </c>
      <c r="O338" s="253" t="s">
        <v>1613</v>
      </c>
    </row>
    <row r="339" spans="3:16" ht="39.75" customHeight="1" x14ac:dyDescent="0.25">
      <c r="C339" s="963" t="s">
        <v>1633</v>
      </c>
      <c r="D339" s="963" t="s">
        <v>1614</v>
      </c>
      <c r="E339" s="962" t="s">
        <v>1605</v>
      </c>
      <c r="F339" s="962"/>
      <c r="G339" s="252">
        <v>720</v>
      </c>
      <c r="H339" s="253">
        <v>765</v>
      </c>
      <c r="I339" s="253">
        <v>800</v>
      </c>
      <c r="J339" s="253">
        <v>975</v>
      </c>
      <c r="K339" s="253"/>
      <c r="L339" s="253">
        <v>650</v>
      </c>
      <c r="M339" s="253">
        <v>650</v>
      </c>
      <c r="N339" s="253">
        <v>800</v>
      </c>
      <c r="O339" s="253" t="s">
        <v>1613</v>
      </c>
    </row>
    <row r="340" spans="3:16" x14ac:dyDescent="0.25">
      <c r="C340" s="251"/>
      <c r="D340" s="780"/>
      <c r="E340" s="936" t="s">
        <v>1612</v>
      </c>
      <c r="F340" s="937"/>
      <c r="G340" s="779">
        <f>+G338/G339</f>
        <v>1.0986111111111112</v>
      </c>
      <c r="H340" s="779">
        <f>+H338/H339</f>
        <v>1.0522875816993464</v>
      </c>
      <c r="I340" s="779">
        <f>+I338/I339</f>
        <v>0.84624999999999995</v>
      </c>
      <c r="J340" s="779">
        <f>+J338/J339</f>
        <v>0.51897435897435895</v>
      </c>
      <c r="K340" s="779"/>
      <c r="L340" s="779">
        <f>+L338/L339</f>
        <v>0.86</v>
      </c>
      <c r="M340" s="779">
        <f>+M338/M339</f>
        <v>1.1261538461538461</v>
      </c>
      <c r="N340" s="779">
        <f>+N338/N339</f>
        <v>0.51875000000000004</v>
      </c>
      <c r="O340" s="253"/>
    </row>
    <row r="341" spans="3:16" x14ac:dyDescent="0.25">
      <c r="C341" s="770"/>
      <c r="D341" s="778"/>
      <c r="E341" s="778"/>
      <c r="F341" s="778"/>
      <c r="G341" s="777"/>
      <c r="H341" s="777"/>
      <c r="I341" s="777"/>
      <c r="J341" s="777"/>
      <c r="K341" s="777"/>
      <c r="L341" s="777"/>
      <c r="M341" s="777"/>
      <c r="N341" s="777"/>
      <c r="O341" s="233"/>
    </row>
    <row r="342" spans="3:16" x14ac:dyDescent="0.25">
      <c r="C342" s="938" t="s">
        <v>500</v>
      </c>
      <c r="D342" s="938"/>
      <c r="E342" s="938"/>
      <c r="F342" s="938"/>
      <c r="G342" s="938"/>
      <c r="H342" s="938"/>
      <c r="I342" s="938"/>
      <c r="J342" s="938"/>
      <c r="K342" s="938"/>
      <c r="L342" s="938"/>
      <c r="M342" s="938"/>
      <c r="N342" s="938"/>
      <c r="O342" s="938"/>
    </row>
    <row r="344" spans="3:16" x14ac:dyDescent="0.25">
      <c r="C344" s="939" t="s">
        <v>501</v>
      </c>
      <c r="D344" s="939"/>
      <c r="E344" s="939"/>
      <c r="F344" s="939"/>
      <c r="G344" s="939"/>
    </row>
    <row r="346" spans="3:16" x14ac:dyDescent="0.25">
      <c r="C346" s="940" t="s">
        <v>502</v>
      </c>
      <c r="D346" s="940"/>
      <c r="E346" s="940"/>
      <c r="F346" s="940"/>
      <c r="G346" s="940"/>
      <c r="H346" s="940"/>
      <c r="I346" s="940"/>
      <c r="J346" s="940"/>
      <c r="K346" s="940"/>
      <c r="L346" s="940"/>
      <c r="M346" s="940"/>
      <c r="N346" s="940"/>
      <c r="O346" s="940"/>
      <c r="P346" s="940"/>
    </row>
    <row r="347" spans="3:16" x14ac:dyDescent="0.25">
      <c r="C347" s="940" t="s">
        <v>503</v>
      </c>
      <c r="D347" s="940"/>
      <c r="E347" s="940"/>
      <c r="F347" s="940"/>
      <c r="G347" s="940"/>
      <c r="H347" s="940"/>
      <c r="I347" s="940"/>
      <c r="J347" s="940"/>
      <c r="K347" s="940"/>
      <c r="L347" s="940"/>
      <c r="M347" s="940"/>
      <c r="N347" s="940"/>
      <c r="O347" s="940"/>
      <c r="P347" s="940"/>
    </row>
    <row r="348" spans="3:16" x14ac:dyDescent="0.25">
      <c r="C348" s="940" t="s">
        <v>504</v>
      </c>
      <c r="D348" s="940"/>
      <c r="E348" s="940"/>
      <c r="F348" s="940"/>
      <c r="G348" s="940"/>
      <c r="H348" s="940"/>
      <c r="I348" s="940"/>
      <c r="J348" s="940"/>
      <c r="K348" s="940"/>
      <c r="L348" s="940"/>
      <c r="M348" s="940"/>
      <c r="N348" s="940"/>
      <c r="O348" s="940"/>
      <c r="P348" s="940"/>
    </row>
    <row r="355" spans="1:16" x14ac:dyDescent="0.25">
      <c r="A355" s="941" t="s">
        <v>505</v>
      </c>
      <c r="B355" s="941"/>
      <c r="C355" s="941"/>
      <c r="D355" s="941"/>
      <c r="E355" s="941"/>
      <c r="F355" s="941"/>
      <c r="G355" s="941"/>
      <c r="H355" s="941"/>
      <c r="I355" s="941"/>
      <c r="J355" s="941"/>
      <c r="K355" s="941"/>
      <c r="L355" s="941"/>
      <c r="M355" s="941"/>
      <c r="N355" s="941"/>
      <c r="O355" s="941"/>
      <c r="P355" s="941"/>
    </row>
    <row r="357" spans="1:16" ht="15" x14ac:dyDescent="0.25">
      <c r="F357" s="942"/>
      <c r="G357" s="932"/>
      <c r="H357" s="932"/>
      <c r="I357" s="932"/>
      <c r="J357" s="932"/>
      <c r="K357" s="932"/>
      <c r="L357" s="932"/>
    </row>
    <row r="360" spans="1:16" x14ac:dyDescent="0.25">
      <c r="A360" s="255"/>
      <c r="G360" s="231" t="s">
        <v>1611</v>
      </c>
    </row>
    <row r="361" spans="1:16" x14ac:dyDescent="0.25">
      <c r="A361" s="255"/>
      <c r="G361" s="231" t="s">
        <v>1610</v>
      </c>
      <c r="H361" s="231">
        <v>343</v>
      </c>
    </row>
    <row r="362" spans="1:16" x14ac:dyDescent="0.25">
      <c r="A362" s="256"/>
      <c r="G362" s="231" t="s">
        <v>1609</v>
      </c>
      <c r="H362" s="231">
        <f>800-343</f>
        <v>457</v>
      </c>
    </row>
    <row r="363" spans="1:16" x14ac:dyDescent="0.25">
      <c r="A363" s="256"/>
    </row>
    <row r="372" spans="1:16" x14ac:dyDescent="0.25">
      <c r="I372" s="257"/>
      <c r="J372" s="258"/>
      <c r="K372" s="258"/>
      <c r="L372" s="943"/>
      <c r="M372" s="943"/>
    </row>
    <row r="373" spans="1:16" x14ac:dyDescent="0.25">
      <c r="I373" s="257"/>
      <c r="J373" s="258"/>
      <c r="K373" s="258"/>
    </row>
    <row r="374" spans="1:16" x14ac:dyDescent="0.25">
      <c r="A374" s="940" t="s">
        <v>507</v>
      </c>
      <c r="B374" s="940"/>
      <c r="C374" s="940"/>
    </row>
    <row r="376" spans="1:16" x14ac:dyDescent="0.25">
      <c r="A376" s="944" t="s">
        <v>1608</v>
      </c>
      <c r="B376" s="945"/>
      <c r="C376" s="945"/>
      <c r="D376" s="945"/>
      <c r="E376" s="945"/>
      <c r="F376" s="945"/>
      <c r="G376" s="945"/>
      <c r="H376" s="945"/>
      <c r="I376" s="945"/>
      <c r="J376" s="945"/>
      <c r="K376" s="945"/>
      <c r="L376" s="945"/>
      <c r="M376" s="945"/>
      <c r="N376" s="945"/>
      <c r="O376" s="945"/>
      <c r="P376" s="946"/>
    </row>
    <row r="377" spans="1:16" x14ac:dyDescent="0.25">
      <c r="A377" s="947"/>
      <c r="B377" s="948"/>
      <c r="C377" s="948"/>
      <c r="D377" s="948"/>
      <c r="E377" s="948"/>
      <c r="F377" s="948"/>
      <c r="G377" s="948"/>
      <c r="H377" s="948"/>
      <c r="I377" s="948"/>
      <c r="J377" s="948"/>
      <c r="K377" s="948"/>
      <c r="L377" s="948"/>
      <c r="M377" s="948"/>
      <c r="N377" s="948"/>
      <c r="O377" s="948"/>
      <c r="P377" s="949"/>
    </row>
    <row r="378" spans="1:16" x14ac:dyDescent="0.25">
      <c r="A378" s="947"/>
      <c r="B378" s="948"/>
      <c r="C378" s="948"/>
      <c r="D378" s="948"/>
      <c r="E378" s="948"/>
      <c r="F378" s="948"/>
      <c r="G378" s="948"/>
      <c r="H378" s="948"/>
      <c r="I378" s="948"/>
      <c r="J378" s="948"/>
      <c r="K378" s="948"/>
      <c r="L378" s="948"/>
      <c r="M378" s="948"/>
      <c r="N378" s="948"/>
      <c r="O378" s="948"/>
      <c r="P378" s="949"/>
    </row>
    <row r="379" spans="1:16" x14ac:dyDescent="0.25">
      <c r="A379" s="947"/>
      <c r="B379" s="948"/>
      <c r="C379" s="948"/>
      <c r="D379" s="948"/>
      <c r="E379" s="948"/>
      <c r="F379" s="948"/>
      <c r="G379" s="948"/>
      <c r="H379" s="948"/>
      <c r="I379" s="948"/>
      <c r="J379" s="948"/>
      <c r="K379" s="948"/>
      <c r="L379" s="948"/>
      <c r="M379" s="948"/>
      <c r="N379" s="948"/>
      <c r="O379" s="948"/>
      <c r="P379" s="949"/>
    </row>
    <row r="380" spans="1:16" x14ac:dyDescent="0.25">
      <c r="A380" s="950"/>
      <c r="B380" s="951"/>
      <c r="C380" s="951"/>
      <c r="D380" s="951"/>
      <c r="E380" s="951"/>
      <c r="F380" s="951"/>
      <c r="G380" s="951"/>
      <c r="H380" s="951"/>
      <c r="I380" s="951"/>
      <c r="J380" s="951"/>
      <c r="K380" s="951"/>
      <c r="L380" s="951"/>
      <c r="M380" s="951"/>
      <c r="N380" s="951"/>
      <c r="O380" s="951"/>
      <c r="P380" s="952"/>
    </row>
    <row r="382" spans="1:16" x14ac:dyDescent="0.25">
      <c r="A382" s="940" t="s">
        <v>508</v>
      </c>
      <c r="B382" s="940"/>
      <c r="C382" s="940"/>
    </row>
    <row r="384" spans="1:16" x14ac:dyDescent="0.25">
      <c r="A384" s="923" t="s">
        <v>1632</v>
      </c>
      <c r="B384" s="924"/>
      <c r="C384" s="924"/>
      <c r="D384" s="924"/>
      <c r="E384" s="924"/>
      <c r="F384" s="924"/>
      <c r="G384" s="924"/>
      <c r="H384" s="924"/>
      <c r="I384" s="924"/>
      <c r="J384" s="924"/>
      <c r="K384" s="924"/>
      <c r="L384" s="924"/>
      <c r="M384" s="924"/>
      <c r="N384" s="924"/>
      <c r="O384" s="924"/>
      <c r="P384" s="925"/>
    </row>
    <row r="385" spans="1:16" x14ac:dyDescent="0.25">
      <c r="A385" s="926"/>
      <c r="B385" s="927"/>
      <c r="C385" s="927"/>
      <c r="D385" s="927"/>
      <c r="E385" s="927"/>
      <c r="F385" s="927"/>
      <c r="G385" s="927"/>
      <c r="H385" s="927"/>
      <c r="I385" s="927"/>
      <c r="J385" s="927"/>
      <c r="K385" s="927"/>
      <c r="L385" s="927"/>
      <c r="M385" s="927"/>
      <c r="N385" s="927"/>
      <c r="O385" s="927"/>
      <c r="P385" s="928"/>
    </row>
    <row r="386" spans="1:16" x14ac:dyDescent="0.25">
      <c r="A386" s="926"/>
      <c r="B386" s="927"/>
      <c r="C386" s="927"/>
      <c r="D386" s="927"/>
      <c r="E386" s="927"/>
      <c r="F386" s="927"/>
      <c r="G386" s="927"/>
      <c r="H386" s="927"/>
      <c r="I386" s="927"/>
      <c r="J386" s="927"/>
      <c r="K386" s="927"/>
      <c r="L386" s="927"/>
      <c r="M386" s="927"/>
      <c r="N386" s="927"/>
      <c r="O386" s="927"/>
      <c r="P386" s="928"/>
    </row>
    <row r="387" spans="1:16" x14ac:dyDescent="0.25">
      <c r="A387" s="926"/>
      <c r="B387" s="927"/>
      <c r="C387" s="927"/>
      <c r="D387" s="927"/>
      <c r="E387" s="927"/>
      <c r="F387" s="927"/>
      <c r="G387" s="927"/>
      <c r="H387" s="927"/>
      <c r="I387" s="927"/>
      <c r="J387" s="927"/>
      <c r="K387" s="927"/>
      <c r="L387" s="927"/>
      <c r="M387" s="927"/>
      <c r="N387" s="927"/>
      <c r="O387" s="927"/>
      <c r="P387" s="928"/>
    </row>
    <row r="388" spans="1:16" x14ac:dyDescent="0.25">
      <c r="A388" s="929"/>
      <c r="B388" s="930"/>
      <c r="C388" s="930"/>
      <c r="D388" s="930"/>
      <c r="E388" s="930"/>
      <c r="F388" s="930"/>
      <c r="G388" s="930"/>
      <c r="H388" s="930"/>
      <c r="I388" s="930"/>
      <c r="J388" s="930"/>
      <c r="K388" s="930"/>
      <c r="L388" s="930"/>
      <c r="M388" s="930"/>
      <c r="N388" s="930"/>
      <c r="O388" s="930"/>
      <c r="P388" s="931"/>
    </row>
    <row r="390" spans="1:16" x14ac:dyDescent="0.25">
      <c r="A390" s="932" t="s">
        <v>509</v>
      </c>
      <c r="B390" s="932"/>
      <c r="C390" s="932"/>
      <c r="D390" s="932"/>
      <c r="E390" s="932"/>
      <c r="F390" s="932" t="s">
        <v>510</v>
      </c>
      <c r="G390" s="932"/>
      <c r="H390" s="932"/>
      <c r="I390" s="932" t="s">
        <v>511</v>
      </c>
      <c r="J390" s="932"/>
      <c r="K390" s="775"/>
      <c r="L390" s="932" t="s">
        <v>512</v>
      </c>
      <c r="M390" s="932"/>
    </row>
    <row r="392" spans="1:16" x14ac:dyDescent="0.25">
      <c r="A392" s="933" t="s">
        <v>1631</v>
      </c>
      <c r="B392" s="1032"/>
      <c r="C392" s="1032"/>
      <c r="D392" s="1032"/>
      <c r="E392" s="1033"/>
      <c r="F392" s="920" t="s">
        <v>1605</v>
      </c>
      <c r="G392" s="921"/>
      <c r="H392" s="922"/>
      <c r="I392" s="920">
        <v>550</v>
      </c>
      <c r="J392" s="922"/>
      <c r="K392" s="769"/>
      <c r="L392" s="920">
        <v>168</v>
      </c>
      <c r="M392" s="922"/>
    </row>
    <row r="393" spans="1:16" x14ac:dyDescent="0.25">
      <c r="A393" s="933" t="s">
        <v>1606</v>
      </c>
      <c r="B393" s="1032"/>
      <c r="C393" s="1032"/>
      <c r="D393" s="1032"/>
      <c r="E393" s="1033"/>
      <c r="F393" s="920" t="s">
        <v>1605</v>
      </c>
      <c r="G393" s="921"/>
      <c r="H393" s="922"/>
      <c r="I393" s="920">
        <v>250</v>
      </c>
      <c r="J393" s="922"/>
      <c r="K393" s="769"/>
      <c r="L393" s="920">
        <v>247</v>
      </c>
      <c r="M393" s="922"/>
    </row>
    <row r="394" spans="1:16" x14ac:dyDescent="0.25">
      <c r="A394" s="920"/>
      <c r="B394" s="921"/>
      <c r="C394" s="921"/>
      <c r="D394" s="921"/>
      <c r="E394" s="922"/>
      <c r="F394" s="920"/>
      <c r="G394" s="921"/>
      <c r="H394" s="922"/>
      <c r="I394" s="920"/>
      <c r="J394" s="922"/>
      <c r="K394" s="769"/>
      <c r="L394" s="920"/>
      <c r="M394" s="922"/>
    </row>
    <row r="395" spans="1:16" x14ac:dyDescent="0.25">
      <c r="A395" s="920"/>
      <c r="B395" s="921"/>
      <c r="C395" s="921"/>
      <c r="D395" s="921"/>
      <c r="E395" s="922"/>
      <c r="F395" s="920"/>
      <c r="G395" s="921"/>
      <c r="H395" s="922"/>
      <c r="I395" s="920"/>
      <c r="J395" s="922"/>
      <c r="K395" s="769"/>
      <c r="L395" s="920"/>
      <c r="M395" s="922"/>
    </row>
    <row r="396" spans="1:16" x14ac:dyDescent="0.25">
      <c r="A396" s="920"/>
      <c r="B396" s="921"/>
      <c r="C396" s="921"/>
      <c r="D396" s="921"/>
      <c r="E396" s="922"/>
      <c r="F396" s="259"/>
      <c r="G396" s="235"/>
      <c r="H396" s="260"/>
      <c r="I396" s="920"/>
      <c r="J396" s="922"/>
      <c r="K396" s="769"/>
      <c r="L396" s="920"/>
      <c r="M396" s="922"/>
    </row>
    <row r="397" spans="1:16" x14ac:dyDescent="0.25">
      <c r="A397" s="920"/>
      <c r="B397" s="921"/>
      <c r="C397" s="921"/>
      <c r="D397" s="921"/>
      <c r="E397" s="922"/>
      <c r="F397" s="920"/>
      <c r="G397" s="921"/>
      <c r="H397" s="922"/>
      <c r="I397" s="920"/>
      <c r="J397" s="922"/>
      <c r="K397" s="769"/>
      <c r="L397" s="920"/>
      <c r="M397" s="922"/>
    </row>
    <row r="398" spans="1:16" x14ac:dyDescent="0.25">
      <c r="A398" s="920"/>
      <c r="B398" s="921"/>
      <c r="C398" s="921"/>
      <c r="D398" s="921"/>
      <c r="E398" s="922"/>
      <c r="F398" s="920"/>
      <c r="G398" s="921"/>
      <c r="H398" s="922"/>
      <c r="I398" s="920"/>
      <c r="J398" s="922"/>
      <c r="K398" s="769"/>
      <c r="L398" s="920"/>
      <c r="M398" s="922"/>
    </row>
    <row r="399" spans="1:16" x14ac:dyDescent="0.25">
      <c r="A399" s="920"/>
      <c r="B399" s="921"/>
      <c r="C399" s="921"/>
      <c r="D399" s="921"/>
      <c r="E399" s="922"/>
      <c r="F399" s="920"/>
      <c r="G399" s="921"/>
      <c r="H399" s="922"/>
      <c r="I399" s="920"/>
      <c r="J399" s="922"/>
      <c r="K399" s="769"/>
      <c r="L399" s="920"/>
      <c r="M399" s="922"/>
    </row>
    <row r="401" spans="1:17" x14ac:dyDescent="0.25">
      <c r="A401" s="800"/>
      <c r="B401" s="800"/>
      <c r="C401" s="800"/>
      <c r="D401" s="233"/>
      <c r="E401" s="233"/>
      <c r="F401" s="233"/>
      <c r="G401" s="233"/>
      <c r="H401" s="233"/>
      <c r="I401" s="233"/>
      <c r="J401" s="233"/>
      <c r="K401" s="233"/>
      <c r="L401" s="233"/>
      <c r="M401" s="233"/>
      <c r="N401" s="233"/>
      <c r="O401" s="233"/>
      <c r="P401" s="233"/>
    </row>
    <row r="402" spans="1:17" x14ac:dyDescent="0.25">
      <c r="A402" s="977" t="s">
        <v>462</v>
      </c>
      <c r="B402" s="977"/>
      <c r="C402" s="978"/>
      <c r="D402" s="799" t="s">
        <v>1630</v>
      </c>
      <c r="E402" s="798"/>
      <c r="F402" s="798"/>
      <c r="G402" s="798"/>
      <c r="H402" s="798"/>
      <c r="I402" s="798"/>
      <c r="J402" s="798"/>
      <c r="K402" s="265"/>
      <c r="L402" s="235"/>
      <c r="M402" s="235"/>
      <c r="N402" s="235"/>
      <c r="O402" s="921"/>
      <c r="P402" s="921"/>
      <c r="Q402" s="922"/>
    </row>
    <row r="403" spans="1:17" x14ac:dyDescent="0.25">
      <c r="A403" s="233"/>
      <c r="B403" s="233"/>
      <c r="C403" s="233"/>
      <c r="D403" s="236"/>
      <c r="E403" s="237"/>
      <c r="F403" s="237"/>
      <c r="G403" s="237"/>
      <c r="H403" s="237"/>
      <c r="I403" s="237"/>
      <c r="J403" s="237"/>
      <c r="K403" s="237"/>
      <c r="L403" s="237"/>
      <c r="M403" s="237"/>
      <c r="N403" s="237"/>
      <c r="O403" s="233"/>
      <c r="P403" s="233"/>
    </row>
    <row r="404" spans="1:17" x14ac:dyDescent="0.25">
      <c r="A404" s="938" t="s">
        <v>463</v>
      </c>
      <c r="B404" s="938"/>
      <c r="C404" s="982"/>
      <c r="D404" s="979" t="s">
        <v>1629</v>
      </c>
      <c r="E404" s="980"/>
      <c r="F404" s="980"/>
      <c r="G404" s="980"/>
      <c r="H404" s="980"/>
      <c r="I404" s="980"/>
      <c r="J404" s="981"/>
      <c r="K404" s="773"/>
      <c r="L404" s="1029" t="s">
        <v>464</v>
      </c>
      <c r="M404" s="1029"/>
      <c r="N404" s="1029"/>
      <c r="O404" s="987" t="s">
        <v>1628</v>
      </c>
      <c r="P404" s="988"/>
      <c r="Q404" s="989"/>
    </row>
    <row r="405" spans="1:17" x14ac:dyDescent="0.25">
      <c r="A405" s="233"/>
      <c r="B405" s="233"/>
      <c r="C405" s="772"/>
      <c r="D405" s="772"/>
      <c r="E405" s="233"/>
      <c r="F405" s="233"/>
      <c r="G405" s="233"/>
      <c r="H405" s="233"/>
      <c r="I405" s="233"/>
      <c r="J405" s="233"/>
      <c r="K405" s="233"/>
      <c r="L405" s="233"/>
      <c r="M405" s="233"/>
      <c r="N405" s="233"/>
      <c r="O405" s="233"/>
      <c r="P405" s="233"/>
    </row>
    <row r="406" spans="1:17" x14ac:dyDescent="0.25">
      <c r="A406" s="977" t="s">
        <v>465</v>
      </c>
      <c r="B406" s="977"/>
      <c r="C406" s="977"/>
      <c r="D406" s="983" t="s">
        <v>660</v>
      </c>
      <c r="E406" s="1010"/>
      <c r="F406" s="1010"/>
      <c r="G406" s="1010"/>
      <c r="H406" s="1010"/>
      <c r="I406" s="1010"/>
      <c r="J406" s="984"/>
      <c r="K406" s="772"/>
      <c r="L406" s="1030" t="s">
        <v>466</v>
      </c>
      <c r="M406" s="1031"/>
      <c r="N406" s="983" t="s">
        <v>1627</v>
      </c>
      <c r="O406" s="1010"/>
      <c r="P406" s="1010"/>
      <c r="Q406" s="984"/>
    </row>
    <row r="407" spans="1:17" x14ac:dyDescent="0.25">
      <c r="A407" s="771"/>
      <c r="B407" s="771"/>
      <c r="C407" s="771"/>
      <c r="D407" s="772"/>
      <c r="E407" s="772"/>
      <c r="F407" s="772"/>
      <c r="G407" s="772"/>
      <c r="H407" s="772"/>
      <c r="I407" s="772"/>
      <c r="J407" s="772"/>
      <c r="K407" s="772"/>
      <c r="L407" s="233"/>
      <c r="M407" s="238"/>
      <c r="N407" s="238"/>
      <c r="O407" s="238"/>
      <c r="P407" s="776"/>
    </row>
    <row r="408" spans="1:17" x14ac:dyDescent="0.25">
      <c r="A408" s="977" t="s">
        <v>467</v>
      </c>
      <c r="B408" s="977"/>
      <c r="C408" s="977"/>
      <c r="D408" s="983" t="s">
        <v>1606</v>
      </c>
      <c r="E408" s="1010"/>
      <c r="F408" s="1010"/>
      <c r="G408" s="1010"/>
      <c r="H408" s="1010"/>
      <c r="I408" s="1010"/>
      <c r="J408" s="1010"/>
      <c r="K408" s="1010"/>
      <c r="L408" s="1010"/>
      <c r="M408" s="1010"/>
      <c r="N408" s="1010"/>
      <c r="O408" s="1010"/>
      <c r="P408" s="1010"/>
      <c r="Q408" s="984"/>
    </row>
    <row r="409" spans="1:17" x14ac:dyDescent="0.25">
      <c r="A409" s="771"/>
      <c r="B409" s="771"/>
      <c r="C409" s="771"/>
      <c r="D409" s="236"/>
      <c r="E409" s="236"/>
      <c r="F409" s="236"/>
      <c r="G409" s="236"/>
      <c r="H409" s="236"/>
      <c r="I409" s="236"/>
      <c r="J409" s="236"/>
      <c r="K409" s="236"/>
      <c r="L409" s="236"/>
      <c r="M409" s="236"/>
      <c r="N409" s="236"/>
      <c r="O409" s="236"/>
      <c r="P409" s="236"/>
      <c r="Q409" s="236"/>
    </row>
    <row r="410" spans="1:17" ht="15" x14ac:dyDescent="0.25">
      <c r="A410" s="977" t="s">
        <v>468</v>
      </c>
      <c r="B410" s="1011"/>
      <c r="C410" s="1011"/>
      <c r="D410" s="1012"/>
      <c r="E410" s="1013"/>
      <c r="F410" s="1013"/>
      <c r="G410" s="1013"/>
      <c r="H410" s="1013"/>
      <c r="I410" s="1013"/>
      <c r="J410" s="1013"/>
      <c r="K410" s="1013"/>
      <c r="L410" s="1013"/>
      <c r="M410" s="1013"/>
      <c r="N410" s="1013"/>
      <c r="O410" s="1013"/>
      <c r="P410" s="1013"/>
      <c r="Q410" s="1014"/>
    </row>
    <row r="411" spans="1:17" x14ac:dyDescent="0.25">
      <c r="A411" s="771"/>
      <c r="B411" s="771"/>
      <c r="C411" s="771"/>
      <c r="D411" s="236"/>
      <c r="E411" s="236"/>
      <c r="F411" s="236"/>
      <c r="G411" s="236"/>
      <c r="H411" s="236"/>
      <c r="I411" s="236"/>
      <c r="J411" s="236"/>
      <c r="K411" s="236"/>
      <c r="L411" s="236"/>
      <c r="M411" s="236"/>
      <c r="N411" s="236"/>
      <c r="O411" s="236"/>
      <c r="P411" s="236"/>
      <c r="Q411" s="236"/>
    </row>
    <row r="412" spans="1:17" x14ac:dyDescent="0.25">
      <c r="A412" s="1015" t="s">
        <v>469</v>
      </c>
      <c r="B412" s="1016"/>
      <c r="C412" s="1016"/>
      <c r="D412" s="1021" t="s">
        <v>470</v>
      </c>
      <c r="E412" s="1021"/>
      <c r="F412" s="1021"/>
      <c r="G412" s="1021"/>
      <c r="H412" s="1021" t="s">
        <v>471</v>
      </c>
      <c r="I412" s="1021"/>
      <c r="J412" s="1022" t="s">
        <v>472</v>
      </c>
      <c r="K412" s="1022"/>
      <c r="L412" s="1022"/>
      <c r="M412" s="1022"/>
      <c r="N412" s="1022"/>
      <c r="O412" s="1023" t="s">
        <v>473</v>
      </c>
      <c r="P412" s="1024"/>
      <c r="Q412" s="1025"/>
    </row>
    <row r="413" spans="1:17" ht="36" x14ac:dyDescent="0.25">
      <c r="A413" s="1017"/>
      <c r="B413" s="1018"/>
      <c r="C413" s="1018"/>
      <c r="D413" s="1021"/>
      <c r="E413" s="1021"/>
      <c r="F413" s="1021"/>
      <c r="G413" s="1021"/>
      <c r="H413" s="1021"/>
      <c r="I413" s="1021"/>
      <c r="J413" s="797" t="s">
        <v>474</v>
      </c>
      <c r="K413" s="796" t="s">
        <v>519</v>
      </c>
      <c r="L413" s="796" t="s">
        <v>185</v>
      </c>
      <c r="M413" s="795" t="s">
        <v>475</v>
      </c>
      <c r="N413" s="795" t="s">
        <v>476</v>
      </c>
      <c r="O413" s="796" t="s">
        <v>185</v>
      </c>
      <c r="P413" s="795" t="s">
        <v>477</v>
      </c>
      <c r="Q413" s="795" t="s">
        <v>476</v>
      </c>
    </row>
    <row r="414" spans="1:17" x14ac:dyDescent="0.25">
      <c r="A414" s="1019"/>
      <c r="B414" s="1020"/>
      <c r="C414" s="1020"/>
      <c r="D414" s="1026">
        <v>77603781</v>
      </c>
      <c r="E414" s="1027"/>
      <c r="F414" s="1027"/>
      <c r="G414" s="1028"/>
      <c r="H414" s="1026">
        <f>77603781+2349372.19</f>
        <v>79953153.189999998</v>
      </c>
      <c r="I414" s="1028"/>
      <c r="J414" s="794">
        <v>56737653.189999998</v>
      </c>
      <c r="K414" s="794">
        <v>31682613.530000001</v>
      </c>
      <c r="L414" s="794">
        <v>31682613.530000001</v>
      </c>
      <c r="M414" s="794">
        <v>31682613.530000001</v>
      </c>
      <c r="N414" s="793">
        <f>+M414/L414</f>
        <v>1</v>
      </c>
      <c r="O414" s="794">
        <v>31682613.530000001</v>
      </c>
      <c r="P414" s="794">
        <v>31682613.530000001</v>
      </c>
      <c r="Q414" s="793">
        <f>+P414/H414</f>
        <v>0.39626471584816308</v>
      </c>
    </row>
    <row r="415" spans="1:17" x14ac:dyDescent="0.25">
      <c r="A415" s="771"/>
      <c r="B415" s="771"/>
      <c r="C415" s="771"/>
      <c r="D415" s="772"/>
      <c r="E415" s="772"/>
      <c r="F415" s="772"/>
      <c r="G415" s="772"/>
      <c r="H415" s="772"/>
      <c r="I415" s="772"/>
      <c r="J415" s="772"/>
      <c r="K415" s="772"/>
      <c r="L415" s="772"/>
      <c r="M415" s="772"/>
      <c r="N415" s="772"/>
      <c r="O415" s="772"/>
      <c r="P415" s="772"/>
      <c r="Q415" s="772"/>
    </row>
    <row r="416" spans="1:17" x14ac:dyDescent="0.25">
      <c r="A416" s="977" t="s">
        <v>478</v>
      </c>
      <c r="B416" s="977"/>
      <c r="C416" s="977"/>
      <c r="D416" s="239"/>
      <c r="E416" s="233"/>
      <c r="F416" s="233"/>
      <c r="G416" s="233"/>
      <c r="H416" s="233"/>
      <c r="I416" s="233"/>
      <c r="J416" s="233"/>
      <c r="K416" s="233"/>
      <c r="L416" s="233"/>
      <c r="M416" s="233"/>
      <c r="N416" s="233"/>
      <c r="O416" s="233"/>
      <c r="P416" s="233"/>
    </row>
    <row r="417" spans="1:17" x14ac:dyDescent="0.25">
      <c r="A417" s="233"/>
      <c r="B417" s="233"/>
      <c r="C417" s="238"/>
      <c r="D417" s="238"/>
      <c r="E417" s="240"/>
      <c r="F417" s="240"/>
      <c r="G417" s="240"/>
      <c r="H417" s="240"/>
      <c r="I417" s="240"/>
      <c r="J417" s="240"/>
      <c r="K417" s="240"/>
      <c r="L417" s="240"/>
      <c r="M417" s="240"/>
      <c r="N417" s="240"/>
      <c r="O417" s="240"/>
      <c r="P417" s="240"/>
    </row>
    <row r="418" spans="1:17" x14ac:dyDescent="0.25">
      <c r="A418" s="938" t="s">
        <v>479</v>
      </c>
      <c r="B418" s="938"/>
      <c r="C418" s="982"/>
      <c r="D418" s="979" t="s">
        <v>1626</v>
      </c>
      <c r="E418" s="980"/>
      <c r="F418" s="980"/>
      <c r="G418" s="980"/>
      <c r="H418" s="980"/>
      <c r="I418" s="980"/>
      <c r="J418" s="980"/>
      <c r="K418" s="980"/>
      <c r="L418" s="980"/>
      <c r="M418" s="980"/>
      <c r="N418" s="981"/>
      <c r="O418" s="241" t="s">
        <v>480</v>
      </c>
      <c r="P418" s="987" t="s">
        <v>1625</v>
      </c>
      <c r="Q418" s="989"/>
    </row>
    <row r="419" spans="1:17" x14ac:dyDescent="0.25">
      <c r="A419" s="233"/>
      <c r="B419" s="233"/>
      <c r="C419" s="242"/>
      <c r="D419" s="242"/>
      <c r="E419" s="240"/>
      <c r="F419" s="240"/>
      <c r="G419" s="240"/>
      <c r="H419" s="240"/>
      <c r="I419" s="240"/>
      <c r="J419" s="240"/>
      <c r="K419" s="240"/>
      <c r="L419" s="240"/>
      <c r="M419" s="240"/>
      <c r="N419" s="240"/>
      <c r="O419" s="240"/>
      <c r="P419" s="240"/>
    </row>
    <row r="420" spans="1:17" x14ac:dyDescent="0.25">
      <c r="A420" s="977" t="s">
        <v>481</v>
      </c>
      <c r="B420" s="977"/>
      <c r="C420" s="978"/>
      <c r="D420" s="979" t="s">
        <v>1624</v>
      </c>
      <c r="E420" s="980"/>
      <c r="F420" s="980"/>
      <c r="G420" s="980"/>
      <c r="H420" s="980"/>
      <c r="I420" s="980"/>
      <c r="J420" s="980"/>
      <c r="K420" s="980"/>
      <c r="L420" s="980"/>
      <c r="M420" s="980"/>
      <c r="N420" s="980"/>
      <c r="O420" s="980"/>
      <c r="P420" s="980"/>
      <c r="Q420" s="981"/>
    </row>
    <row r="421" spans="1:17" x14ac:dyDescent="0.25">
      <c r="A421" s="233"/>
      <c r="B421" s="233"/>
      <c r="C421" s="242"/>
      <c r="D421" s="242"/>
      <c r="E421" s="240"/>
      <c r="F421" s="240"/>
      <c r="G421" s="240"/>
      <c r="H421" s="240"/>
      <c r="I421" s="240"/>
      <c r="J421" s="240"/>
      <c r="K421" s="240"/>
      <c r="L421" s="240"/>
      <c r="M421" s="240"/>
      <c r="N421" s="240"/>
      <c r="O421" s="240"/>
      <c r="P421" s="240"/>
    </row>
    <row r="422" spans="1:17" ht="14.25" x14ac:dyDescent="0.25">
      <c r="A422" s="977" t="s">
        <v>482</v>
      </c>
      <c r="B422" s="977"/>
      <c r="C422" s="978"/>
      <c r="D422" s="979" t="s">
        <v>1623</v>
      </c>
      <c r="E422" s="980"/>
      <c r="F422" s="980"/>
      <c r="G422" s="980"/>
      <c r="H422" s="980"/>
      <c r="I422" s="980"/>
      <c r="J422" s="980"/>
      <c r="K422" s="980"/>
      <c r="L422" s="980"/>
      <c r="M422" s="980"/>
      <c r="N422" s="980"/>
      <c r="O422" s="980"/>
      <c r="P422" s="980"/>
      <c r="Q422" s="981"/>
    </row>
    <row r="423" spans="1:17" x14ac:dyDescent="0.25">
      <c r="A423" s="233"/>
      <c r="B423" s="233"/>
      <c r="C423" s="242"/>
      <c r="D423" s="792"/>
      <c r="E423" s="240"/>
      <c r="F423" s="240"/>
      <c r="G423" s="240"/>
      <c r="H423" s="240"/>
      <c r="I423" s="240"/>
      <c r="J423" s="240"/>
      <c r="K423" s="240"/>
      <c r="L423" s="240"/>
      <c r="M423" s="240"/>
      <c r="N423" s="240"/>
      <c r="O423" s="240"/>
      <c r="P423" s="240"/>
    </row>
    <row r="424" spans="1:17" x14ac:dyDescent="0.25">
      <c r="A424" s="938" t="s">
        <v>483</v>
      </c>
      <c r="B424" s="938"/>
      <c r="C424" s="982"/>
      <c r="D424" s="980" t="s">
        <v>1622</v>
      </c>
      <c r="E424" s="980"/>
      <c r="F424" s="980"/>
      <c r="G424" s="981"/>
      <c r="H424" s="233"/>
      <c r="I424" s="243" t="s">
        <v>484</v>
      </c>
      <c r="J424" s="243"/>
      <c r="K424" s="243"/>
      <c r="L424" s="243"/>
      <c r="M424" s="243"/>
      <c r="N424" s="243"/>
      <c r="O424" s="983" t="s">
        <v>1621</v>
      </c>
      <c r="P424" s="984"/>
    </row>
    <row r="425" spans="1:17" x14ac:dyDescent="0.25">
      <c r="A425" s="233"/>
      <c r="B425" s="233"/>
      <c r="C425" s="771"/>
      <c r="D425" s="791"/>
      <c r="E425" s="233"/>
      <c r="F425" s="233"/>
      <c r="G425" s="233"/>
      <c r="H425" s="233"/>
      <c r="I425" s="233"/>
      <c r="J425" s="233"/>
      <c r="K425" s="233"/>
      <c r="L425" s="233"/>
      <c r="M425" s="233"/>
      <c r="N425" s="233"/>
      <c r="O425" s="233"/>
      <c r="P425" s="233"/>
    </row>
    <row r="426" spans="1:17" x14ac:dyDescent="0.25">
      <c r="A426" s="938" t="s">
        <v>485</v>
      </c>
      <c r="B426" s="938"/>
      <c r="C426" s="982"/>
      <c r="D426" s="985" t="s">
        <v>1620</v>
      </c>
      <c r="E426" s="985"/>
      <c r="F426" s="985"/>
      <c r="G426" s="986"/>
      <c r="H426" s="233"/>
      <c r="I426" s="938" t="s">
        <v>486</v>
      </c>
      <c r="J426" s="938"/>
      <c r="K426" s="938"/>
      <c r="L426" s="938"/>
      <c r="M426" s="938"/>
      <c r="N426" s="987" t="s">
        <v>1619</v>
      </c>
      <c r="O426" s="988"/>
      <c r="P426" s="989"/>
    </row>
    <row r="427" spans="1:17" x14ac:dyDescent="0.25">
      <c r="A427" s="770"/>
      <c r="B427" s="770"/>
      <c r="C427" s="770"/>
      <c r="D427" s="244"/>
      <c r="E427" s="770"/>
      <c r="F427" s="770"/>
      <c r="G427" s="770"/>
      <c r="H427" s="233"/>
      <c r="I427" s="770"/>
      <c r="J427" s="770"/>
      <c r="K427" s="770"/>
      <c r="L427" s="770"/>
      <c r="M427" s="770"/>
      <c r="N427" s="773"/>
      <c r="O427" s="773"/>
      <c r="P427" s="773"/>
    </row>
    <row r="428" spans="1:17" ht="15" x14ac:dyDescent="0.25">
      <c r="A428" s="233"/>
      <c r="B428" s="233"/>
      <c r="C428" s="245"/>
      <c r="D428" s="245"/>
      <c r="E428" s="233"/>
      <c r="F428" s="233"/>
      <c r="G428" s="233"/>
      <c r="H428" s="233"/>
      <c r="I428" s="233"/>
      <c r="J428" s="233"/>
      <c r="K428" s="233"/>
      <c r="L428" s="233"/>
      <c r="M428" s="233"/>
      <c r="N428" s="233"/>
      <c r="O428" s="233"/>
      <c r="P428" s="233"/>
    </row>
    <row r="429" spans="1:17" x14ac:dyDescent="0.25">
      <c r="A429" s="977" t="s">
        <v>487</v>
      </c>
      <c r="B429" s="977"/>
      <c r="C429" s="977"/>
      <c r="D429" s="990" t="s">
        <v>488</v>
      </c>
      <c r="E429" s="990"/>
      <c r="F429" s="990"/>
      <c r="G429" s="990"/>
      <c r="H429" s="246" t="s">
        <v>1618</v>
      </c>
      <c r="I429" s="233"/>
      <c r="J429" s="233"/>
      <c r="K429" s="233"/>
      <c r="L429" s="233"/>
      <c r="M429" s="233"/>
      <c r="N429" s="233"/>
      <c r="O429" s="233"/>
      <c r="P429" s="233"/>
    </row>
    <row r="430" spans="1:17" x14ac:dyDescent="0.25">
      <c r="A430" s="790"/>
      <c r="B430" s="790"/>
      <c r="C430" s="790"/>
      <c r="D430" s="776"/>
      <c r="E430" s="776"/>
      <c r="F430" s="776"/>
      <c r="G430" s="776"/>
      <c r="H430" s="233"/>
      <c r="I430" s="233"/>
      <c r="J430" s="233"/>
      <c r="K430" s="233"/>
      <c r="L430" s="233"/>
      <c r="M430" s="233"/>
      <c r="N430" s="233"/>
      <c r="O430" s="233"/>
      <c r="P430" s="233"/>
    </row>
    <row r="431" spans="1:17" x14ac:dyDescent="0.25">
      <c r="A431" s="991" t="s">
        <v>489</v>
      </c>
      <c r="B431" s="992"/>
      <c r="C431" s="993"/>
      <c r="D431" s="1000" t="s">
        <v>490</v>
      </c>
      <c r="E431" s="1001"/>
      <c r="F431" s="1002"/>
      <c r="G431" s="973" t="s">
        <v>491</v>
      </c>
      <c r="H431" s="964" t="s">
        <v>472</v>
      </c>
      <c r="I431" s="965"/>
      <c r="J431" s="966"/>
      <c r="K431" s="789"/>
      <c r="L431" s="964" t="s">
        <v>492</v>
      </c>
      <c r="M431" s="965"/>
      <c r="N431" s="966"/>
      <c r="O431" s="967" t="s">
        <v>493</v>
      </c>
      <c r="P431" s="970" t="s">
        <v>494</v>
      </c>
    </row>
    <row r="432" spans="1:17" x14ac:dyDescent="0.25">
      <c r="A432" s="994"/>
      <c r="B432" s="995"/>
      <c r="C432" s="996"/>
      <c r="D432" s="1003"/>
      <c r="E432" s="1004"/>
      <c r="F432" s="1005"/>
      <c r="G432" s="1009"/>
      <c r="H432" s="973" t="s">
        <v>474</v>
      </c>
      <c r="I432" s="970" t="s">
        <v>495</v>
      </c>
      <c r="J432" s="970" t="s">
        <v>340</v>
      </c>
      <c r="K432" s="788"/>
      <c r="L432" s="975" t="s">
        <v>474</v>
      </c>
      <c r="M432" s="970" t="s">
        <v>495</v>
      </c>
      <c r="N432" s="975" t="s">
        <v>340</v>
      </c>
      <c r="O432" s="968"/>
      <c r="P432" s="971"/>
    </row>
    <row r="433" spans="1:17" x14ac:dyDescent="0.25">
      <c r="A433" s="997"/>
      <c r="B433" s="998"/>
      <c r="C433" s="999"/>
      <c r="D433" s="1006"/>
      <c r="E433" s="1007"/>
      <c r="F433" s="1008"/>
      <c r="G433" s="974"/>
      <c r="H433" s="974"/>
      <c r="I433" s="972"/>
      <c r="J433" s="972"/>
      <c r="K433" s="787"/>
      <c r="L433" s="976"/>
      <c r="M433" s="972"/>
      <c r="N433" s="976"/>
      <c r="O433" s="969"/>
      <c r="P433" s="972"/>
    </row>
    <row r="434" spans="1:17" x14ac:dyDescent="0.25">
      <c r="A434" s="953" t="s">
        <v>1616</v>
      </c>
      <c r="B434" s="954"/>
      <c r="C434" s="955"/>
      <c r="D434" s="956" t="s">
        <v>1617</v>
      </c>
      <c r="E434" s="957"/>
      <c r="F434" s="958"/>
      <c r="G434" s="786">
        <v>250</v>
      </c>
      <c r="H434" s="786">
        <v>25</v>
      </c>
      <c r="I434" s="786">
        <v>175</v>
      </c>
      <c r="J434" s="785">
        <f>+I434/H434</f>
        <v>7</v>
      </c>
      <c r="K434" s="786"/>
      <c r="L434" s="786">
        <v>250</v>
      </c>
      <c r="M434" s="786">
        <v>247</v>
      </c>
      <c r="N434" s="785">
        <f>+M434/L434</f>
        <v>0.98799999999999999</v>
      </c>
      <c r="O434" s="785">
        <f>+M434/L434</f>
        <v>0.98799999999999999</v>
      </c>
      <c r="P434" s="784" t="s">
        <v>1613</v>
      </c>
    </row>
    <row r="435" spans="1:17" x14ac:dyDescent="0.2">
      <c r="A435" s="953" t="s">
        <v>1615</v>
      </c>
      <c r="B435" s="954"/>
      <c r="C435" s="955"/>
      <c r="D435" s="956" t="s">
        <v>1617</v>
      </c>
      <c r="E435" s="957"/>
      <c r="F435" s="958"/>
      <c r="G435" s="786">
        <v>250</v>
      </c>
      <c r="H435" s="786">
        <v>25</v>
      </c>
      <c r="I435" s="786">
        <v>175</v>
      </c>
      <c r="J435" s="785">
        <f>+I435/H435</f>
        <v>7</v>
      </c>
      <c r="K435" s="781"/>
      <c r="L435" s="786">
        <v>250</v>
      </c>
      <c r="M435" s="786">
        <v>247</v>
      </c>
      <c r="N435" s="785">
        <f>+M435/L435</f>
        <v>0.98799999999999999</v>
      </c>
      <c r="O435" s="785">
        <f>+M435/L435</f>
        <v>0.98799999999999999</v>
      </c>
      <c r="P435" s="784" t="s">
        <v>1613</v>
      </c>
    </row>
    <row r="436" spans="1:17" x14ac:dyDescent="0.2">
      <c r="A436" s="959"/>
      <c r="B436" s="960"/>
      <c r="C436" s="961"/>
      <c r="D436" s="783"/>
      <c r="E436" s="783"/>
      <c r="F436" s="782"/>
      <c r="G436" s="781"/>
      <c r="H436" s="781"/>
      <c r="I436" s="781"/>
      <c r="J436" s="781"/>
      <c r="K436" s="781"/>
      <c r="L436" s="781"/>
      <c r="M436" s="781"/>
      <c r="N436" s="781"/>
      <c r="O436" s="781"/>
      <c r="P436" s="781"/>
      <c r="Q436" s="247"/>
    </row>
    <row r="437" spans="1:17" x14ac:dyDescent="0.25">
      <c r="C437" s="248"/>
      <c r="D437" s="248"/>
      <c r="E437" s="249"/>
      <c r="F437" s="249"/>
      <c r="G437" s="249"/>
    </row>
    <row r="438" spans="1:17" ht="12.75" customHeight="1" x14ac:dyDescent="0.25">
      <c r="C438" s="962" t="s">
        <v>496</v>
      </c>
      <c r="D438" s="962"/>
      <c r="E438" s="962"/>
      <c r="F438" s="962"/>
      <c r="G438" s="962"/>
      <c r="H438" s="962"/>
      <c r="I438" s="962"/>
      <c r="J438" s="962"/>
      <c r="K438" s="962"/>
      <c r="L438" s="962"/>
      <c r="M438" s="962"/>
      <c r="N438" s="962"/>
      <c r="O438" s="962"/>
    </row>
    <row r="439" spans="1:17" x14ac:dyDescent="0.25">
      <c r="C439" s="962" t="s">
        <v>497</v>
      </c>
      <c r="D439" s="962"/>
      <c r="E439" s="962" t="s">
        <v>498</v>
      </c>
      <c r="F439" s="962"/>
      <c r="G439" s="774">
        <v>2009</v>
      </c>
      <c r="H439" s="250">
        <v>2010</v>
      </c>
      <c r="I439" s="250">
        <v>2011</v>
      </c>
      <c r="J439" s="250">
        <v>2012</v>
      </c>
      <c r="K439" s="250"/>
      <c r="L439" s="250">
        <v>2013</v>
      </c>
      <c r="M439" s="250">
        <v>2014</v>
      </c>
      <c r="N439" s="774" t="s">
        <v>499</v>
      </c>
      <c r="O439" s="250" t="s">
        <v>494</v>
      </c>
    </row>
    <row r="440" spans="1:17" ht="39.75" customHeight="1" x14ac:dyDescent="0.25">
      <c r="C440" s="963" t="s">
        <v>1616</v>
      </c>
      <c r="D440" s="963" t="s">
        <v>1614</v>
      </c>
      <c r="E440" s="962" t="s">
        <v>1605</v>
      </c>
      <c r="F440" s="962"/>
      <c r="G440" s="252">
        <v>76</v>
      </c>
      <c r="H440" s="253">
        <v>228</v>
      </c>
      <c r="I440" s="253">
        <v>120</v>
      </c>
      <c r="J440" s="253">
        <v>51</v>
      </c>
      <c r="K440" s="253"/>
      <c r="L440" s="253">
        <v>142</v>
      </c>
      <c r="M440" s="253">
        <v>253</v>
      </c>
      <c r="N440" s="253">
        <v>247</v>
      </c>
      <c r="O440" s="253" t="s">
        <v>1613</v>
      </c>
    </row>
    <row r="441" spans="1:17" ht="39.75" customHeight="1" x14ac:dyDescent="0.25">
      <c r="C441" s="963" t="s">
        <v>1615</v>
      </c>
      <c r="D441" s="963" t="s">
        <v>1614</v>
      </c>
      <c r="E441" s="962" t="s">
        <v>1605</v>
      </c>
      <c r="F441" s="962"/>
      <c r="G441" s="252">
        <v>70</v>
      </c>
      <c r="H441" s="253">
        <v>165</v>
      </c>
      <c r="I441" s="253">
        <v>250</v>
      </c>
      <c r="J441" s="253">
        <v>150</v>
      </c>
      <c r="K441" s="253"/>
      <c r="L441" s="253">
        <v>100</v>
      </c>
      <c r="M441" s="253">
        <v>100</v>
      </c>
      <c r="N441" s="253">
        <v>250</v>
      </c>
      <c r="O441" s="253" t="s">
        <v>1613</v>
      </c>
    </row>
    <row r="442" spans="1:17" x14ac:dyDescent="0.25">
      <c r="C442" s="251"/>
      <c r="D442" s="780"/>
      <c r="E442" s="936" t="s">
        <v>1612</v>
      </c>
      <c r="F442" s="937"/>
      <c r="G442" s="779">
        <f>+G440/G441</f>
        <v>1.0857142857142856</v>
      </c>
      <c r="H442" s="779">
        <f>+H440/H441</f>
        <v>1.3818181818181818</v>
      </c>
      <c r="I442" s="779">
        <f>+I440/I441</f>
        <v>0.48</v>
      </c>
      <c r="J442" s="779">
        <f>+J440/J441</f>
        <v>0.34</v>
      </c>
      <c r="K442" s="779"/>
      <c r="L442" s="779">
        <f>+L440/L441</f>
        <v>1.42</v>
      </c>
      <c r="M442" s="779">
        <f>+M440/M441</f>
        <v>2.5299999999999998</v>
      </c>
      <c r="N442" s="779">
        <f>+N440/N441</f>
        <v>0.98799999999999999</v>
      </c>
      <c r="O442" s="253"/>
    </row>
    <row r="443" spans="1:17" x14ac:dyDescent="0.25">
      <c r="C443" s="770"/>
      <c r="D443" s="778"/>
      <c r="E443" s="778"/>
      <c r="F443" s="778"/>
      <c r="G443" s="777"/>
      <c r="H443" s="777"/>
      <c r="I443" s="777"/>
      <c r="J443" s="777"/>
      <c r="K443" s="777"/>
      <c r="L443" s="777"/>
      <c r="M443" s="777"/>
      <c r="N443" s="777"/>
      <c r="O443" s="233"/>
    </row>
    <row r="444" spans="1:17" x14ac:dyDescent="0.25">
      <c r="C444" s="938" t="s">
        <v>500</v>
      </c>
      <c r="D444" s="938"/>
      <c r="E444" s="938"/>
      <c r="F444" s="938"/>
      <c r="G444" s="938"/>
      <c r="H444" s="938"/>
      <c r="I444" s="938"/>
      <c r="J444" s="938"/>
      <c r="K444" s="938"/>
      <c r="L444" s="938"/>
      <c r="M444" s="938"/>
      <c r="N444" s="938"/>
      <c r="O444" s="938"/>
    </row>
    <row r="446" spans="1:17" x14ac:dyDescent="0.25">
      <c r="C446" s="939" t="s">
        <v>501</v>
      </c>
      <c r="D446" s="939"/>
      <c r="E446" s="939"/>
      <c r="F446" s="939"/>
      <c r="G446" s="939"/>
    </row>
    <row r="448" spans="1:17" x14ac:dyDescent="0.25">
      <c r="C448" s="940" t="s">
        <v>502</v>
      </c>
      <c r="D448" s="940"/>
      <c r="E448" s="940"/>
      <c r="F448" s="940"/>
      <c r="G448" s="940"/>
      <c r="H448" s="940"/>
      <c r="I448" s="940"/>
      <c r="J448" s="940"/>
      <c r="K448" s="940"/>
      <c r="L448" s="940"/>
      <c r="M448" s="940"/>
      <c r="N448" s="940"/>
      <c r="O448" s="940"/>
      <c r="P448" s="940"/>
    </row>
    <row r="449" spans="1:16" x14ac:dyDescent="0.25">
      <c r="C449" s="940" t="s">
        <v>503</v>
      </c>
      <c r="D449" s="940"/>
      <c r="E449" s="940"/>
      <c r="F449" s="940"/>
      <c r="G449" s="940"/>
      <c r="H449" s="940"/>
      <c r="I449" s="940"/>
      <c r="J449" s="940"/>
      <c r="K449" s="940"/>
      <c r="L449" s="940"/>
      <c r="M449" s="940"/>
      <c r="N449" s="940"/>
      <c r="O449" s="940"/>
      <c r="P449" s="940"/>
    </row>
    <row r="450" spans="1:16" x14ac:dyDescent="0.25">
      <c r="C450" s="940" t="s">
        <v>504</v>
      </c>
      <c r="D450" s="940"/>
      <c r="E450" s="940"/>
      <c r="F450" s="940"/>
      <c r="G450" s="940"/>
      <c r="H450" s="940"/>
      <c r="I450" s="940"/>
      <c r="J450" s="940"/>
      <c r="K450" s="940"/>
      <c r="L450" s="940"/>
      <c r="M450" s="940"/>
      <c r="N450" s="940"/>
      <c r="O450" s="940"/>
      <c r="P450" s="940"/>
    </row>
    <row r="457" spans="1:16" x14ac:dyDescent="0.25">
      <c r="A457" s="941" t="s">
        <v>505</v>
      </c>
      <c r="B457" s="941"/>
      <c r="C457" s="941"/>
      <c r="D457" s="941"/>
      <c r="E457" s="941"/>
      <c r="F457" s="941"/>
      <c r="G457" s="941"/>
      <c r="H457" s="941"/>
      <c r="I457" s="941"/>
      <c r="J457" s="941"/>
      <c r="K457" s="941"/>
      <c r="L457" s="941"/>
      <c r="M457" s="941"/>
      <c r="N457" s="941"/>
      <c r="O457" s="941"/>
      <c r="P457" s="941"/>
    </row>
    <row r="459" spans="1:16" ht="15" x14ac:dyDescent="0.25">
      <c r="F459" s="942"/>
      <c r="G459" s="932"/>
      <c r="H459" s="932"/>
      <c r="I459" s="932"/>
      <c r="J459" s="932"/>
      <c r="K459" s="932"/>
      <c r="L459" s="932"/>
    </row>
    <row r="462" spans="1:16" x14ac:dyDescent="0.25">
      <c r="A462" s="255"/>
      <c r="G462" s="231" t="s">
        <v>1611</v>
      </c>
    </row>
    <row r="463" spans="1:16" x14ac:dyDescent="0.25">
      <c r="A463" s="255"/>
      <c r="G463" s="231" t="s">
        <v>1610</v>
      </c>
      <c r="H463" s="231">
        <v>247</v>
      </c>
    </row>
    <row r="464" spans="1:16" x14ac:dyDescent="0.25">
      <c r="A464" s="256"/>
      <c r="G464" s="231" t="s">
        <v>1609</v>
      </c>
      <c r="H464" s="231">
        <f>250-247</f>
        <v>3</v>
      </c>
    </row>
    <row r="465" spans="1:16" x14ac:dyDescent="0.25">
      <c r="A465" s="256"/>
    </row>
    <row r="474" spans="1:16" x14ac:dyDescent="0.25">
      <c r="I474" s="257"/>
      <c r="J474" s="258"/>
      <c r="K474" s="258"/>
      <c r="L474" s="943"/>
      <c r="M474" s="943"/>
    </row>
    <row r="475" spans="1:16" x14ac:dyDescent="0.25">
      <c r="I475" s="257"/>
      <c r="J475" s="258"/>
      <c r="K475" s="258"/>
    </row>
    <row r="476" spans="1:16" x14ac:dyDescent="0.25">
      <c r="A476" s="940" t="s">
        <v>507</v>
      </c>
      <c r="B476" s="940"/>
      <c r="C476" s="940"/>
    </row>
    <row r="478" spans="1:16" x14ac:dyDescent="0.25">
      <c r="A478" s="944" t="s">
        <v>1608</v>
      </c>
      <c r="B478" s="945"/>
      <c r="C478" s="945"/>
      <c r="D478" s="945"/>
      <c r="E478" s="945"/>
      <c r="F478" s="945"/>
      <c r="G478" s="945"/>
      <c r="H478" s="945"/>
      <c r="I478" s="945"/>
      <c r="J478" s="945"/>
      <c r="K478" s="945"/>
      <c r="L478" s="945"/>
      <c r="M478" s="945"/>
      <c r="N478" s="945"/>
      <c r="O478" s="945"/>
      <c r="P478" s="946"/>
    </row>
    <row r="479" spans="1:16" x14ac:dyDescent="0.25">
      <c r="A479" s="947"/>
      <c r="B479" s="948"/>
      <c r="C479" s="948"/>
      <c r="D479" s="948"/>
      <c r="E479" s="948"/>
      <c r="F479" s="948"/>
      <c r="G479" s="948"/>
      <c r="H479" s="948"/>
      <c r="I479" s="948"/>
      <c r="J479" s="948"/>
      <c r="K479" s="948"/>
      <c r="L479" s="948"/>
      <c r="M479" s="948"/>
      <c r="N479" s="948"/>
      <c r="O479" s="948"/>
      <c r="P479" s="949"/>
    </row>
    <row r="480" spans="1:16" x14ac:dyDescent="0.25">
      <c r="A480" s="947"/>
      <c r="B480" s="948"/>
      <c r="C480" s="948"/>
      <c r="D480" s="948"/>
      <c r="E480" s="948"/>
      <c r="F480" s="948"/>
      <c r="G480" s="948"/>
      <c r="H480" s="948"/>
      <c r="I480" s="948"/>
      <c r="J480" s="948"/>
      <c r="K480" s="948"/>
      <c r="L480" s="948"/>
      <c r="M480" s="948"/>
      <c r="N480" s="948"/>
      <c r="O480" s="948"/>
      <c r="P480" s="949"/>
    </row>
    <row r="481" spans="1:16" x14ac:dyDescent="0.25">
      <c r="A481" s="947"/>
      <c r="B481" s="948"/>
      <c r="C481" s="948"/>
      <c r="D481" s="948"/>
      <c r="E481" s="948"/>
      <c r="F481" s="948"/>
      <c r="G481" s="948"/>
      <c r="H481" s="948"/>
      <c r="I481" s="948"/>
      <c r="J481" s="948"/>
      <c r="K481" s="948"/>
      <c r="L481" s="948"/>
      <c r="M481" s="948"/>
      <c r="N481" s="948"/>
      <c r="O481" s="948"/>
      <c r="P481" s="949"/>
    </row>
    <row r="482" spans="1:16" x14ac:dyDescent="0.25">
      <c r="A482" s="950"/>
      <c r="B482" s="951"/>
      <c r="C482" s="951"/>
      <c r="D482" s="951"/>
      <c r="E482" s="951"/>
      <c r="F482" s="951"/>
      <c r="G482" s="951"/>
      <c r="H482" s="951"/>
      <c r="I482" s="951"/>
      <c r="J482" s="951"/>
      <c r="K482" s="951"/>
      <c r="L482" s="951"/>
      <c r="M482" s="951"/>
      <c r="N482" s="951"/>
      <c r="O482" s="951"/>
      <c r="P482" s="952"/>
    </row>
    <row r="484" spans="1:16" x14ac:dyDescent="0.25">
      <c r="A484" s="940" t="s">
        <v>508</v>
      </c>
      <c r="B484" s="940"/>
      <c r="C484" s="940"/>
    </row>
    <row r="486" spans="1:16" x14ac:dyDescent="0.25">
      <c r="A486" s="923" t="s">
        <v>1607</v>
      </c>
      <c r="B486" s="924"/>
      <c r="C486" s="924"/>
      <c r="D486" s="924"/>
      <c r="E486" s="924"/>
      <c r="F486" s="924"/>
      <c r="G486" s="924"/>
      <c r="H486" s="924"/>
      <c r="I486" s="924"/>
      <c r="J486" s="924"/>
      <c r="K486" s="924"/>
      <c r="L486" s="924"/>
      <c r="M486" s="924"/>
      <c r="N486" s="924"/>
      <c r="O486" s="924"/>
      <c r="P486" s="925"/>
    </row>
    <row r="487" spans="1:16" x14ac:dyDescent="0.25">
      <c r="A487" s="926"/>
      <c r="B487" s="927"/>
      <c r="C487" s="927"/>
      <c r="D487" s="927"/>
      <c r="E487" s="927"/>
      <c r="F487" s="927"/>
      <c r="G487" s="927"/>
      <c r="H487" s="927"/>
      <c r="I487" s="927"/>
      <c r="J487" s="927"/>
      <c r="K487" s="927"/>
      <c r="L487" s="927"/>
      <c r="M487" s="927"/>
      <c r="N487" s="927"/>
      <c r="O487" s="927"/>
      <c r="P487" s="928"/>
    </row>
    <row r="488" spans="1:16" x14ac:dyDescent="0.25">
      <c r="A488" s="926"/>
      <c r="B488" s="927"/>
      <c r="C488" s="927"/>
      <c r="D488" s="927"/>
      <c r="E488" s="927"/>
      <c r="F488" s="927"/>
      <c r="G488" s="927"/>
      <c r="H488" s="927"/>
      <c r="I488" s="927"/>
      <c r="J488" s="927"/>
      <c r="K488" s="927"/>
      <c r="L488" s="927"/>
      <c r="M488" s="927"/>
      <c r="N488" s="927"/>
      <c r="O488" s="927"/>
      <c r="P488" s="928"/>
    </row>
    <row r="489" spans="1:16" x14ac:dyDescent="0.25">
      <c r="A489" s="926"/>
      <c r="B489" s="927"/>
      <c r="C489" s="927"/>
      <c r="D489" s="927"/>
      <c r="E489" s="927"/>
      <c r="F489" s="927"/>
      <c r="G489" s="927"/>
      <c r="H489" s="927"/>
      <c r="I489" s="927"/>
      <c r="J489" s="927"/>
      <c r="K489" s="927"/>
      <c r="L489" s="927"/>
      <c r="M489" s="927"/>
      <c r="N489" s="927"/>
      <c r="O489" s="927"/>
      <c r="P489" s="928"/>
    </row>
    <row r="490" spans="1:16" x14ac:dyDescent="0.25">
      <c r="A490" s="929"/>
      <c r="B490" s="930"/>
      <c r="C490" s="930"/>
      <c r="D490" s="930"/>
      <c r="E490" s="930"/>
      <c r="F490" s="930"/>
      <c r="G490" s="930"/>
      <c r="H490" s="930"/>
      <c r="I490" s="930"/>
      <c r="J490" s="930"/>
      <c r="K490" s="930"/>
      <c r="L490" s="930"/>
      <c r="M490" s="930"/>
      <c r="N490" s="930"/>
      <c r="O490" s="930"/>
      <c r="P490" s="931"/>
    </row>
    <row r="492" spans="1:16" x14ac:dyDescent="0.25">
      <c r="A492" s="932" t="s">
        <v>509</v>
      </c>
      <c r="B492" s="932"/>
      <c r="C492" s="932"/>
      <c r="D492" s="932"/>
      <c r="E492" s="932"/>
      <c r="F492" s="932" t="s">
        <v>510</v>
      </c>
      <c r="G492" s="932"/>
      <c r="H492" s="932"/>
      <c r="I492" s="932" t="s">
        <v>511</v>
      </c>
      <c r="J492" s="932"/>
      <c r="K492" s="775"/>
      <c r="L492" s="932" t="s">
        <v>512</v>
      </c>
      <c r="M492" s="932"/>
    </row>
    <row r="494" spans="1:16" ht="15" x14ac:dyDescent="0.25">
      <c r="A494" s="933" t="s">
        <v>1606</v>
      </c>
      <c r="B494" s="934"/>
      <c r="C494" s="934"/>
      <c r="D494" s="934"/>
      <c r="E494" s="935"/>
      <c r="F494" s="920" t="s">
        <v>1605</v>
      </c>
      <c r="G494" s="921"/>
      <c r="H494" s="922"/>
      <c r="I494" s="920">
        <v>250</v>
      </c>
      <c r="J494" s="922"/>
      <c r="K494" s="769"/>
      <c r="L494" s="920">
        <v>247</v>
      </c>
      <c r="M494" s="922"/>
    </row>
    <row r="495" spans="1:16" x14ac:dyDescent="0.25">
      <c r="A495" s="920"/>
      <c r="B495" s="921"/>
      <c r="C495" s="921"/>
      <c r="D495" s="921"/>
      <c r="E495" s="922"/>
      <c r="F495" s="920"/>
      <c r="G495" s="921"/>
      <c r="H495" s="922"/>
      <c r="I495" s="920"/>
      <c r="J495" s="922"/>
      <c r="K495" s="769"/>
      <c r="L495" s="920"/>
      <c r="M495" s="922"/>
    </row>
    <row r="496" spans="1:16" x14ac:dyDescent="0.25">
      <c r="A496" s="920"/>
      <c r="B496" s="921"/>
      <c r="C496" s="921"/>
      <c r="D496" s="921"/>
      <c r="E496" s="922"/>
      <c r="F496" s="920"/>
      <c r="G496" s="921"/>
      <c r="H496" s="922"/>
      <c r="I496" s="920"/>
      <c r="J496" s="922"/>
      <c r="K496" s="769"/>
      <c r="L496" s="920"/>
      <c r="M496" s="922"/>
    </row>
    <row r="497" spans="1:13" x14ac:dyDescent="0.25">
      <c r="A497" s="920"/>
      <c r="B497" s="921"/>
      <c r="C497" s="921"/>
      <c r="D497" s="921"/>
      <c r="E497" s="922"/>
      <c r="F497" s="259"/>
      <c r="G497" s="235"/>
      <c r="H497" s="260"/>
      <c r="I497" s="920"/>
      <c r="J497" s="922"/>
      <c r="K497" s="769"/>
      <c r="L497" s="920"/>
      <c r="M497" s="922"/>
    </row>
    <row r="498" spans="1:13" x14ac:dyDescent="0.25">
      <c r="A498" s="920"/>
      <c r="B498" s="921"/>
      <c r="C498" s="921"/>
      <c r="D498" s="921"/>
      <c r="E498" s="922"/>
      <c r="F498" s="920"/>
      <c r="G498" s="921"/>
      <c r="H498" s="922"/>
      <c r="I498" s="920"/>
      <c r="J498" s="922"/>
      <c r="K498" s="769"/>
      <c r="L498" s="920"/>
      <c r="M498" s="922"/>
    </row>
    <row r="499" spans="1:13" x14ac:dyDescent="0.25">
      <c r="A499" s="920"/>
      <c r="B499" s="921"/>
      <c r="C499" s="921"/>
      <c r="D499" s="921"/>
      <c r="E499" s="922"/>
      <c r="F499" s="920"/>
      <c r="G499" s="921"/>
      <c r="H499" s="922"/>
      <c r="I499" s="920"/>
      <c r="J499" s="922"/>
      <c r="K499" s="769"/>
      <c r="L499" s="920"/>
      <c r="M499" s="922"/>
    </row>
    <row r="500" spans="1:13" x14ac:dyDescent="0.25">
      <c r="A500" s="920"/>
      <c r="B500" s="921"/>
      <c r="C500" s="921"/>
      <c r="D500" s="921"/>
      <c r="E500" s="922"/>
      <c r="F500" s="920"/>
      <c r="G500" s="921"/>
      <c r="H500" s="922"/>
      <c r="I500" s="920"/>
      <c r="J500" s="922"/>
      <c r="K500" s="769"/>
      <c r="L500" s="920"/>
      <c r="M500" s="922"/>
    </row>
  </sheetData>
  <mergeCells count="527">
    <mergeCell ref="A12:C12"/>
    <mergeCell ref="D12:Q12"/>
    <mergeCell ref="A4:Q4"/>
    <mergeCell ref="A6:C6"/>
    <mergeCell ref="O6:Q6"/>
    <mergeCell ref="A8:C8"/>
    <mergeCell ref="D8:J8"/>
    <mergeCell ref="L8:N8"/>
    <mergeCell ref="O8:Q8"/>
    <mergeCell ref="A10:C10"/>
    <mergeCell ref="D10:J10"/>
    <mergeCell ref="L10:M10"/>
    <mergeCell ref="N10:Q10"/>
    <mergeCell ref="A33:C33"/>
    <mergeCell ref="D33:G33"/>
    <mergeCell ref="A35:C37"/>
    <mergeCell ref="D35:F37"/>
    <mergeCell ref="G35:G37"/>
    <mergeCell ref="H35:J35"/>
    <mergeCell ref="A14:C14"/>
    <mergeCell ref="D14:Q14"/>
    <mergeCell ref="A16:C18"/>
    <mergeCell ref="D16:G17"/>
    <mergeCell ref="H16:I17"/>
    <mergeCell ref="J16:N16"/>
    <mergeCell ref="O16:Q16"/>
    <mergeCell ref="D18:G18"/>
    <mergeCell ref="H18:I18"/>
    <mergeCell ref="A20:C20"/>
    <mergeCell ref="A22:C22"/>
    <mergeCell ref="D22:N22"/>
    <mergeCell ref="P22:Q22"/>
    <mergeCell ref="A24:C24"/>
    <mergeCell ref="D24:Q24"/>
    <mergeCell ref="A26:C26"/>
    <mergeCell ref="D26:Q26"/>
    <mergeCell ref="A28:C28"/>
    <mergeCell ref="D28:G28"/>
    <mergeCell ref="O28:P28"/>
    <mergeCell ref="A30:C30"/>
    <mergeCell ref="D30:G30"/>
    <mergeCell ref="I30:M30"/>
    <mergeCell ref="N30:P30"/>
    <mergeCell ref="L35:N35"/>
    <mergeCell ref="O35:O37"/>
    <mergeCell ref="P35:P37"/>
    <mergeCell ref="H36:H37"/>
    <mergeCell ref="I36:I37"/>
    <mergeCell ref="J36:J37"/>
    <mergeCell ref="L36:L37"/>
    <mergeCell ref="M36:M37"/>
    <mergeCell ref="N36:N37"/>
    <mergeCell ref="A76:C76"/>
    <mergeCell ref="A78:P82"/>
    <mergeCell ref="A84:C84"/>
    <mergeCell ref="A38:C38"/>
    <mergeCell ref="D38:F38"/>
    <mergeCell ref="A39:C39"/>
    <mergeCell ref="D39:F39"/>
    <mergeCell ref="A40:C40"/>
    <mergeCell ref="C42:O42"/>
    <mergeCell ref="C43:D43"/>
    <mergeCell ref="E43:F43"/>
    <mergeCell ref="C44:D44"/>
    <mergeCell ref="E44:F44"/>
    <mergeCell ref="C45:D45"/>
    <mergeCell ref="E45:F45"/>
    <mergeCell ref="D46:F46"/>
    <mergeCell ref="C48:O48"/>
    <mergeCell ref="C50:G50"/>
    <mergeCell ref="C52:P52"/>
    <mergeCell ref="C53:P53"/>
    <mergeCell ref="C54:P54"/>
    <mergeCell ref="A57:P57"/>
    <mergeCell ref="F59:L59"/>
    <mergeCell ref="L74:M74"/>
    <mergeCell ref="A86:P90"/>
    <mergeCell ref="A92:E92"/>
    <mergeCell ref="F92:H92"/>
    <mergeCell ref="I92:J92"/>
    <mergeCell ref="L92:M92"/>
    <mergeCell ref="A94:E94"/>
    <mergeCell ref="F94:H94"/>
    <mergeCell ref="I94:J94"/>
    <mergeCell ref="L94:M94"/>
    <mergeCell ref="A112:C112"/>
    <mergeCell ref="A114:C114"/>
    <mergeCell ref="D114:N114"/>
    <mergeCell ref="P114:Q114"/>
    <mergeCell ref="A116:C116"/>
    <mergeCell ref="D116:Q116"/>
    <mergeCell ref="A95:E95"/>
    <mergeCell ref="F95:H95"/>
    <mergeCell ref="I95:J95"/>
    <mergeCell ref="L95:M95"/>
    <mergeCell ref="A98:C98"/>
    <mergeCell ref="O98:Q98"/>
    <mergeCell ref="A100:C100"/>
    <mergeCell ref="D100:J100"/>
    <mergeCell ref="L100:N100"/>
    <mergeCell ref="O100:Q100"/>
    <mergeCell ref="A102:C102"/>
    <mergeCell ref="D102:J102"/>
    <mergeCell ref="L102:M102"/>
    <mergeCell ref="N102:Q102"/>
    <mergeCell ref="A104:C104"/>
    <mergeCell ref="D104:Q104"/>
    <mergeCell ref="A106:C106"/>
    <mergeCell ref="D106:Q106"/>
    <mergeCell ref="A108:C110"/>
    <mergeCell ref="D108:G109"/>
    <mergeCell ref="H108:I109"/>
    <mergeCell ref="J108:N108"/>
    <mergeCell ref="O108:Q108"/>
    <mergeCell ref="D110:G110"/>
    <mergeCell ref="H110:I110"/>
    <mergeCell ref="A118:C118"/>
    <mergeCell ref="D118:Q118"/>
    <mergeCell ref="A120:C120"/>
    <mergeCell ref="D120:G120"/>
    <mergeCell ref="O120:P120"/>
    <mergeCell ref="A122:C122"/>
    <mergeCell ref="D122:G122"/>
    <mergeCell ref="I122:M122"/>
    <mergeCell ref="N122:P122"/>
    <mergeCell ref="A125:C125"/>
    <mergeCell ref="D125:G125"/>
    <mergeCell ref="A127:C129"/>
    <mergeCell ref="D127:F129"/>
    <mergeCell ref="G127:G129"/>
    <mergeCell ref="H127:J127"/>
    <mergeCell ref="P127:P129"/>
    <mergeCell ref="H128:H129"/>
    <mergeCell ref="I128:I129"/>
    <mergeCell ref="J128:J129"/>
    <mergeCell ref="L128:L129"/>
    <mergeCell ref="M128:M129"/>
    <mergeCell ref="N128:N129"/>
    <mergeCell ref="L127:N127"/>
    <mergeCell ref="O127:O129"/>
    <mergeCell ref="C145:P145"/>
    <mergeCell ref="A149:P149"/>
    <mergeCell ref="F151:L151"/>
    <mergeCell ref="A130:C130"/>
    <mergeCell ref="D130:F130"/>
    <mergeCell ref="A131:C131"/>
    <mergeCell ref="D131:F131"/>
    <mergeCell ref="C133:O133"/>
    <mergeCell ref="C134:D134"/>
    <mergeCell ref="E134:F134"/>
    <mergeCell ref="C135:D135"/>
    <mergeCell ref="E135:F135"/>
    <mergeCell ref="C136:D136"/>
    <mergeCell ref="E136:F136"/>
    <mergeCell ref="E137:F137"/>
    <mergeCell ref="C139:O139"/>
    <mergeCell ref="C141:G141"/>
    <mergeCell ref="C143:P143"/>
    <mergeCell ref="C144:P144"/>
    <mergeCell ref="A189:E189"/>
    <mergeCell ref="F189:H189"/>
    <mergeCell ref="I189:J189"/>
    <mergeCell ref="L189:M189"/>
    <mergeCell ref="L166:M166"/>
    <mergeCell ref="A168:C168"/>
    <mergeCell ref="A170:P174"/>
    <mergeCell ref="A176:C176"/>
    <mergeCell ref="A178:P182"/>
    <mergeCell ref="A184:E184"/>
    <mergeCell ref="F184:H184"/>
    <mergeCell ref="I184:J184"/>
    <mergeCell ref="L184:M184"/>
    <mergeCell ref="A186:E186"/>
    <mergeCell ref="F186:H186"/>
    <mergeCell ref="I186:J186"/>
    <mergeCell ref="L186:M186"/>
    <mergeCell ref="A187:E187"/>
    <mergeCell ref="F187:H187"/>
    <mergeCell ref="I187:J187"/>
    <mergeCell ref="L187:M187"/>
    <mergeCell ref="A188:E188"/>
    <mergeCell ref="F188:H188"/>
    <mergeCell ref="I188:J188"/>
    <mergeCell ref="L188:M188"/>
    <mergeCell ref="A203:C203"/>
    <mergeCell ref="D203:Q203"/>
    <mergeCell ref="A190:E190"/>
    <mergeCell ref="I190:J190"/>
    <mergeCell ref="L190:M190"/>
    <mergeCell ref="A191:E191"/>
    <mergeCell ref="F191:H191"/>
    <mergeCell ref="I191:J191"/>
    <mergeCell ref="L191:M191"/>
    <mergeCell ref="A192:E192"/>
    <mergeCell ref="F192:H192"/>
    <mergeCell ref="I192:J192"/>
    <mergeCell ref="L192:M192"/>
    <mergeCell ref="A193:E193"/>
    <mergeCell ref="F193:H193"/>
    <mergeCell ref="I193:J193"/>
    <mergeCell ref="L193:M193"/>
    <mergeCell ref="A197:C197"/>
    <mergeCell ref="O197:Q197"/>
    <mergeCell ref="A199:C199"/>
    <mergeCell ref="D199:J199"/>
    <mergeCell ref="L199:N199"/>
    <mergeCell ref="O199:Q199"/>
    <mergeCell ref="A201:C201"/>
    <mergeCell ref="D201:J201"/>
    <mergeCell ref="L201:M201"/>
    <mergeCell ref="N201:Q201"/>
    <mergeCell ref="A224:C224"/>
    <mergeCell ref="D224:G224"/>
    <mergeCell ref="A226:C228"/>
    <mergeCell ref="D226:F228"/>
    <mergeCell ref="G226:G228"/>
    <mergeCell ref="H226:J226"/>
    <mergeCell ref="A205:C205"/>
    <mergeCell ref="D205:Q205"/>
    <mergeCell ref="A207:C209"/>
    <mergeCell ref="D207:G208"/>
    <mergeCell ref="H207:I208"/>
    <mergeCell ref="J207:N207"/>
    <mergeCell ref="O207:Q207"/>
    <mergeCell ref="D209:G209"/>
    <mergeCell ref="H209:I209"/>
    <mergeCell ref="A211:C211"/>
    <mergeCell ref="A213:C213"/>
    <mergeCell ref="D213:N213"/>
    <mergeCell ref="P213:Q213"/>
    <mergeCell ref="A215:C215"/>
    <mergeCell ref="D215:Q215"/>
    <mergeCell ref="A217:C217"/>
    <mergeCell ref="D217:Q217"/>
    <mergeCell ref="A219:C219"/>
    <mergeCell ref="D219:G219"/>
    <mergeCell ref="O219:P219"/>
    <mergeCell ref="A221:C221"/>
    <mergeCell ref="D221:G221"/>
    <mergeCell ref="I221:M221"/>
    <mergeCell ref="N221:P221"/>
    <mergeCell ref="C236:D236"/>
    <mergeCell ref="E236:F236"/>
    <mergeCell ref="L226:N226"/>
    <mergeCell ref="O226:O228"/>
    <mergeCell ref="P226:P228"/>
    <mergeCell ref="H227:H228"/>
    <mergeCell ref="I227:I228"/>
    <mergeCell ref="J227:J228"/>
    <mergeCell ref="L227:L228"/>
    <mergeCell ref="M227:M228"/>
    <mergeCell ref="N227:N228"/>
    <mergeCell ref="A229:C229"/>
    <mergeCell ref="D229:F229"/>
    <mergeCell ref="A230:C230"/>
    <mergeCell ref="D230:F230"/>
    <mergeCell ref="A231:C231"/>
    <mergeCell ref="C233:O233"/>
    <mergeCell ref="C234:D234"/>
    <mergeCell ref="E234:F234"/>
    <mergeCell ref="C235:D235"/>
    <mergeCell ref="E235:F235"/>
    <mergeCell ref="A291:E291"/>
    <mergeCell ref="F291:H291"/>
    <mergeCell ref="I291:J291"/>
    <mergeCell ref="L291:M291"/>
    <mergeCell ref="C239:O239"/>
    <mergeCell ref="C241:G241"/>
    <mergeCell ref="C243:P243"/>
    <mergeCell ref="C244:P244"/>
    <mergeCell ref="C245:P245"/>
    <mergeCell ref="A252:P252"/>
    <mergeCell ref="F254:L254"/>
    <mergeCell ref="L269:M269"/>
    <mergeCell ref="A271:C271"/>
    <mergeCell ref="A273:P277"/>
    <mergeCell ref="A279:C279"/>
    <mergeCell ref="A281:P285"/>
    <mergeCell ref="A287:E287"/>
    <mergeCell ref="F287:H287"/>
    <mergeCell ref="I287:J287"/>
    <mergeCell ref="L287:M287"/>
    <mergeCell ref="A289:E289"/>
    <mergeCell ref="F289:H289"/>
    <mergeCell ref="I289:J289"/>
    <mergeCell ref="L289:M289"/>
    <mergeCell ref="A290:E290"/>
    <mergeCell ref="F290:H290"/>
    <mergeCell ref="I290:J290"/>
    <mergeCell ref="L290:M290"/>
    <mergeCell ref="A304:C304"/>
    <mergeCell ref="D304:J304"/>
    <mergeCell ref="L304:M304"/>
    <mergeCell ref="N304:Q304"/>
    <mergeCell ref="A292:E292"/>
    <mergeCell ref="F292:H292"/>
    <mergeCell ref="I292:J292"/>
    <mergeCell ref="L292:M292"/>
    <mergeCell ref="A293:E293"/>
    <mergeCell ref="I293:J293"/>
    <mergeCell ref="L293:M293"/>
    <mergeCell ref="A294:E294"/>
    <mergeCell ref="F294:H294"/>
    <mergeCell ref="I294:J294"/>
    <mergeCell ref="L294:M294"/>
    <mergeCell ref="A295:E295"/>
    <mergeCell ref="F295:H295"/>
    <mergeCell ref="I295:J295"/>
    <mergeCell ref="L295:M295"/>
    <mergeCell ref="A296:E296"/>
    <mergeCell ref="F296:H296"/>
    <mergeCell ref="I296:J296"/>
    <mergeCell ref="L296:M296"/>
    <mergeCell ref="A300:C300"/>
    <mergeCell ref="O300:Q300"/>
    <mergeCell ref="A302:C302"/>
    <mergeCell ref="D302:J302"/>
    <mergeCell ref="L302:N302"/>
    <mergeCell ref="O302:Q302"/>
    <mergeCell ref="A327:C327"/>
    <mergeCell ref="D327:G327"/>
    <mergeCell ref="A329:C331"/>
    <mergeCell ref="D329:F331"/>
    <mergeCell ref="G329:G331"/>
    <mergeCell ref="H329:J329"/>
    <mergeCell ref="A306:C306"/>
    <mergeCell ref="D306:Q306"/>
    <mergeCell ref="A308:C308"/>
    <mergeCell ref="D308:Q308"/>
    <mergeCell ref="A310:C312"/>
    <mergeCell ref="D310:G311"/>
    <mergeCell ref="H310:I311"/>
    <mergeCell ref="J310:N310"/>
    <mergeCell ref="O310:Q310"/>
    <mergeCell ref="D312:G312"/>
    <mergeCell ref="H312:I312"/>
    <mergeCell ref="A314:C314"/>
    <mergeCell ref="A316:C316"/>
    <mergeCell ref="D316:N316"/>
    <mergeCell ref="P316:Q316"/>
    <mergeCell ref="A318:C318"/>
    <mergeCell ref="D318:Q318"/>
    <mergeCell ref="A320:C320"/>
    <mergeCell ref="D320:Q320"/>
    <mergeCell ref="A322:C322"/>
    <mergeCell ref="D322:G322"/>
    <mergeCell ref="O322:P322"/>
    <mergeCell ref="A324:C324"/>
    <mergeCell ref="D324:G324"/>
    <mergeCell ref="I324:M324"/>
    <mergeCell ref="N324:P324"/>
    <mergeCell ref="C339:D339"/>
    <mergeCell ref="E339:F339"/>
    <mergeCell ref="L329:N329"/>
    <mergeCell ref="O329:O331"/>
    <mergeCell ref="P329:P331"/>
    <mergeCell ref="H330:H331"/>
    <mergeCell ref="I330:I331"/>
    <mergeCell ref="J330:J331"/>
    <mergeCell ref="L330:L331"/>
    <mergeCell ref="M330:M331"/>
    <mergeCell ref="N330:N331"/>
    <mergeCell ref="A332:C332"/>
    <mergeCell ref="D332:F332"/>
    <mergeCell ref="A333:C333"/>
    <mergeCell ref="D333:F333"/>
    <mergeCell ref="A334:C334"/>
    <mergeCell ref="C336:O336"/>
    <mergeCell ref="C337:D337"/>
    <mergeCell ref="E337:F337"/>
    <mergeCell ref="C338:D338"/>
    <mergeCell ref="E338:F338"/>
    <mergeCell ref="A393:E393"/>
    <mergeCell ref="F393:H393"/>
    <mergeCell ref="I393:J393"/>
    <mergeCell ref="L393:M393"/>
    <mergeCell ref="A394:E394"/>
    <mergeCell ref="F394:H394"/>
    <mergeCell ref="I394:J394"/>
    <mergeCell ref="L394:M394"/>
    <mergeCell ref="E340:F340"/>
    <mergeCell ref="C342:O342"/>
    <mergeCell ref="C344:G344"/>
    <mergeCell ref="C346:P346"/>
    <mergeCell ref="C347:P347"/>
    <mergeCell ref="C348:P348"/>
    <mergeCell ref="A355:P355"/>
    <mergeCell ref="F357:L357"/>
    <mergeCell ref="L372:M372"/>
    <mergeCell ref="A374:C374"/>
    <mergeCell ref="A376:P380"/>
    <mergeCell ref="A382:C382"/>
    <mergeCell ref="A384:P388"/>
    <mergeCell ref="A390:E390"/>
    <mergeCell ref="F390:H390"/>
    <mergeCell ref="I390:J390"/>
    <mergeCell ref="L390:M390"/>
    <mergeCell ref="A392:E392"/>
    <mergeCell ref="F392:H392"/>
    <mergeCell ref="I392:J392"/>
    <mergeCell ref="L392:M392"/>
    <mergeCell ref="A406:C406"/>
    <mergeCell ref="D406:J406"/>
    <mergeCell ref="L406:M406"/>
    <mergeCell ref="N406:Q406"/>
    <mergeCell ref="A395:E395"/>
    <mergeCell ref="F395:H395"/>
    <mergeCell ref="I395:J395"/>
    <mergeCell ref="L395:M395"/>
    <mergeCell ref="A396:E396"/>
    <mergeCell ref="I396:J396"/>
    <mergeCell ref="L396:M396"/>
    <mergeCell ref="A397:E397"/>
    <mergeCell ref="F397:H397"/>
    <mergeCell ref="I397:J397"/>
    <mergeCell ref="L397:M397"/>
    <mergeCell ref="A398:E398"/>
    <mergeCell ref="F398:H398"/>
    <mergeCell ref="I398:J398"/>
    <mergeCell ref="L398:M398"/>
    <mergeCell ref="A399:E399"/>
    <mergeCell ref="F399:H399"/>
    <mergeCell ref="I399:J399"/>
    <mergeCell ref="L399:M399"/>
    <mergeCell ref="A402:C402"/>
    <mergeCell ref="O402:Q402"/>
    <mergeCell ref="A404:C404"/>
    <mergeCell ref="D404:J404"/>
    <mergeCell ref="L404:N404"/>
    <mergeCell ref="O404:Q404"/>
    <mergeCell ref="A429:C429"/>
    <mergeCell ref="D429:G429"/>
    <mergeCell ref="A431:C433"/>
    <mergeCell ref="D431:F433"/>
    <mergeCell ref="G431:G433"/>
    <mergeCell ref="H431:J431"/>
    <mergeCell ref="A408:C408"/>
    <mergeCell ref="D408:Q408"/>
    <mergeCell ref="A410:C410"/>
    <mergeCell ref="D410:Q410"/>
    <mergeCell ref="A412:C414"/>
    <mergeCell ref="D412:G413"/>
    <mergeCell ref="H412:I413"/>
    <mergeCell ref="J412:N412"/>
    <mergeCell ref="O412:Q412"/>
    <mergeCell ref="D414:G414"/>
    <mergeCell ref="H414:I414"/>
    <mergeCell ref="A416:C416"/>
    <mergeCell ref="A418:C418"/>
    <mergeCell ref="D418:N418"/>
    <mergeCell ref="P418:Q418"/>
    <mergeCell ref="A420:C420"/>
    <mergeCell ref="D420:Q420"/>
    <mergeCell ref="A422:C422"/>
    <mergeCell ref="D422:Q422"/>
    <mergeCell ref="A424:C424"/>
    <mergeCell ref="D424:G424"/>
    <mergeCell ref="O424:P424"/>
    <mergeCell ref="A426:C426"/>
    <mergeCell ref="D426:G426"/>
    <mergeCell ref="I426:M426"/>
    <mergeCell ref="N426:P426"/>
    <mergeCell ref="L431:N431"/>
    <mergeCell ref="O431:O433"/>
    <mergeCell ref="P431:P433"/>
    <mergeCell ref="H432:H433"/>
    <mergeCell ref="I432:I433"/>
    <mergeCell ref="J432:J433"/>
    <mergeCell ref="L432:L433"/>
    <mergeCell ref="M432:M433"/>
    <mergeCell ref="N432:N433"/>
    <mergeCell ref="A476:C476"/>
    <mergeCell ref="A478:P482"/>
    <mergeCell ref="A484:C484"/>
    <mergeCell ref="A434:C434"/>
    <mergeCell ref="D434:F434"/>
    <mergeCell ref="A435:C435"/>
    <mergeCell ref="D435:F435"/>
    <mergeCell ref="A436:C436"/>
    <mergeCell ref="C438:O438"/>
    <mergeCell ref="C439:D439"/>
    <mergeCell ref="E439:F439"/>
    <mergeCell ref="C440:D440"/>
    <mergeCell ref="E440:F440"/>
    <mergeCell ref="C441:D441"/>
    <mergeCell ref="E441:F441"/>
    <mergeCell ref="E442:F442"/>
    <mergeCell ref="C444:O444"/>
    <mergeCell ref="C446:G446"/>
    <mergeCell ref="C448:P448"/>
    <mergeCell ref="C449:P449"/>
    <mergeCell ref="C450:P450"/>
    <mergeCell ref="A457:P457"/>
    <mergeCell ref="F459:L459"/>
    <mergeCell ref="L474:M474"/>
    <mergeCell ref="A500:E500"/>
    <mergeCell ref="F500:H500"/>
    <mergeCell ref="I500:J500"/>
    <mergeCell ref="L500:M500"/>
    <mergeCell ref="A486:P490"/>
    <mergeCell ref="A492:E492"/>
    <mergeCell ref="F492:H492"/>
    <mergeCell ref="I492:J492"/>
    <mergeCell ref="L492:M492"/>
    <mergeCell ref="A494:E494"/>
    <mergeCell ref="F494:H494"/>
    <mergeCell ref="I494:J494"/>
    <mergeCell ref="L494:M494"/>
    <mergeCell ref="A495:E495"/>
    <mergeCell ref="F495:H495"/>
    <mergeCell ref="I495:J495"/>
    <mergeCell ref="L495:M495"/>
    <mergeCell ref="A496:E496"/>
    <mergeCell ref="F496:H496"/>
    <mergeCell ref="I496:J496"/>
    <mergeCell ref="L496:M496"/>
    <mergeCell ref="A497:E497"/>
    <mergeCell ref="I497:J497"/>
    <mergeCell ref="L497:M497"/>
    <mergeCell ref="A498:E498"/>
    <mergeCell ref="F498:H498"/>
    <mergeCell ref="I498:J498"/>
    <mergeCell ref="L498:M498"/>
    <mergeCell ref="A499:E499"/>
    <mergeCell ref="F499:H499"/>
    <mergeCell ref="I499:J499"/>
    <mergeCell ref="L499:M499"/>
  </mergeCells>
  <printOptions horizontalCentered="1"/>
  <pageMargins left="0.35433070866141736" right="0.27559055118110237" top="0.43307086614173229" bottom="0.39370078740157483" header="0.31496062992125984" footer="0.15748031496062992"/>
  <pageSetup scale="58" fitToHeight="0" orientation="landscape" horizontalDpi="300" verticalDpi="300" r:id="rId1"/>
  <rowBreaks count="10" manualBreakCount="10">
    <brk id="55" max="16" man="1"/>
    <brk id="96" max="16" man="1"/>
    <brk id="147" max="16383" man="1"/>
    <brk id="195" max="16" man="1"/>
    <brk id="250" max="16" man="1"/>
    <brk id="298" max="16" man="1"/>
    <brk id="353" max="16" man="1"/>
    <brk id="400" max="16" man="1"/>
    <brk id="455" max="16" man="1"/>
    <brk id="501"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F32"/>
  <sheetViews>
    <sheetView workbookViewId="0">
      <selection activeCell="B13" sqref="B13"/>
    </sheetView>
  </sheetViews>
  <sheetFormatPr baseColWidth="10" defaultRowHeight="14.25" x14ac:dyDescent="0.2"/>
  <cols>
    <col min="1" max="1" width="4.28515625" style="56" customWidth="1"/>
    <col min="2" max="2" width="52" style="8" customWidth="1"/>
    <col min="3" max="3" width="23.5703125" style="8" customWidth="1"/>
    <col min="4" max="4" width="25.5703125" style="8" customWidth="1"/>
    <col min="5" max="5" width="15" style="8" customWidth="1"/>
    <col min="6" max="16384" width="11.42578125" style="8"/>
  </cols>
  <sheetData>
    <row r="1" spans="1:6" ht="15" x14ac:dyDescent="0.25">
      <c r="A1" s="1065" t="s">
        <v>436</v>
      </c>
      <c r="B1" s="1065"/>
      <c r="C1" s="1065"/>
      <c r="D1" s="1065"/>
      <c r="E1" s="130" t="s">
        <v>332</v>
      </c>
    </row>
    <row r="2" spans="1:6" ht="15.75" x14ac:dyDescent="0.25">
      <c r="A2" s="896" t="s">
        <v>437</v>
      </c>
      <c r="B2" s="896"/>
      <c r="C2" s="896"/>
      <c r="D2" s="896"/>
      <c r="E2" s="896"/>
    </row>
    <row r="3" spans="1:6" ht="15" x14ac:dyDescent="0.2">
      <c r="A3" s="826" t="s">
        <v>661</v>
      </c>
      <c r="B3" s="826"/>
      <c r="C3" s="826"/>
      <c r="D3" s="826"/>
      <c r="E3" s="826"/>
    </row>
    <row r="4" spans="1:6" ht="15.75" x14ac:dyDescent="0.25">
      <c r="A4" s="896" t="s">
        <v>1548</v>
      </c>
      <c r="B4" s="896"/>
      <c r="C4" s="896"/>
      <c r="D4" s="896"/>
      <c r="E4" s="896"/>
    </row>
    <row r="5" spans="1:6" ht="15.75" x14ac:dyDescent="0.25">
      <c r="A5" s="219"/>
      <c r="B5" s="219"/>
      <c r="C5" s="219" t="s">
        <v>298</v>
      </c>
      <c r="D5" s="219"/>
      <c r="E5" s="152"/>
    </row>
    <row r="6" spans="1:6" ht="6.75" customHeight="1" thickBot="1" x14ac:dyDescent="0.25"/>
    <row r="7" spans="1:6" s="131" customFormat="1" ht="17.25" customHeight="1" x14ac:dyDescent="0.25">
      <c r="A7" s="908"/>
      <c r="B7" s="1066"/>
      <c r="C7" s="1066"/>
      <c r="D7" s="220"/>
      <c r="E7" s="1069"/>
    </row>
    <row r="8" spans="1:6" s="131" customFormat="1" ht="4.5" customHeight="1" x14ac:dyDescent="0.25">
      <c r="A8" s="1067"/>
      <c r="B8" s="1068"/>
      <c r="C8" s="1068"/>
      <c r="D8" s="221"/>
      <c r="E8" s="1070"/>
    </row>
    <row r="9" spans="1:6" s="131" customFormat="1" ht="20.25" customHeight="1" x14ac:dyDescent="0.25">
      <c r="A9" s="125"/>
      <c r="B9" s="222"/>
      <c r="C9" s="222"/>
      <c r="D9" s="222"/>
      <c r="E9" s="146"/>
      <c r="F9" s="223"/>
    </row>
    <row r="10" spans="1:6" s="131" customFormat="1" ht="20.25" customHeight="1" x14ac:dyDescent="0.25">
      <c r="A10" s="144"/>
      <c r="B10" s="224" t="s">
        <v>438</v>
      </c>
      <c r="C10" s="222"/>
      <c r="D10" s="222"/>
      <c r="E10" s="146"/>
      <c r="F10" s="223"/>
    </row>
    <row r="11" spans="1:6" s="131" customFormat="1" ht="20.25" customHeight="1" x14ac:dyDescent="0.25">
      <c r="A11" s="144"/>
      <c r="B11" s="224" t="s">
        <v>439</v>
      </c>
      <c r="C11" s="222"/>
      <c r="D11" s="222" t="s">
        <v>440</v>
      </c>
      <c r="E11" s="146"/>
      <c r="F11" s="223"/>
    </row>
    <row r="12" spans="1:6" s="131" customFormat="1" ht="20.25" customHeight="1" x14ac:dyDescent="0.25">
      <c r="A12" s="125"/>
      <c r="B12" s="591" t="s">
        <v>1567</v>
      </c>
      <c r="D12" s="589">
        <v>30480691.379999999</v>
      </c>
      <c r="E12" s="146"/>
      <c r="F12" s="223"/>
    </row>
    <row r="13" spans="1:6" s="131" customFormat="1" ht="32.25" customHeight="1" x14ac:dyDescent="0.25">
      <c r="A13" s="144"/>
      <c r="B13" s="592" t="s">
        <v>1568</v>
      </c>
      <c r="C13" s="225"/>
      <c r="D13" s="590">
        <v>19920952.41</v>
      </c>
      <c r="E13" s="146"/>
      <c r="F13" s="223"/>
    </row>
    <row r="14" spans="1:6" x14ac:dyDescent="0.2">
      <c r="A14" s="226"/>
      <c r="E14" s="214"/>
      <c r="F14" s="215"/>
    </row>
    <row r="15" spans="1:6" x14ac:dyDescent="0.2">
      <c r="A15" s="226"/>
      <c r="B15" s="215"/>
      <c r="C15" s="215"/>
      <c r="D15" s="215"/>
      <c r="E15" s="214"/>
      <c r="F15" s="215"/>
    </row>
    <row r="16" spans="1:6" x14ac:dyDescent="0.2">
      <c r="A16" s="226"/>
      <c r="B16" s="227"/>
      <c r="C16" s="227"/>
      <c r="D16" s="227"/>
      <c r="E16" s="214"/>
      <c r="F16" s="215"/>
    </row>
    <row r="17" spans="1:6" x14ac:dyDescent="0.2">
      <c r="A17" s="226"/>
      <c r="B17" s="1064"/>
      <c r="C17" s="1064"/>
      <c r="D17" s="1064"/>
      <c r="E17" s="214"/>
      <c r="F17" s="215"/>
    </row>
    <row r="18" spans="1:6" x14ac:dyDescent="0.2">
      <c r="A18" s="226"/>
      <c r="B18" s="1064"/>
      <c r="C18" s="1064"/>
      <c r="D18" s="1064"/>
      <c r="E18" s="214"/>
    </row>
    <row r="19" spans="1:6" x14ac:dyDescent="0.2">
      <c r="A19" s="226"/>
      <c r="B19" s="1064"/>
      <c r="C19" s="1064"/>
      <c r="D19" s="1064"/>
      <c r="E19" s="214"/>
    </row>
    <row r="20" spans="1:6" x14ac:dyDescent="0.2">
      <c r="A20" s="226"/>
      <c r="B20" s="215"/>
      <c r="C20" s="215"/>
      <c r="D20" s="215"/>
      <c r="E20" s="214"/>
    </row>
    <row r="21" spans="1:6" x14ac:dyDescent="0.2">
      <c r="A21" s="226"/>
      <c r="B21" s="215"/>
      <c r="C21" s="215"/>
      <c r="D21" s="215"/>
      <c r="E21" s="214"/>
    </row>
    <row r="22" spans="1:6" x14ac:dyDescent="0.2">
      <c r="A22" s="226"/>
      <c r="B22" s="215"/>
      <c r="C22" s="215"/>
      <c r="D22" s="215"/>
      <c r="E22" s="214"/>
    </row>
    <row r="23" spans="1:6" x14ac:dyDescent="0.2">
      <c r="A23" s="226"/>
      <c r="B23" s="215"/>
      <c r="C23" s="215"/>
      <c r="D23" s="215"/>
      <c r="E23" s="214"/>
    </row>
    <row r="24" spans="1:6" x14ac:dyDescent="0.2">
      <c r="A24" s="226"/>
      <c r="B24" s="215"/>
      <c r="C24" s="215"/>
      <c r="D24" s="215"/>
      <c r="E24" s="214"/>
    </row>
    <row r="25" spans="1:6" x14ac:dyDescent="0.2">
      <c r="A25" s="226"/>
      <c r="B25" s="215"/>
      <c r="C25" s="215"/>
      <c r="D25" s="215"/>
      <c r="E25" s="214"/>
    </row>
    <row r="26" spans="1:6" x14ac:dyDescent="0.2">
      <c r="A26" s="226"/>
      <c r="B26" s="215"/>
      <c r="C26" s="215"/>
      <c r="D26" s="215"/>
      <c r="E26" s="214"/>
    </row>
    <row r="27" spans="1:6" x14ac:dyDescent="0.2">
      <c r="A27" s="226"/>
      <c r="B27" s="215"/>
      <c r="C27" s="215"/>
      <c r="D27" s="215"/>
      <c r="E27" s="214"/>
    </row>
    <row r="28" spans="1:6" x14ac:dyDescent="0.2">
      <c r="A28" s="226"/>
      <c r="B28" s="215"/>
      <c r="C28" s="215"/>
      <c r="D28" s="215"/>
      <c r="E28" s="214"/>
    </row>
    <row r="29" spans="1:6" x14ac:dyDescent="0.2">
      <c r="A29" s="226"/>
      <c r="B29" s="215"/>
      <c r="C29" s="215"/>
      <c r="D29" s="215"/>
      <c r="E29" s="214"/>
    </row>
    <row r="30" spans="1:6" ht="15" thickBot="1" x14ac:dyDescent="0.25">
      <c r="A30" s="228"/>
      <c r="B30" s="229"/>
      <c r="C30" s="229"/>
      <c r="D30" s="229"/>
      <c r="E30" s="216"/>
    </row>
    <row r="32" spans="1:6" x14ac:dyDescent="0.2">
      <c r="B32" s="230" t="s">
        <v>441</v>
      </c>
      <c r="C32" s="8" t="s">
        <v>442</v>
      </c>
    </row>
  </sheetData>
  <mergeCells count="8">
    <mergeCell ref="B17:D19"/>
    <mergeCell ref="A1:D1"/>
    <mergeCell ref="A2:E2"/>
    <mergeCell ref="A3:E3"/>
    <mergeCell ref="A4:E4"/>
    <mergeCell ref="A7:B8"/>
    <mergeCell ref="C7:C8"/>
    <mergeCell ref="E7:E8"/>
  </mergeCells>
  <printOptions horizontalCentered="1"/>
  <pageMargins left="0.35" right="0.28000000000000003" top="0.74803149606299213" bottom="0.74803149606299213" header="0.31496062992125984" footer="0.31496062992125984"/>
  <pageSetup scale="8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D503"/>
  <sheetViews>
    <sheetView workbookViewId="0">
      <selection activeCell="G27" sqref="G27"/>
    </sheetView>
  </sheetViews>
  <sheetFormatPr baseColWidth="10" defaultRowHeight="14.25" x14ac:dyDescent="0.2"/>
  <cols>
    <col min="1" max="1" width="4.85546875" style="56" customWidth="1"/>
    <col min="2" max="2" width="52" style="8" customWidth="1"/>
    <col min="3" max="4" width="34.42578125" style="8" customWidth="1"/>
    <col min="5" max="16384" width="11.42578125" style="8"/>
  </cols>
  <sheetData>
    <row r="1" spans="1:4" ht="15" x14ac:dyDescent="0.25">
      <c r="A1" s="1071" t="s">
        <v>167</v>
      </c>
      <c r="B1" s="1071"/>
      <c r="C1" s="1071"/>
      <c r="D1" s="1071"/>
    </row>
    <row r="2" spans="1:4" ht="15.75" x14ac:dyDescent="0.25">
      <c r="A2" s="896" t="s">
        <v>427</v>
      </c>
      <c r="B2" s="896"/>
      <c r="C2" s="896"/>
      <c r="D2" s="896"/>
    </row>
    <row r="3" spans="1:4" ht="15" x14ac:dyDescent="0.25">
      <c r="A3" s="1071" t="s">
        <v>662</v>
      </c>
      <c r="B3" s="1071"/>
      <c r="C3" s="1071"/>
      <c r="D3" s="1071"/>
    </row>
    <row r="4" spans="1:4" ht="15.75" x14ac:dyDescent="0.25">
      <c r="A4" s="896" t="s">
        <v>1563</v>
      </c>
      <c r="B4" s="896"/>
      <c r="C4" s="896"/>
      <c r="D4" s="896"/>
    </row>
    <row r="5" spans="1:4" ht="15.75" x14ac:dyDescent="0.25">
      <c r="A5" s="896" t="s">
        <v>298</v>
      </c>
      <c r="B5" s="896"/>
      <c r="C5" s="896"/>
      <c r="D5" s="896"/>
    </row>
    <row r="6" spans="1:4" ht="6.75" customHeight="1" thickBot="1" x14ac:dyDescent="0.25"/>
    <row r="7" spans="1:4" s="131" customFormat="1" ht="30" customHeight="1" x14ac:dyDescent="0.25">
      <c r="A7" s="1072" t="s">
        <v>335</v>
      </c>
      <c r="B7" s="1073"/>
      <c r="C7" s="1076" t="s">
        <v>336</v>
      </c>
      <c r="D7" s="1078" t="s">
        <v>337</v>
      </c>
    </row>
    <row r="8" spans="1:4" s="131" customFormat="1" ht="32.25" customHeight="1" thickBot="1" x14ac:dyDescent="0.3">
      <c r="A8" s="1074"/>
      <c r="B8" s="1075"/>
      <c r="C8" s="1077"/>
      <c r="D8" s="1079"/>
    </row>
    <row r="9" spans="1:4" x14ac:dyDescent="0.2">
      <c r="A9" s="408"/>
      <c r="B9" s="409" t="s">
        <v>663</v>
      </c>
      <c r="C9" s="441" t="s">
        <v>664</v>
      </c>
      <c r="D9" s="411">
        <v>260136.43</v>
      </c>
    </row>
    <row r="10" spans="1:4" x14ac:dyDescent="0.2">
      <c r="A10" s="408"/>
      <c r="B10" s="409" t="s">
        <v>665</v>
      </c>
      <c r="C10" s="410" t="s">
        <v>666</v>
      </c>
      <c r="D10" s="411">
        <v>221700</v>
      </c>
    </row>
    <row r="11" spans="1:4" x14ac:dyDescent="0.2">
      <c r="A11" s="408"/>
      <c r="B11" s="409" t="s">
        <v>667</v>
      </c>
      <c r="C11" s="410" t="s">
        <v>668</v>
      </c>
      <c r="D11" s="411">
        <v>157500</v>
      </c>
    </row>
    <row r="12" spans="1:4" x14ac:dyDescent="0.2">
      <c r="A12" s="408"/>
      <c r="B12" s="409" t="s">
        <v>669</v>
      </c>
      <c r="C12" s="410" t="s">
        <v>670</v>
      </c>
      <c r="D12" s="411">
        <v>157500</v>
      </c>
    </row>
    <row r="13" spans="1:4" x14ac:dyDescent="0.2">
      <c r="A13" s="408"/>
      <c r="B13" s="409" t="s">
        <v>671</v>
      </c>
      <c r="C13" s="410" t="s">
        <v>672</v>
      </c>
      <c r="D13" s="411">
        <v>149000</v>
      </c>
    </row>
    <row r="14" spans="1:4" x14ac:dyDescent="0.2">
      <c r="A14" s="408"/>
      <c r="B14" s="409" t="s">
        <v>673</v>
      </c>
      <c r="C14" s="410" t="s">
        <v>674</v>
      </c>
      <c r="D14" s="411">
        <v>165500</v>
      </c>
    </row>
    <row r="15" spans="1:4" x14ac:dyDescent="0.2">
      <c r="A15" s="408"/>
      <c r="B15" s="409" t="s">
        <v>675</v>
      </c>
      <c r="C15" s="410" t="s">
        <v>676</v>
      </c>
      <c r="D15" s="411">
        <v>310000</v>
      </c>
    </row>
    <row r="16" spans="1:4" x14ac:dyDescent="0.2">
      <c r="A16" s="408"/>
      <c r="B16" s="409" t="s">
        <v>677</v>
      </c>
      <c r="C16" s="410" t="s">
        <v>678</v>
      </c>
      <c r="D16" s="411">
        <v>569890</v>
      </c>
    </row>
    <row r="17" spans="1:4" x14ac:dyDescent="0.2">
      <c r="A17" s="408"/>
      <c r="B17" s="409" t="s">
        <v>679</v>
      </c>
      <c r="C17" s="410" t="s">
        <v>680</v>
      </c>
      <c r="D17" s="411">
        <v>119000</v>
      </c>
    </row>
    <row r="18" spans="1:4" x14ac:dyDescent="0.2">
      <c r="A18" s="408"/>
      <c r="B18" s="409" t="s">
        <v>681</v>
      </c>
      <c r="C18" s="410" t="s">
        <v>680</v>
      </c>
      <c r="D18" s="411">
        <v>119000</v>
      </c>
    </row>
    <row r="19" spans="1:4" x14ac:dyDescent="0.2">
      <c r="A19" s="408"/>
      <c r="B19" s="409" t="s">
        <v>682</v>
      </c>
      <c r="C19" s="410" t="s">
        <v>680</v>
      </c>
      <c r="D19" s="411">
        <v>119000</v>
      </c>
    </row>
    <row r="20" spans="1:4" x14ac:dyDescent="0.2">
      <c r="A20" s="408"/>
      <c r="B20" s="409" t="s">
        <v>683</v>
      </c>
      <c r="C20" s="410" t="s">
        <v>684</v>
      </c>
      <c r="D20" s="411">
        <v>123446</v>
      </c>
    </row>
    <row r="21" spans="1:4" x14ac:dyDescent="0.2">
      <c r="A21" s="408"/>
      <c r="B21" s="409" t="s">
        <v>685</v>
      </c>
      <c r="C21" s="410" t="s">
        <v>684</v>
      </c>
      <c r="D21" s="411">
        <v>129300</v>
      </c>
    </row>
    <row r="22" spans="1:4" x14ac:dyDescent="0.2">
      <c r="A22" s="408"/>
      <c r="B22" s="409" t="s">
        <v>686</v>
      </c>
      <c r="C22" s="410" t="s">
        <v>684</v>
      </c>
      <c r="D22" s="411">
        <v>129300</v>
      </c>
    </row>
    <row r="23" spans="1:4" x14ac:dyDescent="0.2">
      <c r="A23" s="408"/>
      <c r="B23" s="409" t="s">
        <v>687</v>
      </c>
      <c r="C23" s="412" t="s">
        <v>688</v>
      </c>
      <c r="D23" s="413">
        <v>6820</v>
      </c>
    </row>
    <row r="24" spans="1:4" x14ac:dyDescent="0.2">
      <c r="A24" s="408"/>
      <c r="B24" s="409" t="s">
        <v>689</v>
      </c>
      <c r="C24" s="412" t="s">
        <v>690</v>
      </c>
      <c r="D24" s="414">
        <v>14892.5</v>
      </c>
    </row>
    <row r="25" spans="1:4" x14ac:dyDescent="0.2">
      <c r="A25" s="408"/>
      <c r="B25" s="409" t="s">
        <v>691</v>
      </c>
      <c r="C25" s="412" t="s">
        <v>692</v>
      </c>
      <c r="D25" s="414">
        <v>2748.5</v>
      </c>
    </row>
    <row r="26" spans="1:4" x14ac:dyDescent="0.2">
      <c r="A26" s="408"/>
      <c r="B26" s="409" t="s">
        <v>693</v>
      </c>
      <c r="C26" s="412" t="s">
        <v>694</v>
      </c>
      <c r="D26" s="414">
        <v>425</v>
      </c>
    </row>
    <row r="27" spans="1:4" x14ac:dyDescent="0.2">
      <c r="A27" s="408"/>
      <c r="B27" s="409" t="s">
        <v>695</v>
      </c>
      <c r="C27" s="412" t="s">
        <v>694</v>
      </c>
      <c r="D27" s="414">
        <v>425</v>
      </c>
    </row>
    <row r="28" spans="1:4" x14ac:dyDescent="0.2">
      <c r="A28" s="408"/>
      <c r="B28" s="409" t="s">
        <v>696</v>
      </c>
      <c r="C28" s="412" t="s">
        <v>694</v>
      </c>
      <c r="D28" s="414">
        <v>425</v>
      </c>
    </row>
    <row r="29" spans="1:4" x14ac:dyDescent="0.2">
      <c r="A29" s="408"/>
      <c r="B29" s="409" t="s">
        <v>697</v>
      </c>
      <c r="C29" s="412" t="s">
        <v>694</v>
      </c>
      <c r="D29" s="414">
        <v>425</v>
      </c>
    </row>
    <row r="30" spans="1:4" x14ac:dyDescent="0.2">
      <c r="A30" s="408"/>
      <c r="B30" s="409" t="s">
        <v>698</v>
      </c>
      <c r="C30" s="412" t="s">
        <v>694</v>
      </c>
      <c r="D30" s="414">
        <v>425</v>
      </c>
    </row>
    <row r="31" spans="1:4" x14ac:dyDescent="0.2">
      <c r="A31" s="408"/>
      <c r="B31" s="409" t="s">
        <v>699</v>
      </c>
      <c r="C31" s="412" t="s">
        <v>700</v>
      </c>
      <c r="D31" s="414">
        <v>1380</v>
      </c>
    </row>
    <row r="32" spans="1:4" x14ac:dyDescent="0.2">
      <c r="A32" s="408"/>
      <c r="B32" s="409" t="s">
        <v>701</v>
      </c>
      <c r="C32" s="412" t="s">
        <v>702</v>
      </c>
      <c r="D32" s="414">
        <v>5571.75</v>
      </c>
    </row>
    <row r="33" spans="1:4" x14ac:dyDescent="0.2">
      <c r="A33" s="408"/>
      <c r="B33" s="409" t="s">
        <v>703</v>
      </c>
      <c r="C33" s="412" t="s">
        <v>704</v>
      </c>
      <c r="D33" s="414">
        <v>1483.5</v>
      </c>
    </row>
    <row r="34" spans="1:4" x14ac:dyDescent="0.2">
      <c r="A34" s="408"/>
      <c r="B34" s="409" t="s">
        <v>705</v>
      </c>
      <c r="C34" s="415" t="s">
        <v>706</v>
      </c>
      <c r="D34" s="414">
        <v>13386</v>
      </c>
    </row>
    <row r="35" spans="1:4" x14ac:dyDescent="0.2">
      <c r="A35" s="408"/>
      <c r="B35" s="409" t="s">
        <v>707</v>
      </c>
      <c r="C35" s="415" t="s">
        <v>708</v>
      </c>
      <c r="D35" s="416">
        <v>1923.6279999999999</v>
      </c>
    </row>
    <row r="36" spans="1:4" x14ac:dyDescent="0.2">
      <c r="A36" s="408"/>
      <c r="B36" s="409" t="s">
        <v>709</v>
      </c>
      <c r="C36" s="415" t="s">
        <v>710</v>
      </c>
      <c r="D36" s="414">
        <v>9289.2800000000007</v>
      </c>
    </row>
    <row r="37" spans="1:4" x14ac:dyDescent="0.2">
      <c r="A37" s="408"/>
      <c r="B37" s="409" t="s">
        <v>711</v>
      </c>
      <c r="C37" s="417" t="s">
        <v>712</v>
      </c>
      <c r="D37" s="414">
        <v>1455.9970000000001</v>
      </c>
    </row>
    <row r="38" spans="1:4" x14ac:dyDescent="0.2">
      <c r="A38" s="408"/>
      <c r="B38" s="409" t="s">
        <v>713</v>
      </c>
      <c r="C38" s="417" t="s">
        <v>714</v>
      </c>
      <c r="D38" s="414">
        <v>3507.5</v>
      </c>
    </row>
    <row r="39" spans="1:4" x14ac:dyDescent="0.2">
      <c r="A39" s="408"/>
      <c r="B39" s="409" t="s">
        <v>715</v>
      </c>
      <c r="C39" s="417" t="s">
        <v>716</v>
      </c>
      <c r="D39" s="414">
        <v>425</v>
      </c>
    </row>
    <row r="40" spans="1:4" x14ac:dyDescent="0.2">
      <c r="A40" s="408"/>
      <c r="B40" s="409" t="s">
        <v>717</v>
      </c>
      <c r="C40" s="417" t="s">
        <v>718</v>
      </c>
      <c r="D40" s="414">
        <v>11582.19</v>
      </c>
    </row>
    <row r="41" spans="1:4" x14ac:dyDescent="0.2">
      <c r="A41" s="408"/>
      <c r="B41" s="409" t="s">
        <v>719</v>
      </c>
      <c r="C41" s="415" t="s">
        <v>720</v>
      </c>
      <c r="D41" s="414">
        <v>2900</v>
      </c>
    </row>
    <row r="42" spans="1:4" x14ac:dyDescent="0.2">
      <c r="A42" s="408"/>
      <c r="B42" s="409" t="s">
        <v>721</v>
      </c>
      <c r="C42" s="412" t="s">
        <v>722</v>
      </c>
      <c r="D42" s="414">
        <v>1380</v>
      </c>
    </row>
    <row r="43" spans="1:4" x14ac:dyDescent="0.2">
      <c r="A43" s="408"/>
      <c r="B43" s="409" t="s">
        <v>723</v>
      </c>
      <c r="C43" s="412" t="s">
        <v>724</v>
      </c>
      <c r="D43" s="414">
        <v>4025</v>
      </c>
    </row>
    <row r="44" spans="1:4" x14ac:dyDescent="0.2">
      <c r="A44" s="408"/>
      <c r="B44" s="409" t="s">
        <v>725</v>
      </c>
      <c r="C44" s="415" t="s">
        <v>708</v>
      </c>
      <c r="D44" s="416">
        <v>1923.6279999999999</v>
      </c>
    </row>
    <row r="45" spans="1:4" x14ac:dyDescent="0.2">
      <c r="A45" s="408"/>
      <c r="B45" s="409" t="s">
        <v>726</v>
      </c>
      <c r="C45" s="415" t="s">
        <v>727</v>
      </c>
      <c r="D45" s="414">
        <v>6842.5</v>
      </c>
    </row>
    <row r="46" spans="1:4" x14ac:dyDescent="0.2">
      <c r="A46" s="408"/>
      <c r="B46" s="409" t="s">
        <v>728</v>
      </c>
      <c r="C46" s="417" t="s">
        <v>729</v>
      </c>
      <c r="D46" s="414">
        <v>1455.9970000000001</v>
      </c>
    </row>
    <row r="47" spans="1:4" x14ac:dyDescent="0.2">
      <c r="A47" s="408"/>
      <c r="B47" s="409" t="s">
        <v>730</v>
      </c>
      <c r="C47" s="415" t="s">
        <v>708</v>
      </c>
      <c r="D47" s="416">
        <v>1923.6279999999999</v>
      </c>
    </row>
    <row r="48" spans="1:4" x14ac:dyDescent="0.2">
      <c r="A48" s="408"/>
      <c r="B48" s="409" t="s">
        <v>731</v>
      </c>
      <c r="C48" s="412" t="s">
        <v>732</v>
      </c>
      <c r="D48" s="414">
        <v>3622.5</v>
      </c>
    </row>
    <row r="49" spans="1:4" x14ac:dyDescent="0.2">
      <c r="A49" s="408"/>
      <c r="B49" s="409" t="s">
        <v>733</v>
      </c>
      <c r="C49" s="415" t="s">
        <v>708</v>
      </c>
      <c r="D49" s="416">
        <v>1923.6279999999999</v>
      </c>
    </row>
    <row r="50" spans="1:4" x14ac:dyDescent="0.2">
      <c r="A50" s="408"/>
      <c r="B50" s="409" t="s">
        <v>734</v>
      </c>
      <c r="C50" s="412" t="s">
        <v>735</v>
      </c>
      <c r="D50" s="413">
        <v>14630.88</v>
      </c>
    </row>
    <row r="51" spans="1:4" x14ac:dyDescent="0.2">
      <c r="A51" s="408"/>
      <c r="B51" s="409" t="s">
        <v>736</v>
      </c>
      <c r="C51" s="412" t="s">
        <v>737</v>
      </c>
      <c r="D51" s="413">
        <v>5393.5</v>
      </c>
    </row>
    <row r="52" spans="1:4" x14ac:dyDescent="0.2">
      <c r="A52" s="408"/>
      <c r="B52" s="409" t="s">
        <v>738</v>
      </c>
      <c r="C52" s="412" t="s">
        <v>739</v>
      </c>
      <c r="D52" s="414">
        <v>1023.5</v>
      </c>
    </row>
    <row r="53" spans="1:4" x14ac:dyDescent="0.2">
      <c r="A53" s="408"/>
      <c r="B53" s="409" t="s">
        <v>740</v>
      </c>
      <c r="C53" s="412" t="s">
        <v>741</v>
      </c>
      <c r="D53" s="413">
        <v>2978.5</v>
      </c>
    </row>
    <row r="54" spans="1:4" x14ac:dyDescent="0.2">
      <c r="A54" s="408"/>
      <c r="B54" s="409" t="s">
        <v>742</v>
      </c>
      <c r="C54" s="412" t="s">
        <v>743</v>
      </c>
      <c r="D54" s="413">
        <v>2530</v>
      </c>
    </row>
    <row r="55" spans="1:4" x14ac:dyDescent="0.2">
      <c r="A55" s="408"/>
      <c r="B55" s="409" t="s">
        <v>744</v>
      </c>
      <c r="C55" s="410" t="s">
        <v>745</v>
      </c>
      <c r="D55" s="418">
        <v>1937.75</v>
      </c>
    </row>
    <row r="56" spans="1:4" x14ac:dyDescent="0.2">
      <c r="A56" s="408"/>
      <c r="B56" s="409" t="s">
        <v>746</v>
      </c>
      <c r="C56" s="412" t="s">
        <v>747</v>
      </c>
      <c r="D56" s="414">
        <v>1932</v>
      </c>
    </row>
    <row r="57" spans="1:4" x14ac:dyDescent="0.2">
      <c r="A57" s="408"/>
      <c r="B57" s="409" t="s">
        <v>748</v>
      </c>
      <c r="C57" s="412" t="s">
        <v>749</v>
      </c>
      <c r="D57" s="413">
        <v>27929</v>
      </c>
    </row>
    <row r="58" spans="1:4" x14ac:dyDescent="0.2">
      <c r="A58" s="408"/>
      <c r="B58" s="409" t="s">
        <v>750</v>
      </c>
      <c r="C58" s="415" t="s">
        <v>751</v>
      </c>
      <c r="D58" s="414">
        <v>18285</v>
      </c>
    </row>
    <row r="59" spans="1:4" x14ac:dyDescent="0.2">
      <c r="A59" s="408"/>
      <c r="B59" s="409" t="s">
        <v>752</v>
      </c>
      <c r="C59" s="415" t="s">
        <v>735</v>
      </c>
      <c r="D59" s="414">
        <v>11300</v>
      </c>
    </row>
    <row r="60" spans="1:4" x14ac:dyDescent="0.2">
      <c r="A60" s="408"/>
      <c r="B60" s="409" t="s">
        <v>753</v>
      </c>
      <c r="C60" s="415" t="s">
        <v>754</v>
      </c>
      <c r="D60" s="414">
        <v>943</v>
      </c>
    </row>
    <row r="61" spans="1:4" x14ac:dyDescent="0.2">
      <c r="A61" s="408"/>
      <c r="B61" s="409" t="s">
        <v>755</v>
      </c>
      <c r="C61" s="415" t="s">
        <v>754</v>
      </c>
      <c r="D61" s="414">
        <v>943</v>
      </c>
    </row>
    <row r="62" spans="1:4" x14ac:dyDescent="0.2">
      <c r="A62" s="408"/>
      <c r="B62" s="409" t="s">
        <v>756</v>
      </c>
      <c r="C62" s="419" t="s">
        <v>757</v>
      </c>
      <c r="D62" s="413">
        <v>3438.5</v>
      </c>
    </row>
    <row r="63" spans="1:4" x14ac:dyDescent="0.2">
      <c r="A63" s="408"/>
      <c r="B63" s="409" t="s">
        <v>758</v>
      </c>
      <c r="C63" s="419" t="s">
        <v>759</v>
      </c>
      <c r="D63" s="413">
        <v>9878.5</v>
      </c>
    </row>
    <row r="64" spans="1:4" x14ac:dyDescent="0.2">
      <c r="A64" s="408"/>
      <c r="B64" s="409" t="s">
        <v>760</v>
      </c>
      <c r="C64" s="417" t="s">
        <v>735</v>
      </c>
      <c r="D64" s="413">
        <v>11300</v>
      </c>
    </row>
    <row r="65" spans="1:4" x14ac:dyDescent="0.2">
      <c r="A65" s="408"/>
      <c r="B65" s="409" t="s">
        <v>761</v>
      </c>
      <c r="C65" s="417" t="s">
        <v>762</v>
      </c>
      <c r="D65" s="413">
        <v>943</v>
      </c>
    </row>
    <row r="66" spans="1:4" x14ac:dyDescent="0.2">
      <c r="A66" s="408"/>
      <c r="B66" s="409" t="s">
        <v>763</v>
      </c>
      <c r="C66" s="420" t="s">
        <v>764</v>
      </c>
      <c r="D66" s="418">
        <v>5175</v>
      </c>
    </row>
    <row r="67" spans="1:4" x14ac:dyDescent="0.2">
      <c r="A67" s="408"/>
      <c r="B67" s="409" t="s">
        <v>765</v>
      </c>
      <c r="C67" s="420" t="s">
        <v>766</v>
      </c>
      <c r="D67" s="418">
        <v>9442.42</v>
      </c>
    </row>
    <row r="68" spans="1:4" x14ac:dyDescent="0.2">
      <c r="A68" s="408"/>
      <c r="B68" s="409" t="s">
        <v>767</v>
      </c>
      <c r="C68" s="420" t="s">
        <v>768</v>
      </c>
      <c r="D68" s="418">
        <v>3306.02</v>
      </c>
    </row>
    <row r="69" spans="1:4" x14ac:dyDescent="0.2">
      <c r="A69" s="408"/>
      <c r="B69" s="409" t="s">
        <v>769</v>
      </c>
      <c r="C69" s="412" t="s">
        <v>770</v>
      </c>
      <c r="D69" s="414">
        <v>4025</v>
      </c>
    </row>
    <row r="70" spans="1:4" x14ac:dyDescent="0.2">
      <c r="A70" s="408"/>
      <c r="B70" s="409" t="s">
        <v>771</v>
      </c>
      <c r="C70" s="420" t="s">
        <v>772</v>
      </c>
      <c r="D70" s="418">
        <v>3783.5</v>
      </c>
    </row>
    <row r="71" spans="1:4" x14ac:dyDescent="0.2">
      <c r="A71" s="408"/>
      <c r="B71" s="409" t="s">
        <v>773</v>
      </c>
      <c r="C71" s="412" t="s">
        <v>774</v>
      </c>
      <c r="D71" s="413">
        <v>4582</v>
      </c>
    </row>
    <row r="72" spans="1:4" x14ac:dyDescent="0.2">
      <c r="A72" s="408"/>
      <c r="B72" s="409" t="s">
        <v>775</v>
      </c>
      <c r="C72" s="412" t="s">
        <v>776</v>
      </c>
      <c r="D72" s="413">
        <v>1943.5</v>
      </c>
    </row>
    <row r="73" spans="1:4" x14ac:dyDescent="0.2">
      <c r="A73" s="408"/>
      <c r="B73" s="409" t="s">
        <v>777</v>
      </c>
      <c r="C73" s="419" t="s">
        <v>778</v>
      </c>
      <c r="D73" s="413">
        <v>1485</v>
      </c>
    </row>
    <row r="74" spans="1:4" x14ac:dyDescent="0.2">
      <c r="A74" s="408"/>
      <c r="B74" s="409" t="s">
        <v>779</v>
      </c>
      <c r="C74" s="419" t="s">
        <v>780</v>
      </c>
      <c r="D74" s="413">
        <v>2748.5</v>
      </c>
    </row>
    <row r="75" spans="1:4" x14ac:dyDescent="0.2">
      <c r="A75" s="408"/>
      <c r="B75" s="409" t="s">
        <v>781</v>
      </c>
      <c r="C75" s="417" t="s">
        <v>735</v>
      </c>
      <c r="D75" s="413">
        <v>7055.58</v>
      </c>
    </row>
    <row r="76" spans="1:4" x14ac:dyDescent="0.2">
      <c r="A76" s="408"/>
      <c r="B76" s="409" t="s">
        <v>782</v>
      </c>
      <c r="C76" s="417" t="s">
        <v>783</v>
      </c>
      <c r="D76" s="413">
        <v>2250.15</v>
      </c>
    </row>
    <row r="77" spans="1:4" x14ac:dyDescent="0.2">
      <c r="A77" s="408"/>
      <c r="B77" s="409" t="s">
        <v>784</v>
      </c>
      <c r="C77" s="417" t="s">
        <v>785</v>
      </c>
      <c r="D77" s="413">
        <v>1943.5</v>
      </c>
    </row>
    <row r="78" spans="1:4" x14ac:dyDescent="0.2">
      <c r="A78" s="408"/>
      <c r="B78" s="409" t="s">
        <v>786</v>
      </c>
      <c r="C78" s="417" t="s">
        <v>785</v>
      </c>
      <c r="D78" s="414">
        <v>1943.5</v>
      </c>
    </row>
    <row r="79" spans="1:4" x14ac:dyDescent="0.2">
      <c r="A79" s="408"/>
      <c r="B79" s="409" t="s">
        <v>787</v>
      </c>
      <c r="C79" s="419" t="s">
        <v>788</v>
      </c>
      <c r="D79" s="414">
        <v>3461.5</v>
      </c>
    </row>
    <row r="80" spans="1:4" x14ac:dyDescent="0.2">
      <c r="A80" s="408"/>
      <c r="B80" s="409" t="s">
        <v>789</v>
      </c>
      <c r="C80" s="417" t="s">
        <v>790</v>
      </c>
      <c r="D80" s="413">
        <v>1483.5</v>
      </c>
    </row>
    <row r="81" spans="1:4" x14ac:dyDescent="0.2">
      <c r="A81" s="408"/>
      <c r="B81" s="409" t="s">
        <v>791</v>
      </c>
      <c r="C81" s="417" t="s">
        <v>792</v>
      </c>
      <c r="D81" s="413">
        <v>2127.5</v>
      </c>
    </row>
    <row r="82" spans="1:4" x14ac:dyDescent="0.2">
      <c r="A82" s="408"/>
      <c r="B82" s="409" t="s">
        <v>793</v>
      </c>
      <c r="C82" s="419" t="s">
        <v>794</v>
      </c>
      <c r="D82" s="414">
        <v>16164.6</v>
      </c>
    </row>
    <row r="83" spans="1:4" x14ac:dyDescent="0.2">
      <c r="A83" s="408"/>
      <c r="B83" s="409" t="s">
        <v>795</v>
      </c>
      <c r="C83" s="412" t="s">
        <v>796</v>
      </c>
      <c r="D83" s="414">
        <v>4784</v>
      </c>
    </row>
    <row r="84" spans="1:4" x14ac:dyDescent="0.2">
      <c r="A84" s="408"/>
      <c r="B84" s="409" t="s">
        <v>797</v>
      </c>
      <c r="C84" s="412" t="s">
        <v>798</v>
      </c>
      <c r="D84" s="414">
        <v>3507.5</v>
      </c>
    </row>
    <row r="85" spans="1:4" x14ac:dyDescent="0.2">
      <c r="A85" s="408"/>
      <c r="B85" s="409" t="s">
        <v>799</v>
      </c>
      <c r="C85" s="412" t="s">
        <v>800</v>
      </c>
      <c r="D85" s="414">
        <v>3093.5</v>
      </c>
    </row>
    <row r="86" spans="1:4" x14ac:dyDescent="0.2">
      <c r="A86" s="408"/>
      <c r="B86" s="409" t="s">
        <v>801</v>
      </c>
      <c r="C86" s="417" t="s">
        <v>802</v>
      </c>
      <c r="D86" s="414">
        <v>4141.2</v>
      </c>
    </row>
    <row r="87" spans="1:4" x14ac:dyDescent="0.2">
      <c r="A87" s="408"/>
      <c r="B87" s="409" t="s">
        <v>803</v>
      </c>
      <c r="C87" s="417" t="s">
        <v>804</v>
      </c>
      <c r="D87" s="414">
        <v>1725</v>
      </c>
    </row>
    <row r="88" spans="1:4" ht="22.5" x14ac:dyDescent="0.2">
      <c r="A88" s="408"/>
      <c r="B88" s="409" t="s">
        <v>805</v>
      </c>
      <c r="C88" s="421" t="s">
        <v>806</v>
      </c>
      <c r="D88" s="414">
        <v>10804.24</v>
      </c>
    </row>
    <row r="89" spans="1:4" x14ac:dyDescent="0.2">
      <c r="A89" s="408"/>
      <c r="B89" s="409" t="s">
        <v>807</v>
      </c>
      <c r="C89" s="417" t="s">
        <v>808</v>
      </c>
      <c r="D89" s="414">
        <v>4095.96</v>
      </c>
    </row>
    <row r="90" spans="1:4" x14ac:dyDescent="0.2">
      <c r="A90" s="408"/>
      <c r="B90" s="409" t="s">
        <v>809</v>
      </c>
      <c r="C90" s="417" t="s">
        <v>810</v>
      </c>
      <c r="D90" s="414">
        <v>4598.99</v>
      </c>
    </row>
    <row r="91" spans="1:4" x14ac:dyDescent="0.2">
      <c r="A91" s="408"/>
      <c r="B91" s="409" t="s">
        <v>811</v>
      </c>
      <c r="C91" s="417" t="s">
        <v>812</v>
      </c>
      <c r="D91" s="414">
        <v>2868.99</v>
      </c>
    </row>
    <row r="92" spans="1:4" x14ac:dyDescent="0.2">
      <c r="A92" s="408"/>
      <c r="B92" s="409" t="s">
        <v>813</v>
      </c>
      <c r="C92" s="417" t="s">
        <v>814</v>
      </c>
      <c r="D92" s="414">
        <v>2900</v>
      </c>
    </row>
    <row r="93" spans="1:4" x14ac:dyDescent="0.2">
      <c r="A93" s="408"/>
      <c r="B93" s="409" t="s">
        <v>815</v>
      </c>
      <c r="C93" s="417" t="s">
        <v>814</v>
      </c>
      <c r="D93" s="414">
        <v>2900</v>
      </c>
    </row>
    <row r="94" spans="1:4" x14ac:dyDescent="0.2">
      <c r="A94" s="408"/>
      <c r="B94" s="409" t="s">
        <v>816</v>
      </c>
      <c r="C94" s="417" t="s">
        <v>817</v>
      </c>
      <c r="D94" s="414">
        <v>8742.66</v>
      </c>
    </row>
    <row r="95" spans="1:4" x14ac:dyDescent="0.2">
      <c r="A95" s="408"/>
      <c r="B95" s="409" t="s">
        <v>818</v>
      </c>
      <c r="C95" s="420" t="s">
        <v>735</v>
      </c>
      <c r="D95" s="422">
        <v>11300</v>
      </c>
    </row>
    <row r="96" spans="1:4" x14ac:dyDescent="0.2">
      <c r="A96" s="408"/>
      <c r="B96" s="409" t="s">
        <v>819</v>
      </c>
      <c r="C96" s="423" t="s">
        <v>820</v>
      </c>
      <c r="D96" s="422">
        <v>6739</v>
      </c>
    </row>
    <row r="97" spans="1:4" x14ac:dyDescent="0.2">
      <c r="A97" s="408"/>
      <c r="B97" s="409" t="s">
        <v>821</v>
      </c>
      <c r="C97" s="412" t="s">
        <v>822</v>
      </c>
      <c r="D97" s="422">
        <v>4350</v>
      </c>
    </row>
    <row r="98" spans="1:4" x14ac:dyDescent="0.2">
      <c r="A98" s="408"/>
      <c r="B98" s="409" t="s">
        <v>823</v>
      </c>
      <c r="C98" s="417" t="s">
        <v>824</v>
      </c>
      <c r="D98" s="414">
        <v>1920.5</v>
      </c>
    </row>
    <row r="99" spans="1:4" x14ac:dyDescent="0.2">
      <c r="A99" s="408"/>
      <c r="B99" s="409" t="s">
        <v>825</v>
      </c>
      <c r="C99" s="415" t="s">
        <v>826</v>
      </c>
      <c r="D99" s="414">
        <v>2146</v>
      </c>
    </row>
    <row r="100" spans="1:4" x14ac:dyDescent="0.2">
      <c r="A100" s="408"/>
      <c r="B100" s="409" t="s">
        <v>827</v>
      </c>
      <c r="C100" s="421" t="s">
        <v>828</v>
      </c>
      <c r="D100" s="414">
        <v>5514.64</v>
      </c>
    </row>
    <row r="101" spans="1:4" x14ac:dyDescent="0.2">
      <c r="A101" s="408"/>
      <c r="B101" s="409" t="s">
        <v>829</v>
      </c>
      <c r="C101" s="412" t="s">
        <v>822</v>
      </c>
      <c r="D101" s="422">
        <v>4350</v>
      </c>
    </row>
    <row r="102" spans="1:4" x14ac:dyDescent="0.2">
      <c r="A102" s="408"/>
      <c r="B102" s="409" t="s">
        <v>830</v>
      </c>
      <c r="C102" s="415" t="s">
        <v>826</v>
      </c>
      <c r="D102" s="414">
        <v>2146</v>
      </c>
    </row>
    <row r="103" spans="1:4" x14ac:dyDescent="0.2">
      <c r="A103" s="408"/>
      <c r="B103" s="409" t="s">
        <v>831</v>
      </c>
      <c r="C103" s="421" t="s">
        <v>828</v>
      </c>
      <c r="D103" s="414">
        <v>5514.64</v>
      </c>
    </row>
    <row r="104" spans="1:4" x14ac:dyDescent="0.2">
      <c r="A104" s="408"/>
      <c r="B104" s="409" t="s">
        <v>832</v>
      </c>
      <c r="C104" s="417" t="s">
        <v>708</v>
      </c>
      <c r="D104" s="413">
        <v>2100.0059999999999</v>
      </c>
    </row>
    <row r="105" spans="1:4" x14ac:dyDescent="0.2">
      <c r="A105" s="408"/>
      <c r="B105" s="409" t="s">
        <v>833</v>
      </c>
      <c r="C105" s="417" t="s">
        <v>834</v>
      </c>
      <c r="D105" s="414">
        <v>5858.9880000000003</v>
      </c>
    </row>
    <row r="106" spans="1:4" x14ac:dyDescent="0.2">
      <c r="A106" s="408"/>
      <c r="B106" s="409" t="s">
        <v>835</v>
      </c>
      <c r="C106" s="415" t="s">
        <v>826</v>
      </c>
      <c r="D106" s="414">
        <v>2146</v>
      </c>
    </row>
    <row r="107" spans="1:4" x14ac:dyDescent="0.2">
      <c r="A107" s="408"/>
      <c r="B107" s="409" t="s">
        <v>836</v>
      </c>
      <c r="C107" s="417" t="s">
        <v>837</v>
      </c>
      <c r="D107" s="424">
        <v>1955</v>
      </c>
    </row>
    <row r="108" spans="1:4" x14ac:dyDescent="0.2">
      <c r="A108" s="408"/>
      <c r="B108" s="409" t="s">
        <v>838</v>
      </c>
      <c r="C108" s="415" t="s">
        <v>826</v>
      </c>
      <c r="D108" s="414">
        <v>2146</v>
      </c>
    </row>
    <row r="109" spans="1:4" x14ac:dyDescent="0.2">
      <c r="A109" s="408"/>
      <c r="B109" s="409" t="s">
        <v>839</v>
      </c>
      <c r="C109" s="417" t="s">
        <v>840</v>
      </c>
      <c r="D109" s="414">
        <v>15660</v>
      </c>
    </row>
    <row r="110" spans="1:4" x14ac:dyDescent="0.2">
      <c r="A110" s="408"/>
      <c r="B110" s="409" t="s">
        <v>841</v>
      </c>
      <c r="C110" s="417" t="s">
        <v>820</v>
      </c>
      <c r="D110" s="414">
        <v>4594.25</v>
      </c>
    </row>
    <row r="111" spans="1:4" x14ac:dyDescent="0.2">
      <c r="A111" s="408"/>
      <c r="B111" s="409" t="s">
        <v>842</v>
      </c>
      <c r="C111" s="415" t="s">
        <v>843</v>
      </c>
      <c r="D111" s="414">
        <v>9107.9599999999991</v>
      </c>
    </row>
    <row r="112" spans="1:4" x14ac:dyDescent="0.2">
      <c r="A112" s="408"/>
      <c r="B112" s="409" t="s">
        <v>844</v>
      </c>
      <c r="C112" s="415" t="s">
        <v>826</v>
      </c>
      <c r="D112" s="414">
        <v>2146</v>
      </c>
    </row>
    <row r="113" spans="1:4" x14ac:dyDescent="0.2">
      <c r="A113" s="408"/>
      <c r="B113" s="409" t="s">
        <v>845</v>
      </c>
      <c r="C113" s="415" t="s">
        <v>826</v>
      </c>
      <c r="D113" s="414">
        <v>2146</v>
      </c>
    </row>
    <row r="114" spans="1:4" x14ac:dyDescent="0.2">
      <c r="A114" s="408"/>
      <c r="B114" s="409" t="s">
        <v>846</v>
      </c>
      <c r="C114" s="412" t="s">
        <v>847</v>
      </c>
      <c r="D114" s="414">
        <v>2100.0059999999999</v>
      </c>
    </row>
    <row r="115" spans="1:4" x14ac:dyDescent="0.2">
      <c r="A115" s="408"/>
      <c r="B115" s="409" t="s">
        <v>848</v>
      </c>
      <c r="C115" s="412" t="s">
        <v>849</v>
      </c>
      <c r="D115" s="414">
        <v>4358.5</v>
      </c>
    </row>
    <row r="116" spans="1:4" x14ac:dyDescent="0.2">
      <c r="A116" s="408"/>
      <c r="B116" s="409" t="s">
        <v>850</v>
      </c>
      <c r="C116" s="415" t="s">
        <v>826</v>
      </c>
      <c r="D116" s="414">
        <v>2146</v>
      </c>
    </row>
    <row r="117" spans="1:4" x14ac:dyDescent="0.2">
      <c r="A117" s="408"/>
      <c r="B117" s="409" t="s">
        <v>851</v>
      </c>
      <c r="C117" s="415" t="s">
        <v>826</v>
      </c>
      <c r="D117" s="414">
        <v>2146</v>
      </c>
    </row>
    <row r="118" spans="1:4" x14ac:dyDescent="0.2">
      <c r="A118" s="408"/>
      <c r="B118" s="409" t="s">
        <v>852</v>
      </c>
      <c r="C118" s="412" t="s">
        <v>853</v>
      </c>
      <c r="D118" s="414">
        <v>2173.5</v>
      </c>
    </row>
    <row r="119" spans="1:4" x14ac:dyDescent="0.2">
      <c r="A119" s="408"/>
      <c r="B119" s="409" t="s">
        <v>854</v>
      </c>
      <c r="C119" s="412" t="s">
        <v>822</v>
      </c>
      <c r="D119" s="414">
        <v>4350</v>
      </c>
    </row>
    <row r="120" spans="1:4" x14ac:dyDescent="0.2">
      <c r="A120" s="408"/>
      <c r="B120" s="409" t="s">
        <v>855</v>
      </c>
      <c r="C120" s="412" t="s">
        <v>856</v>
      </c>
      <c r="D120" s="414">
        <v>733</v>
      </c>
    </row>
    <row r="121" spans="1:4" x14ac:dyDescent="0.2">
      <c r="A121" s="408"/>
      <c r="B121" s="409" t="s">
        <v>857</v>
      </c>
      <c r="C121" s="412" t="s">
        <v>856</v>
      </c>
      <c r="D121" s="414">
        <v>733</v>
      </c>
    </row>
    <row r="122" spans="1:4" x14ac:dyDescent="0.2">
      <c r="A122" s="408"/>
      <c r="B122" s="409" t="s">
        <v>858</v>
      </c>
      <c r="C122" s="412" t="s">
        <v>859</v>
      </c>
      <c r="D122" s="414">
        <v>1455.9970000000001</v>
      </c>
    </row>
    <row r="123" spans="1:4" x14ac:dyDescent="0.2">
      <c r="A123" s="408"/>
      <c r="B123" s="409" t="s">
        <v>860</v>
      </c>
      <c r="C123" s="412" t="s">
        <v>861</v>
      </c>
      <c r="D123" s="414">
        <v>2262</v>
      </c>
    </row>
    <row r="124" spans="1:4" x14ac:dyDescent="0.2">
      <c r="A124" s="408"/>
      <c r="B124" s="409" t="s">
        <v>862</v>
      </c>
      <c r="C124" s="412" t="s">
        <v>735</v>
      </c>
      <c r="D124" s="414">
        <v>15805</v>
      </c>
    </row>
    <row r="125" spans="1:4" x14ac:dyDescent="0.2">
      <c r="A125" s="408"/>
      <c r="B125" s="409" t="s">
        <v>863</v>
      </c>
      <c r="C125" s="412" t="s">
        <v>864</v>
      </c>
      <c r="D125" s="414">
        <v>7250</v>
      </c>
    </row>
    <row r="126" spans="1:4" x14ac:dyDescent="0.2">
      <c r="A126" s="408"/>
      <c r="B126" s="409" t="s">
        <v>865</v>
      </c>
      <c r="C126" s="415" t="s">
        <v>866</v>
      </c>
      <c r="D126" s="414">
        <v>16820</v>
      </c>
    </row>
    <row r="127" spans="1:4" x14ac:dyDescent="0.2">
      <c r="A127" s="408"/>
      <c r="B127" s="409" t="s">
        <v>867</v>
      </c>
      <c r="C127" s="412" t="s">
        <v>735</v>
      </c>
      <c r="D127" s="414">
        <v>14315.2</v>
      </c>
    </row>
    <row r="128" spans="1:4" x14ac:dyDescent="0.2">
      <c r="A128" s="408"/>
      <c r="B128" s="409" t="s">
        <v>868</v>
      </c>
      <c r="C128" s="412" t="s">
        <v>822</v>
      </c>
      <c r="D128" s="414">
        <v>4350</v>
      </c>
    </row>
    <row r="129" spans="1:4" x14ac:dyDescent="0.2">
      <c r="A129" s="408"/>
      <c r="B129" s="409" t="s">
        <v>869</v>
      </c>
      <c r="C129" s="412" t="s">
        <v>870</v>
      </c>
      <c r="D129" s="414">
        <v>2748.5</v>
      </c>
    </row>
    <row r="130" spans="1:4" x14ac:dyDescent="0.2">
      <c r="A130" s="408"/>
      <c r="B130" s="409" t="s">
        <v>871</v>
      </c>
      <c r="C130" s="415" t="s">
        <v>826</v>
      </c>
      <c r="D130" s="414">
        <v>2146</v>
      </c>
    </row>
    <row r="131" spans="1:4" x14ac:dyDescent="0.2">
      <c r="A131" s="408"/>
      <c r="B131" s="409" t="s">
        <v>872</v>
      </c>
      <c r="C131" s="412" t="s">
        <v>856</v>
      </c>
      <c r="D131" s="414">
        <v>733</v>
      </c>
    </row>
    <row r="132" spans="1:4" x14ac:dyDescent="0.2">
      <c r="A132" s="408"/>
      <c r="B132" s="409" t="s">
        <v>873</v>
      </c>
      <c r="C132" s="412" t="s">
        <v>824</v>
      </c>
      <c r="D132" s="414">
        <v>2156.25</v>
      </c>
    </row>
    <row r="133" spans="1:4" x14ac:dyDescent="0.2">
      <c r="A133" s="408"/>
      <c r="B133" s="409" t="s">
        <v>874</v>
      </c>
      <c r="C133" s="412" t="s">
        <v>875</v>
      </c>
      <c r="D133" s="414">
        <v>3422</v>
      </c>
    </row>
    <row r="134" spans="1:4" x14ac:dyDescent="0.2">
      <c r="A134" s="408"/>
      <c r="B134" s="409" t="s">
        <v>876</v>
      </c>
      <c r="C134" s="415" t="s">
        <v>826</v>
      </c>
      <c r="D134" s="414">
        <v>2146</v>
      </c>
    </row>
    <row r="135" spans="1:4" x14ac:dyDescent="0.2">
      <c r="A135" s="408"/>
      <c r="B135" s="409" t="s">
        <v>877</v>
      </c>
      <c r="C135" s="412" t="s">
        <v>822</v>
      </c>
      <c r="D135" s="414">
        <v>4350</v>
      </c>
    </row>
    <row r="136" spans="1:4" x14ac:dyDescent="0.2">
      <c r="A136" s="408"/>
      <c r="B136" s="409" t="s">
        <v>878</v>
      </c>
      <c r="C136" s="412" t="s">
        <v>859</v>
      </c>
      <c r="D136" s="414">
        <v>1943.5</v>
      </c>
    </row>
    <row r="137" spans="1:4" x14ac:dyDescent="0.2">
      <c r="A137" s="408"/>
      <c r="B137" s="409" t="s">
        <v>879</v>
      </c>
      <c r="C137" s="412" t="s">
        <v>735</v>
      </c>
      <c r="D137" s="414">
        <v>7585</v>
      </c>
    </row>
    <row r="138" spans="1:4" x14ac:dyDescent="0.2">
      <c r="A138" s="408"/>
      <c r="B138" s="409" t="s">
        <v>880</v>
      </c>
      <c r="C138" s="412" t="s">
        <v>768</v>
      </c>
      <c r="D138" s="413">
        <v>1655</v>
      </c>
    </row>
    <row r="139" spans="1:4" x14ac:dyDescent="0.2">
      <c r="A139" s="408"/>
      <c r="B139" s="409" t="s">
        <v>881</v>
      </c>
      <c r="C139" s="412" t="s">
        <v>882</v>
      </c>
      <c r="D139" s="413">
        <v>475.2</v>
      </c>
    </row>
    <row r="140" spans="1:4" x14ac:dyDescent="0.2">
      <c r="A140" s="408"/>
      <c r="B140" s="409" t="s">
        <v>883</v>
      </c>
      <c r="C140" s="412" t="s">
        <v>884</v>
      </c>
      <c r="D140" s="413">
        <v>2238.8000000000002</v>
      </c>
    </row>
    <row r="141" spans="1:4" x14ac:dyDescent="0.2">
      <c r="A141" s="408"/>
      <c r="B141" s="409" t="s">
        <v>885</v>
      </c>
      <c r="C141" s="412" t="s">
        <v>798</v>
      </c>
      <c r="D141" s="413">
        <v>2863.5</v>
      </c>
    </row>
    <row r="142" spans="1:4" x14ac:dyDescent="0.2">
      <c r="A142" s="408"/>
      <c r="B142" s="409" t="s">
        <v>886</v>
      </c>
      <c r="C142" s="415" t="s">
        <v>826</v>
      </c>
      <c r="D142" s="413">
        <v>2146</v>
      </c>
    </row>
    <row r="143" spans="1:4" x14ac:dyDescent="0.2">
      <c r="A143" s="408"/>
      <c r="B143" s="409" t="s">
        <v>887</v>
      </c>
      <c r="C143" s="412" t="s">
        <v>888</v>
      </c>
      <c r="D143" s="413">
        <v>2990</v>
      </c>
    </row>
    <row r="144" spans="1:4" x14ac:dyDescent="0.2">
      <c r="A144" s="408"/>
      <c r="B144" s="409" t="s">
        <v>889</v>
      </c>
      <c r="C144" s="415" t="s">
        <v>890</v>
      </c>
      <c r="D144" s="414">
        <v>979</v>
      </c>
    </row>
    <row r="145" spans="1:4" x14ac:dyDescent="0.2">
      <c r="A145" s="408"/>
      <c r="B145" s="409" t="s">
        <v>891</v>
      </c>
      <c r="C145" s="415" t="s">
        <v>826</v>
      </c>
      <c r="D145" s="413">
        <v>2146</v>
      </c>
    </row>
    <row r="146" spans="1:4" x14ac:dyDescent="0.2">
      <c r="A146" s="408"/>
      <c r="B146" s="409" t="s">
        <v>892</v>
      </c>
      <c r="C146" s="412" t="s">
        <v>735</v>
      </c>
      <c r="D146" s="422">
        <v>13386</v>
      </c>
    </row>
    <row r="147" spans="1:4" x14ac:dyDescent="0.2">
      <c r="A147" s="408"/>
      <c r="B147" s="409" t="s">
        <v>893</v>
      </c>
      <c r="C147" s="423" t="s">
        <v>820</v>
      </c>
      <c r="D147" s="422">
        <v>1552.5</v>
      </c>
    </row>
    <row r="148" spans="1:4" x14ac:dyDescent="0.2">
      <c r="A148" s="408"/>
      <c r="B148" s="409" t="s">
        <v>894</v>
      </c>
      <c r="C148" s="423" t="s">
        <v>895</v>
      </c>
      <c r="D148" s="422">
        <v>1399</v>
      </c>
    </row>
    <row r="149" spans="1:4" x14ac:dyDescent="0.2">
      <c r="A149" s="408"/>
      <c r="B149" s="409" t="s">
        <v>896</v>
      </c>
      <c r="C149" s="412" t="s">
        <v>897</v>
      </c>
      <c r="D149" s="413">
        <v>563.5</v>
      </c>
    </row>
    <row r="150" spans="1:4" x14ac:dyDescent="0.2">
      <c r="A150" s="408"/>
      <c r="B150" s="409" t="s">
        <v>898</v>
      </c>
      <c r="C150" s="415" t="s">
        <v>826</v>
      </c>
      <c r="D150" s="413">
        <v>2146</v>
      </c>
    </row>
    <row r="151" spans="1:4" x14ac:dyDescent="0.2">
      <c r="A151" s="408"/>
      <c r="B151" s="409" t="s">
        <v>899</v>
      </c>
      <c r="C151" s="412" t="s">
        <v>735</v>
      </c>
      <c r="D151" s="424">
        <v>13386</v>
      </c>
    </row>
    <row r="152" spans="1:4" x14ac:dyDescent="0.2">
      <c r="A152" s="408"/>
      <c r="B152" s="409" t="s">
        <v>900</v>
      </c>
      <c r="C152" s="420" t="s">
        <v>901</v>
      </c>
      <c r="D152" s="418">
        <v>7830</v>
      </c>
    </row>
    <row r="153" spans="1:4" x14ac:dyDescent="0.2">
      <c r="A153" s="408"/>
      <c r="B153" s="409" t="s">
        <v>902</v>
      </c>
      <c r="C153" s="415" t="s">
        <v>903</v>
      </c>
      <c r="D153" s="414">
        <v>4485</v>
      </c>
    </row>
    <row r="154" spans="1:4" x14ac:dyDescent="0.2">
      <c r="A154" s="408"/>
      <c r="B154" s="409" t="s">
        <v>904</v>
      </c>
      <c r="C154" s="415" t="s">
        <v>905</v>
      </c>
      <c r="D154" s="414">
        <v>3654</v>
      </c>
    </row>
    <row r="155" spans="1:4" x14ac:dyDescent="0.2">
      <c r="A155" s="408"/>
      <c r="B155" s="409" t="s">
        <v>906</v>
      </c>
      <c r="C155" s="421" t="s">
        <v>907</v>
      </c>
      <c r="D155" s="414">
        <v>1218</v>
      </c>
    </row>
    <row r="156" spans="1:4" x14ac:dyDescent="0.2">
      <c r="A156" s="408"/>
      <c r="B156" s="409" t="s">
        <v>908</v>
      </c>
      <c r="C156" s="415" t="s">
        <v>826</v>
      </c>
      <c r="D156" s="414">
        <v>2146</v>
      </c>
    </row>
    <row r="157" spans="1:4" x14ac:dyDescent="0.2">
      <c r="A157" s="408"/>
      <c r="B157" s="409" t="s">
        <v>909</v>
      </c>
      <c r="C157" s="415" t="s">
        <v>910</v>
      </c>
      <c r="D157" s="413">
        <v>563.5</v>
      </c>
    </row>
    <row r="158" spans="1:4" x14ac:dyDescent="0.2">
      <c r="A158" s="408"/>
      <c r="B158" s="409" t="s">
        <v>911</v>
      </c>
      <c r="C158" s="415" t="s">
        <v>843</v>
      </c>
      <c r="D158" s="414">
        <v>9107.9599999999991</v>
      </c>
    </row>
    <row r="159" spans="1:4" x14ac:dyDescent="0.2">
      <c r="A159" s="408"/>
      <c r="B159" s="409" t="s">
        <v>912</v>
      </c>
      <c r="C159" s="412" t="s">
        <v>732</v>
      </c>
      <c r="D159" s="414">
        <v>3622.5</v>
      </c>
    </row>
    <row r="160" spans="1:4" x14ac:dyDescent="0.2">
      <c r="A160" s="408"/>
      <c r="B160" s="409" t="s">
        <v>913</v>
      </c>
      <c r="C160" s="415" t="s">
        <v>798</v>
      </c>
      <c r="D160" s="414">
        <v>2863.5</v>
      </c>
    </row>
    <row r="161" spans="1:4" x14ac:dyDescent="0.2">
      <c r="A161" s="408"/>
      <c r="B161" s="409" t="s">
        <v>914</v>
      </c>
      <c r="C161" s="415" t="s">
        <v>826</v>
      </c>
      <c r="D161" s="414">
        <v>2146</v>
      </c>
    </row>
    <row r="162" spans="1:4" x14ac:dyDescent="0.2">
      <c r="A162" s="408"/>
      <c r="B162" s="409" t="s">
        <v>915</v>
      </c>
      <c r="C162" s="415" t="s">
        <v>843</v>
      </c>
      <c r="D162" s="414">
        <v>9107.9599999999991</v>
      </c>
    </row>
    <row r="163" spans="1:4" x14ac:dyDescent="0.2">
      <c r="A163" s="408"/>
      <c r="B163" s="409" t="s">
        <v>916</v>
      </c>
      <c r="C163" s="415" t="s">
        <v>798</v>
      </c>
      <c r="D163" s="414">
        <v>2863.5</v>
      </c>
    </row>
    <row r="164" spans="1:4" x14ac:dyDescent="0.2">
      <c r="A164" s="408"/>
      <c r="B164" s="409" t="s">
        <v>917</v>
      </c>
      <c r="C164" s="415" t="s">
        <v>826</v>
      </c>
      <c r="D164" s="414">
        <v>2146</v>
      </c>
    </row>
    <row r="165" spans="1:4" x14ac:dyDescent="0.2">
      <c r="A165" s="408"/>
      <c r="B165" s="409" t="s">
        <v>918</v>
      </c>
      <c r="C165" s="415" t="s">
        <v>843</v>
      </c>
      <c r="D165" s="414">
        <v>19244.240000000002</v>
      </c>
    </row>
    <row r="166" spans="1:4" x14ac:dyDescent="0.2">
      <c r="A166" s="408"/>
      <c r="B166" s="409" t="s">
        <v>919</v>
      </c>
      <c r="C166" s="415" t="s">
        <v>870</v>
      </c>
      <c r="D166" s="414">
        <v>1615.75</v>
      </c>
    </row>
    <row r="167" spans="1:4" x14ac:dyDescent="0.2">
      <c r="A167" s="408"/>
      <c r="B167" s="409" t="s">
        <v>920</v>
      </c>
      <c r="C167" s="415" t="s">
        <v>921</v>
      </c>
      <c r="D167" s="414">
        <v>2919.44</v>
      </c>
    </row>
    <row r="168" spans="1:4" x14ac:dyDescent="0.2">
      <c r="A168" s="408"/>
      <c r="B168" s="409" t="s">
        <v>922</v>
      </c>
      <c r="C168" s="415" t="s">
        <v>923</v>
      </c>
      <c r="D168" s="414">
        <v>1698</v>
      </c>
    </row>
    <row r="169" spans="1:4" x14ac:dyDescent="0.2">
      <c r="A169" s="408"/>
      <c r="B169" s="409" t="s">
        <v>924</v>
      </c>
      <c r="C169" s="415" t="s">
        <v>820</v>
      </c>
      <c r="D169" s="414">
        <v>6739</v>
      </c>
    </row>
    <row r="170" spans="1:4" x14ac:dyDescent="0.2">
      <c r="A170" s="408"/>
      <c r="B170" s="409" t="s">
        <v>925</v>
      </c>
      <c r="C170" s="415" t="s">
        <v>926</v>
      </c>
      <c r="D170" s="414">
        <v>1765.25</v>
      </c>
    </row>
    <row r="171" spans="1:4" x14ac:dyDescent="0.2">
      <c r="A171" s="408"/>
      <c r="B171" s="409" t="s">
        <v>927</v>
      </c>
      <c r="C171" s="412" t="s">
        <v>735</v>
      </c>
      <c r="D171" s="414">
        <v>7880</v>
      </c>
    </row>
    <row r="172" spans="1:4" x14ac:dyDescent="0.2">
      <c r="A172" s="408"/>
      <c r="B172" s="409" t="s">
        <v>928</v>
      </c>
      <c r="C172" s="410" t="s">
        <v>929</v>
      </c>
      <c r="D172" s="416">
        <v>619.85</v>
      </c>
    </row>
    <row r="173" spans="1:4" x14ac:dyDescent="0.2">
      <c r="A173" s="408"/>
      <c r="B173" s="409" t="s">
        <v>930</v>
      </c>
      <c r="C173" s="410" t="s">
        <v>929</v>
      </c>
      <c r="D173" s="411">
        <v>619.85</v>
      </c>
    </row>
    <row r="174" spans="1:4" x14ac:dyDescent="0.2">
      <c r="A174" s="408"/>
      <c r="B174" s="409" t="s">
        <v>931</v>
      </c>
      <c r="C174" s="410" t="s">
        <v>932</v>
      </c>
      <c r="D174" s="416">
        <v>281.75</v>
      </c>
    </row>
    <row r="175" spans="1:4" x14ac:dyDescent="0.2">
      <c r="A175" s="408"/>
      <c r="B175" s="409" t="s">
        <v>933</v>
      </c>
      <c r="C175" s="410" t="s">
        <v>934</v>
      </c>
      <c r="D175" s="416">
        <v>11446.82</v>
      </c>
    </row>
    <row r="176" spans="1:4" x14ac:dyDescent="0.2">
      <c r="A176" s="408"/>
      <c r="B176" s="409" t="s">
        <v>935</v>
      </c>
      <c r="C176" s="410" t="s">
        <v>936</v>
      </c>
      <c r="D176" s="416">
        <v>2099.0100000000002</v>
      </c>
    </row>
    <row r="177" spans="1:4" x14ac:dyDescent="0.2">
      <c r="A177" s="408"/>
      <c r="B177" s="409" t="s">
        <v>937</v>
      </c>
      <c r="C177" s="419" t="s">
        <v>798</v>
      </c>
      <c r="D177" s="414">
        <v>1895</v>
      </c>
    </row>
    <row r="178" spans="1:4" x14ac:dyDescent="0.2">
      <c r="A178" s="408"/>
      <c r="B178" s="409" t="s">
        <v>938</v>
      </c>
      <c r="C178" s="419" t="s">
        <v>796</v>
      </c>
      <c r="D178" s="414">
        <v>4253.92</v>
      </c>
    </row>
    <row r="179" spans="1:4" x14ac:dyDescent="0.2">
      <c r="A179" s="408"/>
      <c r="B179" s="409" t="s">
        <v>939</v>
      </c>
      <c r="C179" s="412" t="s">
        <v>940</v>
      </c>
      <c r="D179" s="414">
        <v>1455.9970000000001</v>
      </c>
    </row>
    <row r="180" spans="1:4" x14ac:dyDescent="0.2">
      <c r="A180" s="408"/>
      <c r="B180" s="409" t="s">
        <v>941</v>
      </c>
      <c r="C180" s="419" t="s">
        <v>942</v>
      </c>
      <c r="D180" s="413">
        <v>563.5</v>
      </c>
    </row>
    <row r="181" spans="1:4" x14ac:dyDescent="0.2">
      <c r="A181" s="408"/>
      <c r="B181" s="409" t="s">
        <v>943</v>
      </c>
      <c r="C181" s="420" t="s">
        <v>944</v>
      </c>
      <c r="D181" s="422">
        <v>1160</v>
      </c>
    </row>
    <row r="182" spans="1:4" x14ac:dyDescent="0.2">
      <c r="A182" s="408"/>
      <c r="B182" s="409" t="s">
        <v>945</v>
      </c>
      <c r="C182" s="420" t="s">
        <v>946</v>
      </c>
      <c r="D182" s="422">
        <v>3229.44</v>
      </c>
    </row>
    <row r="183" spans="1:4" x14ac:dyDescent="0.2">
      <c r="A183" s="408"/>
      <c r="B183" s="409" t="s">
        <v>947</v>
      </c>
      <c r="C183" s="420" t="s">
        <v>948</v>
      </c>
      <c r="D183" s="422">
        <v>5307.25</v>
      </c>
    </row>
    <row r="184" spans="1:4" x14ac:dyDescent="0.2">
      <c r="A184" s="408"/>
      <c r="B184" s="409" t="s">
        <v>949</v>
      </c>
      <c r="C184" s="412" t="s">
        <v>732</v>
      </c>
      <c r="D184" s="414">
        <v>3622.5</v>
      </c>
    </row>
    <row r="185" spans="1:4" x14ac:dyDescent="0.2">
      <c r="A185" s="408"/>
      <c r="B185" s="409" t="s">
        <v>950</v>
      </c>
      <c r="C185" s="417" t="s">
        <v>820</v>
      </c>
      <c r="D185" s="414">
        <v>2127.5</v>
      </c>
    </row>
    <row r="186" spans="1:4" x14ac:dyDescent="0.2">
      <c r="A186" s="408"/>
      <c r="B186" s="409" t="s">
        <v>951</v>
      </c>
      <c r="C186" s="412" t="s">
        <v>735</v>
      </c>
      <c r="D186" s="424">
        <v>13386</v>
      </c>
    </row>
    <row r="187" spans="1:4" x14ac:dyDescent="0.2">
      <c r="A187" s="408"/>
      <c r="B187" s="409" t="s">
        <v>952</v>
      </c>
      <c r="C187" s="425" t="s">
        <v>953</v>
      </c>
      <c r="D187" s="411">
        <v>1866.45</v>
      </c>
    </row>
    <row r="188" spans="1:4" x14ac:dyDescent="0.2">
      <c r="A188" s="408"/>
      <c r="B188" s="426" t="s">
        <v>954</v>
      </c>
      <c r="C188" s="425" t="s">
        <v>955</v>
      </c>
      <c r="D188" s="411">
        <v>13386</v>
      </c>
    </row>
    <row r="189" spans="1:4" x14ac:dyDescent="0.2">
      <c r="A189" s="408"/>
      <c r="B189" s="426" t="s">
        <v>956</v>
      </c>
      <c r="C189" s="425" t="s">
        <v>955</v>
      </c>
      <c r="D189" s="411">
        <v>13386</v>
      </c>
    </row>
    <row r="190" spans="1:4" x14ac:dyDescent="0.2">
      <c r="A190" s="408"/>
      <c r="B190" s="426" t="s">
        <v>957</v>
      </c>
      <c r="C190" s="425" t="s">
        <v>958</v>
      </c>
      <c r="D190" s="411">
        <v>1604.25</v>
      </c>
    </row>
    <row r="191" spans="1:4" x14ac:dyDescent="0.2">
      <c r="A191" s="408"/>
      <c r="B191" s="426" t="s">
        <v>959</v>
      </c>
      <c r="C191" s="425" t="s">
        <v>960</v>
      </c>
      <c r="D191" s="411">
        <v>5267</v>
      </c>
    </row>
    <row r="192" spans="1:4" x14ac:dyDescent="0.2">
      <c r="A192" s="408"/>
      <c r="B192" s="426" t="s">
        <v>961</v>
      </c>
      <c r="C192" s="427" t="s">
        <v>962</v>
      </c>
      <c r="D192" s="413">
        <v>2359</v>
      </c>
    </row>
    <row r="193" spans="1:4" x14ac:dyDescent="0.2">
      <c r="A193" s="408"/>
      <c r="B193" s="426" t="s">
        <v>963</v>
      </c>
      <c r="C193" s="427" t="s">
        <v>964</v>
      </c>
      <c r="D193" s="413">
        <v>7320</v>
      </c>
    </row>
    <row r="194" spans="1:4" x14ac:dyDescent="0.2">
      <c r="A194" s="408"/>
      <c r="B194" s="426" t="s">
        <v>965</v>
      </c>
      <c r="C194" s="427" t="s">
        <v>966</v>
      </c>
      <c r="D194" s="411">
        <v>6670</v>
      </c>
    </row>
    <row r="195" spans="1:4" x14ac:dyDescent="0.2">
      <c r="A195" s="408"/>
      <c r="B195" s="426" t="s">
        <v>967</v>
      </c>
      <c r="C195" s="427" t="s">
        <v>968</v>
      </c>
      <c r="D195" s="411">
        <v>563.5</v>
      </c>
    </row>
    <row r="196" spans="1:4" x14ac:dyDescent="0.2">
      <c r="A196" s="408"/>
      <c r="B196" s="426" t="s">
        <v>969</v>
      </c>
      <c r="C196" s="427" t="s">
        <v>970</v>
      </c>
      <c r="D196" s="428">
        <v>563.5</v>
      </c>
    </row>
    <row r="197" spans="1:4" x14ac:dyDescent="0.2">
      <c r="A197" s="408"/>
      <c r="B197" s="426" t="s">
        <v>971</v>
      </c>
      <c r="C197" s="427" t="s">
        <v>972</v>
      </c>
      <c r="D197" s="411">
        <v>2221.4</v>
      </c>
    </row>
    <row r="198" spans="1:4" x14ac:dyDescent="0.2">
      <c r="A198" s="408"/>
      <c r="B198" s="426" t="s">
        <v>973</v>
      </c>
      <c r="C198" s="417" t="s">
        <v>974</v>
      </c>
      <c r="D198" s="413">
        <v>14122</v>
      </c>
    </row>
    <row r="199" spans="1:4" x14ac:dyDescent="0.2">
      <c r="A199" s="408"/>
      <c r="B199" s="426" t="s">
        <v>975</v>
      </c>
      <c r="C199" s="417" t="s">
        <v>968</v>
      </c>
      <c r="D199" s="428">
        <v>563.5</v>
      </c>
    </row>
    <row r="200" spans="1:4" x14ac:dyDescent="0.2">
      <c r="A200" s="408"/>
      <c r="B200" s="426" t="s">
        <v>976</v>
      </c>
      <c r="C200" s="417" t="s">
        <v>968</v>
      </c>
      <c r="D200" s="428">
        <v>563.5</v>
      </c>
    </row>
    <row r="201" spans="1:4" x14ac:dyDescent="0.2">
      <c r="A201" s="408"/>
      <c r="B201" s="426" t="s">
        <v>977</v>
      </c>
      <c r="C201" s="419" t="s">
        <v>978</v>
      </c>
      <c r="D201" s="414">
        <v>2748.5</v>
      </c>
    </row>
    <row r="202" spans="1:4" x14ac:dyDescent="0.2">
      <c r="A202" s="408"/>
      <c r="B202" s="426" t="s">
        <v>979</v>
      </c>
      <c r="C202" s="412" t="s">
        <v>735</v>
      </c>
      <c r="D202" s="414">
        <v>8676.7999999999993</v>
      </c>
    </row>
    <row r="203" spans="1:4" x14ac:dyDescent="0.2">
      <c r="A203" s="408"/>
      <c r="B203" s="426" t="s">
        <v>980</v>
      </c>
      <c r="C203" s="419" t="s">
        <v>981</v>
      </c>
      <c r="D203" s="413">
        <v>8780</v>
      </c>
    </row>
    <row r="204" spans="1:4" x14ac:dyDescent="0.2">
      <c r="A204" s="408"/>
      <c r="B204" s="426" t="s">
        <v>982</v>
      </c>
      <c r="C204" s="429" t="s">
        <v>983</v>
      </c>
      <c r="D204" s="430">
        <v>10138.16</v>
      </c>
    </row>
    <row r="205" spans="1:4" x14ac:dyDescent="0.2">
      <c r="A205" s="408"/>
      <c r="B205" s="426" t="s">
        <v>984</v>
      </c>
      <c r="C205" s="429" t="s">
        <v>985</v>
      </c>
      <c r="D205" s="430">
        <v>6786</v>
      </c>
    </row>
    <row r="206" spans="1:4" x14ac:dyDescent="0.2">
      <c r="A206" s="408"/>
      <c r="B206" s="426" t="s">
        <v>986</v>
      </c>
      <c r="C206" s="429" t="s">
        <v>987</v>
      </c>
      <c r="D206" s="430">
        <v>5092.3999999999996</v>
      </c>
    </row>
    <row r="207" spans="1:4" x14ac:dyDescent="0.2">
      <c r="A207" s="408"/>
      <c r="B207" s="426" t="s">
        <v>988</v>
      </c>
      <c r="C207" s="429" t="s">
        <v>989</v>
      </c>
      <c r="D207" s="430">
        <v>5208.3999999999996</v>
      </c>
    </row>
    <row r="208" spans="1:4" x14ac:dyDescent="0.2">
      <c r="A208" s="408"/>
      <c r="B208" s="426" t="s">
        <v>990</v>
      </c>
      <c r="C208" s="412" t="s">
        <v>991</v>
      </c>
      <c r="D208" s="413">
        <v>4197.5</v>
      </c>
    </row>
    <row r="209" spans="1:4" x14ac:dyDescent="0.2">
      <c r="A209" s="408"/>
      <c r="B209" s="426" t="s">
        <v>992</v>
      </c>
      <c r="C209" s="419" t="s">
        <v>993</v>
      </c>
      <c r="D209" s="414">
        <v>5048.5</v>
      </c>
    </row>
    <row r="210" spans="1:4" x14ac:dyDescent="0.2">
      <c r="A210" s="408"/>
      <c r="B210" s="426" t="s">
        <v>994</v>
      </c>
      <c r="C210" s="412" t="s">
        <v>991</v>
      </c>
      <c r="D210" s="413">
        <v>4197.5</v>
      </c>
    </row>
    <row r="211" spans="1:4" x14ac:dyDescent="0.2">
      <c r="A211" s="408"/>
      <c r="B211" s="426" t="s">
        <v>995</v>
      </c>
      <c r="C211" s="419" t="s">
        <v>870</v>
      </c>
      <c r="D211" s="414">
        <v>3967.5</v>
      </c>
    </row>
    <row r="212" spans="1:4" x14ac:dyDescent="0.2">
      <c r="A212" s="408"/>
      <c r="B212" s="426" t="s">
        <v>996</v>
      </c>
      <c r="C212" s="417" t="s">
        <v>870</v>
      </c>
      <c r="D212" s="414">
        <v>3967.5</v>
      </c>
    </row>
    <row r="213" spans="1:4" x14ac:dyDescent="0.2">
      <c r="A213" s="408"/>
      <c r="B213" s="426" t="s">
        <v>997</v>
      </c>
      <c r="C213" s="417" t="s">
        <v>998</v>
      </c>
      <c r="D213" s="413">
        <v>8009.75</v>
      </c>
    </row>
    <row r="214" spans="1:4" x14ac:dyDescent="0.2">
      <c r="A214" s="408"/>
      <c r="B214" s="426" t="s">
        <v>999</v>
      </c>
      <c r="C214" s="417" t="s">
        <v>1000</v>
      </c>
      <c r="D214" s="413">
        <v>1840</v>
      </c>
    </row>
    <row r="215" spans="1:4" x14ac:dyDescent="0.2">
      <c r="A215" s="408"/>
      <c r="B215" s="426" t="s">
        <v>1001</v>
      </c>
      <c r="C215" s="417" t="s">
        <v>1000</v>
      </c>
      <c r="D215" s="413">
        <v>1840</v>
      </c>
    </row>
    <row r="216" spans="1:4" x14ac:dyDescent="0.2">
      <c r="A216" s="408"/>
      <c r="B216" s="426" t="s">
        <v>1002</v>
      </c>
      <c r="C216" s="417" t="s">
        <v>1003</v>
      </c>
      <c r="D216" s="413">
        <v>15295</v>
      </c>
    </row>
    <row r="217" spans="1:4" x14ac:dyDescent="0.2">
      <c r="A217" s="408"/>
      <c r="B217" s="426" t="s">
        <v>1004</v>
      </c>
      <c r="C217" s="412" t="s">
        <v>1005</v>
      </c>
      <c r="D217" s="414">
        <v>1368.5</v>
      </c>
    </row>
    <row r="218" spans="1:4" x14ac:dyDescent="0.2">
      <c r="A218" s="408"/>
      <c r="B218" s="426" t="s">
        <v>1006</v>
      </c>
      <c r="C218" s="412" t="s">
        <v>1007</v>
      </c>
      <c r="D218" s="414">
        <v>563.5</v>
      </c>
    </row>
    <row r="219" spans="1:4" x14ac:dyDescent="0.2">
      <c r="A219" s="408"/>
      <c r="B219" s="426" t="s">
        <v>1008</v>
      </c>
      <c r="C219" s="412" t="s">
        <v>1007</v>
      </c>
      <c r="D219" s="414">
        <v>563.5</v>
      </c>
    </row>
    <row r="220" spans="1:4" x14ac:dyDescent="0.2">
      <c r="A220" s="408"/>
      <c r="B220" s="426" t="s">
        <v>1009</v>
      </c>
      <c r="C220" s="412" t="s">
        <v>1010</v>
      </c>
      <c r="D220" s="414">
        <v>20585</v>
      </c>
    </row>
    <row r="221" spans="1:4" x14ac:dyDescent="0.2">
      <c r="A221" s="408"/>
      <c r="B221" s="426" t="s">
        <v>1011</v>
      </c>
      <c r="C221" s="412" t="s">
        <v>804</v>
      </c>
      <c r="D221" s="424">
        <v>1604.25</v>
      </c>
    </row>
    <row r="222" spans="1:4" x14ac:dyDescent="0.2">
      <c r="A222" s="408"/>
      <c r="B222" s="426" t="s">
        <v>1012</v>
      </c>
      <c r="C222" s="412" t="s">
        <v>732</v>
      </c>
      <c r="D222" s="413">
        <v>3737.5</v>
      </c>
    </row>
    <row r="223" spans="1:4" x14ac:dyDescent="0.2">
      <c r="A223" s="408"/>
      <c r="B223" s="426" t="s">
        <v>1013</v>
      </c>
      <c r="C223" s="423" t="s">
        <v>1014</v>
      </c>
      <c r="D223" s="414">
        <v>1455.9970000000001</v>
      </c>
    </row>
    <row r="224" spans="1:4" x14ac:dyDescent="0.2">
      <c r="A224" s="408"/>
      <c r="B224" s="426" t="s">
        <v>1015</v>
      </c>
      <c r="C224" s="419" t="s">
        <v>1016</v>
      </c>
      <c r="D224" s="414">
        <v>1489.25</v>
      </c>
    </row>
    <row r="225" spans="1:4" x14ac:dyDescent="0.2">
      <c r="A225" s="408"/>
      <c r="B225" s="426" t="s">
        <v>1017</v>
      </c>
      <c r="C225" s="423" t="s">
        <v>1018</v>
      </c>
      <c r="D225" s="422">
        <v>9280</v>
      </c>
    </row>
    <row r="226" spans="1:4" x14ac:dyDescent="0.2">
      <c r="A226" s="408"/>
      <c r="B226" s="426" t="s">
        <v>1019</v>
      </c>
      <c r="C226" s="423" t="s">
        <v>1014</v>
      </c>
      <c r="D226" s="414">
        <v>1455.9970000000001</v>
      </c>
    </row>
    <row r="227" spans="1:4" x14ac:dyDescent="0.2">
      <c r="A227" s="408"/>
      <c r="B227" s="426" t="s">
        <v>1020</v>
      </c>
      <c r="C227" s="423" t="s">
        <v>1021</v>
      </c>
      <c r="D227" s="422">
        <v>1380</v>
      </c>
    </row>
    <row r="228" spans="1:4" x14ac:dyDescent="0.2">
      <c r="A228" s="408"/>
      <c r="B228" s="426" t="s">
        <v>1022</v>
      </c>
      <c r="C228" s="412" t="s">
        <v>735</v>
      </c>
      <c r="D228" s="422">
        <v>11300</v>
      </c>
    </row>
    <row r="229" spans="1:4" x14ac:dyDescent="0.2">
      <c r="A229" s="408"/>
      <c r="B229" s="426" t="s">
        <v>1023</v>
      </c>
      <c r="C229" s="412" t="s">
        <v>1024</v>
      </c>
      <c r="D229" s="414">
        <v>3220</v>
      </c>
    </row>
    <row r="230" spans="1:4" x14ac:dyDescent="0.2">
      <c r="A230" s="408"/>
      <c r="B230" s="426" t="s">
        <v>1025</v>
      </c>
      <c r="C230" s="412" t="s">
        <v>798</v>
      </c>
      <c r="D230" s="413">
        <v>1975</v>
      </c>
    </row>
    <row r="231" spans="1:4" x14ac:dyDescent="0.2">
      <c r="A231" s="408"/>
      <c r="B231" s="426" t="s">
        <v>1026</v>
      </c>
      <c r="C231" s="412" t="s">
        <v>1027</v>
      </c>
      <c r="D231" s="413">
        <v>1936.02</v>
      </c>
    </row>
    <row r="232" spans="1:4" x14ac:dyDescent="0.2">
      <c r="A232" s="408"/>
      <c r="B232" s="426" t="s">
        <v>1028</v>
      </c>
      <c r="C232" s="417" t="s">
        <v>735</v>
      </c>
      <c r="D232" s="413">
        <v>13386</v>
      </c>
    </row>
    <row r="233" spans="1:4" x14ac:dyDescent="0.2">
      <c r="A233" s="408"/>
      <c r="B233" s="426" t="s">
        <v>1029</v>
      </c>
      <c r="C233" s="417" t="s">
        <v>1030</v>
      </c>
      <c r="D233" s="413">
        <v>19500</v>
      </c>
    </row>
    <row r="234" spans="1:4" x14ac:dyDescent="0.2">
      <c r="A234" s="408"/>
      <c r="B234" s="426" t="s">
        <v>1031</v>
      </c>
      <c r="C234" s="417" t="s">
        <v>1032</v>
      </c>
      <c r="D234" s="413">
        <v>1866.45</v>
      </c>
    </row>
    <row r="235" spans="1:4" x14ac:dyDescent="0.2">
      <c r="A235" s="408"/>
      <c r="B235" s="426" t="s">
        <v>1033</v>
      </c>
      <c r="C235" s="417" t="s">
        <v>1034</v>
      </c>
      <c r="D235" s="413">
        <v>1792.51</v>
      </c>
    </row>
    <row r="236" spans="1:4" x14ac:dyDescent="0.2">
      <c r="A236" s="408"/>
      <c r="B236" s="426" t="s">
        <v>1035</v>
      </c>
      <c r="C236" s="415" t="s">
        <v>1036</v>
      </c>
      <c r="D236" s="414">
        <v>2288.5</v>
      </c>
    </row>
    <row r="237" spans="1:4" x14ac:dyDescent="0.2">
      <c r="A237" s="408"/>
      <c r="B237" s="426" t="s">
        <v>1037</v>
      </c>
      <c r="C237" s="412" t="s">
        <v>798</v>
      </c>
      <c r="D237" s="413">
        <v>2863.5</v>
      </c>
    </row>
    <row r="238" spans="1:4" x14ac:dyDescent="0.2">
      <c r="A238" s="408"/>
      <c r="B238" s="426" t="s">
        <v>1038</v>
      </c>
      <c r="C238" s="412" t="s">
        <v>735</v>
      </c>
      <c r="D238" s="414">
        <v>20414</v>
      </c>
    </row>
    <row r="239" spans="1:4" x14ac:dyDescent="0.2">
      <c r="A239" s="408"/>
      <c r="B239" s="426" t="s">
        <v>1039</v>
      </c>
      <c r="C239" s="412" t="s">
        <v>1040</v>
      </c>
      <c r="D239" s="414">
        <v>5338.3</v>
      </c>
    </row>
    <row r="240" spans="1:4" x14ac:dyDescent="0.2">
      <c r="A240" s="408"/>
      <c r="B240" s="426" t="s">
        <v>1041</v>
      </c>
      <c r="C240" s="412" t="s">
        <v>1042</v>
      </c>
      <c r="D240" s="414">
        <v>2185</v>
      </c>
    </row>
    <row r="241" spans="1:4" x14ac:dyDescent="0.2">
      <c r="A241" s="408"/>
      <c r="B241" s="426" t="s">
        <v>1043</v>
      </c>
      <c r="C241" s="412" t="s">
        <v>700</v>
      </c>
      <c r="D241" s="414">
        <v>1380</v>
      </c>
    </row>
    <row r="242" spans="1:4" x14ac:dyDescent="0.2">
      <c r="A242" s="408"/>
      <c r="B242" s="426" t="s">
        <v>1044</v>
      </c>
      <c r="C242" s="412" t="s">
        <v>870</v>
      </c>
      <c r="D242" s="414">
        <v>2978.5</v>
      </c>
    </row>
    <row r="243" spans="1:4" x14ac:dyDescent="0.2">
      <c r="A243" s="408"/>
      <c r="B243" s="426" t="s">
        <v>1045</v>
      </c>
      <c r="C243" s="412" t="s">
        <v>1046</v>
      </c>
      <c r="D243" s="414">
        <v>8038.5</v>
      </c>
    </row>
    <row r="244" spans="1:4" x14ac:dyDescent="0.2">
      <c r="A244" s="408"/>
      <c r="B244" s="426" t="s">
        <v>1047</v>
      </c>
      <c r="C244" s="415" t="s">
        <v>1048</v>
      </c>
      <c r="D244" s="414">
        <v>4013.5</v>
      </c>
    </row>
    <row r="245" spans="1:4" x14ac:dyDescent="0.2">
      <c r="A245" s="408"/>
      <c r="B245" s="426" t="s">
        <v>1049</v>
      </c>
      <c r="C245" s="415" t="s">
        <v>1050</v>
      </c>
      <c r="D245" s="414">
        <v>1899</v>
      </c>
    </row>
    <row r="246" spans="1:4" x14ac:dyDescent="0.2">
      <c r="A246" s="408"/>
      <c r="B246" s="426" t="s">
        <v>1051</v>
      </c>
      <c r="C246" s="415" t="s">
        <v>1050</v>
      </c>
      <c r="D246" s="414">
        <v>999</v>
      </c>
    </row>
    <row r="247" spans="1:4" x14ac:dyDescent="0.2">
      <c r="A247" s="408"/>
      <c r="B247" s="426" t="s">
        <v>1052</v>
      </c>
      <c r="C247" s="415" t="s">
        <v>1050</v>
      </c>
      <c r="D247" s="414">
        <v>999</v>
      </c>
    </row>
    <row r="248" spans="1:4" x14ac:dyDescent="0.2">
      <c r="A248" s="408"/>
      <c r="B248" s="426" t="s">
        <v>1053</v>
      </c>
      <c r="C248" s="412" t="s">
        <v>897</v>
      </c>
      <c r="D248" s="414">
        <v>563.5</v>
      </c>
    </row>
    <row r="249" spans="1:4" x14ac:dyDescent="0.2">
      <c r="A249" s="408"/>
      <c r="B249" s="426" t="s">
        <v>1054</v>
      </c>
      <c r="C249" s="412" t="s">
        <v>897</v>
      </c>
      <c r="D249" s="414">
        <v>563.5</v>
      </c>
    </row>
    <row r="250" spans="1:4" x14ac:dyDescent="0.2">
      <c r="A250" s="408"/>
      <c r="B250" s="426" t="s">
        <v>1055</v>
      </c>
      <c r="C250" s="412" t="s">
        <v>897</v>
      </c>
      <c r="D250" s="414">
        <v>563.5</v>
      </c>
    </row>
    <row r="251" spans="1:4" x14ac:dyDescent="0.2">
      <c r="A251" s="408"/>
      <c r="B251" s="426" t="s">
        <v>1056</v>
      </c>
      <c r="C251" s="412" t="s">
        <v>897</v>
      </c>
      <c r="D251" s="414">
        <v>563.5</v>
      </c>
    </row>
    <row r="252" spans="1:4" x14ac:dyDescent="0.2">
      <c r="A252" s="408"/>
      <c r="B252" s="426" t="s">
        <v>1057</v>
      </c>
      <c r="C252" s="412" t="s">
        <v>897</v>
      </c>
      <c r="D252" s="414">
        <v>563.5</v>
      </c>
    </row>
    <row r="253" spans="1:4" x14ac:dyDescent="0.2">
      <c r="A253" s="408"/>
      <c r="B253" s="426" t="s">
        <v>1058</v>
      </c>
      <c r="C253" s="412" t="s">
        <v>897</v>
      </c>
      <c r="D253" s="428">
        <v>563.5</v>
      </c>
    </row>
    <row r="254" spans="1:4" x14ac:dyDescent="0.2">
      <c r="A254" s="408"/>
      <c r="B254" s="426" t="s">
        <v>1059</v>
      </c>
      <c r="C254" s="421" t="s">
        <v>1060</v>
      </c>
      <c r="D254" s="418">
        <v>13654.88</v>
      </c>
    </row>
    <row r="255" spans="1:4" x14ac:dyDescent="0.2">
      <c r="A255" s="408"/>
      <c r="B255" s="426" t="s">
        <v>1061</v>
      </c>
      <c r="C255" s="412" t="s">
        <v>1062</v>
      </c>
      <c r="D255" s="413">
        <v>2518.5</v>
      </c>
    </row>
    <row r="256" spans="1:4" x14ac:dyDescent="0.2">
      <c r="A256" s="408"/>
      <c r="B256" s="426" t="s">
        <v>1063</v>
      </c>
      <c r="C256" s="412" t="s">
        <v>1062</v>
      </c>
      <c r="D256" s="413">
        <v>1368.5</v>
      </c>
    </row>
    <row r="257" spans="1:4" x14ac:dyDescent="0.2">
      <c r="A257" s="408"/>
      <c r="B257" s="426" t="s">
        <v>1064</v>
      </c>
      <c r="C257" s="412" t="s">
        <v>870</v>
      </c>
      <c r="D257" s="414">
        <v>2978.5</v>
      </c>
    </row>
    <row r="258" spans="1:4" x14ac:dyDescent="0.2">
      <c r="A258" s="408"/>
      <c r="B258" s="426" t="s">
        <v>1065</v>
      </c>
      <c r="C258" s="412" t="s">
        <v>732</v>
      </c>
      <c r="D258" s="414">
        <v>3622.5</v>
      </c>
    </row>
    <row r="259" spans="1:4" x14ac:dyDescent="0.2">
      <c r="A259" s="408"/>
      <c r="B259" s="426" t="s">
        <v>1066</v>
      </c>
      <c r="C259" s="415" t="s">
        <v>1067</v>
      </c>
      <c r="D259" s="414">
        <v>1023.5</v>
      </c>
    </row>
    <row r="260" spans="1:4" x14ac:dyDescent="0.2">
      <c r="A260" s="408"/>
      <c r="B260" s="426" t="s">
        <v>1068</v>
      </c>
      <c r="C260" s="415" t="s">
        <v>768</v>
      </c>
      <c r="D260" s="414">
        <v>3306.02</v>
      </c>
    </row>
    <row r="261" spans="1:4" x14ac:dyDescent="0.2">
      <c r="A261" s="408"/>
      <c r="B261" s="426" t="s">
        <v>1069</v>
      </c>
      <c r="C261" s="412" t="s">
        <v>735</v>
      </c>
      <c r="D261" s="414">
        <v>9442.42</v>
      </c>
    </row>
    <row r="262" spans="1:4" x14ac:dyDescent="0.2">
      <c r="A262" s="408"/>
      <c r="B262" s="426" t="s">
        <v>1070</v>
      </c>
      <c r="C262" s="412" t="s">
        <v>804</v>
      </c>
      <c r="D262" s="413">
        <v>1943.5</v>
      </c>
    </row>
    <row r="263" spans="1:4" x14ac:dyDescent="0.2">
      <c r="A263" s="408"/>
      <c r="B263" s="426" t="s">
        <v>1071</v>
      </c>
      <c r="C263" s="412" t="s">
        <v>1072</v>
      </c>
      <c r="D263" s="413">
        <v>899.87</v>
      </c>
    </row>
    <row r="264" spans="1:4" x14ac:dyDescent="0.2">
      <c r="A264" s="408"/>
      <c r="B264" s="426" t="s">
        <v>1073</v>
      </c>
      <c r="C264" s="419" t="s">
        <v>1074</v>
      </c>
      <c r="D264" s="413">
        <v>2108</v>
      </c>
    </row>
    <row r="265" spans="1:4" x14ac:dyDescent="0.2">
      <c r="A265" s="408"/>
      <c r="B265" s="426" t="s">
        <v>1075</v>
      </c>
      <c r="C265" s="419" t="s">
        <v>1076</v>
      </c>
      <c r="D265" s="413">
        <v>849</v>
      </c>
    </row>
    <row r="266" spans="1:4" x14ac:dyDescent="0.2">
      <c r="A266" s="408"/>
      <c r="B266" s="426" t="s">
        <v>1077</v>
      </c>
      <c r="C266" s="419" t="s">
        <v>1078</v>
      </c>
      <c r="D266" s="413">
        <v>2185</v>
      </c>
    </row>
    <row r="267" spans="1:4" x14ac:dyDescent="0.2">
      <c r="A267" s="408"/>
      <c r="B267" s="426" t="s">
        <v>1079</v>
      </c>
      <c r="C267" s="419" t="s">
        <v>1080</v>
      </c>
      <c r="D267" s="414">
        <v>422</v>
      </c>
    </row>
    <row r="268" spans="1:4" x14ac:dyDescent="0.2">
      <c r="A268" s="408"/>
      <c r="B268" s="426" t="s">
        <v>1081</v>
      </c>
      <c r="C268" s="419" t="s">
        <v>1082</v>
      </c>
      <c r="D268" s="413">
        <v>1144</v>
      </c>
    </row>
    <row r="269" spans="1:4" x14ac:dyDescent="0.2">
      <c r="A269" s="408"/>
      <c r="B269" s="426" t="s">
        <v>1083</v>
      </c>
      <c r="C269" s="419" t="s">
        <v>1082</v>
      </c>
      <c r="D269" s="414">
        <v>1144</v>
      </c>
    </row>
    <row r="270" spans="1:4" x14ac:dyDescent="0.2">
      <c r="A270" s="408"/>
      <c r="B270" s="426" t="s">
        <v>1084</v>
      </c>
      <c r="C270" s="419" t="s">
        <v>1082</v>
      </c>
      <c r="D270" s="414">
        <v>1144</v>
      </c>
    </row>
    <row r="271" spans="1:4" x14ac:dyDescent="0.2">
      <c r="A271" s="408"/>
      <c r="B271" s="426" t="s">
        <v>1085</v>
      </c>
      <c r="C271" s="419" t="s">
        <v>1086</v>
      </c>
      <c r="D271" s="414">
        <v>10000</v>
      </c>
    </row>
    <row r="272" spans="1:4" x14ac:dyDescent="0.2">
      <c r="A272" s="408"/>
      <c r="B272" s="426" t="s">
        <v>1087</v>
      </c>
      <c r="C272" s="419" t="s">
        <v>1088</v>
      </c>
      <c r="D272" s="413">
        <v>8878</v>
      </c>
    </row>
    <row r="273" spans="1:4" x14ac:dyDescent="0.2">
      <c r="A273" s="408"/>
      <c r="B273" s="426" t="s">
        <v>1089</v>
      </c>
      <c r="C273" s="419" t="s">
        <v>1090</v>
      </c>
      <c r="D273" s="413">
        <v>2499</v>
      </c>
    </row>
    <row r="274" spans="1:4" x14ac:dyDescent="0.2">
      <c r="A274" s="408"/>
      <c r="B274" s="426" t="s">
        <v>1091</v>
      </c>
      <c r="C274" s="419" t="s">
        <v>1092</v>
      </c>
      <c r="D274" s="413">
        <v>6486</v>
      </c>
    </row>
    <row r="275" spans="1:4" x14ac:dyDescent="0.2">
      <c r="A275" s="408"/>
      <c r="B275" s="426" t="s">
        <v>1093</v>
      </c>
      <c r="C275" s="419" t="s">
        <v>1092</v>
      </c>
      <c r="D275" s="413">
        <v>6486</v>
      </c>
    </row>
    <row r="276" spans="1:4" x14ac:dyDescent="0.2">
      <c r="A276" s="408"/>
      <c r="B276" s="426" t="s">
        <v>1094</v>
      </c>
      <c r="C276" s="419" t="s">
        <v>1095</v>
      </c>
      <c r="D276" s="414">
        <v>2099</v>
      </c>
    </row>
    <row r="277" spans="1:4" x14ac:dyDescent="0.2">
      <c r="A277" s="408"/>
      <c r="B277" s="426" t="s">
        <v>1096</v>
      </c>
      <c r="C277" s="417" t="s">
        <v>1097</v>
      </c>
      <c r="D277" s="414">
        <v>5000</v>
      </c>
    </row>
    <row r="278" spans="1:4" x14ac:dyDescent="0.2">
      <c r="A278" s="408"/>
      <c r="B278" s="426" t="s">
        <v>1098</v>
      </c>
      <c r="C278" s="419" t="s">
        <v>1099</v>
      </c>
      <c r="D278" s="413">
        <v>2500</v>
      </c>
    </row>
    <row r="279" spans="1:4" x14ac:dyDescent="0.2">
      <c r="A279" s="408"/>
      <c r="B279" s="426" t="s">
        <v>1100</v>
      </c>
      <c r="C279" s="419" t="s">
        <v>1099</v>
      </c>
      <c r="D279" s="413">
        <v>2500</v>
      </c>
    </row>
    <row r="280" spans="1:4" x14ac:dyDescent="0.2">
      <c r="A280" s="408"/>
      <c r="B280" s="426" t="s">
        <v>1101</v>
      </c>
      <c r="C280" s="419" t="s">
        <v>1099</v>
      </c>
      <c r="D280" s="413">
        <v>2500</v>
      </c>
    </row>
    <row r="281" spans="1:4" x14ac:dyDescent="0.2">
      <c r="A281" s="408"/>
      <c r="B281" s="426" t="s">
        <v>1102</v>
      </c>
      <c r="C281" s="419" t="s">
        <v>1099</v>
      </c>
      <c r="D281" s="413">
        <v>2500</v>
      </c>
    </row>
    <row r="282" spans="1:4" x14ac:dyDescent="0.2">
      <c r="A282" s="408"/>
      <c r="B282" s="426" t="s">
        <v>1103</v>
      </c>
      <c r="C282" s="419" t="s">
        <v>1099</v>
      </c>
      <c r="D282" s="413">
        <v>2500</v>
      </c>
    </row>
    <row r="283" spans="1:4" x14ac:dyDescent="0.2">
      <c r="A283" s="408"/>
      <c r="B283" s="426" t="s">
        <v>1104</v>
      </c>
      <c r="C283" s="419" t="s">
        <v>1099</v>
      </c>
      <c r="D283" s="413">
        <v>2500</v>
      </c>
    </row>
    <row r="284" spans="1:4" x14ac:dyDescent="0.2">
      <c r="A284" s="408"/>
      <c r="B284" s="426" t="s">
        <v>1105</v>
      </c>
      <c r="C284" s="419" t="s">
        <v>1099</v>
      </c>
      <c r="D284" s="413">
        <v>2500</v>
      </c>
    </row>
    <row r="285" spans="1:4" x14ac:dyDescent="0.2">
      <c r="A285" s="408"/>
      <c r="B285" s="426" t="s">
        <v>1106</v>
      </c>
      <c r="C285" s="419" t="s">
        <v>1099</v>
      </c>
      <c r="D285" s="413">
        <v>2500</v>
      </c>
    </row>
    <row r="286" spans="1:4" x14ac:dyDescent="0.2">
      <c r="A286" s="408"/>
      <c r="B286" s="426" t="s">
        <v>1107</v>
      </c>
      <c r="C286" s="419" t="s">
        <v>1099</v>
      </c>
      <c r="D286" s="413">
        <v>2500</v>
      </c>
    </row>
    <row r="287" spans="1:4" x14ac:dyDescent="0.2">
      <c r="A287" s="408"/>
      <c r="B287" s="426" t="s">
        <v>1108</v>
      </c>
      <c r="C287" s="419" t="s">
        <v>1099</v>
      </c>
      <c r="D287" s="413">
        <v>2500</v>
      </c>
    </row>
    <row r="288" spans="1:4" x14ac:dyDescent="0.2">
      <c r="A288" s="408"/>
      <c r="B288" s="426" t="s">
        <v>1109</v>
      </c>
      <c r="C288" s="419" t="s">
        <v>1099</v>
      </c>
      <c r="D288" s="413">
        <v>2500</v>
      </c>
    </row>
    <row r="289" spans="1:4" x14ac:dyDescent="0.2">
      <c r="A289" s="408"/>
      <c r="B289" s="426" t="s">
        <v>1110</v>
      </c>
      <c r="C289" s="419" t="s">
        <v>1099</v>
      </c>
      <c r="D289" s="413">
        <v>2500</v>
      </c>
    </row>
    <row r="290" spans="1:4" x14ac:dyDescent="0.2">
      <c r="A290" s="408"/>
      <c r="B290" s="426" t="s">
        <v>1111</v>
      </c>
      <c r="C290" s="419" t="s">
        <v>1099</v>
      </c>
      <c r="D290" s="413">
        <v>2500</v>
      </c>
    </row>
    <row r="291" spans="1:4" x14ac:dyDescent="0.2">
      <c r="A291" s="408"/>
      <c r="B291" s="426" t="s">
        <v>1112</v>
      </c>
      <c r="C291" s="419" t="s">
        <v>1099</v>
      </c>
      <c r="D291" s="413">
        <v>2500</v>
      </c>
    </row>
    <row r="292" spans="1:4" x14ac:dyDescent="0.2">
      <c r="A292" s="408"/>
      <c r="B292" s="426" t="s">
        <v>1113</v>
      </c>
      <c r="C292" s="419" t="s">
        <v>1099</v>
      </c>
      <c r="D292" s="413">
        <v>2500</v>
      </c>
    </row>
    <row r="293" spans="1:4" x14ac:dyDescent="0.2">
      <c r="A293" s="408"/>
      <c r="B293" s="426" t="s">
        <v>1114</v>
      </c>
      <c r="C293" s="419" t="s">
        <v>1099</v>
      </c>
      <c r="D293" s="413">
        <v>2500</v>
      </c>
    </row>
    <row r="294" spans="1:4" x14ac:dyDescent="0.2">
      <c r="A294" s="408"/>
      <c r="B294" s="426" t="s">
        <v>1115</v>
      </c>
      <c r="C294" s="419" t="s">
        <v>1099</v>
      </c>
      <c r="D294" s="413">
        <v>2500</v>
      </c>
    </row>
    <row r="295" spans="1:4" x14ac:dyDescent="0.2">
      <c r="A295" s="408"/>
      <c r="B295" s="426" t="s">
        <v>1116</v>
      </c>
      <c r="C295" s="419" t="s">
        <v>1117</v>
      </c>
      <c r="D295" s="413">
        <v>3000</v>
      </c>
    </row>
    <row r="296" spans="1:4" x14ac:dyDescent="0.2">
      <c r="A296" s="408"/>
      <c r="B296" s="426" t="s">
        <v>1118</v>
      </c>
      <c r="C296" s="419" t="s">
        <v>1119</v>
      </c>
      <c r="D296" s="413">
        <v>1485</v>
      </c>
    </row>
    <row r="297" spans="1:4" x14ac:dyDescent="0.2">
      <c r="A297" s="408"/>
      <c r="B297" s="426" t="s">
        <v>1120</v>
      </c>
      <c r="C297" s="419" t="s">
        <v>1119</v>
      </c>
      <c r="D297" s="413">
        <v>1485</v>
      </c>
    </row>
    <row r="298" spans="1:4" x14ac:dyDescent="0.2">
      <c r="A298" s="408"/>
      <c r="B298" s="426" t="s">
        <v>1121</v>
      </c>
      <c r="C298" s="419" t="s">
        <v>1122</v>
      </c>
      <c r="D298" s="413">
        <v>92000</v>
      </c>
    </row>
    <row r="299" spans="1:4" x14ac:dyDescent="0.2">
      <c r="A299" s="408"/>
      <c r="B299" s="426" t="s">
        <v>1123</v>
      </c>
      <c r="C299" s="419" t="s">
        <v>1124</v>
      </c>
      <c r="D299" s="413">
        <v>611.6</v>
      </c>
    </row>
    <row r="300" spans="1:4" x14ac:dyDescent="0.2">
      <c r="A300" s="408"/>
      <c r="B300" s="426" t="s">
        <v>1125</v>
      </c>
      <c r="C300" s="417" t="s">
        <v>1126</v>
      </c>
      <c r="D300" s="413">
        <v>12984</v>
      </c>
    </row>
    <row r="301" spans="1:4" x14ac:dyDescent="0.2">
      <c r="A301" s="408"/>
      <c r="B301" s="426" t="s">
        <v>1127</v>
      </c>
      <c r="C301" s="417" t="s">
        <v>1128</v>
      </c>
      <c r="D301" s="413">
        <v>19320.5</v>
      </c>
    </row>
    <row r="302" spans="1:4" x14ac:dyDescent="0.2">
      <c r="A302" s="408"/>
      <c r="B302" s="426" t="s">
        <v>1129</v>
      </c>
      <c r="C302" s="417" t="s">
        <v>1130</v>
      </c>
      <c r="D302" s="413">
        <v>16194.9912</v>
      </c>
    </row>
    <row r="303" spans="1:4" x14ac:dyDescent="0.2">
      <c r="A303" s="408"/>
      <c r="B303" s="426" t="s">
        <v>1131</v>
      </c>
      <c r="C303" s="419" t="s">
        <v>826</v>
      </c>
      <c r="D303" s="413">
        <v>6486</v>
      </c>
    </row>
    <row r="304" spans="1:4" x14ac:dyDescent="0.2">
      <c r="A304" s="408"/>
      <c r="B304" s="426" t="s">
        <v>1132</v>
      </c>
      <c r="C304" s="419" t="s">
        <v>1133</v>
      </c>
      <c r="D304" s="413">
        <v>3299.99</v>
      </c>
    </row>
    <row r="305" spans="1:4" x14ac:dyDescent="0.2">
      <c r="A305" s="408"/>
      <c r="B305" s="426" t="s">
        <v>1134</v>
      </c>
      <c r="C305" s="412" t="s">
        <v>735</v>
      </c>
      <c r="D305" s="416">
        <v>16673.5</v>
      </c>
    </row>
    <row r="306" spans="1:4" x14ac:dyDescent="0.2">
      <c r="A306" s="408"/>
      <c r="B306" s="426" t="s">
        <v>1135</v>
      </c>
      <c r="C306" s="417" t="s">
        <v>1136</v>
      </c>
      <c r="D306" s="414">
        <v>10177</v>
      </c>
    </row>
    <row r="307" spans="1:4" x14ac:dyDescent="0.2">
      <c r="A307" s="408"/>
      <c r="B307" s="426" t="s">
        <v>1137</v>
      </c>
      <c r="C307" s="417" t="s">
        <v>1138</v>
      </c>
      <c r="D307" s="414">
        <v>2098.4899999999998</v>
      </c>
    </row>
    <row r="308" spans="1:4" x14ac:dyDescent="0.2">
      <c r="A308" s="408"/>
      <c r="B308" s="426" t="s">
        <v>1139</v>
      </c>
      <c r="C308" s="417" t="s">
        <v>1140</v>
      </c>
      <c r="D308" s="414">
        <v>1943.5</v>
      </c>
    </row>
    <row r="309" spans="1:4" x14ac:dyDescent="0.2">
      <c r="A309" s="408"/>
      <c r="B309" s="426" t="s">
        <v>1141</v>
      </c>
      <c r="C309" s="412" t="s">
        <v>1142</v>
      </c>
      <c r="D309" s="413">
        <v>14892.5</v>
      </c>
    </row>
    <row r="310" spans="1:4" x14ac:dyDescent="0.2">
      <c r="A310" s="408"/>
      <c r="B310" s="426" t="s">
        <v>1143</v>
      </c>
      <c r="C310" s="412" t="s">
        <v>1144</v>
      </c>
      <c r="D310" s="413">
        <v>2424.4</v>
      </c>
    </row>
    <row r="311" spans="1:4" x14ac:dyDescent="0.2">
      <c r="A311" s="408"/>
      <c r="B311" s="426" t="s">
        <v>1145</v>
      </c>
      <c r="C311" s="412" t="s">
        <v>1142</v>
      </c>
      <c r="D311" s="413">
        <v>14892.5</v>
      </c>
    </row>
    <row r="312" spans="1:4" x14ac:dyDescent="0.2">
      <c r="A312" s="408"/>
      <c r="B312" s="426" t="s">
        <v>1146</v>
      </c>
      <c r="C312" s="419" t="s">
        <v>1147</v>
      </c>
      <c r="D312" s="413">
        <v>7164.5</v>
      </c>
    </row>
    <row r="313" spans="1:4" x14ac:dyDescent="0.2">
      <c r="A313" s="408"/>
      <c r="B313" s="426" t="s">
        <v>1148</v>
      </c>
      <c r="C313" s="412" t="s">
        <v>882</v>
      </c>
      <c r="D313" s="413">
        <v>2185</v>
      </c>
    </row>
    <row r="314" spans="1:4" x14ac:dyDescent="0.2">
      <c r="A314" s="408"/>
      <c r="B314" s="426" t="s">
        <v>1149</v>
      </c>
      <c r="C314" s="412" t="s">
        <v>735</v>
      </c>
      <c r="D314" s="413">
        <v>7888</v>
      </c>
    </row>
    <row r="315" spans="1:4" x14ac:dyDescent="0.2">
      <c r="A315" s="408"/>
      <c r="B315" s="426" t="s">
        <v>1150</v>
      </c>
      <c r="C315" s="412" t="s">
        <v>798</v>
      </c>
      <c r="D315" s="413">
        <v>2863.5</v>
      </c>
    </row>
    <row r="316" spans="1:4" x14ac:dyDescent="0.2">
      <c r="A316" s="408"/>
      <c r="B316" s="426" t="s">
        <v>1151</v>
      </c>
      <c r="C316" s="412" t="s">
        <v>859</v>
      </c>
      <c r="D316" s="413">
        <v>2530</v>
      </c>
    </row>
    <row r="317" spans="1:4" x14ac:dyDescent="0.2">
      <c r="A317" s="408"/>
      <c r="B317" s="426" t="s">
        <v>1152</v>
      </c>
      <c r="C317" s="419" t="s">
        <v>1153</v>
      </c>
      <c r="D317" s="414">
        <v>9220.26</v>
      </c>
    </row>
    <row r="318" spans="1:4" x14ac:dyDescent="0.2">
      <c r="A318" s="408"/>
      <c r="B318" s="426" t="s">
        <v>1154</v>
      </c>
      <c r="C318" s="419" t="s">
        <v>1155</v>
      </c>
      <c r="D318" s="413">
        <v>13027.83</v>
      </c>
    </row>
    <row r="319" spans="1:4" x14ac:dyDescent="0.2">
      <c r="A319" s="408"/>
      <c r="B319" s="426" t="s">
        <v>1156</v>
      </c>
      <c r="C319" s="412" t="s">
        <v>1157</v>
      </c>
      <c r="D319" s="413">
        <v>9610.76</v>
      </c>
    </row>
    <row r="320" spans="1:4" x14ac:dyDescent="0.2">
      <c r="A320" s="408"/>
      <c r="B320" s="426" t="s">
        <v>1158</v>
      </c>
      <c r="C320" s="415" t="s">
        <v>826</v>
      </c>
      <c r="D320" s="413">
        <v>2146</v>
      </c>
    </row>
    <row r="321" spans="1:4" x14ac:dyDescent="0.2">
      <c r="A321" s="408"/>
      <c r="B321" s="426" t="s">
        <v>1159</v>
      </c>
      <c r="C321" s="412" t="s">
        <v>1160</v>
      </c>
      <c r="D321" s="413">
        <v>770.5</v>
      </c>
    </row>
    <row r="322" spans="1:4" x14ac:dyDescent="0.2">
      <c r="A322" s="408"/>
      <c r="B322" s="426" t="s">
        <v>1161</v>
      </c>
      <c r="C322" s="412" t="s">
        <v>1160</v>
      </c>
      <c r="D322" s="413">
        <v>770.5</v>
      </c>
    </row>
    <row r="323" spans="1:4" x14ac:dyDescent="0.2">
      <c r="A323" s="408"/>
      <c r="B323" s="426" t="s">
        <v>1162</v>
      </c>
      <c r="C323" s="412" t="s">
        <v>1163</v>
      </c>
      <c r="D323" s="413">
        <v>3783.5</v>
      </c>
    </row>
    <row r="324" spans="1:4" x14ac:dyDescent="0.2">
      <c r="A324" s="408"/>
      <c r="B324" s="426" t="s">
        <v>1164</v>
      </c>
      <c r="C324" s="412" t="s">
        <v>1165</v>
      </c>
      <c r="D324" s="413">
        <v>20462.400000000001</v>
      </c>
    </row>
    <row r="325" spans="1:4" x14ac:dyDescent="0.2">
      <c r="A325" s="408"/>
      <c r="B325" s="426" t="s">
        <v>1166</v>
      </c>
      <c r="C325" s="412" t="s">
        <v>1167</v>
      </c>
      <c r="D325" s="413">
        <v>6581.8051999999998</v>
      </c>
    </row>
    <row r="326" spans="1:4" x14ac:dyDescent="0.2">
      <c r="A326" s="408"/>
      <c r="B326" s="426" t="s">
        <v>1168</v>
      </c>
      <c r="C326" s="412" t="s">
        <v>1169</v>
      </c>
      <c r="D326" s="413">
        <v>9998.9912000000004</v>
      </c>
    </row>
    <row r="327" spans="1:4" x14ac:dyDescent="0.2">
      <c r="A327" s="408"/>
      <c r="B327" s="426" t="s">
        <v>1170</v>
      </c>
      <c r="C327" s="412" t="s">
        <v>1036</v>
      </c>
      <c r="D327" s="414">
        <v>3507.5</v>
      </c>
    </row>
    <row r="328" spans="1:4" x14ac:dyDescent="0.2">
      <c r="A328" s="408"/>
      <c r="B328" s="426" t="s">
        <v>1171</v>
      </c>
      <c r="C328" s="412" t="s">
        <v>940</v>
      </c>
      <c r="D328" s="414">
        <v>1455.9970000000001</v>
      </c>
    </row>
    <row r="329" spans="1:4" x14ac:dyDescent="0.2">
      <c r="A329" s="408"/>
      <c r="B329" s="426" t="s">
        <v>1172</v>
      </c>
      <c r="C329" s="412" t="s">
        <v>822</v>
      </c>
      <c r="D329" s="413">
        <v>3680</v>
      </c>
    </row>
    <row r="330" spans="1:4" x14ac:dyDescent="0.2">
      <c r="A330" s="408"/>
      <c r="B330" s="426" t="s">
        <v>1173</v>
      </c>
      <c r="C330" s="412" t="s">
        <v>1067</v>
      </c>
      <c r="D330" s="414">
        <v>1455.9970000000001</v>
      </c>
    </row>
    <row r="331" spans="1:4" x14ac:dyDescent="0.2">
      <c r="A331" s="408"/>
      <c r="B331" s="426" t="s">
        <v>1174</v>
      </c>
      <c r="C331" s="412" t="s">
        <v>864</v>
      </c>
      <c r="D331" s="424">
        <v>1604.25</v>
      </c>
    </row>
    <row r="332" spans="1:4" x14ac:dyDescent="0.2">
      <c r="A332" s="408"/>
      <c r="B332" s="426" t="s">
        <v>1175</v>
      </c>
      <c r="C332" s="412" t="s">
        <v>895</v>
      </c>
      <c r="D332" s="422">
        <v>5295.75</v>
      </c>
    </row>
    <row r="333" spans="1:4" x14ac:dyDescent="0.2">
      <c r="A333" s="408"/>
      <c r="B333" s="426" t="s">
        <v>1176</v>
      </c>
      <c r="C333" s="419" t="s">
        <v>870</v>
      </c>
      <c r="D333" s="413">
        <v>4370</v>
      </c>
    </row>
    <row r="334" spans="1:4" x14ac:dyDescent="0.2">
      <c r="A334" s="408"/>
      <c r="B334" s="426" t="s">
        <v>1177</v>
      </c>
      <c r="C334" s="419" t="s">
        <v>870</v>
      </c>
      <c r="D334" s="413">
        <v>4370</v>
      </c>
    </row>
    <row r="335" spans="1:4" x14ac:dyDescent="0.2">
      <c r="A335" s="408"/>
      <c r="B335" s="426" t="s">
        <v>1178</v>
      </c>
      <c r="C335" s="419" t="s">
        <v>776</v>
      </c>
      <c r="D335" s="413">
        <v>1138.5</v>
      </c>
    </row>
    <row r="336" spans="1:4" x14ac:dyDescent="0.2">
      <c r="A336" s="408"/>
      <c r="B336" s="426" t="s">
        <v>1179</v>
      </c>
      <c r="C336" s="412" t="s">
        <v>732</v>
      </c>
      <c r="D336" s="414">
        <v>3622.5</v>
      </c>
    </row>
    <row r="337" spans="1:4" x14ac:dyDescent="0.2">
      <c r="A337" s="408"/>
      <c r="B337" s="426" t="s">
        <v>1180</v>
      </c>
      <c r="C337" s="419" t="s">
        <v>1181</v>
      </c>
      <c r="D337" s="414">
        <v>2875</v>
      </c>
    </row>
    <row r="338" spans="1:4" x14ac:dyDescent="0.2">
      <c r="A338" s="408"/>
      <c r="B338" s="426" t="s">
        <v>1182</v>
      </c>
      <c r="C338" s="419" t="s">
        <v>1183</v>
      </c>
      <c r="D338" s="414">
        <v>517.5</v>
      </c>
    </row>
    <row r="339" spans="1:4" x14ac:dyDescent="0.2">
      <c r="A339" s="408"/>
      <c r="B339" s="426" t="s">
        <v>1184</v>
      </c>
      <c r="C339" s="419" t="s">
        <v>1183</v>
      </c>
      <c r="D339" s="414">
        <v>517.5</v>
      </c>
    </row>
    <row r="340" spans="1:4" x14ac:dyDescent="0.2">
      <c r="A340" s="408"/>
      <c r="B340" s="426" t="s">
        <v>1185</v>
      </c>
      <c r="C340" s="419" t="s">
        <v>1186</v>
      </c>
      <c r="D340" s="414">
        <v>14998.8</v>
      </c>
    </row>
    <row r="341" spans="1:4" x14ac:dyDescent="0.2">
      <c r="A341" s="408"/>
      <c r="B341" s="426" t="s">
        <v>1187</v>
      </c>
      <c r="C341" s="415" t="s">
        <v>1188</v>
      </c>
      <c r="D341" s="414">
        <v>2146</v>
      </c>
    </row>
    <row r="342" spans="1:4" x14ac:dyDescent="0.2">
      <c r="A342" s="408"/>
      <c r="B342" s="426" t="s">
        <v>1189</v>
      </c>
      <c r="C342" s="419" t="s">
        <v>1036</v>
      </c>
      <c r="D342" s="414">
        <v>3323.5</v>
      </c>
    </row>
    <row r="343" spans="1:4" ht="22.5" x14ac:dyDescent="0.2">
      <c r="A343" s="408"/>
      <c r="B343" s="431" t="s">
        <v>1190</v>
      </c>
      <c r="C343" s="432" t="s">
        <v>1191</v>
      </c>
      <c r="D343" s="428">
        <v>11832</v>
      </c>
    </row>
    <row r="344" spans="1:4" ht="22.5" x14ac:dyDescent="0.2">
      <c r="A344" s="408"/>
      <c r="B344" s="426" t="s">
        <v>1192</v>
      </c>
      <c r="C344" s="433" t="s">
        <v>1193</v>
      </c>
      <c r="D344" s="434">
        <v>3700.4</v>
      </c>
    </row>
    <row r="345" spans="1:4" ht="22.5" x14ac:dyDescent="0.2">
      <c r="A345" s="408"/>
      <c r="B345" s="426" t="s">
        <v>1194</v>
      </c>
      <c r="C345" s="433" t="s">
        <v>1195</v>
      </c>
      <c r="D345" s="434">
        <v>2088</v>
      </c>
    </row>
    <row r="346" spans="1:4" ht="22.5" x14ac:dyDescent="0.2">
      <c r="A346" s="408"/>
      <c r="B346" s="426" t="s">
        <v>1196</v>
      </c>
      <c r="C346" s="433" t="s">
        <v>1197</v>
      </c>
      <c r="D346" s="434">
        <v>4280.3999999999996</v>
      </c>
    </row>
    <row r="347" spans="1:4" x14ac:dyDescent="0.2">
      <c r="A347" s="408"/>
      <c r="B347" s="426" t="s">
        <v>1198</v>
      </c>
      <c r="C347" s="433" t="s">
        <v>1199</v>
      </c>
      <c r="D347" s="434">
        <v>3364</v>
      </c>
    </row>
    <row r="348" spans="1:4" x14ac:dyDescent="0.2">
      <c r="A348" s="408"/>
      <c r="B348" s="426" t="s">
        <v>1200</v>
      </c>
      <c r="C348" s="433" t="s">
        <v>1199</v>
      </c>
      <c r="D348" s="434">
        <v>3364</v>
      </c>
    </row>
    <row r="349" spans="1:4" x14ac:dyDescent="0.2">
      <c r="A349" s="408"/>
      <c r="B349" s="426" t="s">
        <v>1201</v>
      </c>
      <c r="C349" s="433" t="s">
        <v>910</v>
      </c>
      <c r="D349" s="428">
        <v>563.5</v>
      </c>
    </row>
    <row r="350" spans="1:4" x14ac:dyDescent="0.2">
      <c r="A350" s="408"/>
      <c r="B350" s="426" t="s">
        <v>1202</v>
      </c>
      <c r="C350" s="433" t="s">
        <v>910</v>
      </c>
      <c r="D350" s="428">
        <v>563.5</v>
      </c>
    </row>
    <row r="351" spans="1:4" x14ac:dyDescent="0.2">
      <c r="A351" s="408"/>
      <c r="B351" s="426" t="s">
        <v>1203</v>
      </c>
      <c r="C351" s="433" t="s">
        <v>910</v>
      </c>
      <c r="D351" s="428">
        <v>563.5</v>
      </c>
    </row>
    <row r="352" spans="1:4" x14ac:dyDescent="0.2">
      <c r="A352" s="408"/>
      <c r="B352" s="426" t="s">
        <v>1204</v>
      </c>
      <c r="C352" s="433" t="s">
        <v>910</v>
      </c>
      <c r="D352" s="428">
        <v>563.5</v>
      </c>
    </row>
    <row r="353" spans="1:4" x14ac:dyDescent="0.2">
      <c r="A353" s="408"/>
      <c r="B353" s="426" t="s">
        <v>1205</v>
      </c>
      <c r="C353" s="433" t="s">
        <v>1206</v>
      </c>
      <c r="D353" s="434">
        <v>5925</v>
      </c>
    </row>
    <row r="354" spans="1:4" ht="22.5" x14ac:dyDescent="0.2">
      <c r="A354" s="408"/>
      <c r="B354" s="426" t="s">
        <v>1207</v>
      </c>
      <c r="C354" s="433" t="s">
        <v>1208</v>
      </c>
      <c r="D354" s="434">
        <v>11387.81</v>
      </c>
    </row>
    <row r="355" spans="1:4" x14ac:dyDescent="0.2">
      <c r="A355" s="408"/>
      <c r="B355" s="426" t="s">
        <v>1209</v>
      </c>
      <c r="C355" s="433" t="s">
        <v>1210</v>
      </c>
      <c r="D355" s="434">
        <v>2461.06</v>
      </c>
    </row>
    <row r="356" spans="1:4" x14ac:dyDescent="0.2">
      <c r="A356" s="408"/>
      <c r="B356" s="426" t="s">
        <v>1211</v>
      </c>
      <c r="C356" s="433" t="s">
        <v>1212</v>
      </c>
      <c r="D356" s="434">
        <v>4628.3999999999996</v>
      </c>
    </row>
    <row r="357" spans="1:4" ht="22.5" x14ac:dyDescent="0.2">
      <c r="A357" s="408"/>
      <c r="B357" s="426" t="s">
        <v>1213</v>
      </c>
      <c r="C357" s="433" t="s">
        <v>1214</v>
      </c>
      <c r="D357" s="434">
        <v>32224.799999999999</v>
      </c>
    </row>
    <row r="358" spans="1:4" ht="22.5" x14ac:dyDescent="0.2">
      <c r="A358" s="408"/>
      <c r="B358" s="426" t="s">
        <v>1215</v>
      </c>
      <c r="C358" s="433" t="s">
        <v>1216</v>
      </c>
      <c r="D358" s="434">
        <v>11833.5195999999</v>
      </c>
    </row>
    <row r="359" spans="1:4" ht="22.5" x14ac:dyDescent="0.2">
      <c r="A359" s="408"/>
      <c r="B359" s="426" t="s">
        <v>1217</v>
      </c>
      <c r="C359" s="433" t="s">
        <v>1218</v>
      </c>
      <c r="D359" s="434">
        <v>11832</v>
      </c>
    </row>
    <row r="360" spans="1:4" x14ac:dyDescent="0.2">
      <c r="A360" s="408"/>
      <c r="B360" s="426" t="s">
        <v>1219</v>
      </c>
      <c r="C360" s="433" t="s">
        <v>1220</v>
      </c>
      <c r="D360" s="434">
        <v>4698</v>
      </c>
    </row>
    <row r="361" spans="1:4" ht="22.5" x14ac:dyDescent="0.2">
      <c r="A361" s="408"/>
      <c r="B361" s="426" t="s">
        <v>1221</v>
      </c>
      <c r="C361" s="433" t="s">
        <v>1197</v>
      </c>
      <c r="D361" s="434">
        <v>4280.3999999999996</v>
      </c>
    </row>
    <row r="362" spans="1:4" x14ac:dyDescent="0.2">
      <c r="A362" s="408"/>
      <c r="B362" s="426" t="s">
        <v>1222</v>
      </c>
      <c r="C362" s="433" t="s">
        <v>1199</v>
      </c>
      <c r="D362" s="434">
        <v>3364</v>
      </c>
    </row>
    <row r="363" spans="1:4" x14ac:dyDescent="0.2">
      <c r="A363" s="408"/>
      <c r="B363" s="426" t="s">
        <v>1223</v>
      </c>
      <c r="C363" s="433" t="s">
        <v>1199</v>
      </c>
      <c r="D363" s="434">
        <v>3364</v>
      </c>
    </row>
    <row r="364" spans="1:4" x14ac:dyDescent="0.2">
      <c r="A364" s="408"/>
      <c r="B364" s="426" t="s">
        <v>1224</v>
      </c>
      <c r="C364" s="433" t="s">
        <v>1225</v>
      </c>
      <c r="D364" s="424">
        <v>9600</v>
      </c>
    </row>
    <row r="365" spans="1:4" x14ac:dyDescent="0.2">
      <c r="A365" s="408"/>
      <c r="B365" s="426" t="s">
        <v>1226</v>
      </c>
      <c r="C365" s="433" t="s">
        <v>1227</v>
      </c>
      <c r="D365" s="434">
        <v>3323.4</v>
      </c>
    </row>
    <row r="366" spans="1:4" x14ac:dyDescent="0.2">
      <c r="A366" s="408"/>
      <c r="B366" s="426" t="s">
        <v>1228</v>
      </c>
      <c r="C366" s="433" t="s">
        <v>934</v>
      </c>
      <c r="D366" s="434">
        <v>9998.9912000000004</v>
      </c>
    </row>
    <row r="367" spans="1:4" ht="22.5" x14ac:dyDescent="0.2">
      <c r="A367" s="408"/>
      <c r="B367" s="426" t="s">
        <v>1229</v>
      </c>
      <c r="C367" s="435" t="s">
        <v>1230</v>
      </c>
      <c r="D367" s="428">
        <v>4976.3999999999996</v>
      </c>
    </row>
    <row r="368" spans="1:4" x14ac:dyDescent="0.2">
      <c r="A368" s="408"/>
      <c r="B368" s="426" t="s">
        <v>1231</v>
      </c>
      <c r="C368" s="432" t="s">
        <v>694</v>
      </c>
      <c r="D368" s="428">
        <v>1264.4000000000001</v>
      </c>
    </row>
    <row r="369" spans="1:4" x14ac:dyDescent="0.2">
      <c r="A369" s="408"/>
      <c r="B369" s="426" t="s">
        <v>1232</v>
      </c>
      <c r="C369" s="433" t="s">
        <v>1233</v>
      </c>
      <c r="D369" s="428">
        <v>8522.3459999999995</v>
      </c>
    </row>
    <row r="370" spans="1:4" ht="22.5" x14ac:dyDescent="0.2">
      <c r="A370" s="408"/>
      <c r="B370" s="426" t="s">
        <v>1234</v>
      </c>
      <c r="C370" s="435" t="s">
        <v>1230</v>
      </c>
      <c r="D370" s="428">
        <v>4976.3999999999996</v>
      </c>
    </row>
    <row r="371" spans="1:4" ht="22.5" x14ac:dyDescent="0.2">
      <c r="A371" s="408"/>
      <c r="B371" s="426" t="s">
        <v>1235</v>
      </c>
      <c r="C371" s="433" t="s">
        <v>1236</v>
      </c>
      <c r="D371" s="428">
        <v>1264.4000000000001</v>
      </c>
    </row>
    <row r="372" spans="1:4" x14ac:dyDescent="0.2">
      <c r="A372" s="408"/>
      <c r="B372" s="426" t="s">
        <v>1237</v>
      </c>
      <c r="C372" s="433" t="s">
        <v>1233</v>
      </c>
      <c r="D372" s="434">
        <v>8522.3459999999995</v>
      </c>
    </row>
    <row r="373" spans="1:4" ht="22.5" x14ac:dyDescent="0.2">
      <c r="A373" s="408"/>
      <c r="B373" s="426" t="s">
        <v>1238</v>
      </c>
      <c r="C373" s="435" t="s">
        <v>1230</v>
      </c>
      <c r="D373" s="428">
        <v>4976.3999999999996</v>
      </c>
    </row>
    <row r="374" spans="1:4" ht="22.5" x14ac:dyDescent="0.2">
      <c r="A374" s="408"/>
      <c r="B374" s="426" t="s">
        <v>1239</v>
      </c>
      <c r="C374" s="436" t="s">
        <v>1236</v>
      </c>
      <c r="D374" s="428">
        <v>1264.4000000000001</v>
      </c>
    </row>
    <row r="375" spans="1:4" x14ac:dyDescent="0.2">
      <c r="A375" s="408"/>
      <c r="B375" s="426" t="s">
        <v>1240</v>
      </c>
      <c r="C375" s="433" t="s">
        <v>1233</v>
      </c>
      <c r="D375" s="434">
        <v>8522.3459999999995</v>
      </c>
    </row>
    <row r="376" spans="1:4" x14ac:dyDescent="0.2">
      <c r="A376" s="408"/>
      <c r="B376" s="426" t="s">
        <v>1241</v>
      </c>
      <c r="C376" s="436" t="s">
        <v>1242</v>
      </c>
      <c r="D376" s="434">
        <v>14860</v>
      </c>
    </row>
    <row r="377" spans="1:4" x14ac:dyDescent="0.2">
      <c r="A377" s="408"/>
      <c r="B377" s="426" t="s">
        <v>1243</v>
      </c>
      <c r="C377" s="412" t="s">
        <v>1244</v>
      </c>
      <c r="D377" s="413">
        <v>10079.878000000001</v>
      </c>
    </row>
    <row r="378" spans="1:4" x14ac:dyDescent="0.2">
      <c r="A378" s="408"/>
      <c r="B378" s="426" t="s">
        <v>1245</v>
      </c>
      <c r="C378" s="432" t="s">
        <v>1199</v>
      </c>
      <c r="D378" s="434">
        <v>3364</v>
      </c>
    </row>
    <row r="379" spans="1:4" x14ac:dyDescent="0.2">
      <c r="A379" s="408"/>
      <c r="B379" s="426" t="s">
        <v>1246</v>
      </c>
      <c r="C379" s="432" t="s">
        <v>1199</v>
      </c>
      <c r="D379" s="434">
        <v>3364</v>
      </c>
    </row>
    <row r="380" spans="1:4" ht="22.5" x14ac:dyDescent="0.2">
      <c r="A380" s="408"/>
      <c r="B380" s="426" t="s">
        <v>1247</v>
      </c>
      <c r="C380" s="435" t="s">
        <v>1230</v>
      </c>
      <c r="D380" s="428">
        <v>4976.3999999999996</v>
      </c>
    </row>
    <row r="381" spans="1:4" x14ac:dyDescent="0.2">
      <c r="A381" s="408"/>
      <c r="B381" s="426" t="s">
        <v>1248</v>
      </c>
      <c r="C381" s="432" t="s">
        <v>1249</v>
      </c>
      <c r="D381" s="428">
        <v>4280.3999999999996</v>
      </c>
    </row>
    <row r="382" spans="1:4" x14ac:dyDescent="0.2">
      <c r="A382" s="408"/>
      <c r="B382" s="426" t="s">
        <v>1250</v>
      </c>
      <c r="C382" s="432" t="s">
        <v>1199</v>
      </c>
      <c r="D382" s="434">
        <v>3364</v>
      </c>
    </row>
    <row r="383" spans="1:4" x14ac:dyDescent="0.2">
      <c r="A383" s="408"/>
      <c r="B383" s="426" t="s">
        <v>1251</v>
      </c>
      <c r="C383" s="432" t="s">
        <v>1199</v>
      </c>
      <c r="D383" s="434">
        <v>3364</v>
      </c>
    </row>
    <row r="384" spans="1:4" x14ac:dyDescent="0.2">
      <c r="A384" s="408"/>
      <c r="B384" s="426" t="s">
        <v>1252</v>
      </c>
      <c r="C384" s="432" t="s">
        <v>1253</v>
      </c>
      <c r="D384" s="428">
        <v>6973.92</v>
      </c>
    </row>
    <row r="385" spans="1:4" x14ac:dyDescent="0.2">
      <c r="A385" s="408"/>
      <c r="B385" s="426" t="s">
        <v>1254</v>
      </c>
      <c r="C385" s="432" t="s">
        <v>1255</v>
      </c>
      <c r="D385" s="428">
        <v>2249.4699999999998</v>
      </c>
    </row>
    <row r="386" spans="1:4" x14ac:dyDescent="0.2">
      <c r="A386" s="408"/>
      <c r="B386" s="431" t="s">
        <v>1256</v>
      </c>
      <c r="C386" s="432" t="s">
        <v>1257</v>
      </c>
      <c r="D386" s="428">
        <v>4013.5</v>
      </c>
    </row>
    <row r="387" spans="1:4" x14ac:dyDescent="0.2">
      <c r="A387" s="408"/>
      <c r="B387" s="431" t="s">
        <v>1258</v>
      </c>
      <c r="C387" s="435" t="s">
        <v>1259</v>
      </c>
      <c r="D387" s="428">
        <v>6670</v>
      </c>
    </row>
    <row r="388" spans="1:4" x14ac:dyDescent="0.2">
      <c r="A388" s="408"/>
      <c r="B388" s="431" t="s">
        <v>1260</v>
      </c>
      <c r="C388" s="433" t="s">
        <v>1261</v>
      </c>
      <c r="D388" s="428">
        <v>4698</v>
      </c>
    </row>
    <row r="389" spans="1:4" x14ac:dyDescent="0.2">
      <c r="A389" s="408"/>
      <c r="B389" s="431" t="s">
        <v>1262</v>
      </c>
      <c r="C389" s="435" t="s">
        <v>694</v>
      </c>
      <c r="D389" s="428">
        <v>1264.4000000000001</v>
      </c>
    </row>
    <row r="390" spans="1:4" x14ac:dyDescent="0.2">
      <c r="A390" s="408"/>
      <c r="B390" s="431" t="s">
        <v>1263</v>
      </c>
      <c r="C390" s="435" t="s">
        <v>694</v>
      </c>
      <c r="D390" s="428">
        <v>4280.3999999999996</v>
      </c>
    </row>
    <row r="391" spans="1:4" x14ac:dyDescent="0.2">
      <c r="A391" s="408"/>
      <c r="B391" s="431" t="s">
        <v>1264</v>
      </c>
      <c r="C391" s="435" t="s">
        <v>694</v>
      </c>
      <c r="D391" s="428">
        <v>563.5</v>
      </c>
    </row>
    <row r="392" spans="1:4" ht="22.5" x14ac:dyDescent="0.2">
      <c r="A392" s="408"/>
      <c r="B392" s="431" t="s">
        <v>1265</v>
      </c>
      <c r="C392" s="435" t="s">
        <v>1266</v>
      </c>
      <c r="D392" s="428">
        <v>5092.3999999999996</v>
      </c>
    </row>
    <row r="393" spans="1:4" x14ac:dyDescent="0.2">
      <c r="A393" s="408"/>
      <c r="B393" s="431" t="s">
        <v>1267</v>
      </c>
      <c r="C393" s="435" t="s">
        <v>694</v>
      </c>
      <c r="D393" s="428">
        <v>563.5</v>
      </c>
    </row>
    <row r="394" spans="1:4" ht="22.5" x14ac:dyDescent="0.2">
      <c r="A394" s="408"/>
      <c r="B394" s="431" t="s">
        <v>1268</v>
      </c>
      <c r="C394" s="432" t="s">
        <v>1269</v>
      </c>
      <c r="D394" s="428">
        <v>5092.3999999999996</v>
      </c>
    </row>
    <row r="395" spans="1:4" ht="22.5" x14ac:dyDescent="0.2">
      <c r="A395" s="408"/>
      <c r="B395" s="431" t="s">
        <v>1270</v>
      </c>
      <c r="C395" s="432" t="s">
        <v>1236</v>
      </c>
      <c r="D395" s="428">
        <v>1264.4000000000001</v>
      </c>
    </row>
    <row r="396" spans="1:4" x14ac:dyDescent="0.2">
      <c r="A396" s="408"/>
      <c r="B396" s="431" t="s">
        <v>1271</v>
      </c>
      <c r="C396" s="433" t="s">
        <v>1233</v>
      </c>
      <c r="D396" s="428">
        <v>8002.84</v>
      </c>
    </row>
    <row r="397" spans="1:4" ht="22.5" x14ac:dyDescent="0.2">
      <c r="A397" s="408"/>
      <c r="B397" s="431" t="s">
        <v>1272</v>
      </c>
      <c r="C397" s="435" t="s">
        <v>1230</v>
      </c>
      <c r="D397" s="428">
        <v>4976.3999999999996</v>
      </c>
    </row>
    <row r="398" spans="1:4" ht="22.5" x14ac:dyDescent="0.2">
      <c r="A398" s="408"/>
      <c r="B398" s="431" t="s">
        <v>1273</v>
      </c>
      <c r="C398" s="432" t="s">
        <v>1274</v>
      </c>
      <c r="D398" s="428">
        <v>2691</v>
      </c>
    </row>
    <row r="399" spans="1:4" x14ac:dyDescent="0.2">
      <c r="A399" s="408"/>
      <c r="B399" s="431" t="s">
        <v>1275</v>
      </c>
      <c r="C399" s="433" t="s">
        <v>1233</v>
      </c>
      <c r="D399" s="437">
        <v>8919.24</v>
      </c>
    </row>
    <row r="400" spans="1:4" x14ac:dyDescent="0.2">
      <c r="A400" s="408"/>
      <c r="B400" s="431" t="s">
        <v>1276</v>
      </c>
      <c r="C400" s="432" t="s">
        <v>1212</v>
      </c>
      <c r="D400" s="428">
        <v>4628.3999999999996</v>
      </c>
    </row>
    <row r="401" spans="1:4" ht="22.5" x14ac:dyDescent="0.2">
      <c r="A401" s="408"/>
      <c r="B401" s="431" t="s">
        <v>1277</v>
      </c>
      <c r="C401" s="435" t="s">
        <v>1269</v>
      </c>
      <c r="D401" s="428">
        <v>5092.3999999999996</v>
      </c>
    </row>
    <row r="402" spans="1:4" x14ac:dyDescent="0.2">
      <c r="A402" s="408"/>
      <c r="B402" s="431" t="s">
        <v>1278</v>
      </c>
      <c r="C402" s="433" t="s">
        <v>1233</v>
      </c>
      <c r="D402" s="428">
        <v>8522.3459999999995</v>
      </c>
    </row>
    <row r="403" spans="1:4" x14ac:dyDescent="0.2">
      <c r="A403" s="408"/>
      <c r="B403" s="431" t="s">
        <v>1279</v>
      </c>
      <c r="C403" s="435" t="s">
        <v>1280</v>
      </c>
      <c r="D403" s="428">
        <v>3120.4</v>
      </c>
    </row>
    <row r="404" spans="1:4" ht="22.5" x14ac:dyDescent="0.2">
      <c r="A404" s="408"/>
      <c r="B404" s="431" t="s">
        <v>1281</v>
      </c>
      <c r="C404" s="435" t="s">
        <v>1195</v>
      </c>
      <c r="D404" s="428">
        <v>2888.4</v>
      </c>
    </row>
    <row r="405" spans="1:4" ht="22.5" x14ac:dyDescent="0.2">
      <c r="A405" s="408"/>
      <c r="B405" s="431" t="s">
        <v>1282</v>
      </c>
      <c r="C405" s="435" t="s">
        <v>1269</v>
      </c>
      <c r="D405" s="428">
        <v>5092.3999999999996</v>
      </c>
    </row>
    <row r="406" spans="1:4" x14ac:dyDescent="0.2">
      <c r="A406" s="408"/>
      <c r="B406" s="431" t="s">
        <v>1283</v>
      </c>
      <c r="C406" s="433" t="s">
        <v>1233</v>
      </c>
      <c r="D406" s="428">
        <v>8002.84</v>
      </c>
    </row>
    <row r="407" spans="1:4" ht="22.5" x14ac:dyDescent="0.2">
      <c r="A407" s="408"/>
      <c r="B407" s="431" t="s">
        <v>1284</v>
      </c>
      <c r="C407" s="435" t="s">
        <v>1269</v>
      </c>
      <c r="D407" s="428">
        <v>5092.3999999999996</v>
      </c>
    </row>
    <row r="408" spans="1:4" x14ac:dyDescent="0.2">
      <c r="A408" s="408"/>
      <c r="B408" s="431" t="s">
        <v>1285</v>
      </c>
      <c r="C408" s="433" t="s">
        <v>1233</v>
      </c>
      <c r="D408" s="428">
        <v>8002.84</v>
      </c>
    </row>
    <row r="409" spans="1:4" x14ac:dyDescent="0.2">
      <c r="A409" s="408"/>
      <c r="B409" s="431" t="s">
        <v>1286</v>
      </c>
      <c r="C409" s="435" t="s">
        <v>694</v>
      </c>
      <c r="D409" s="428">
        <v>1264.4000000000001</v>
      </c>
    </row>
    <row r="410" spans="1:4" ht="22.5" x14ac:dyDescent="0.2">
      <c r="A410" s="408"/>
      <c r="B410" s="431" t="s">
        <v>1287</v>
      </c>
      <c r="C410" s="435" t="s">
        <v>1269</v>
      </c>
      <c r="D410" s="428">
        <v>5092.3999999999996</v>
      </c>
    </row>
    <row r="411" spans="1:4" ht="22.5" x14ac:dyDescent="0.2">
      <c r="A411" s="408"/>
      <c r="B411" s="431" t="s">
        <v>1288</v>
      </c>
      <c r="C411" s="435" t="s">
        <v>1269</v>
      </c>
      <c r="D411" s="428">
        <v>5092.3999999999996</v>
      </c>
    </row>
    <row r="412" spans="1:4" ht="22.5" x14ac:dyDescent="0.2">
      <c r="A412" s="408"/>
      <c r="B412" s="431" t="s">
        <v>1289</v>
      </c>
      <c r="C412" s="435" t="s">
        <v>1269</v>
      </c>
      <c r="D412" s="428">
        <v>5092.3999999999996</v>
      </c>
    </row>
    <row r="413" spans="1:4" ht="22.5" x14ac:dyDescent="0.2">
      <c r="A413" s="408"/>
      <c r="B413" s="431" t="s">
        <v>1290</v>
      </c>
      <c r="C413" s="435" t="s">
        <v>1269</v>
      </c>
      <c r="D413" s="428">
        <v>5092.3999999999996</v>
      </c>
    </row>
    <row r="414" spans="1:4" x14ac:dyDescent="0.2">
      <c r="A414" s="408"/>
      <c r="B414" s="431" t="s">
        <v>1291</v>
      </c>
      <c r="C414" s="433" t="s">
        <v>1233</v>
      </c>
      <c r="D414" s="428">
        <v>8002.84</v>
      </c>
    </row>
    <row r="415" spans="1:4" x14ac:dyDescent="0.2">
      <c r="A415" s="408"/>
      <c r="B415" s="431" t="s">
        <v>1292</v>
      </c>
      <c r="C415" s="435" t="s">
        <v>694</v>
      </c>
      <c r="D415" s="428">
        <v>1264.4000000000001</v>
      </c>
    </row>
    <row r="416" spans="1:4" ht="22.5" x14ac:dyDescent="0.2">
      <c r="A416" s="408"/>
      <c r="B416" s="431" t="s">
        <v>1293</v>
      </c>
      <c r="C416" s="435" t="s">
        <v>1269</v>
      </c>
      <c r="D416" s="428">
        <v>5092.3999999999996</v>
      </c>
    </row>
    <row r="417" spans="1:4" x14ac:dyDescent="0.2">
      <c r="A417" s="408"/>
      <c r="B417" s="431" t="s">
        <v>1294</v>
      </c>
      <c r="C417" s="433" t="s">
        <v>1233</v>
      </c>
      <c r="D417" s="428">
        <v>16995</v>
      </c>
    </row>
    <row r="418" spans="1:4" ht="33.75" x14ac:dyDescent="0.2">
      <c r="A418" s="408"/>
      <c r="B418" s="431" t="s">
        <v>1295</v>
      </c>
      <c r="C418" s="435" t="s">
        <v>1296</v>
      </c>
      <c r="D418" s="428">
        <v>4872</v>
      </c>
    </row>
    <row r="419" spans="1:4" x14ac:dyDescent="0.2">
      <c r="A419" s="408"/>
      <c r="B419" s="431" t="s">
        <v>1297</v>
      </c>
      <c r="C419" s="435" t="s">
        <v>694</v>
      </c>
      <c r="D419" s="428">
        <v>1264.4000000000001</v>
      </c>
    </row>
    <row r="420" spans="1:4" ht="33.75" x14ac:dyDescent="0.2">
      <c r="A420" s="408"/>
      <c r="B420" s="431" t="s">
        <v>1298</v>
      </c>
      <c r="C420" s="435" t="s">
        <v>1296</v>
      </c>
      <c r="D420" s="428">
        <v>4872</v>
      </c>
    </row>
    <row r="421" spans="1:4" x14ac:dyDescent="0.2">
      <c r="A421" s="408"/>
      <c r="B421" s="431" t="s">
        <v>1299</v>
      </c>
      <c r="C421" s="435" t="s">
        <v>694</v>
      </c>
      <c r="D421" s="428">
        <v>563.5</v>
      </c>
    </row>
    <row r="422" spans="1:4" x14ac:dyDescent="0.2">
      <c r="A422" s="408"/>
      <c r="B422" s="431" t="s">
        <v>1300</v>
      </c>
      <c r="C422" s="429" t="s">
        <v>1301</v>
      </c>
      <c r="D422" s="430">
        <v>3712</v>
      </c>
    </row>
    <row r="423" spans="1:4" x14ac:dyDescent="0.2">
      <c r="A423" s="408"/>
      <c r="B423" s="431" t="s">
        <v>1302</v>
      </c>
      <c r="C423" s="432" t="s">
        <v>1212</v>
      </c>
      <c r="D423" s="428">
        <v>4628.3999999999996</v>
      </c>
    </row>
    <row r="424" spans="1:4" ht="22.5" x14ac:dyDescent="0.2">
      <c r="A424" s="408"/>
      <c r="B424" s="431" t="s">
        <v>1303</v>
      </c>
      <c r="C424" s="435" t="s">
        <v>1304</v>
      </c>
      <c r="D424" s="428">
        <v>8850.01</v>
      </c>
    </row>
    <row r="425" spans="1:4" ht="33.75" x14ac:dyDescent="0.2">
      <c r="A425" s="408"/>
      <c r="B425" s="431" t="s">
        <v>1305</v>
      </c>
      <c r="C425" s="435" t="s">
        <v>1296</v>
      </c>
      <c r="D425" s="428">
        <v>4872</v>
      </c>
    </row>
    <row r="426" spans="1:4" x14ac:dyDescent="0.2">
      <c r="A426" s="408"/>
      <c r="B426" s="426" t="s">
        <v>1306</v>
      </c>
      <c r="C426" s="433" t="s">
        <v>1233</v>
      </c>
      <c r="D426" s="424">
        <v>8002.84</v>
      </c>
    </row>
    <row r="427" spans="1:4" ht="33.75" x14ac:dyDescent="0.2">
      <c r="A427" s="408"/>
      <c r="B427" s="426" t="s">
        <v>1307</v>
      </c>
      <c r="C427" s="435" t="s">
        <v>1296</v>
      </c>
      <c r="D427" s="428">
        <v>4872</v>
      </c>
    </row>
    <row r="428" spans="1:4" x14ac:dyDescent="0.2">
      <c r="A428" s="408"/>
      <c r="B428" s="426" t="s">
        <v>1308</v>
      </c>
      <c r="C428" s="433" t="s">
        <v>1233</v>
      </c>
      <c r="D428" s="424">
        <v>8002.84</v>
      </c>
    </row>
    <row r="429" spans="1:4" x14ac:dyDescent="0.2">
      <c r="A429" s="408"/>
      <c r="B429" s="426" t="s">
        <v>1309</v>
      </c>
      <c r="C429" s="435" t="s">
        <v>1310</v>
      </c>
      <c r="D429" s="428">
        <v>563.5</v>
      </c>
    </row>
    <row r="430" spans="1:4" x14ac:dyDescent="0.2">
      <c r="A430" s="408"/>
      <c r="B430" s="426" t="s">
        <v>1311</v>
      </c>
      <c r="C430" s="438" t="s">
        <v>1312</v>
      </c>
      <c r="D430" s="424">
        <v>5990</v>
      </c>
    </row>
    <row r="431" spans="1:4" ht="22.5" x14ac:dyDescent="0.2">
      <c r="A431" s="408"/>
      <c r="B431" s="426" t="s">
        <v>1313</v>
      </c>
      <c r="C431" s="435" t="s">
        <v>1230</v>
      </c>
      <c r="D431" s="424">
        <v>4396.3999999999996</v>
      </c>
    </row>
    <row r="432" spans="1:4" x14ac:dyDescent="0.2">
      <c r="A432" s="408"/>
      <c r="B432" s="426" t="s">
        <v>1314</v>
      </c>
      <c r="C432" s="438" t="s">
        <v>694</v>
      </c>
      <c r="D432" s="428">
        <v>563.5</v>
      </c>
    </row>
    <row r="433" spans="1:4" x14ac:dyDescent="0.2">
      <c r="A433" s="408"/>
      <c r="B433" s="426" t="s">
        <v>1315</v>
      </c>
      <c r="C433" s="433" t="s">
        <v>1233</v>
      </c>
      <c r="D433" s="424">
        <v>8522.3459999999995</v>
      </c>
    </row>
    <row r="434" spans="1:4" ht="22.5" x14ac:dyDescent="0.2">
      <c r="A434" s="408"/>
      <c r="B434" s="426" t="s">
        <v>1316</v>
      </c>
      <c r="C434" s="435" t="s">
        <v>1230</v>
      </c>
      <c r="D434" s="424">
        <v>4338.3999999999996</v>
      </c>
    </row>
    <row r="435" spans="1:4" x14ac:dyDescent="0.2">
      <c r="A435" s="408"/>
      <c r="B435" s="426" t="s">
        <v>1317</v>
      </c>
      <c r="C435" s="433" t="s">
        <v>1233</v>
      </c>
      <c r="D435" s="424">
        <v>8002.84</v>
      </c>
    </row>
    <row r="436" spans="1:4" x14ac:dyDescent="0.2">
      <c r="A436" s="408"/>
      <c r="B436" s="426" t="s">
        <v>1318</v>
      </c>
      <c r="C436" s="433" t="s">
        <v>1261</v>
      </c>
      <c r="D436" s="424">
        <v>4698</v>
      </c>
    </row>
    <row r="437" spans="1:4" x14ac:dyDescent="0.2">
      <c r="A437" s="408"/>
      <c r="B437" s="426" t="s">
        <v>1319</v>
      </c>
      <c r="C437" s="412" t="s">
        <v>1320</v>
      </c>
      <c r="D437" s="413">
        <v>4135.28</v>
      </c>
    </row>
    <row r="438" spans="1:4" ht="22.5" x14ac:dyDescent="0.2">
      <c r="A438" s="408"/>
      <c r="B438" s="426" t="s">
        <v>1321</v>
      </c>
      <c r="C438" s="438" t="s">
        <v>1322</v>
      </c>
      <c r="D438" s="424">
        <v>5336</v>
      </c>
    </row>
    <row r="439" spans="1:4" ht="22.5" x14ac:dyDescent="0.2">
      <c r="A439" s="408"/>
      <c r="B439" s="426" t="s">
        <v>1323</v>
      </c>
      <c r="C439" s="438" t="s">
        <v>1322</v>
      </c>
      <c r="D439" s="424">
        <v>5336</v>
      </c>
    </row>
    <row r="440" spans="1:4" ht="22.5" x14ac:dyDescent="0.2">
      <c r="A440" s="408"/>
      <c r="B440" s="426" t="s">
        <v>1324</v>
      </c>
      <c r="C440" s="438" t="s">
        <v>1325</v>
      </c>
      <c r="D440" s="424">
        <v>7540</v>
      </c>
    </row>
    <row r="441" spans="1:4" x14ac:dyDescent="0.2">
      <c r="A441" s="408"/>
      <c r="B441" s="426" t="s">
        <v>1326</v>
      </c>
      <c r="C441" s="438" t="s">
        <v>1327</v>
      </c>
      <c r="D441" s="424">
        <v>7999</v>
      </c>
    </row>
    <row r="442" spans="1:4" x14ac:dyDescent="0.2">
      <c r="A442" s="408"/>
      <c r="B442" s="426" t="s">
        <v>1328</v>
      </c>
      <c r="C442" s="438" t="s">
        <v>1329</v>
      </c>
      <c r="D442" s="424">
        <v>1955</v>
      </c>
    </row>
    <row r="443" spans="1:4" x14ac:dyDescent="0.2">
      <c r="A443" s="408"/>
      <c r="B443" s="426" t="s">
        <v>1330</v>
      </c>
      <c r="C443" s="438" t="s">
        <v>1329</v>
      </c>
      <c r="D443" s="424">
        <v>1955</v>
      </c>
    </row>
    <row r="444" spans="1:4" x14ac:dyDescent="0.2">
      <c r="A444" s="408"/>
      <c r="B444" s="426" t="s">
        <v>1331</v>
      </c>
      <c r="C444" s="412" t="s">
        <v>700</v>
      </c>
      <c r="D444" s="424">
        <v>1328.25</v>
      </c>
    </row>
    <row r="445" spans="1:4" x14ac:dyDescent="0.2">
      <c r="A445" s="408"/>
      <c r="B445" s="426" t="s">
        <v>1332</v>
      </c>
      <c r="C445" s="438" t="s">
        <v>1333</v>
      </c>
      <c r="D445" s="424">
        <v>31015.599999999999</v>
      </c>
    </row>
    <row r="446" spans="1:4" ht="22.5" x14ac:dyDescent="0.2">
      <c r="A446" s="408"/>
      <c r="B446" s="426" t="s">
        <v>1334</v>
      </c>
      <c r="C446" s="438" t="s">
        <v>1335</v>
      </c>
      <c r="D446" s="424">
        <v>5200</v>
      </c>
    </row>
    <row r="447" spans="1:4" ht="22.5" x14ac:dyDescent="0.2">
      <c r="A447" s="408"/>
      <c r="B447" s="426" t="s">
        <v>1336</v>
      </c>
      <c r="C447" s="438" t="s">
        <v>1337</v>
      </c>
      <c r="D447" s="424">
        <v>4800</v>
      </c>
    </row>
    <row r="448" spans="1:4" ht="22.5" x14ac:dyDescent="0.2">
      <c r="A448" s="408"/>
      <c r="B448" s="426" t="s">
        <v>1338</v>
      </c>
      <c r="C448" s="438" t="s">
        <v>1337</v>
      </c>
      <c r="D448" s="424">
        <v>4500</v>
      </c>
    </row>
    <row r="449" spans="1:4" ht="22.5" x14ac:dyDescent="0.2">
      <c r="A449" s="408"/>
      <c r="B449" s="426" t="s">
        <v>1339</v>
      </c>
      <c r="C449" s="438" t="s">
        <v>1337</v>
      </c>
      <c r="D449" s="424">
        <v>4500</v>
      </c>
    </row>
    <row r="450" spans="1:4" ht="22.5" x14ac:dyDescent="0.2">
      <c r="A450" s="408"/>
      <c r="B450" s="426" t="s">
        <v>1340</v>
      </c>
      <c r="C450" s="438" t="s">
        <v>1337</v>
      </c>
      <c r="D450" s="424">
        <v>4500</v>
      </c>
    </row>
    <row r="451" spans="1:4" ht="22.5" x14ac:dyDescent="0.2">
      <c r="A451" s="408"/>
      <c r="B451" s="426" t="s">
        <v>1341</v>
      </c>
      <c r="C451" s="438" t="s">
        <v>1342</v>
      </c>
      <c r="D451" s="424">
        <v>6840</v>
      </c>
    </row>
    <row r="452" spans="1:4" ht="22.5" x14ac:dyDescent="0.2">
      <c r="A452" s="408"/>
      <c r="B452" s="426" t="s">
        <v>1343</v>
      </c>
      <c r="C452" s="438" t="s">
        <v>1335</v>
      </c>
      <c r="D452" s="424">
        <v>8550</v>
      </c>
    </row>
    <row r="453" spans="1:4" x14ac:dyDescent="0.2">
      <c r="A453" s="408"/>
      <c r="B453" s="426" t="s">
        <v>1344</v>
      </c>
      <c r="C453" s="435" t="s">
        <v>1312</v>
      </c>
      <c r="D453" s="428">
        <v>5990</v>
      </c>
    </row>
    <row r="454" spans="1:4" x14ac:dyDescent="0.2">
      <c r="A454" s="408"/>
      <c r="B454" s="426" t="s">
        <v>1345</v>
      </c>
      <c r="C454" s="438" t="s">
        <v>1346</v>
      </c>
      <c r="D454" s="424">
        <v>1437.5</v>
      </c>
    </row>
    <row r="455" spans="1:4" x14ac:dyDescent="0.2">
      <c r="A455" s="408"/>
      <c r="B455" s="426" t="s">
        <v>1347</v>
      </c>
      <c r="C455" s="438" t="s">
        <v>1348</v>
      </c>
      <c r="D455" s="424">
        <v>4140</v>
      </c>
    </row>
    <row r="456" spans="1:4" ht="22.5" x14ac:dyDescent="0.2">
      <c r="A456" s="408"/>
      <c r="B456" s="426" t="s">
        <v>1349</v>
      </c>
      <c r="C456" s="438" t="s">
        <v>1342</v>
      </c>
      <c r="D456" s="424">
        <v>8150</v>
      </c>
    </row>
    <row r="457" spans="1:4" ht="22.5" x14ac:dyDescent="0.2">
      <c r="A457" s="408"/>
      <c r="B457" s="426" t="s">
        <v>1350</v>
      </c>
      <c r="C457" s="438" t="s">
        <v>1337</v>
      </c>
      <c r="D457" s="424">
        <v>5300</v>
      </c>
    </row>
    <row r="458" spans="1:4" ht="22.5" x14ac:dyDescent="0.2">
      <c r="A458" s="408"/>
      <c r="B458" s="426" t="s">
        <v>1351</v>
      </c>
      <c r="C458" s="438" t="s">
        <v>1342</v>
      </c>
      <c r="D458" s="424">
        <v>8150.0050000000001</v>
      </c>
    </row>
    <row r="459" spans="1:4" ht="22.5" x14ac:dyDescent="0.2">
      <c r="A459" s="408"/>
      <c r="B459" s="426" t="s">
        <v>1352</v>
      </c>
      <c r="C459" s="438" t="s">
        <v>1342</v>
      </c>
      <c r="D459" s="424">
        <v>8150.0050000000001</v>
      </c>
    </row>
    <row r="460" spans="1:4" x14ac:dyDescent="0.2">
      <c r="A460" s="408"/>
      <c r="B460" s="426" t="s">
        <v>1353</v>
      </c>
      <c r="C460" s="438" t="s">
        <v>1354</v>
      </c>
      <c r="D460" s="424">
        <v>1483.5</v>
      </c>
    </row>
    <row r="461" spans="1:4" x14ac:dyDescent="0.2">
      <c r="A461" s="408"/>
      <c r="B461" s="426" t="s">
        <v>1355</v>
      </c>
      <c r="C461" s="438" t="s">
        <v>1356</v>
      </c>
      <c r="D461" s="424">
        <v>25825</v>
      </c>
    </row>
    <row r="462" spans="1:4" x14ac:dyDescent="0.2">
      <c r="A462" s="408"/>
      <c r="B462" s="426" t="s">
        <v>1357</v>
      </c>
      <c r="C462" s="438" t="s">
        <v>1358</v>
      </c>
      <c r="D462" s="424">
        <v>24909</v>
      </c>
    </row>
    <row r="463" spans="1:4" x14ac:dyDescent="0.2">
      <c r="A463" s="408"/>
      <c r="B463" s="426" t="s">
        <v>1359</v>
      </c>
      <c r="C463" s="438" t="s">
        <v>1360</v>
      </c>
      <c r="D463" s="424">
        <v>18681.75</v>
      </c>
    </row>
    <row r="464" spans="1:4" x14ac:dyDescent="0.2">
      <c r="A464" s="408"/>
      <c r="B464" s="426" t="s">
        <v>1361</v>
      </c>
      <c r="C464" s="438" t="s">
        <v>1362</v>
      </c>
      <c r="D464" s="424">
        <v>3070.5</v>
      </c>
    </row>
    <row r="465" spans="1:4" ht="22.5" x14ac:dyDescent="0.2">
      <c r="A465" s="408"/>
      <c r="B465" s="426" t="s">
        <v>1363</v>
      </c>
      <c r="C465" s="438" t="s">
        <v>1364</v>
      </c>
      <c r="D465" s="424">
        <v>5556.4</v>
      </c>
    </row>
    <row r="466" spans="1:4" ht="22.5" x14ac:dyDescent="0.2">
      <c r="A466" s="408"/>
      <c r="B466" s="426" t="s">
        <v>1365</v>
      </c>
      <c r="C466" s="438" t="s">
        <v>1364</v>
      </c>
      <c r="D466" s="424">
        <v>5556.4</v>
      </c>
    </row>
    <row r="467" spans="1:4" ht="22.5" x14ac:dyDescent="0.2">
      <c r="A467" s="408"/>
      <c r="B467" s="426" t="s">
        <v>1366</v>
      </c>
      <c r="C467" s="438" t="s">
        <v>1367</v>
      </c>
      <c r="D467" s="424">
        <v>5672.4</v>
      </c>
    </row>
    <row r="468" spans="1:4" ht="22.5" x14ac:dyDescent="0.2">
      <c r="A468" s="408"/>
      <c r="B468" s="426" t="s">
        <v>1368</v>
      </c>
      <c r="C468" s="438" t="s">
        <v>1367</v>
      </c>
      <c r="D468" s="424">
        <v>5672.4</v>
      </c>
    </row>
    <row r="469" spans="1:4" ht="22.5" x14ac:dyDescent="0.2">
      <c r="A469" s="408"/>
      <c r="B469" s="426" t="s">
        <v>1369</v>
      </c>
      <c r="C469" s="438" t="s">
        <v>1370</v>
      </c>
      <c r="D469" s="424">
        <v>12528</v>
      </c>
    </row>
    <row r="470" spans="1:4" x14ac:dyDescent="0.2">
      <c r="A470" s="408"/>
      <c r="B470" s="426" t="s">
        <v>1371</v>
      </c>
      <c r="C470" s="438" t="s">
        <v>1372</v>
      </c>
      <c r="D470" s="424">
        <v>6844</v>
      </c>
    </row>
    <row r="471" spans="1:4" ht="22.5" x14ac:dyDescent="0.2">
      <c r="A471" s="408"/>
      <c r="B471" s="426" t="s">
        <v>1373</v>
      </c>
      <c r="C471" s="438" t="s">
        <v>1374</v>
      </c>
      <c r="D471" s="424">
        <v>19952</v>
      </c>
    </row>
    <row r="472" spans="1:4" ht="22.5" x14ac:dyDescent="0.2">
      <c r="A472" s="408"/>
      <c r="B472" s="426" t="s">
        <v>1375</v>
      </c>
      <c r="C472" s="438" t="s">
        <v>1376</v>
      </c>
      <c r="D472" s="424">
        <v>12412</v>
      </c>
    </row>
    <row r="473" spans="1:4" ht="22.5" x14ac:dyDescent="0.2">
      <c r="A473" s="408"/>
      <c r="B473" s="426" t="s">
        <v>1377</v>
      </c>
      <c r="C473" s="438" t="s">
        <v>1376</v>
      </c>
      <c r="D473" s="424">
        <v>12412</v>
      </c>
    </row>
    <row r="474" spans="1:4" ht="22.5" x14ac:dyDescent="0.2">
      <c r="A474" s="408"/>
      <c r="B474" s="426" t="s">
        <v>1378</v>
      </c>
      <c r="C474" s="438" t="s">
        <v>1376</v>
      </c>
      <c r="D474" s="424">
        <v>12412</v>
      </c>
    </row>
    <row r="475" spans="1:4" ht="22.5" x14ac:dyDescent="0.2">
      <c r="A475" s="408"/>
      <c r="B475" s="426" t="s">
        <v>1379</v>
      </c>
      <c r="C475" s="438" t="s">
        <v>1380</v>
      </c>
      <c r="D475" s="424">
        <v>8104.41</v>
      </c>
    </row>
    <row r="476" spans="1:4" ht="22.5" x14ac:dyDescent="0.2">
      <c r="A476" s="408"/>
      <c r="B476" s="426" t="s">
        <v>1381</v>
      </c>
      <c r="C476" s="438" t="s">
        <v>1380</v>
      </c>
      <c r="D476" s="424">
        <v>8104.41</v>
      </c>
    </row>
    <row r="477" spans="1:4" x14ac:dyDescent="0.2">
      <c r="A477" s="408"/>
      <c r="B477" s="426" t="s">
        <v>1382</v>
      </c>
      <c r="C477" s="438" t="s">
        <v>1383</v>
      </c>
      <c r="D477" s="424">
        <v>12412</v>
      </c>
    </row>
    <row r="478" spans="1:4" ht="22.5" x14ac:dyDescent="0.2">
      <c r="A478" s="408"/>
      <c r="B478" s="426" t="s">
        <v>1384</v>
      </c>
      <c r="C478" s="438" t="s">
        <v>1385</v>
      </c>
      <c r="D478" s="424">
        <v>3190</v>
      </c>
    </row>
    <row r="479" spans="1:4" ht="22.5" x14ac:dyDescent="0.2">
      <c r="A479" s="408"/>
      <c r="B479" s="426" t="s">
        <v>1386</v>
      </c>
      <c r="C479" s="438" t="s">
        <v>1374</v>
      </c>
      <c r="D479" s="424">
        <v>49300</v>
      </c>
    </row>
    <row r="480" spans="1:4" x14ac:dyDescent="0.2">
      <c r="A480" s="408"/>
      <c r="B480" s="426" t="s">
        <v>1387</v>
      </c>
      <c r="C480" s="438" t="s">
        <v>1388</v>
      </c>
      <c r="D480" s="424">
        <v>1566</v>
      </c>
    </row>
    <row r="481" spans="1:4" ht="22.5" x14ac:dyDescent="0.2">
      <c r="A481" s="408"/>
      <c r="B481" s="426" t="s">
        <v>1389</v>
      </c>
      <c r="C481" s="438" t="s">
        <v>1390</v>
      </c>
      <c r="D481" s="424">
        <v>2766.6</v>
      </c>
    </row>
    <row r="482" spans="1:4" ht="22.5" x14ac:dyDescent="0.2">
      <c r="A482" s="408"/>
      <c r="B482" s="426" t="s">
        <v>1391</v>
      </c>
      <c r="C482" s="438" t="s">
        <v>1380</v>
      </c>
      <c r="D482" s="424">
        <v>8104.41</v>
      </c>
    </row>
    <row r="483" spans="1:4" ht="22.5" x14ac:dyDescent="0.2">
      <c r="A483" s="408"/>
      <c r="B483" s="426" t="s">
        <v>1392</v>
      </c>
      <c r="C483" s="438" t="s">
        <v>1380</v>
      </c>
      <c r="D483" s="424">
        <v>8104.41</v>
      </c>
    </row>
    <row r="484" spans="1:4" x14ac:dyDescent="0.2">
      <c r="A484" s="408"/>
      <c r="B484" s="426" t="s">
        <v>1393</v>
      </c>
      <c r="C484" s="438" t="s">
        <v>1388</v>
      </c>
      <c r="D484" s="424">
        <v>3364</v>
      </c>
    </row>
    <row r="485" spans="1:4" ht="22.5" x14ac:dyDescent="0.2">
      <c r="A485" s="408"/>
      <c r="B485" s="426" t="s">
        <v>1394</v>
      </c>
      <c r="C485" s="438" t="s">
        <v>1395</v>
      </c>
      <c r="D485" s="424">
        <v>1832.8</v>
      </c>
    </row>
    <row r="486" spans="1:4" ht="22.5" x14ac:dyDescent="0.2">
      <c r="A486" s="408"/>
      <c r="B486" s="426" t="s">
        <v>1396</v>
      </c>
      <c r="C486" s="438" t="s">
        <v>1397</v>
      </c>
      <c r="D486" s="424">
        <v>12956.04</v>
      </c>
    </row>
    <row r="487" spans="1:4" x14ac:dyDescent="0.2">
      <c r="A487" s="408"/>
      <c r="B487" s="426" t="s">
        <v>1398</v>
      </c>
      <c r="C487" s="438" t="s">
        <v>1399</v>
      </c>
      <c r="D487" s="424">
        <v>48580.800000000003</v>
      </c>
    </row>
    <row r="488" spans="1:4" x14ac:dyDescent="0.2">
      <c r="A488" s="408"/>
      <c r="B488" s="426" t="s">
        <v>1400</v>
      </c>
      <c r="C488" s="438" t="s">
        <v>1401</v>
      </c>
      <c r="D488" s="424">
        <v>799</v>
      </c>
    </row>
    <row r="489" spans="1:4" x14ac:dyDescent="0.2">
      <c r="A489" s="408"/>
      <c r="B489" s="426" t="s">
        <v>1402</v>
      </c>
      <c r="C489" s="438" t="s">
        <v>1401</v>
      </c>
      <c r="D489" s="424">
        <v>799</v>
      </c>
    </row>
    <row r="490" spans="1:4" x14ac:dyDescent="0.2">
      <c r="A490" s="408"/>
      <c r="B490" s="426" t="s">
        <v>1403</v>
      </c>
      <c r="C490" s="438" t="s">
        <v>1404</v>
      </c>
      <c r="D490" s="424">
        <v>2784</v>
      </c>
    </row>
    <row r="491" spans="1:4" x14ac:dyDescent="0.2">
      <c r="A491" s="408"/>
      <c r="B491" s="426" t="s">
        <v>1405</v>
      </c>
      <c r="C491" s="438" t="s">
        <v>1404</v>
      </c>
      <c r="D491" s="424">
        <v>2784</v>
      </c>
    </row>
    <row r="492" spans="1:4" ht="22.5" x14ac:dyDescent="0.2">
      <c r="A492" s="408"/>
      <c r="B492" s="426" t="s">
        <v>1406</v>
      </c>
      <c r="C492" s="438" t="s">
        <v>1407</v>
      </c>
      <c r="D492" s="424">
        <v>11832</v>
      </c>
    </row>
    <row r="493" spans="1:4" ht="22.5" x14ac:dyDescent="0.2">
      <c r="A493" s="408"/>
      <c r="B493" s="426" t="s">
        <v>1408</v>
      </c>
      <c r="C493" s="438" t="s">
        <v>1407</v>
      </c>
      <c r="D493" s="424">
        <v>11832</v>
      </c>
    </row>
    <row r="494" spans="1:4" ht="22.5" x14ac:dyDescent="0.2">
      <c r="A494" s="408"/>
      <c r="B494" s="426" t="s">
        <v>1409</v>
      </c>
      <c r="C494" s="438" t="s">
        <v>1407</v>
      </c>
      <c r="D494" s="424">
        <v>11832</v>
      </c>
    </row>
    <row r="495" spans="1:4" ht="22.5" x14ac:dyDescent="0.2">
      <c r="A495" s="408"/>
      <c r="B495" s="426" t="s">
        <v>1410</v>
      </c>
      <c r="C495" s="438" t="s">
        <v>1407</v>
      </c>
      <c r="D495" s="424">
        <v>11832</v>
      </c>
    </row>
    <row r="496" spans="1:4" ht="22.5" x14ac:dyDescent="0.2">
      <c r="A496" s="408"/>
      <c r="B496" s="426" t="s">
        <v>1411</v>
      </c>
      <c r="C496" s="438" t="s">
        <v>1412</v>
      </c>
      <c r="D496" s="424">
        <v>9860</v>
      </c>
    </row>
    <row r="497" spans="1:4" ht="22.5" x14ac:dyDescent="0.2">
      <c r="A497" s="408"/>
      <c r="B497" s="426" t="s">
        <v>1413</v>
      </c>
      <c r="C497" s="438" t="s">
        <v>1412</v>
      </c>
      <c r="D497" s="424">
        <v>9860</v>
      </c>
    </row>
    <row r="498" spans="1:4" ht="22.5" x14ac:dyDescent="0.2">
      <c r="A498" s="408"/>
      <c r="B498" s="426" t="s">
        <v>1414</v>
      </c>
      <c r="C498" s="438" t="s">
        <v>1412</v>
      </c>
      <c r="D498" s="424">
        <v>9860</v>
      </c>
    </row>
    <row r="499" spans="1:4" ht="22.5" x14ac:dyDescent="0.2">
      <c r="A499" s="408"/>
      <c r="B499" s="426" t="s">
        <v>1415</v>
      </c>
      <c r="C499" s="438" t="s">
        <v>1412</v>
      </c>
      <c r="D499" s="424">
        <v>9860</v>
      </c>
    </row>
    <row r="500" spans="1:4" ht="22.5" x14ac:dyDescent="0.2">
      <c r="A500" s="408"/>
      <c r="B500" s="426" t="s">
        <v>1416</v>
      </c>
      <c r="C500" s="438" t="s">
        <v>1417</v>
      </c>
      <c r="D500" s="424">
        <v>45820</v>
      </c>
    </row>
    <row r="501" spans="1:4" ht="22.5" x14ac:dyDescent="0.2">
      <c r="A501" s="408"/>
      <c r="B501" s="596" t="s">
        <v>1418</v>
      </c>
      <c r="C501" s="603" t="s">
        <v>1419</v>
      </c>
      <c r="D501" s="424">
        <v>3770.11</v>
      </c>
    </row>
    <row r="502" spans="1:4" ht="23.25" customHeight="1" x14ac:dyDescent="0.2">
      <c r="A502" s="599"/>
      <c r="B502" s="600" t="s">
        <v>1580</v>
      </c>
      <c r="C502" s="601" t="s">
        <v>1581</v>
      </c>
      <c r="D502" s="602">
        <v>21460</v>
      </c>
    </row>
    <row r="503" spans="1:4" ht="23.25" customHeight="1" thickBot="1" x14ac:dyDescent="0.25">
      <c r="A503" s="439"/>
      <c r="B503" s="440" t="s">
        <v>1582</v>
      </c>
      <c r="C503" s="597" t="s">
        <v>1581</v>
      </c>
      <c r="D503" s="598">
        <v>21460</v>
      </c>
    </row>
  </sheetData>
  <mergeCells count="8">
    <mergeCell ref="C7:C8"/>
    <mergeCell ref="D7:D8"/>
    <mergeCell ref="A1:D1"/>
    <mergeCell ref="A2:D2"/>
    <mergeCell ref="A3:D3"/>
    <mergeCell ref="A4:D4"/>
    <mergeCell ref="A5:D5"/>
    <mergeCell ref="A7:B8"/>
  </mergeCells>
  <printOptions horizontalCentered="1"/>
  <pageMargins left="0.35433070866141736" right="0.23622047244094491" top="0.3" bottom="0.36" header="0.31496062992125984" footer="0.31496062992125984"/>
  <pageSetup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J37"/>
  <sheetViews>
    <sheetView topLeftCell="A27" workbookViewId="0">
      <selection sqref="A1:E50"/>
    </sheetView>
  </sheetViews>
  <sheetFormatPr baseColWidth="10" defaultRowHeight="14.25" x14ac:dyDescent="0.2"/>
  <cols>
    <col min="1" max="1" width="4.28515625" style="56" customWidth="1"/>
    <col min="2" max="2" width="41.5703125" style="8" customWidth="1"/>
    <col min="3" max="3" width="26.7109375" style="8" customWidth="1"/>
    <col min="4" max="4" width="17.85546875" style="8" customWidth="1"/>
    <col min="5" max="5" width="21.28515625" style="8" customWidth="1"/>
    <col min="6" max="16384" width="11.42578125" style="8"/>
  </cols>
  <sheetData>
    <row r="1" spans="1:5" ht="15" x14ac:dyDescent="0.25">
      <c r="C1" s="151" t="s">
        <v>167</v>
      </c>
      <c r="E1" s="130" t="s">
        <v>1569</v>
      </c>
    </row>
    <row r="2" spans="1:5" ht="15.75" x14ac:dyDescent="0.25">
      <c r="A2" s="896" t="s">
        <v>1570</v>
      </c>
      <c r="B2" s="896"/>
      <c r="C2" s="896"/>
      <c r="D2" s="896"/>
      <c r="E2" s="896"/>
    </row>
    <row r="3" spans="1:5" ht="15" x14ac:dyDescent="0.25">
      <c r="B3" s="1071" t="s">
        <v>662</v>
      </c>
      <c r="C3" s="1071"/>
      <c r="D3" s="1071"/>
      <c r="E3" s="1071"/>
    </row>
    <row r="4" spans="1:5" ht="15.75" x14ac:dyDescent="0.25">
      <c r="B4" s="547"/>
      <c r="C4" s="547" t="s">
        <v>1548</v>
      </c>
      <c r="D4" s="547"/>
      <c r="E4" s="547"/>
    </row>
    <row r="5" spans="1:5" ht="15.75" x14ac:dyDescent="0.25">
      <c r="A5" s="547"/>
      <c r="B5" s="547"/>
      <c r="C5" s="547" t="s">
        <v>298</v>
      </c>
      <c r="D5" s="36"/>
      <c r="E5" s="152"/>
    </row>
    <row r="6" spans="1:5" ht="15" thickBot="1" x14ac:dyDescent="0.25"/>
    <row r="7" spans="1:5" s="131" customFormat="1" x14ac:dyDescent="0.25">
      <c r="A7" s="897" t="s">
        <v>1571</v>
      </c>
      <c r="B7" s="898"/>
      <c r="C7" s="147" t="s">
        <v>1572</v>
      </c>
      <c r="D7" s="548" t="s">
        <v>1573</v>
      </c>
      <c r="E7" s="549" t="s">
        <v>1574</v>
      </c>
    </row>
    <row r="8" spans="1:5" s="131" customFormat="1" ht="15" thickBot="1" x14ac:dyDescent="0.3">
      <c r="A8" s="899"/>
      <c r="B8" s="900"/>
      <c r="C8" s="150" t="s">
        <v>224</v>
      </c>
      <c r="D8" s="150" t="s">
        <v>225</v>
      </c>
      <c r="E8" s="154" t="s">
        <v>1575</v>
      </c>
    </row>
    <row r="9" spans="1:5" s="131" customFormat="1" x14ac:dyDescent="0.25">
      <c r="A9" s="901"/>
      <c r="B9" s="902"/>
      <c r="C9" s="902"/>
      <c r="D9" s="902"/>
      <c r="E9" s="903"/>
    </row>
    <row r="10" spans="1:5" s="131" customFormat="1" x14ac:dyDescent="0.25">
      <c r="A10" s="144">
        <v>1</v>
      </c>
      <c r="B10" s="145"/>
      <c r="C10" s="153"/>
      <c r="D10" s="145"/>
      <c r="E10" s="146"/>
    </row>
    <row r="11" spans="1:5" s="131" customFormat="1" x14ac:dyDescent="0.25">
      <c r="A11" s="144">
        <v>2</v>
      </c>
      <c r="B11" s="145"/>
      <c r="C11" s="153"/>
      <c r="D11" s="145"/>
      <c r="E11" s="146"/>
    </row>
    <row r="12" spans="1:5" s="131" customFormat="1" x14ac:dyDescent="0.25">
      <c r="A12" s="144">
        <v>3</v>
      </c>
      <c r="B12" s="145"/>
      <c r="C12" s="153"/>
      <c r="D12" s="145"/>
      <c r="E12" s="146"/>
    </row>
    <row r="13" spans="1:5" s="131" customFormat="1" x14ac:dyDescent="0.25">
      <c r="A13" s="144">
        <v>4</v>
      </c>
      <c r="B13" s="145"/>
      <c r="C13" s="153"/>
      <c r="D13" s="145"/>
      <c r="E13" s="146"/>
    </row>
    <row r="14" spans="1:5" s="131" customFormat="1" x14ac:dyDescent="0.25">
      <c r="A14" s="144">
        <v>5</v>
      </c>
      <c r="B14" s="145"/>
      <c r="C14" s="153"/>
      <c r="D14" s="145"/>
      <c r="E14" s="146"/>
    </row>
    <row r="15" spans="1:5" s="131" customFormat="1" x14ac:dyDescent="0.25">
      <c r="A15" s="144">
        <v>6</v>
      </c>
      <c r="B15" s="145"/>
      <c r="C15" s="153"/>
      <c r="D15" s="145"/>
      <c r="E15" s="146"/>
    </row>
    <row r="16" spans="1:5" s="131" customFormat="1" x14ac:dyDescent="0.25">
      <c r="A16" s="144">
        <v>7</v>
      </c>
      <c r="B16" s="145"/>
      <c r="C16" s="153"/>
      <c r="D16" s="145"/>
      <c r="E16" s="146"/>
    </row>
    <row r="17" spans="1:5" s="131" customFormat="1" x14ac:dyDescent="0.25">
      <c r="A17" s="144">
        <v>8</v>
      </c>
      <c r="B17" s="145"/>
      <c r="C17" s="153"/>
      <c r="D17" s="145"/>
      <c r="E17" s="146"/>
    </row>
    <row r="18" spans="1:5" s="131" customFormat="1" x14ac:dyDescent="0.25">
      <c r="A18" s="144">
        <v>9</v>
      </c>
      <c r="B18" s="145"/>
      <c r="C18" s="153"/>
      <c r="D18" s="145"/>
      <c r="E18" s="146"/>
    </row>
    <row r="19" spans="1:5" s="131" customFormat="1" x14ac:dyDescent="0.25">
      <c r="A19" s="144">
        <v>10</v>
      </c>
      <c r="B19" s="145"/>
      <c r="C19" s="153"/>
      <c r="D19" s="145"/>
      <c r="E19" s="146"/>
    </row>
    <row r="20" spans="1:5" s="131" customFormat="1" x14ac:dyDescent="0.25">
      <c r="A20" s="144"/>
      <c r="B20" s="145" t="s">
        <v>1576</v>
      </c>
      <c r="C20" s="153"/>
      <c r="D20" s="145"/>
      <c r="E20" s="146"/>
    </row>
    <row r="21" spans="1:5" s="131" customFormat="1" x14ac:dyDescent="0.25">
      <c r="A21" s="144"/>
      <c r="B21" s="145"/>
      <c r="C21" s="153"/>
      <c r="D21" s="145"/>
      <c r="E21" s="146"/>
    </row>
    <row r="22" spans="1:5" s="131" customFormat="1" x14ac:dyDescent="0.25">
      <c r="A22" s="893" t="s">
        <v>1577</v>
      </c>
      <c r="B22" s="1080"/>
      <c r="C22" s="1080"/>
      <c r="D22" s="1080"/>
      <c r="E22" s="1081"/>
    </row>
    <row r="23" spans="1:5" s="131" customFormat="1" x14ac:dyDescent="0.25">
      <c r="A23" s="144">
        <v>1</v>
      </c>
      <c r="B23" s="145"/>
      <c r="C23" s="153"/>
      <c r="D23" s="145"/>
      <c r="E23" s="146"/>
    </row>
    <row r="24" spans="1:5" s="131" customFormat="1" x14ac:dyDescent="0.25">
      <c r="A24" s="144">
        <v>2</v>
      </c>
      <c r="B24" s="145"/>
      <c r="C24" s="153"/>
      <c r="D24" s="145"/>
      <c r="E24" s="146"/>
    </row>
    <row r="25" spans="1:5" s="131" customFormat="1" x14ac:dyDescent="0.25">
      <c r="A25" s="144">
        <v>3</v>
      </c>
      <c r="B25" s="145"/>
      <c r="C25" s="153"/>
      <c r="D25" s="145"/>
      <c r="E25" s="146"/>
    </row>
    <row r="26" spans="1:5" s="131" customFormat="1" x14ac:dyDescent="0.25">
      <c r="A26" s="144">
        <v>4</v>
      </c>
      <c r="B26" s="145"/>
      <c r="C26" s="153"/>
      <c r="D26" s="145"/>
      <c r="E26" s="146"/>
    </row>
    <row r="27" spans="1:5" s="131" customFormat="1" x14ac:dyDescent="0.25">
      <c r="A27" s="144">
        <v>5</v>
      </c>
      <c r="B27" s="145"/>
      <c r="C27" s="153"/>
      <c r="D27" s="145"/>
      <c r="E27" s="146"/>
    </row>
    <row r="28" spans="1:5" s="131" customFormat="1" x14ac:dyDescent="0.25">
      <c r="A28" s="144">
        <v>6</v>
      </c>
      <c r="B28" s="145"/>
      <c r="C28" s="153"/>
      <c r="D28" s="145"/>
      <c r="E28" s="146"/>
    </row>
    <row r="29" spans="1:5" s="131" customFormat="1" x14ac:dyDescent="0.25">
      <c r="A29" s="144">
        <v>7</v>
      </c>
      <c r="B29" s="145"/>
      <c r="C29" s="153"/>
      <c r="D29" s="145"/>
      <c r="E29" s="146"/>
    </row>
    <row r="30" spans="1:5" s="131" customFormat="1" x14ac:dyDescent="0.25">
      <c r="A30" s="144">
        <v>8</v>
      </c>
      <c r="B30" s="145"/>
      <c r="C30" s="153"/>
      <c r="D30" s="145"/>
      <c r="E30" s="146"/>
    </row>
    <row r="31" spans="1:5" s="131" customFormat="1" x14ac:dyDescent="0.25">
      <c r="A31" s="144">
        <v>9</v>
      </c>
      <c r="B31" s="145"/>
      <c r="C31" s="153"/>
      <c r="D31" s="145"/>
      <c r="E31" s="146"/>
    </row>
    <row r="32" spans="1:5" s="131" customFormat="1" x14ac:dyDescent="0.25">
      <c r="A32" s="144">
        <v>10</v>
      </c>
      <c r="B32" s="145"/>
      <c r="C32" s="153"/>
      <c r="D32" s="145"/>
      <c r="E32" s="146"/>
    </row>
    <row r="33" spans="1:10" s="53" customFormat="1" ht="39.950000000000003" customHeight="1" x14ac:dyDescent="0.2">
      <c r="A33" s="144"/>
      <c r="B33" s="121" t="s">
        <v>1578</v>
      </c>
      <c r="C33" s="123"/>
      <c r="D33" s="122"/>
      <c r="E33" s="124"/>
    </row>
    <row r="34" spans="1:10" s="53" customFormat="1" ht="39.950000000000003" customHeight="1" thickBot="1" x14ac:dyDescent="0.25">
      <c r="A34" s="144"/>
      <c r="B34" s="121"/>
      <c r="C34" s="123"/>
      <c r="D34" s="122"/>
      <c r="E34" s="124"/>
    </row>
    <row r="35" spans="1:10" ht="30" customHeight="1" thickBot="1" x14ac:dyDescent="0.25">
      <c r="A35" s="133"/>
      <c r="B35" s="126" t="s">
        <v>232</v>
      </c>
      <c r="C35" s="127"/>
      <c r="D35" s="128"/>
      <c r="E35" s="129"/>
    </row>
    <row r="36" spans="1:10" x14ac:dyDescent="0.2">
      <c r="J36" s="37"/>
    </row>
    <row r="37" spans="1:10" x14ac:dyDescent="0.2">
      <c r="B37" s="8" t="s">
        <v>1579</v>
      </c>
    </row>
  </sheetData>
  <mergeCells count="5">
    <mergeCell ref="A2:E2"/>
    <mergeCell ref="A7:B8"/>
    <mergeCell ref="A9:E9"/>
    <mergeCell ref="A22:E22"/>
    <mergeCell ref="B3:E3"/>
  </mergeCells>
  <pageMargins left="0.15748031496062992" right="0.13" top="0.74803149606299213" bottom="0.74803149606299213" header="0.31496062992125984" footer="0.31496062992125984"/>
  <pageSetup scale="85"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45"/>
  <sheetViews>
    <sheetView topLeftCell="B25" zoomScale="115" zoomScaleNormal="115" workbookViewId="0">
      <selection activeCell="L51" sqref="L51"/>
    </sheetView>
  </sheetViews>
  <sheetFormatPr baseColWidth="10" defaultRowHeight="15" x14ac:dyDescent="0.25"/>
  <cols>
    <col min="1" max="1" width="0.5703125" hidden="1" customWidth="1"/>
    <col min="2" max="2" width="3.28515625" customWidth="1"/>
    <col min="3" max="3" width="12.5703125" customWidth="1"/>
    <col min="5" max="5" width="64.42578125" customWidth="1"/>
    <col min="6" max="6" width="3" customWidth="1"/>
    <col min="7" max="7" width="1.42578125" customWidth="1"/>
    <col min="8" max="8" width="17" hidden="1" customWidth="1"/>
  </cols>
  <sheetData>
    <row r="1" spans="1:5" ht="15" customHeight="1" x14ac:dyDescent="0.25">
      <c r="A1" s="1083" t="s">
        <v>300</v>
      </c>
      <c r="B1" s="1083"/>
      <c r="C1" s="1083"/>
      <c r="D1" s="1083"/>
      <c r="E1" s="1083"/>
    </row>
    <row r="2" spans="1:5" ht="15" customHeight="1" x14ac:dyDescent="0.25">
      <c r="A2" s="1083" t="s">
        <v>301</v>
      </c>
      <c r="B2" s="1083"/>
      <c r="C2" s="1083"/>
      <c r="D2" s="1083"/>
      <c r="E2" s="1083"/>
    </row>
    <row r="3" spans="1:5" x14ac:dyDescent="0.25">
      <c r="A3" s="1084" t="s">
        <v>460</v>
      </c>
      <c r="B3" s="1084"/>
      <c r="C3" s="1084"/>
      <c r="D3" s="1084"/>
      <c r="E3" s="1084"/>
    </row>
    <row r="4" spans="1:5" x14ac:dyDescent="0.25">
      <c r="A4" s="1084" t="s">
        <v>299</v>
      </c>
      <c r="B4" s="1084"/>
      <c r="C4" s="1084"/>
      <c r="D4" s="1084"/>
      <c r="E4" s="1084"/>
    </row>
    <row r="5" spans="1:5" x14ac:dyDescent="0.25">
      <c r="A5" s="1084" t="s">
        <v>184</v>
      </c>
      <c r="B5" s="1084"/>
      <c r="C5" s="1084"/>
      <c r="D5" s="1084"/>
      <c r="E5" s="1084"/>
    </row>
    <row r="6" spans="1:5" ht="8.25" customHeight="1" x14ac:dyDescent="0.25">
      <c r="E6" s="19"/>
    </row>
    <row r="7" spans="1:5" x14ac:dyDescent="0.25">
      <c r="C7" s="23" t="s">
        <v>461</v>
      </c>
      <c r="D7" s="23"/>
      <c r="E7" s="24"/>
    </row>
    <row r="8" spans="1:5" ht="9" customHeight="1" x14ac:dyDescent="0.25">
      <c r="E8" s="19"/>
    </row>
    <row r="9" spans="1:5" s="14" customFormat="1" ht="15.75" x14ac:dyDescent="0.25">
      <c r="B9" s="22" t="s">
        <v>171</v>
      </c>
      <c r="C9" s="201" t="s">
        <v>172</v>
      </c>
      <c r="D9" s="202"/>
      <c r="E9" s="22" t="s">
        <v>177</v>
      </c>
    </row>
    <row r="10" spans="1:5" s="14" customFormat="1" ht="18.75" customHeight="1" x14ac:dyDescent="0.25">
      <c r="B10" s="25"/>
      <c r="C10" s="1082" t="s">
        <v>178</v>
      </c>
      <c r="D10" s="1082"/>
      <c r="E10" s="1082"/>
    </row>
    <row r="11" spans="1:5" s="14" customFormat="1" ht="6" customHeight="1" x14ac:dyDescent="0.25">
      <c r="B11" s="26"/>
      <c r="C11" s="26"/>
      <c r="D11" s="26"/>
      <c r="E11" s="26"/>
    </row>
    <row r="12" spans="1:5" x14ac:dyDescent="0.25">
      <c r="B12" s="15">
        <v>1</v>
      </c>
      <c r="C12" s="195" t="s">
        <v>431</v>
      </c>
      <c r="D12" s="196"/>
      <c r="E12" s="16" t="s">
        <v>352</v>
      </c>
    </row>
    <row r="13" spans="1:5" x14ac:dyDescent="0.25">
      <c r="B13" s="15">
        <v>2</v>
      </c>
      <c r="C13" s="195" t="s">
        <v>443</v>
      </c>
      <c r="D13" s="196"/>
      <c r="E13" s="16" t="s">
        <v>0</v>
      </c>
    </row>
    <row r="14" spans="1:5" x14ac:dyDescent="0.25">
      <c r="B14" s="15">
        <v>3</v>
      </c>
      <c r="C14" s="195" t="s">
        <v>444</v>
      </c>
      <c r="D14" s="196"/>
      <c r="E14" s="16" t="s">
        <v>111</v>
      </c>
    </row>
    <row r="15" spans="1:5" x14ac:dyDescent="0.25">
      <c r="B15" s="15">
        <v>4</v>
      </c>
      <c r="C15" s="195" t="s">
        <v>445</v>
      </c>
      <c r="D15" s="196"/>
      <c r="E15" s="16" t="s">
        <v>428</v>
      </c>
    </row>
    <row r="16" spans="1:5" x14ac:dyDescent="0.25">
      <c r="B16" s="15">
        <v>5</v>
      </c>
      <c r="C16" s="195" t="s">
        <v>446</v>
      </c>
      <c r="D16" s="196"/>
      <c r="E16" s="16" t="s">
        <v>123</v>
      </c>
    </row>
    <row r="17" spans="2:8" x14ac:dyDescent="0.25">
      <c r="B17" s="15">
        <v>6</v>
      </c>
      <c r="C17" s="195" t="s">
        <v>447</v>
      </c>
      <c r="D17" s="196"/>
      <c r="E17" s="16" t="s">
        <v>173</v>
      </c>
    </row>
    <row r="18" spans="2:8" x14ac:dyDescent="0.25">
      <c r="B18" s="15">
        <v>7</v>
      </c>
      <c r="C18" s="195" t="s">
        <v>448</v>
      </c>
      <c r="D18" s="196"/>
      <c r="E18" s="16" t="s">
        <v>174</v>
      </c>
    </row>
    <row r="19" spans="2:8" x14ac:dyDescent="0.25">
      <c r="B19" s="15">
        <v>8</v>
      </c>
      <c r="C19" s="195" t="s">
        <v>449</v>
      </c>
      <c r="D19" s="196"/>
      <c r="E19" s="16" t="s">
        <v>131</v>
      </c>
    </row>
    <row r="20" spans="2:8" x14ac:dyDescent="0.25">
      <c r="B20" s="15">
        <v>9</v>
      </c>
      <c r="C20" s="195" t="s">
        <v>450</v>
      </c>
      <c r="D20" s="196"/>
      <c r="E20" s="16" t="s">
        <v>132</v>
      </c>
    </row>
    <row r="21" spans="2:8" s="14" customFormat="1" ht="21" customHeight="1" x14ac:dyDescent="0.25">
      <c r="B21" s="25"/>
      <c r="C21" s="1082" t="s">
        <v>179</v>
      </c>
      <c r="D21" s="1082"/>
      <c r="E21" s="1082"/>
    </row>
    <row r="22" spans="2:8" s="14" customFormat="1" ht="9" customHeight="1" x14ac:dyDescent="0.25">
      <c r="B22" s="26"/>
      <c r="C22" s="26"/>
      <c r="D22" s="26"/>
      <c r="E22" s="26"/>
    </row>
    <row r="23" spans="2:8" x14ac:dyDescent="0.25">
      <c r="B23" s="15">
        <v>10</v>
      </c>
      <c r="C23" s="195" t="s">
        <v>451</v>
      </c>
      <c r="D23" s="196"/>
      <c r="E23" s="16" t="s">
        <v>152</v>
      </c>
    </row>
    <row r="24" spans="2:8" x14ac:dyDescent="0.25">
      <c r="B24" s="21">
        <v>11</v>
      </c>
      <c r="C24" s="195" t="s">
        <v>452</v>
      </c>
      <c r="D24" s="196"/>
      <c r="E24" s="17" t="s">
        <v>267</v>
      </c>
      <c r="H24" s="191" t="s">
        <v>333</v>
      </c>
    </row>
    <row r="25" spans="2:8" ht="13.5" customHeight="1" x14ac:dyDescent="0.25">
      <c r="B25" s="21">
        <v>12</v>
      </c>
      <c r="C25" s="194" t="s">
        <v>453</v>
      </c>
      <c r="D25" s="199"/>
      <c r="E25" s="17" t="s">
        <v>157</v>
      </c>
    </row>
    <row r="26" spans="2:8" ht="13.5" customHeight="1" x14ac:dyDescent="0.25">
      <c r="B26" s="20"/>
      <c r="C26" s="197"/>
      <c r="D26" s="198"/>
      <c r="E26" s="18" t="s">
        <v>347</v>
      </c>
    </row>
    <row r="27" spans="2:8" x14ac:dyDescent="0.25">
      <c r="B27" s="21">
        <v>13</v>
      </c>
      <c r="C27" s="194" t="s">
        <v>454</v>
      </c>
      <c r="D27" s="199"/>
      <c r="E27" s="17" t="s">
        <v>157</v>
      </c>
    </row>
    <row r="28" spans="2:8" x14ac:dyDescent="0.25">
      <c r="B28" s="20"/>
      <c r="C28" s="197"/>
      <c r="D28" s="198"/>
      <c r="E28" s="18" t="s">
        <v>169</v>
      </c>
    </row>
    <row r="29" spans="2:8" x14ac:dyDescent="0.25">
      <c r="B29" s="21">
        <v>14</v>
      </c>
      <c r="C29" s="194" t="s">
        <v>455</v>
      </c>
      <c r="D29" s="199"/>
      <c r="E29" s="17" t="s">
        <v>157</v>
      </c>
    </row>
    <row r="30" spans="2:8" x14ac:dyDescent="0.25">
      <c r="B30" s="20"/>
      <c r="C30" s="197"/>
      <c r="D30" s="200"/>
      <c r="E30" s="18" t="s">
        <v>348</v>
      </c>
    </row>
    <row r="31" spans="2:8" x14ac:dyDescent="0.25">
      <c r="B31" s="21">
        <v>15</v>
      </c>
      <c r="C31" s="194" t="s">
        <v>456</v>
      </c>
      <c r="D31" s="199"/>
      <c r="E31" s="17" t="s">
        <v>157</v>
      </c>
    </row>
    <row r="32" spans="2:8" ht="27.75" customHeight="1" x14ac:dyDescent="0.25">
      <c r="B32" s="20"/>
      <c r="C32" s="197"/>
      <c r="D32" s="198"/>
      <c r="E32" s="212" t="s">
        <v>426</v>
      </c>
    </row>
    <row r="33" spans="2:8" x14ac:dyDescent="0.25">
      <c r="B33" s="20">
        <v>16</v>
      </c>
      <c r="C33" s="194" t="s">
        <v>457</v>
      </c>
      <c r="D33" s="199"/>
      <c r="E33" s="177" t="s">
        <v>268</v>
      </c>
      <c r="H33" s="191" t="s">
        <v>333</v>
      </c>
    </row>
    <row r="34" spans="2:8" x14ac:dyDescent="0.25">
      <c r="B34" s="15">
        <v>17</v>
      </c>
      <c r="C34" s="194" t="s">
        <v>432</v>
      </c>
      <c r="D34" s="196"/>
      <c r="E34" s="17" t="s">
        <v>175</v>
      </c>
    </row>
    <row r="35" spans="2:8" x14ac:dyDescent="0.25">
      <c r="B35" s="15">
        <v>18</v>
      </c>
      <c r="C35" s="195" t="s">
        <v>433</v>
      </c>
      <c r="D35" s="196"/>
      <c r="E35" s="16" t="s">
        <v>176</v>
      </c>
    </row>
    <row r="36" spans="2:8" x14ac:dyDescent="0.25">
      <c r="B36" s="15">
        <v>19</v>
      </c>
      <c r="C36" s="195" t="s">
        <v>434</v>
      </c>
      <c r="D36" s="196"/>
      <c r="E36" s="16" t="s">
        <v>288</v>
      </c>
    </row>
    <row r="37" spans="2:8" s="14" customFormat="1" ht="22.5" customHeight="1" x14ac:dyDescent="0.25">
      <c r="B37" s="25"/>
      <c r="C37" s="1082" t="s">
        <v>180</v>
      </c>
      <c r="D37" s="1082"/>
      <c r="E37" s="1082"/>
    </row>
    <row r="38" spans="2:8" s="14" customFormat="1" ht="9.75" customHeight="1" x14ac:dyDescent="0.25">
      <c r="B38" s="26"/>
      <c r="C38" s="26"/>
      <c r="D38" s="26"/>
      <c r="E38" s="26"/>
    </row>
    <row r="39" spans="2:8" ht="45" x14ac:dyDescent="0.25">
      <c r="B39" s="262">
        <v>20</v>
      </c>
      <c r="C39" s="263" t="s">
        <v>435</v>
      </c>
      <c r="D39" s="264"/>
      <c r="E39" s="261" t="s">
        <v>514</v>
      </c>
    </row>
    <row r="40" spans="2:8" x14ac:dyDescent="0.25">
      <c r="B40" s="15">
        <v>22</v>
      </c>
      <c r="C40" s="195" t="s">
        <v>458</v>
      </c>
      <c r="D40" s="196"/>
      <c r="E40" s="16" t="s">
        <v>341</v>
      </c>
    </row>
    <row r="41" spans="2:8" s="14" customFormat="1" ht="24" customHeight="1" x14ac:dyDescent="0.25">
      <c r="B41" s="25"/>
      <c r="C41" s="1082" t="s">
        <v>181</v>
      </c>
      <c r="D41" s="1082"/>
      <c r="E41" s="1082"/>
    </row>
    <row r="42" spans="2:8" s="14" customFormat="1" ht="15.75" x14ac:dyDescent="0.25">
      <c r="B42" s="27"/>
      <c r="C42" s="32" t="s">
        <v>182</v>
      </c>
      <c r="D42" s="32"/>
      <c r="E42" s="28"/>
    </row>
    <row r="43" spans="2:8" x14ac:dyDescent="0.25">
      <c r="C43" s="29" t="s">
        <v>183</v>
      </c>
      <c r="D43" s="29"/>
    </row>
    <row r="44" spans="2:8" x14ac:dyDescent="0.25">
      <c r="B44" s="15">
        <v>21</v>
      </c>
      <c r="C44" s="194" t="s">
        <v>513</v>
      </c>
      <c r="D44" s="196"/>
      <c r="E44" s="17" t="s">
        <v>334</v>
      </c>
      <c r="H44" s="192" t="s">
        <v>333</v>
      </c>
    </row>
    <row r="45" spans="2:8" x14ac:dyDescent="0.25">
      <c r="B45" s="15">
        <v>22</v>
      </c>
      <c r="C45" s="195" t="s">
        <v>459</v>
      </c>
      <c r="D45" s="196"/>
      <c r="E45" s="16" t="s">
        <v>427</v>
      </c>
      <c r="H45" s="192" t="s">
        <v>333</v>
      </c>
    </row>
  </sheetData>
  <mergeCells count="9">
    <mergeCell ref="C21:E21"/>
    <mergeCell ref="C37:E37"/>
    <mergeCell ref="C41:E41"/>
    <mergeCell ref="A1:E1"/>
    <mergeCell ref="A2:E2"/>
    <mergeCell ref="A3:E3"/>
    <mergeCell ref="A4:E4"/>
    <mergeCell ref="A5:E5"/>
    <mergeCell ref="C10:E10"/>
  </mergeCells>
  <pageMargins left="0.5" right="0.22" top="0.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70"/>
  <sheetViews>
    <sheetView workbookViewId="0">
      <selection activeCell="C15" sqref="C15"/>
    </sheetView>
  </sheetViews>
  <sheetFormatPr baseColWidth="10" defaultRowHeight="14.25" x14ac:dyDescent="0.2"/>
  <cols>
    <col min="1" max="1" width="2.85546875" style="8" customWidth="1"/>
    <col min="2" max="2" width="63.85546875" style="8" customWidth="1"/>
    <col min="3" max="3" width="17.5703125" style="8" customWidth="1"/>
    <col min="4" max="4" width="19.5703125" style="8" customWidth="1"/>
    <col min="5" max="5" width="16.5703125" style="8" bestFit="1" customWidth="1"/>
    <col min="6" max="16384" width="11.42578125" style="8"/>
  </cols>
  <sheetData>
    <row r="1" spans="1:4" ht="15" x14ac:dyDescent="0.25">
      <c r="A1" s="822" t="s">
        <v>167</v>
      </c>
      <c r="B1" s="823"/>
      <c r="C1" s="823"/>
      <c r="D1" s="824"/>
    </row>
    <row r="2" spans="1:4" ht="15" x14ac:dyDescent="0.2">
      <c r="A2" s="825" t="s">
        <v>111</v>
      </c>
      <c r="B2" s="826"/>
      <c r="C2" s="826"/>
      <c r="D2" s="827"/>
    </row>
    <row r="3" spans="1:4" ht="15" x14ac:dyDescent="0.2">
      <c r="A3" s="825" t="s">
        <v>660</v>
      </c>
      <c r="B3" s="826"/>
      <c r="C3" s="826"/>
      <c r="D3" s="827"/>
    </row>
    <row r="4" spans="1:4" ht="15" x14ac:dyDescent="0.2">
      <c r="A4" s="828" t="s">
        <v>1547</v>
      </c>
      <c r="B4" s="828"/>
      <c r="C4" s="828"/>
      <c r="D4" s="829"/>
    </row>
    <row r="5" spans="1:4" x14ac:dyDescent="0.2">
      <c r="A5" s="830" t="s">
        <v>122</v>
      </c>
      <c r="B5" s="831"/>
      <c r="C5" s="831"/>
      <c r="D5" s="832"/>
    </row>
    <row r="6" spans="1:4" ht="15" x14ac:dyDescent="0.2">
      <c r="A6" s="296"/>
      <c r="B6" s="297" t="s">
        <v>113</v>
      </c>
      <c r="C6" s="298">
        <v>2015</v>
      </c>
      <c r="D6" s="299">
        <v>2014</v>
      </c>
    </row>
    <row r="7" spans="1:4" ht="15" x14ac:dyDescent="0.2">
      <c r="A7" s="303" t="s">
        <v>307</v>
      </c>
      <c r="B7" s="292"/>
      <c r="C7" s="306"/>
      <c r="D7" s="214"/>
    </row>
    <row r="8" spans="1:4" ht="12.75" customHeight="1" x14ac:dyDescent="0.25">
      <c r="A8" s="281"/>
      <c r="B8" s="292" t="s">
        <v>124</v>
      </c>
      <c r="C8" s="300">
        <v>320351966.88999999</v>
      </c>
      <c r="D8" s="284">
        <v>146965692.03000003</v>
      </c>
    </row>
    <row r="9" spans="1:4" s="53" customFormat="1" ht="12" customHeight="1" x14ac:dyDescent="0.2">
      <c r="A9" s="593"/>
      <c r="B9" s="594" t="s">
        <v>3</v>
      </c>
      <c r="C9" s="282"/>
      <c r="D9" s="283"/>
    </row>
    <row r="10" spans="1:4" s="53" customFormat="1" ht="12" customHeight="1" x14ac:dyDescent="0.2">
      <c r="A10" s="593"/>
      <c r="B10" s="594" t="s">
        <v>4</v>
      </c>
      <c r="C10" s="282"/>
      <c r="D10" s="283"/>
    </row>
    <row r="11" spans="1:4" s="53" customFormat="1" ht="12" customHeight="1" x14ac:dyDescent="0.2">
      <c r="A11" s="593"/>
      <c r="B11" s="594" t="s">
        <v>308</v>
      </c>
      <c r="C11" s="282"/>
      <c r="D11" s="283"/>
    </row>
    <row r="12" spans="1:4" s="53" customFormat="1" ht="12" customHeight="1" x14ac:dyDescent="0.2">
      <c r="A12" s="593"/>
      <c r="B12" s="594" t="s">
        <v>6</v>
      </c>
      <c r="C12" s="282"/>
      <c r="D12" s="283"/>
    </row>
    <row r="13" spans="1:4" s="53" customFormat="1" ht="12" customHeight="1" x14ac:dyDescent="0.2">
      <c r="A13" s="593"/>
      <c r="B13" s="594" t="s">
        <v>309</v>
      </c>
      <c r="C13" s="282"/>
      <c r="D13" s="283"/>
    </row>
    <row r="14" spans="1:4" s="53" customFormat="1" ht="15.75" customHeight="1" x14ac:dyDescent="0.2">
      <c r="A14" s="593"/>
      <c r="B14" s="594" t="s">
        <v>7</v>
      </c>
      <c r="C14" s="282"/>
      <c r="D14" s="283"/>
    </row>
    <row r="15" spans="1:4" s="53" customFormat="1" ht="16.5" customHeight="1" x14ac:dyDescent="0.2">
      <c r="A15" s="593"/>
      <c r="B15" s="594" t="s">
        <v>8</v>
      </c>
      <c r="C15" s="282"/>
      <c r="D15" s="283"/>
    </row>
    <row r="16" spans="1:4" s="53" customFormat="1" ht="17.25" customHeight="1" x14ac:dyDescent="0.2">
      <c r="A16" s="593"/>
      <c r="B16" s="594" t="s">
        <v>9</v>
      </c>
      <c r="C16" s="282"/>
      <c r="D16" s="283"/>
    </row>
    <row r="17" spans="1:4" s="53" customFormat="1" ht="12" customHeight="1" x14ac:dyDescent="0.2">
      <c r="A17" s="593"/>
      <c r="B17" s="594" t="s">
        <v>11</v>
      </c>
      <c r="C17" s="304">
        <v>175442113.72</v>
      </c>
      <c r="D17" s="287">
        <v>1957679.49</v>
      </c>
    </row>
    <row r="18" spans="1:4" s="53" customFormat="1" ht="12" customHeight="1" x14ac:dyDescent="0.2">
      <c r="A18" s="593"/>
      <c r="B18" s="594" t="s">
        <v>310</v>
      </c>
      <c r="C18" s="304">
        <v>144909853.16999999</v>
      </c>
      <c r="D18" s="287">
        <v>145008012.54000002</v>
      </c>
    </row>
    <row r="19" spans="1:4" s="53" customFormat="1" ht="12" customHeight="1" x14ac:dyDescent="0.2">
      <c r="A19" s="593"/>
      <c r="B19" s="594" t="s">
        <v>311</v>
      </c>
      <c r="C19" s="282"/>
      <c r="D19" s="287">
        <v>0</v>
      </c>
    </row>
    <row r="20" spans="1:4" s="53" customFormat="1" ht="13.5" customHeight="1" x14ac:dyDescent="0.25">
      <c r="A20" s="593"/>
      <c r="B20" s="293" t="s">
        <v>125</v>
      </c>
      <c r="C20" s="305">
        <v>10991264.76</v>
      </c>
      <c r="D20" s="285">
        <v>10685350.73</v>
      </c>
    </row>
    <row r="21" spans="1:4" s="53" customFormat="1" x14ac:dyDescent="0.2">
      <c r="A21" s="593"/>
      <c r="B21" s="594" t="s">
        <v>22</v>
      </c>
      <c r="C21" s="304">
        <v>9143370.0700000003</v>
      </c>
      <c r="D21" s="288">
        <v>8702853.5800000001</v>
      </c>
    </row>
    <row r="22" spans="1:4" s="53" customFormat="1" x14ac:dyDescent="0.2">
      <c r="A22" s="593"/>
      <c r="B22" s="594" t="s">
        <v>23</v>
      </c>
      <c r="C22" s="304">
        <v>788502.46</v>
      </c>
      <c r="D22" s="288">
        <v>758484.99</v>
      </c>
    </row>
    <row r="23" spans="1:4" s="53" customFormat="1" x14ac:dyDescent="0.2">
      <c r="A23" s="593"/>
      <c r="B23" s="594" t="s">
        <v>24</v>
      </c>
      <c r="C23" s="304">
        <v>1059392.23</v>
      </c>
      <c r="D23" s="288">
        <v>1224012.1599999999</v>
      </c>
    </row>
    <row r="24" spans="1:4" s="53" customFormat="1" x14ac:dyDescent="0.2">
      <c r="A24" s="593"/>
      <c r="B24" s="594" t="s">
        <v>25</v>
      </c>
      <c r="C24" s="304"/>
      <c r="D24" s="283"/>
    </row>
    <row r="25" spans="1:4" s="53" customFormat="1" x14ac:dyDescent="0.2">
      <c r="A25" s="593"/>
      <c r="B25" s="594" t="s">
        <v>312</v>
      </c>
      <c r="C25" s="304"/>
      <c r="D25" s="283"/>
    </row>
    <row r="26" spans="1:4" s="53" customFormat="1" x14ac:dyDescent="0.2">
      <c r="A26" s="593"/>
      <c r="B26" s="594" t="s">
        <v>313</v>
      </c>
      <c r="C26" s="282"/>
      <c r="D26" s="283"/>
    </row>
    <row r="27" spans="1:4" s="53" customFormat="1" x14ac:dyDescent="0.2">
      <c r="A27" s="593"/>
      <c r="B27" s="594" t="s">
        <v>28</v>
      </c>
      <c r="C27" s="282"/>
      <c r="D27" s="283"/>
    </row>
    <row r="28" spans="1:4" s="53" customFormat="1" x14ac:dyDescent="0.2">
      <c r="A28" s="593"/>
      <c r="B28" s="594" t="s">
        <v>29</v>
      </c>
      <c r="C28" s="282"/>
      <c r="D28" s="283"/>
    </row>
    <row r="29" spans="1:4" s="53" customFormat="1" ht="11.25" customHeight="1" x14ac:dyDescent="0.2">
      <c r="A29" s="593"/>
      <c r="B29" s="594" t="s">
        <v>30</v>
      </c>
      <c r="C29" s="282"/>
      <c r="D29" s="283"/>
    </row>
    <row r="30" spans="1:4" s="53" customFormat="1" ht="11.25" customHeight="1" x14ac:dyDescent="0.2">
      <c r="A30" s="593"/>
      <c r="B30" s="594" t="s">
        <v>31</v>
      </c>
      <c r="C30" s="282"/>
      <c r="D30" s="283"/>
    </row>
    <row r="31" spans="1:4" s="53" customFormat="1" ht="11.25" customHeight="1" x14ac:dyDescent="0.2">
      <c r="A31" s="593"/>
      <c r="B31" s="594" t="s">
        <v>32</v>
      </c>
      <c r="C31" s="282"/>
      <c r="D31" s="283"/>
    </row>
    <row r="32" spans="1:4" s="53" customFormat="1" x14ac:dyDescent="0.2">
      <c r="A32" s="593"/>
      <c r="B32" s="594" t="s">
        <v>33</v>
      </c>
      <c r="C32" s="282"/>
      <c r="D32" s="283"/>
    </row>
    <row r="33" spans="1:4" s="53" customFormat="1" x14ac:dyDescent="0.2">
      <c r="A33" s="593"/>
      <c r="B33" s="594" t="s">
        <v>314</v>
      </c>
      <c r="C33" s="282"/>
      <c r="D33" s="283"/>
    </row>
    <row r="34" spans="1:4" s="53" customFormat="1" x14ac:dyDescent="0.2">
      <c r="A34" s="593"/>
      <c r="B34" s="594" t="s">
        <v>36</v>
      </c>
      <c r="C34" s="282"/>
      <c r="D34" s="289"/>
    </row>
    <row r="35" spans="1:4" s="53" customFormat="1" x14ac:dyDescent="0.2">
      <c r="A35" s="593"/>
      <c r="B35" s="594" t="s">
        <v>37</v>
      </c>
      <c r="C35" s="282"/>
      <c r="D35" s="283"/>
    </row>
    <row r="36" spans="1:4" s="53" customFormat="1" x14ac:dyDescent="0.2">
      <c r="A36" s="593"/>
      <c r="B36" s="594" t="s">
        <v>315</v>
      </c>
      <c r="C36" s="282"/>
      <c r="D36" s="283"/>
    </row>
    <row r="37" spans="1:4" s="53" customFormat="1" ht="24" customHeight="1" x14ac:dyDescent="0.25">
      <c r="A37" s="301"/>
      <c r="B37" s="294" t="s">
        <v>316</v>
      </c>
      <c r="C37" s="307">
        <v>309360702.13</v>
      </c>
      <c r="D37" s="285">
        <v>136280341.30000004</v>
      </c>
    </row>
    <row r="38" spans="1:4" s="53" customFormat="1" ht="4.5" customHeight="1" x14ac:dyDescent="0.2">
      <c r="A38" s="819"/>
      <c r="B38" s="820"/>
      <c r="C38" s="820"/>
      <c r="D38" s="821"/>
    </row>
    <row r="39" spans="1:4" s="53" customFormat="1" ht="15" customHeight="1" x14ac:dyDescent="0.2">
      <c r="A39" s="301"/>
      <c r="B39" s="293" t="s">
        <v>317</v>
      </c>
      <c r="C39" s="293"/>
      <c r="D39" s="758"/>
    </row>
    <row r="40" spans="1:4" s="53" customFormat="1" ht="15" x14ac:dyDescent="0.25">
      <c r="A40" s="593"/>
      <c r="B40" s="293" t="s">
        <v>124</v>
      </c>
      <c r="C40" s="308">
        <v>0</v>
      </c>
      <c r="D40" s="759">
        <v>0</v>
      </c>
    </row>
    <row r="41" spans="1:4" s="53" customFormat="1" x14ac:dyDescent="0.2">
      <c r="A41" s="593"/>
      <c r="B41" s="594" t="s">
        <v>82</v>
      </c>
      <c r="C41" s="304"/>
      <c r="D41" s="758"/>
    </row>
    <row r="42" spans="1:4" s="53" customFormat="1" x14ac:dyDescent="0.2">
      <c r="A42" s="593"/>
      <c r="B42" s="594" t="s">
        <v>85</v>
      </c>
      <c r="C42" s="282"/>
      <c r="D42" s="758"/>
    </row>
    <row r="43" spans="1:4" s="53" customFormat="1" x14ac:dyDescent="0.2">
      <c r="A43" s="593"/>
      <c r="B43" s="594" t="s">
        <v>318</v>
      </c>
      <c r="C43" s="282"/>
      <c r="D43" s="760">
        <v>0</v>
      </c>
    </row>
    <row r="44" spans="1:4" s="53" customFormat="1" ht="15" x14ac:dyDescent="0.25">
      <c r="A44" s="593"/>
      <c r="B44" s="293" t="s">
        <v>125</v>
      </c>
      <c r="C44" s="305">
        <v>109496623.94</v>
      </c>
      <c r="D44" s="761">
        <v>99036899.870000005</v>
      </c>
    </row>
    <row r="45" spans="1:4" s="53" customFormat="1" x14ac:dyDescent="0.2">
      <c r="A45" s="593"/>
      <c r="B45" s="594" t="s">
        <v>82</v>
      </c>
      <c r="C45" s="304">
        <v>109453703.94</v>
      </c>
      <c r="D45" s="762">
        <v>99033129.760000005</v>
      </c>
    </row>
    <row r="46" spans="1:4" s="53" customFormat="1" x14ac:dyDescent="0.2">
      <c r="A46" s="593"/>
      <c r="B46" s="594" t="s">
        <v>85</v>
      </c>
      <c r="C46" s="304">
        <v>42920</v>
      </c>
      <c r="D46" s="763">
        <v>3770.11</v>
      </c>
    </row>
    <row r="47" spans="1:4" s="53" customFormat="1" x14ac:dyDescent="0.2">
      <c r="A47" s="593"/>
      <c r="B47" s="594" t="s">
        <v>319</v>
      </c>
      <c r="C47" s="282"/>
      <c r="D47" s="763">
        <v>0</v>
      </c>
    </row>
    <row r="48" spans="1:4" s="53" customFormat="1" ht="12.75" customHeight="1" x14ac:dyDescent="0.25">
      <c r="A48" s="301"/>
      <c r="B48" s="294" t="s">
        <v>320</v>
      </c>
      <c r="C48" s="307">
        <v>-109496623.94</v>
      </c>
      <c r="D48" s="759">
        <v>-99036899.870000005</v>
      </c>
    </row>
    <row r="49" spans="1:4" s="53" customFormat="1" ht="4.5" customHeight="1" x14ac:dyDescent="0.2">
      <c r="A49" s="819"/>
      <c r="B49" s="820"/>
      <c r="C49" s="820"/>
      <c r="D49" s="821"/>
    </row>
    <row r="50" spans="1:4" s="53" customFormat="1" ht="15" customHeight="1" x14ac:dyDescent="0.2">
      <c r="A50" s="301"/>
      <c r="B50" s="293" t="s">
        <v>321</v>
      </c>
      <c r="C50" s="293"/>
      <c r="D50" s="283"/>
    </row>
    <row r="51" spans="1:4" s="53" customFormat="1" ht="15" x14ac:dyDescent="0.2">
      <c r="A51" s="593"/>
      <c r="B51" s="293" t="s">
        <v>124</v>
      </c>
      <c r="C51" s="308">
        <v>426596547.05000001</v>
      </c>
      <c r="D51" s="764">
        <v>309527937.17000002</v>
      </c>
    </row>
    <row r="52" spans="1:4" s="53" customFormat="1" x14ac:dyDescent="0.2">
      <c r="A52" s="593"/>
      <c r="B52" s="594" t="s">
        <v>175</v>
      </c>
      <c r="C52" s="282"/>
      <c r="D52" s="283"/>
    </row>
    <row r="53" spans="1:4" s="53" customFormat="1" x14ac:dyDescent="0.2">
      <c r="A53" s="593"/>
      <c r="B53" s="594" t="s">
        <v>322</v>
      </c>
      <c r="C53" s="282"/>
      <c r="D53" s="283"/>
    </row>
    <row r="54" spans="1:4" s="53" customFormat="1" x14ac:dyDescent="0.2">
      <c r="A54" s="593"/>
      <c r="B54" s="594" t="s">
        <v>323</v>
      </c>
      <c r="C54" s="282"/>
      <c r="D54" s="283"/>
    </row>
    <row r="55" spans="1:4" s="53" customFormat="1" x14ac:dyDescent="0.2">
      <c r="A55" s="593"/>
      <c r="B55" s="594" t="s">
        <v>324</v>
      </c>
      <c r="C55" s="304">
        <v>426596547.05000001</v>
      </c>
      <c r="D55" s="287">
        <v>309527937.17000002</v>
      </c>
    </row>
    <row r="56" spans="1:4" s="53" customFormat="1" ht="15" x14ac:dyDescent="0.2">
      <c r="A56" s="593"/>
      <c r="B56" s="293" t="s">
        <v>125</v>
      </c>
      <c r="C56" s="305">
        <v>623040539.17999995</v>
      </c>
      <c r="D56" s="765">
        <v>377209242.61000001</v>
      </c>
    </row>
    <row r="57" spans="1:4" s="53" customFormat="1" x14ac:dyDescent="0.2">
      <c r="A57" s="593"/>
      <c r="B57" s="594" t="s">
        <v>325</v>
      </c>
      <c r="C57" s="304"/>
      <c r="D57" s="283"/>
    </row>
    <row r="58" spans="1:4" s="53" customFormat="1" x14ac:dyDescent="0.2">
      <c r="A58" s="593"/>
      <c r="B58" s="594" t="s">
        <v>322</v>
      </c>
      <c r="C58" s="304"/>
      <c r="D58" s="283"/>
    </row>
    <row r="59" spans="1:4" s="53" customFormat="1" x14ac:dyDescent="0.2">
      <c r="A59" s="593"/>
      <c r="B59" s="594" t="s">
        <v>323</v>
      </c>
      <c r="C59" s="304"/>
      <c r="D59" s="283"/>
    </row>
    <row r="60" spans="1:4" s="53" customFormat="1" x14ac:dyDescent="0.2">
      <c r="A60" s="593"/>
      <c r="B60" s="594" t="s">
        <v>326</v>
      </c>
      <c r="C60" s="304">
        <v>623040539.17999995</v>
      </c>
      <c r="D60" s="283">
        <v>377209242.61000001</v>
      </c>
    </row>
    <row r="61" spans="1:4" s="53" customFormat="1" ht="13.5" customHeight="1" x14ac:dyDescent="0.2">
      <c r="A61" s="301"/>
      <c r="B61" s="294" t="s">
        <v>327</v>
      </c>
      <c r="C61" s="307">
        <v>-196443992.12999994</v>
      </c>
      <c r="D61" s="766">
        <v>-67681305.439999998</v>
      </c>
    </row>
    <row r="62" spans="1:4" s="53" customFormat="1" ht="3" customHeight="1" x14ac:dyDescent="0.2">
      <c r="A62" s="819"/>
      <c r="B62" s="820"/>
      <c r="C62" s="820"/>
      <c r="D62" s="821"/>
    </row>
    <row r="63" spans="1:4" s="53" customFormat="1" ht="15" customHeight="1" x14ac:dyDescent="0.25">
      <c r="A63" s="301"/>
      <c r="B63" s="294" t="s">
        <v>328</v>
      </c>
      <c r="C63" s="307">
        <v>3420086.06</v>
      </c>
      <c r="D63" s="286">
        <v>-30437864.009999998</v>
      </c>
    </row>
    <row r="64" spans="1:4" s="53" customFormat="1" ht="3.75" customHeight="1" x14ac:dyDescent="0.2">
      <c r="A64" s="819"/>
      <c r="B64" s="820"/>
      <c r="C64" s="820"/>
      <c r="D64" s="821"/>
    </row>
    <row r="65" spans="1:5" s="53" customFormat="1" ht="14.25" customHeight="1" x14ac:dyDescent="0.2">
      <c r="A65" s="301"/>
      <c r="B65" s="294" t="s">
        <v>265</v>
      </c>
      <c r="C65" s="309">
        <v>153900623.47</v>
      </c>
      <c r="D65" s="290">
        <v>66368576.909999996</v>
      </c>
    </row>
    <row r="66" spans="1:5" s="53" customFormat="1" ht="15" customHeight="1" thickBot="1" x14ac:dyDescent="0.25">
      <c r="A66" s="302"/>
      <c r="B66" s="295" t="s">
        <v>266</v>
      </c>
      <c r="C66" s="311">
        <v>157320709.53</v>
      </c>
      <c r="D66" s="291">
        <v>35930712.899999999</v>
      </c>
      <c r="E66" s="310"/>
    </row>
    <row r="67" spans="1:5" s="53" customFormat="1" x14ac:dyDescent="0.2"/>
    <row r="68" spans="1:5" s="53" customFormat="1" x14ac:dyDescent="0.2"/>
    <row r="69" spans="1:5" s="53" customFormat="1" x14ac:dyDescent="0.2"/>
    <row r="70" spans="1:5" s="53" customFormat="1" x14ac:dyDescent="0.2"/>
  </sheetData>
  <mergeCells count="9">
    <mergeCell ref="A62:D62"/>
    <mergeCell ref="A64:D64"/>
    <mergeCell ref="A49:D49"/>
    <mergeCell ref="A38:D38"/>
    <mergeCell ref="A1:D1"/>
    <mergeCell ref="A3:D3"/>
    <mergeCell ref="A2:D2"/>
    <mergeCell ref="A4:D4"/>
    <mergeCell ref="A5:D5"/>
  </mergeCells>
  <pageMargins left="0.15748031496062992" right="0.15748031496062992" top="0.27559055118110237" bottom="0.31496062992125984" header="0.31496062992125984" footer="0.31496062992125984"/>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F35"/>
  <sheetViews>
    <sheetView workbookViewId="0">
      <selection activeCell="C13" sqref="C13"/>
    </sheetView>
  </sheetViews>
  <sheetFormatPr baseColWidth="10" defaultRowHeight="15" x14ac:dyDescent="0.25"/>
  <cols>
    <col min="1" max="1" width="50.5703125" customWidth="1"/>
    <col min="2" max="2" width="10.85546875" customWidth="1"/>
    <col min="3" max="6" width="15.5703125" style="266" customWidth="1"/>
  </cols>
  <sheetData>
    <row r="1" spans="1:6" s="1" customFormat="1" x14ac:dyDescent="0.25">
      <c r="A1" s="833" t="s">
        <v>167</v>
      </c>
      <c r="B1" s="833"/>
      <c r="C1" s="833"/>
      <c r="D1" s="833"/>
      <c r="E1" s="833"/>
      <c r="F1" s="833"/>
    </row>
    <row r="2" spans="1:6" s="39" customFormat="1" ht="15.75" x14ac:dyDescent="0.25">
      <c r="A2" s="826" t="s">
        <v>112</v>
      </c>
      <c r="B2" s="826"/>
      <c r="C2" s="826"/>
      <c r="D2" s="826"/>
      <c r="E2" s="826"/>
      <c r="F2" s="826"/>
    </row>
    <row r="3" spans="1:6" s="39" customFormat="1" ht="15.75" x14ac:dyDescent="0.25">
      <c r="A3" s="826" t="s">
        <v>660</v>
      </c>
      <c r="B3" s="826"/>
      <c r="C3" s="826"/>
      <c r="D3" s="826"/>
      <c r="E3" s="826"/>
      <c r="F3" s="826"/>
    </row>
    <row r="4" spans="1:6" s="39" customFormat="1" ht="15.75" x14ac:dyDescent="0.25">
      <c r="A4" s="826" t="s">
        <v>1548</v>
      </c>
      <c r="B4" s="826"/>
      <c r="C4" s="826"/>
      <c r="D4" s="826"/>
      <c r="E4" s="826"/>
      <c r="F4" s="826"/>
    </row>
    <row r="5" spans="1:6" s="38" customFormat="1" ht="15.75" thickBot="1" x14ac:dyDescent="0.3">
      <c r="A5" s="834" t="s">
        <v>122</v>
      </c>
      <c r="B5" s="834"/>
      <c r="C5" s="834"/>
      <c r="D5" s="834"/>
      <c r="E5" s="834"/>
      <c r="F5" s="834"/>
    </row>
    <row r="6" spans="1:6" s="9" customFormat="1" ht="60.75" thickBot="1" x14ac:dyDescent="0.25">
      <c r="A6" s="41" t="s">
        <v>113</v>
      </c>
      <c r="B6" s="42" t="s">
        <v>114</v>
      </c>
      <c r="C6" s="312" t="s">
        <v>115</v>
      </c>
      <c r="D6" s="312" t="s">
        <v>116</v>
      </c>
      <c r="E6" s="312" t="s">
        <v>117</v>
      </c>
      <c r="F6" s="312" t="s">
        <v>118</v>
      </c>
    </row>
    <row r="7" spans="1:6" s="45" customFormat="1" ht="16.5" customHeight="1" x14ac:dyDescent="0.25">
      <c r="A7" s="43"/>
      <c r="B7" s="44"/>
      <c r="C7" s="313"/>
      <c r="D7" s="313"/>
      <c r="E7" s="313"/>
      <c r="F7" s="313"/>
    </row>
    <row r="8" spans="1:6" s="48" customFormat="1" ht="16.5" customHeight="1" x14ac:dyDescent="0.25">
      <c r="A8" s="46" t="s">
        <v>105</v>
      </c>
      <c r="B8" s="47"/>
      <c r="C8" s="314"/>
      <c r="D8" s="314"/>
      <c r="E8" s="314"/>
      <c r="F8" s="314"/>
    </row>
    <row r="9" spans="1:6" s="48" customFormat="1" ht="16.5" customHeight="1" x14ac:dyDescent="0.25">
      <c r="A9" s="46"/>
      <c r="B9" s="47"/>
      <c r="C9" s="314"/>
      <c r="D9" s="314"/>
      <c r="E9" s="314"/>
      <c r="F9" s="314"/>
    </row>
    <row r="10" spans="1:6" s="48" customFormat="1" ht="16.5" customHeight="1" x14ac:dyDescent="0.25">
      <c r="A10" s="46" t="s">
        <v>119</v>
      </c>
      <c r="B10" s="47"/>
      <c r="C10" s="314"/>
      <c r="D10" s="314"/>
      <c r="E10" s="314"/>
      <c r="F10" s="314"/>
    </row>
    <row r="11" spans="1:6" s="48" customFormat="1" ht="16.5" customHeight="1" x14ac:dyDescent="0.25">
      <c r="A11" s="49" t="s">
        <v>36</v>
      </c>
      <c r="B11" s="47"/>
      <c r="C11" s="314"/>
      <c r="D11" s="314"/>
      <c r="E11" s="314"/>
      <c r="F11" s="314"/>
    </row>
    <row r="12" spans="1:6" s="48" customFormat="1" ht="16.5" customHeight="1" x14ac:dyDescent="0.25">
      <c r="A12" s="49" t="s">
        <v>97</v>
      </c>
      <c r="B12" s="47"/>
      <c r="C12" s="314"/>
      <c r="D12" s="314"/>
      <c r="E12" s="314"/>
      <c r="F12" s="314"/>
    </row>
    <row r="13" spans="1:6" s="48" customFormat="1" ht="16.5" customHeight="1" x14ac:dyDescent="0.25">
      <c r="A13" s="49" t="s">
        <v>99</v>
      </c>
      <c r="B13" s="47"/>
      <c r="C13" s="314"/>
      <c r="D13" s="314"/>
      <c r="E13" s="314"/>
      <c r="F13" s="314"/>
    </row>
    <row r="14" spans="1:6" s="48" customFormat="1" ht="16.5" customHeight="1" x14ac:dyDescent="0.25">
      <c r="A14" s="46"/>
      <c r="B14" s="47"/>
      <c r="C14" s="314"/>
      <c r="D14" s="314"/>
      <c r="E14" s="314"/>
      <c r="F14" s="314"/>
    </row>
    <row r="15" spans="1:6" s="48" customFormat="1" ht="24" x14ac:dyDescent="0.25">
      <c r="A15" s="46" t="s">
        <v>120</v>
      </c>
      <c r="B15" s="47"/>
      <c r="C15" s="315">
        <v>264497335.03999999</v>
      </c>
      <c r="D15" s="314"/>
      <c r="E15" s="314"/>
      <c r="F15" s="315">
        <v>264497335.03999999</v>
      </c>
    </row>
    <row r="16" spans="1:6" s="48" customFormat="1" ht="16.5" customHeight="1" x14ac:dyDescent="0.25">
      <c r="A16" s="49" t="s">
        <v>54</v>
      </c>
      <c r="B16" s="47"/>
      <c r="C16" s="314"/>
      <c r="D16" s="314"/>
      <c r="E16" s="314"/>
      <c r="F16" s="314"/>
    </row>
    <row r="17" spans="1:6" s="48" customFormat="1" ht="16.5" customHeight="1" x14ac:dyDescent="0.25">
      <c r="A17" s="49" t="s">
        <v>102</v>
      </c>
      <c r="B17" s="50"/>
      <c r="C17" s="314">
        <v>264497335.03999999</v>
      </c>
      <c r="D17" s="315"/>
      <c r="E17" s="315"/>
      <c r="F17" s="315">
        <v>264497335.03999999</v>
      </c>
    </row>
    <row r="18" spans="1:6" s="48" customFormat="1" ht="16.5" customHeight="1" x14ac:dyDescent="0.25">
      <c r="A18" s="49" t="s">
        <v>103</v>
      </c>
      <c r="B18" s="47"/>
      <c r="C18" s="314"/>
      <c r="D18" s="314"/>
      <c r="E18" s="314"/>
      <c r="F18" s="314"/>
    </row>
    <row r="19" spans="1:6" s="48" customFormat="1" ht="16.5" customHeight="1" x14ac:dyDescent="0.25">
      <c r="A19" s="49" t="s">
        <v>104</v>
      </c>
      <c r="B19" s="47"/>
      <c r="C19" s="314"/>
      <c r="D19" s="314"/>
      <c r="E19" s="314"/>
      <c r="F19" s="314"/>
    </row>
    <row r="20" spans="1:6" s="48" customFormat="1" ht="16.5" customHeight="1" x14ac:dyDescent="0.25">
      <c r="A20" s="46"/>
      <c r="B20" s="47"/>
      <c r="C20" s="314"/>
      <c r="D20" s="314"/>
      <c r="E20" s="314"/>
      <c r="F20" s="314"/>
    </row>
    <row r="21" spans="1:6" s="48" customFormat="1" ht="16.5" customHeight="1" x14ac:dyDescent="0.25">
      <c r="A21" s="46" t="s">
        <v>644</v>
      </c>
      <c r="B21" s="47"/>
      <c r="C21" s="315">
        <v>264497335.03999999</v>
      </c>
      <c r="D21" s="315">
        <v>0</v>
      </c>
      <c r="E21" s="315">
        <v>0</v>
      </c>
      <c r="F21" s="315">
        <v>264497335.03999999</v>
      </c>
    </row>
    <row r="22" spans="1:6" s="48" customFormat="1" ht="16.5" customHeight="1" x14ac:dyDescent="0.25">
      <c r="A22" s="46"/>
      <c r="B22" s="47"/>
      <c r="C22" s="314"/>
      <c r="D22" s="314"/>
      <c r="E22" s="314"/>
      <c r="F22" s="314"/>
    </row>
    <row r="23" spans="1:6" s="48" customFormat="1" ht="24" x14ac:dyDescent="0.25">
      <c r="A23" s="46" t="s">
        <v>121</v>
      </c>
      <c r="B23" s="47"/>
      <c r="C23" s="314"/>
      <c r="D23" s="314"/>
      <c r="E23" s="314"/>
      <c r="F23" s="314"/>
    </row>
    <row r="24" spans="1:6" s="48" customFormat="1" ht="16.5" customHeight="1" x14ac:dyDescent="0.25">
      <c r="A24" s="49" t="s">
        <v>36</v>
      </c>
      <c r="B24" s="47"/>
      <c r="C24" s="314"/>
      <c r="D24" s="314"/>
      <c r="E24" s="314"/>
      <c r="F24" s="314"/>
    </row>
    <row r="25" spans="1:6" s="48" customFormat="1" ht="16.5" customHeight="1" x14ac:dyDescent="0.25">
      <c r="A25" s="49" t="s">
        <v>97</v>
      </c>
      <c r="B25" s="47"/>
      <c r="C25" s="314"/>
      <c r="D25" s="314"/>
      <c r="E25" s="314"/>
      <c r="F25" s="314"/>
    </row>
    <row r="26" spans="1:6" s="48" customFormat="1" ht="16.5" customHeight="1" x14ac:dyDescent="0.25">
      <c r="A26" s="49" t="s">
        <v>99</v>
      </c>
      <c r="B26" s="47"/>
      <c r="C26" s="314"/>
      <c r="D26" s="314"/>
      <c r="E26" s="314"/>
      <c r="F26" s="314"/>
    </row>
    <row r="27" spans="1:6" s="48" customFormat="1" ht="16.5" customHeight="1" x14ac:dyDescent="0.25">
      <c r="A27" s="46"/>
      <c r="B27" s="47"/>
      <c r="C27" s="314"/>
      <c r="D27" s="314"/>
      <c r="E27" s="314"/>
      <c r="F27" s="314"/>
    </row>
    <row r="28" spans="1:6" s="48" customFormat="1" ht="24" x14ac:dyDescent="0.25">
      <c r="A28" s="46" t="s">
        <v>120</v>
      </c>
      <c r="B28" s="47"/>
      <c r="C28" s="315">
        <v>-19753189.899999999</v>
      </c>
      <c r="D28" s="315">
        <v>261100150.68000001</v>
      </c>
      <c r="E28" s="314"/>
      <c r="F28" s="315">
        <v>241346960.78</v>
      </c>
    </row>
    <row r="29" spans="1:6" s="48" customFormat="1" ht="16.5" customHeight="1" x14ac:dyDescent="0.25">
      <c r="A29" s="49" t="s">
        <v>54</v>
      </c>
      <c r="B29" s="47"/>
      <c r="C29" s="314"/>
      <c r="D29" s="314">
        <v>261100150.68000001</v>
      </c>
      <c r="E29" s="314"/>
      <c r="F29" s="314">
        <v>261100150.68000001</v>
      </c>
    </row>
    <row r="30" spans="1:6" s="48" customFormat="1" ht="16.5" customHeight="1" x14ac:dyDescent="0.25">
      <c r="A30" s="49" t="s">
        <v>102</v>
      </c>
      <c r="B30" s="50"/>
      <c r="C30" s="314">
        <v>-19753189.899999999</v>
      </c>
      <c r="D30" s="315"/>
      <c r="E30" s="315"/>
      <c r="F30" s="314">
        <v>-19753189.899999999</v>
      </c>
    </row>
    <row r="31" spans="1:6" s="48" customFormat="1" ht="16.5" customHeight="1" x14ac:dyDescent="0.25">
      <c r="A31" s="49" t="s">
        <v>103</v>
      </c>
      <c r="B31" s="47"/>
      <c r="C31" s="314"/>
      <c r="D31" s="314"/>
      <c r="E31" s="314"/>
      <c r="F31" s="314"/>
    </row>
    <row r="32" spans="1:6" s="48" customFormat="1" ht="16.5" customHeight="1" x14ac:dyDescent="0.25">
      <c r="A32" s="49" t="s">
        <v>104</v>
      </c>
      <c r="B32" s="47"/>
      <c r="C32" s="314"/>
      <c r="D32" s="314"/>
      <c r="E32" s="314"/>
      <c r="F32" s="314"/>
    </row>
    <row r="33" spans="1:6" s="48" customFormat="1" ht="16.5" customHeight="1" x14ac:dyDescent="0.25">
      <c r="A33" s="46"/>
      <c r="B33" s="50"/>
      <c r="C33" s="315"/>
      <c r="D33" s="315"/>
      <c r="E33" s="315"/>
      <c r="F33" s="315"/>
    </row>
    <row r="34" spans="1:6" s="48" customFormat="1" ht="16.5" customHeight="1" x14ac:dyDescent="0.25">
      <c r="A34" s="46" t="s">
        <v>645</v>
      </c>
      <c r="B34" s="50"/>
      <c r="C34" s="315">
        <v>244744145.13999999</v>
      </c>
      <c r="D34" s="315">
        <v>261100150.68000001</v>
      </c>
      <c r="E34" s="315">
        <v>0</v>
      </c>
      <c r="F34" s="315">
        <v>505844295.81999999</v>
      </c>
    </row>
    <row r="35" spans="1:6" s="45" customFormat="1" ht="16.5" customHeight="1" thickBot="1" x14ac:dyDescent="0.3">
      <c r="A35" s="51"/>
      <c r="B35" s="52"/>
      <c r="C35" s="316"/>
      <c r="D35" s="316"/>
      <c r="E35" s="316"/>
      <c r="F35" s="316"/>
    </row>
  </sheetData>
  <mergeCells count="5">
    <mergeCell ref="A4:F4"/>
    <mergeCell ref="A2:F2"/>
    <mergeCell ref="A3:F3"/>
    <mergeCell ref="A1:F1"/>
    <mergeCell ref="A5:F5"/>
  </mergeCells>
  <pageMargins left="0.15748031496062992" right="0.15748031496062992" top="0.74803149606299213" bottom="0.74803149606299213" header="0.31496062992125984" footer="0.31496062992125984"/>
  <pageSetup scale="8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62"/>
  <sheetViews>
    <sheetView topLeftCell="A46" workbookViewId="0">
      <selection activeCell="B7" sqref="B7:C55"/>
    </sheetView>
  </sheetViews>
  <sheetFormatPr baseColWidth="10" defaultRowHeight="15" x14ac:dyDescent="0.25"/>
  <cols>
    <col min="1" max="1" width="80.85546875" style="54" bestFit="1" customWidth="1"/>
    <col min="2" max="3" width="17" style="54" customWidth="1"/>
    <col min="4" max="4" width="11.42578125" style="54"/>
    <col min="5" max="5" width="16.85546875" style="54" bestFit="1" customWidth="1"/>
    <col min="6" max="16384" width="11.42578125" style="54"/>
  </cols>
  <sheetData>
    <row r="1" spans="1:3" s="55" customFormat="1" x14ac:dyDescent="0.25">
      <c r="A1" s="833" t="s">
        <v>167</v>
      </c>
      <c r="B1" s="833"/>
      <c r="C1" s="833"/>
    </row>
    <row r="2" spans="1:3" s="39" customFormat="1" ht="15.75" x14ac:dyDescent="0.25">
      <c r="A2" s="826" t="s">
        <v>123</v>
      </c>
      <c r="B2" s="826"/>
      <c r="C2" s="826"/>
    </row>
    <row r="3" spans="1:3" s="39" customFormat="1" ht="15.75" x14ac:dyDescent="0.25">
      <c r="A3" s="826" t="s">
        <v>660</v>
      </c>
      <c r="B3" s="826"/>
      <c r="C3" s="826"/>
    </row>
    <row r="4" spans="1:3" s="39" customFormat="1" ht="15.75" x14ac:dyDescent="0.25">
      <c r="A4" s="826" t="s">
        <v>1548</v>
      </c>
      <c r="B4" s="826"/>
      <c r="C4" s="826"/>
    </row>
    <row r="5" spans="1:3" s="38" customFormat="1" ht="15.75" thickBot="1" x14ac:dyDescent="0.3">
      <c r="A5" s="831" t="s">
        <v>122</v>
      </c>
      <c r="B5" s="831"/>
      <c r="C5" s="831"/>
    </row>
    <row r="6" spans="1:3" s="56" customFormat="1" x14ac:dyDescent="0.2">
      <c r="A6" s="66"/>
      <c r="B6" s="67" t="s">
        <v>124</v>
      </c>
      <c r="C6" s="68" t="s">
        <v>125</v>
      </c>
    </row>
    <row r="7" spans="1:3" s="56" customFormat="1" ht="15.75" thickBot="1" x14ac:dyDescent="0.25">
      <c r="A7" s="57" t="s">
        <v>126</v>
      </c>
      <c r="B7" s="341">
        <v>0</v>
      </c>
      <c r="C7" s="767">
        <v>136912635.61000001</v>
      </c>
    </row>
    <row r="8" spans="1:3" s="56" customFormat="1" ht="15.75" thickTop="1" x14ac:dyDescent="0.2">
      <c r="A8" s="58" t="s">
        <v>58</v>
      </c>
      <c r="B8" s="341">
        <v>0</v>
      </c>
      <c r="C8" s="768">
        <v>55109955.530000001</v>
      </c>
    </row>
    <row r="9" spans="1:3" s="56" customFormat="1" ht="14.25" x14ac:dyDescent="0.2">
      <c r="A9" s="59" t="s">
        <v>60</v>
      </c>
      <c r="B9" s="326">
        <v>0</v>
      </c>
      <c r="C9" s="327">
        <v>3420086.06</v>
      </c>
    </row>
    <row r="10" spans="1:3" s="56" customFormat="1" ht="14.25" x14ac:dyDescent="0.2">
      <c r="A10" s="59" t="s">
        <v>62</v>
      </c>
      <c r="B10" s="326">
        <v>0</v>
      </c>
      <c r="C10" s="327">
        <v>332746.36</v>
      </c>
    </row>
    <row r="11" spans="1:3" s="56" customFormat="1" ht="14.25" x14ac:dyDescent="0.2">
      <c r="A11" s="59" t="s">
        <v>64</v>
      </c>
      <c r="B11" s="326">
        <v>0</v>
      </c>
      <c r="C11" s="327">
        <v>51357123.109999999</v>
      </c>
    </row>
    <row r="12" spans="1:3" s="56" customFormat="1" ht="14.25" x14ac:dyDescent="0.2">
      <c r="A12" s="59" t="s">
        <v>127</v>
      </c>
      <c r="B12" s="326"/>
      <c r="C12" s="327"/>
    </row>
    <row r="13" spans="1:3" s="56" customFormat="1" x14ac:dyDescent="0.2">
      <c r="A13" s="59" t="s">
        <v>68</v>
      </c>
      <c r="B13" s="328"/>
      <c r="C13" s="329"/>
    </row>
    <row r="14" spans="1:3" s="56" customFormat="1" x14ac:dyDescent="0.2">
      <c r="A14" s="59" t="s">
        <v>70</v>
      </c>
      <c r="B14" s="328"/>
      <c r="C14" s="329"/>
    </row>
    <row r="15" spans="1:3" s="56" customFormat="1" x14ac:dyDescent="0.2">
      <c r="A15" s="59" t="s">
        <v>72</v>
      </c>
      <c r="B15" s="328"/>
      <c r="C15" s="329"/>
    </row>
    <row r="16" spans="1:3" s="56" customFormat="1" ht="5.25" customHeight="1" x14ac:dyDescent="0.2">
      <c r="A16" s="57"/>
      <c r="B16" s="328"/>
      <c r="C16" s="329"/>
    </row>
    <row r="17" spans="1:3" s="56" customFormat="1" ht="14.25" x14ac:dyDescent="0.2">
      <c r="A17" s="58" t="s">
        <v>75</v>
      </c>
      <c r="B17" s="330"/>
      <c r="C17" s="331">
        <v>81802680.079999998</v>
      </c>
    </row>
    <row r="18" spans="1:3" s="56" customFormat="1" x14ac:dyDescent="0.2">
      <c r="A18" s="59" t="s">
        <v>77</v>
      </c>
      <c r="B18" s="328"/>
      <c r="C18" s="329"/>
    </row>
    <row r="19" spans="1:3" s="56" customFormat="1" x14ac:dyDescent="0.2">
      <c r="A19" s="59" t="s">
        <v>79</v>
      </c>
      <c r="B19" s="328"/>
      <c r="C19" s="329"/>
    </row>
    <row r="20" spans="1:3" s="56" customFormat="1" x14ac:dyDescent="0.2">
      <c r="A20" s="59" t="s">
        <v>82</v>
      </c>
      <c r="B20" s="328"/>
      <c r="C20" s="327">
        <v>91250604.670000002</v>
      </c>
    </row>
    <row r="21" spans="1:3" s="56" customFormat="1" x14ac:dyDescent="0.2">
      <c r="A21" s="59" t="s">
        <v>85</v>
      </c>
      <c r="B21" s="328"/>
      <c r="C21" s="327">
        <v>42920</v>
      </c>
    </row>
    <row r="22" spans="1:3" s="56" customFormat="1" x14ac:dyDescent="0.2">
      <c r="A22" s="59" t="s">
        <v>86</v>
      </c>
      <c r="B22" s="328"/>
      <c r="C22" s="329"/>
    </row>
    <row r="23" spans="1:3" s="56" customFormat="1" x14ac:dyDescent="0.2">
      <c r="A23" s="59" t="s">
        <v>88</v>
      </c>
      <c r="B23" s="326">
        <v>9490844.5899999999</v>
      </c>
      <c r="C23" s="329"/>
    </row>
    <row r="24" spans="1:3" s="56" customFormat="1" x14ac:dyDescent="0.2">
      <c r="A24" s="59" t="s">
        <v>89</v>
      </c>
      <c r="B24" s="328"/>
      <c r="C24" s="329"/>
    </row>
    <row r="25" spans="1:3" s="56" customFormat="1" x14ac:dyDescent="0.2">
      <c r="A25" s="59" t="s">
        <v>91</v>
      </c>
      <c r="B25" s="328"/>
      <c r="C25" s="329"/>
    </row>
    <row r="26" spans="1:3" s="56" customFormat="1" x14ac:dyDescent="0.2">
      <c r="A26" s="59" t="s">
        <v>93</v>
      </c>
      <c r="B26" s="328"/>
      <c r="C26" s="329"/>
    </row>
    <row r="27" spans="1:3" s="56" customFormat="1" ht="6.75" customHeight="1" x14ac:dyDescent="0.2">
      <c r="A27" s="60"/>
      <c r="B27" s="328"/>
      <c r="C27" s="329"/>
    </row>
    <row r="28" spans="1:3" s="56" customFormat="1" ht="15.75" thickBot="1" x14ac:dyDescent="0.25">
      <c r="A28" s="57" t="s">
        <v>128</v>
      </c>
      <c r="B28" s="328"/>
      <c r="C28" s="342">
        <v>95145389.510000005</v>
      </c>
    </row>
    <row r="29" spans="1:3" s="56" customFormat="1" ht="18" thickTop="1" thickBot="1" x14ac:dyDescent="0.25">
      <c r="A29" s="58" t="s">
        <v>59</v>
      </c>
      <c r="B29" s="332"/>
      <c r="C29" s="342">
        <v>95145389.510000005</v>
      </c>
    </row>
    <row r="30" spans="1:3" s="56" customFormat="1" ht="15.75" thickTop="1" x14ac:dyDescent="0.2">
      <c r="A30" s="59" t="s">
        <v>61</v>
      </c>
      <c r="B30" s="328"/>
      <c r="C30" s="327">
        <v>95167925.510000005</v>
      </c>
    </row>
    <row r="31" spans="1:3" s="56" customFormat="1" x14ac:dyDescent="0.2">
      <c r="A31" s="59" t="s">
        <v>63</v>
      </c>
      <c r="B31" s="328"/>
      <c r="C31" s="329"/>
    </row>
    <row r="32" spans="1:3" s="56" customFormat="1" x14ac:dyDescent="0.2">
      <c r="A32" s="59" t="s">
        <v>65</v>
      </c>
      <c r="B32" s="328"/>
      <c r="C32" s="329"/>
    </row>
    <row r="33" spans="1:3" s="56" customFormat="1" x14ac:dyDescent="0.2">
      <c r="A33" s="59" t="s">
        <v>67</v>
      </c>
      <c r="B33" s="328"/>
      <c r="C33" s="329"/>
    </row>
    <row r="34" spans="1:3" s="56" customFormat="1" x14ac:dyDescent="0.2">
      <c r="A34" s="59" t="s">
        <v>69</v>
      </c>
      <c r="B34" s="328"/>
      <c r="C34" s="329"/>
    </row>
    <row r="35" spans="1:3" s="56" customFormat="1" x14ac:dyDescent="0.2">
      <c r="A35" s="59" t="s">
        <v>71</v>
      </c>
      <c r="B35" s="328"/>
      <c r="C35" s="329"/>
    </row>
    <row r="36" spans="1:3" s="56" customFormat="1" x14ac:dyDescent="0.2">
      <c r="A36" s="59" t="s">
        <v>73</v>
      </c>
      <c r="B36" s="328"/>
      <c r="C36" s="329"/>
    </row>
    <row r="37" spans="1:3" s="56" customFormat="1" x14ac:dyDescent="0.2">
      <c r="A37" s="59" t="s">
        <v>74</v>
      </c>
      <c r="B37" s="326">
        <v>22536</v>
      </c>
      <c r="C37" s="329"/>
    </row>
    <row r="38" spans="1:3" s="56" customFormat="1" ht="6" customHeight="1" x14ac:dyDescent="0.2">
      <c r="A38" s="57"/>
      <c r="B38" s="328"/>
      <c r="C38" s="329"/>
    </row>
    <row r="39" spans="1:3" s="56" customFormat="1" ht="14.25" x14ac:dyDescent="0.2">
      <c r="A39" s="58" t="s">
        <v>76</v>
      </c>
      <c r="B39" s="330"/>
      <c r="C39" s="331"/>
    </row>
    <row r="40" spans="1:3" s="56" customFormat="1" x14ac:dyDescent="0.2">
      <c r="A40" s="59" t="s">
        <v>78</v>
      </c>
      <c r="B40" s="328"/>
      <c r="C40" s="329"/>
    </row>
    <row r="41" spans="1:3" s="56" customFormat="1" x14ac:dyDescent="0.2">
      <c r="A41" s="59" t="s">
        <v>80</v>
      </c>
      <c r="B41" s="328"/>
      <c r="C41" s="329"/>
    </row>
    <row r="42" spans="1:3" s="56" customFormat="1" x14ac:dyDescent="0.2">
      <c r="A42" s="59" t="s">
        <v>81</v>
      </c>
      <c r="B42" s="328"/>
      <c r="C42" s="329"/>
    </row>
    <row r="43" spans="1:3" s="56" customFormat="1" x14ac:dyDescent="0.2">
      <c r="A43" s="59" t="s">
        <v>83</v>
      </c>
      <c r="B43" s="328"/>
      <c r="C43" s="329"/>
    </row>
    <row r="44" spans="1:3" s="56" customFormat="1" x14ac:dyDescent="0.2">
      <c r="A44" s="59" t="s">
        <v>84</v>
      </c>
      <c r="B44" s="328"/>
      <c r="C44" s="329"/>
    </row>
    <row r="45" spans="1:3" s="56" customFormat="1" x14ac:dyDescent="0.2">
      <c r="A45" s="59" t="s">
        <v>87</v>
      </c>
      <c r="B45" s="328"/>
      <c r="C45" s="329"/>
    </row>
    <row r="46" spans="1:3" s="56" customFormat="1" x14ac:dyDescent="0.2">
      <c r="A46" s="59"/>
      <c r="B46" s="328"/>
      <c r="C46" s="329"/>
    </row>
    <row r="47" spans="1:3" s="56" customFormat="1" ht="16.5" x14ac:dyDescent="0.2">
      <c r="A47" s="57" t="s">
        <v>129</v>
      </c>
      <c r="B47" s="332"/>
      <c r="C47" s="329"/>
    </row>
    <row r="48" spans="1:3" s="56" customFormat="1" ht="14.25" x14ac:dyDescent="0.2">
      <c r="A48" s="58" t="s">
        <v>95</v>
      </c>
      <c r="B48" s="330"/>
      <c r="C48" s="331"/>
    </row>
    <row r="49" spans="1:5" s="56" customFormat="1" x14ac:dyDescent="0.2">
      <c r="A49" s="59" t="s">
        <v>36</v>
      </c>
      <c r="B49" s="333"/>
      <c r="C49" s="334"/>
    </row>
    <row r="50" spans="1:5" s="56" customFormat="1" ht="14.25" x14ac:dyDescent="0.2">
      <c r="A50" s="59" t="s">
        <v>97</v>
      </c>
      <c r="B50" s="335"/>
      <c r="C50" s="336"/>
    </row>
    <row r="51" spans="1:5" s="56" customFormat="1" x14ac:dyDescent="0.2">
      <c r="A51" s="59" t="s">
        <v>99</v>
      </c>
      <c r="B51" s="333"/>
      <c r="C51" s="334"/>
    </row>
    <row r="52" spans="1:5" s="56" customFormat="1" ht="6" customHeight="1" x14ac:dyDescent="0.2">
      <c r="A52" s="58"/>
      <c r="B52" s="330"/>
      <c r="C52" s="331"/>
    </row>
    <row r="53" spans="1:5" s="56" customFormat="1" ht="15.75" customHeight="1" thickBot="1" x14ac:dyDescent="0.25">
      <c r="A53" s="58" t="s">
        <v>100</v>
      </c>
      <c r="B53" s="343">
        <v>241346960.78</v>
      </c>
      <c r="C53" s="331"/>
    </row>
    <row r="54" spans="1:5" s="56" customFormat="1" thickTop="1" x14ac:dyDescent="0.2">
      <c r="A54" s="59" t="s">
        <v>101</v>
      </c>
      <c r="B54" s="335">
        <v>261100150.68000001</v>
      </c>
      <c r="C54" s="336"/>
    </row>
    <row r="55" spans="1:5" s="56" customFormat="1" ht="14.25" x14ac:dyDescent="0.2">
      <c r="A55" s="59" t="s">
        <v>102</v>
      </c>
      <c r="B55" s="335"/>
      <c r="C55" s="336">
        <v>19753189.899999999</v>
      </c>
      <c r="E55" s="550"/>
    </row>
    <row r="56" spans="1:5" s="56" customFormat="1" ht="14.25" x14ac:dyDescent="0.2">
      <c r="A56" s="59" t="s">
        <v>103</v>
      </c>
      <c r="B56" s="335"/>
      <c r="C56" s="336"/>
      <c r="E56" s="550"/>
    </row>
    <row r="57" spans="1:5" s="56" customFormat="1" x14ac:dyDescent="0.2">
      <c r="A57" s="59" t="s">
        <v>104</v>
      </c>
      <c r="B57" s="333"/>
      <c r="C57" s="334"/>
    </row>
    <row r="58" spans="1:5" s="56" customFormat="1" ht="14.25" x14ac:dyDescent="0.2">
      <c r="A58" s="59" t="s">
        <v>105</v>
      </c>
      <c r="B58" s="337"/>
      <c r="C58" s="338"/>
      <c r="E58" s="550"/>
    </row>
    <row r="59" spans="1:5" s="56" customFormat="1" ht="7.5" customHeight="1" x14ac:dyDescent="0.2">
      <c r="A59" s="58"/>
      <c r="B59" s="339"/>
      <c r="C59" s="340"/>
    </row>
    <row r="60" spans="1:5" s="56" customFormat="1" ht="14.25" x14ac:dyDescent="0.2">
      <c r="A60" s="58" t="s">
        <v>130</v>
      </c>
      <c r="B60" s="339"/>
      <c r="C60" s="340"/>
    </row>
    <row r="61" spans="1:5" s="56" customFormat="1" ht="14.25" x14ac:dyDescent="0.2">
      <c r="A61" s="59" t="s">
        <v>107</v>
      </c>
      <c r="B61" s="65"/>
      <c r="C61" s="61"/>
      <c r="E61" s="550"/>
    </row>
    <row r="62" spans="1:5" s="56" customFormat="1" thickBot="1" x14ac:dyDescent="0.25">
      <c r="A62" s="62" t="s">
        <v>108</v>
      </c>
      <c r="B62" s="63"/>
      <c r="C62" s="64"/>
    </row>
  </sheetData>
  <autoFilter ref="A1:C73"/>
  <mergeCells count="5">
    <mergeCell ref="A5:C5"/>
    <mergeCell ref="A1:C1"/>
    <mergeCell ref="A3:C3"/>
    <mergeCell ref="A2:C2"/>
    <mergeCell ref="A4:C4"/>
  </mergeCells>
  <printOptions horizontalCentered="1"/>
  <pageMargins left="0.15748031496062992" right="0.15748031496062992" top="0.47244094488188981" bottom="0.23622047244094491" header="0.31496062992125984" footer="0.19685039370078741"/>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41"/>
  <sheetViews>
    <sheetView workbookViewId="0">
      <selection sqref="A1:I50"/>
    </sheetView>
  </sheetViews>
  <sheetFormatPr baseColWidth="10" defaultRowHeight="15" x14ac:dyDescent="0.25"/>
  <cols>
    <col min="1" max="1" width="18.85546875" customWidth="1"/>
    <col min="9" max="9" width="14.28515625" customWidth="1"/>
  </cols>
  <sheetData>
    <row r="1" spans="1:9" x14ac:dyDescent="0.25">
      <c r="A1" s="833" t="s">
        <v>167</v>
      </c>
      <c r="B1" s="833"/>
      <c r="C1" s="833"/>
      <c r="D1" s="833"/>
      <c r="E1" s="833"/>
      <c r="F1" s="833"/>
      <c r="G1" s="833"/>
      <c r="H1" s="833"/>
      <c r="I1" s="833"/>
    </row>
    <row r="2" spans="1:9" x14ac:dyDescent="0.25">
      <c r="A2" s="826" t="s">
        <v>173</v>
      </c>
      <c r="B2" s="826"/>
      <c r="C2" s="826"/>
      <c r="D2" s="826"/>
      <c r="E2" s="826"/>
      <c r="F2" s="826"/>
      <c r="G2" s="826"/>
      <c r="H2" s="826"/>
      <c r="I2" s="826"/>
    </row>
    <row r="3" spans="1:9" x14ac:dyDescent="0.25">
      <c r="A3" s="826" t="s">
        <v>660</v>
      </c>
      <c r="B3" s="826"/>
      <c r="C3" s="826"/>
      <c r="D3" s="826"/>
      <c r="E3" s="826"/>
      <c r="F3" s="826"/>
      <c r="G3" s="826"/>
      <c r="H3" s="826"/>
      <c r="I3" s="826"/>
    </row>
    <row r="4" spans="1:9" x14ac:dyDescent="0.25">
      <c r="A4" s="826" t="s">
        <v>1548</v>
      </c>
      <c r="B4" s="826"/>
      <c r="C4" s="826"/>
      <c r="D4" s="826"/>
      <c r="E4" s="826"/>
      <c r="F4" s="826"/>
      <c r="G4" s="826"/>
      <c r="H4" s="826"/>
      <c r="I4" s="826"/>
    </row>
    <row r="5" spans="1:9" ht="18" customHeight="1" thickBot="1" x14ac:dyDescent="0.3">
      <c r="A5" s="831" t="s">
        <v>122</v>
      </c>
      <c r="B5" s="831"/>
      <c r="C5" s="831"/>
      <c r="D5" s="831"/>
      <c r="E5" s="831"/>
      <c r="F5" s="831"/>
      <c r="G5" s="831"/>
      <c r="H5" s="831"/>
      <c r="I5" s="831"/>
    </row>
    <row r="6" spans="1:9" x14ac:dyDescent="0.25">
      <c r="A6" s="190"/>
      <c r="B6" s="179"/>
      <c r="C6" s="179"/>
      <c r="D6" s="179"/>
      <c r="E6" s="179"/>
      <c r="F6" s="179"/>
      <c r="G6" s="179"/>
      <c r="H6" s="179"/>
      <c r="I6" s="180"/>
    </row>
    <row r="7" spans="1:9" x14ac:dyDescent="0.25">
      <c r="A7" s="181"/>
      <c r="B7" s="182"/>
      <c r="C7" s="182"/>
      <c r="D7" s="182"/>
      <c r="E7" s="182"/>
      <c r="F7" s="182"/>
      <c r="G7" s="182"/>
      <c r="H7" s="182"/>
      <c r="I7" s="183"/>
    </row>
    <row r="8" spans="1:9" x14ac:dyDescent="0.25">
      <c r="A8" s="184" t="s">
        <v>306</v>
      </c>
      <c r="B8" s="182"/>
      <c r="C8" s="182"/>
      <c r="D8" s="182"/>
      <c r="E8" s="182"/>
      <c r="F8" s="182"/>
      <c r="G8" s="182"/>
      <c r="H8" s="182"/>
      <c r="I8" s="183"/>
    </row>
    <row r="9" spans="1:9" x14ac:dyDescent="0.25">
      <c r="A9" s="184"/>
      <c r="B9" s="182"/>
      <c r="C9" s="182"/>
      <c r="D9" s="182"/>
      <c r="E9" s="182"/>
      <c r="F9" s="182"/>
      <c r="G9" s="182"/>
      <c r="H9" s="182"/>
      <c r="I9" s="183"/>
    </row>
    <row r="10" spans="1:9" x14ac:dyDescent="0.25">
      <c r="A10" s="184"/>
      <c r="B10" s="182"/>
      <c r="C10" s="182"/>
      <c r="D10" s="182"/>
      <c r="E10" s="182"/>
      <c r="F10" s="182"/>
      <c r="G10" s="182"/>
      <c r="H10" s="182"/>
      <c r="I10" s="183"/>
    </row>
    <row r="11" spans="1:9" x14ac:dyDescent="0.25">
      <c r="A11" s="184"/>
      <c r="B11" s="182"/>
      <c r="C11" s="182"/>
      <c r="D11" s="182"/>
      <c r="E11" s="182"/>
      <c r="F11" s="182"/>
      <c r="G11" s="182"/>
      <c r="H11" s="182"/>
      <c r="I11" s="183"/>
    </row>
    <row r="12" spans="1:9" x14ac:dyDescent="0.25">
      <c r="A12" s="184"/>
      <c r="B12" s="182"/>
      <c r="C12" s="182"/>
      <c r="D12" s="182"/>
      <c r="E12" s="182"/>
      <c r="F12" s="182"/>
      <c r="G12" s="182"/>
      <c r="H12" s="182"/>
      <c r="I12" s="183"/>
    </row>
    <row r="13" spans="1:9" ht="15.75" customHeight="1" x14ac:dyDescent="0.25">
      <c r="A13" s="181"/>
      <c r="B13" s="182"/>
      <c r="C13" s="188"/>
      <c r="D13" s="188"/>
      <c r="E13" s="188"/>
      <c r="F13" s="188"/>
      <c r="G13" s="188"/>
      <c r="H13" s="188"/>
      <c r="I13" s="183"/>
    </row>
    <row r="14" spans="1:9" ht="15" customHeight="1" thickBot="1" x14ac:dyDescent="0.3">
      <c r="A14" s="185"/>
      <c r="B14" s="186"/>
      <c r="C14" s="189"/>
      <c r="D14" s="189"/>
      <c r="E14" s="189"/>
      <c r="F14" s="189"/>
      <c r="G14" s="189"/>
      <c r="H14" s="189"/>
      <c r="I14" s="187"/>
    </row>
    <row r="15" spans="1:9" ht="15" customHeight="1" thickBot="1" x14ac:dyDescent="0.3">
      <c r="A15" s="181"/>
      <c r="B15" s="182"/>
      <c r="C15" s="188"/>
      <c r="D15" s="188"/>
      <c r="E15" s="188"/>
      <c r="F15" s="188"/>
      <c r="G15" s="188"/>
      <c r="H15" s="188"/>
      <c r="I15" s="183"/>
    </row>
    <row r="16" spans="1:9" ht="15" customHeight="1" x14ac:dyDescent="0.25">
      <c r="A16" s="181"/>
      <c r="B16" s="182"/>
      <c r="C16" s="835" t="s">
        <v>1585</v>
      </c>
      <c r="D16" s="836"/>
      <c r="E16" s="836"/>
      <c r="F16" s="836"/>
      <c r="G16" s="836"/>
      <c r="H16" s="837"/>
      <c r="I16" s="183"/>
    </row>
    <row r="17" spans="1:9" ht="15" customHeight="1" x14ac:dyDescent="0.25">
      <c r="A17" s="181"/>
      <c r="B17" s="182"/>
      <c r="C17" s="838"/>
      <c r="D17" s="839"/>
      <c r="E17" s="839"/>
      <c r="F17" s="839"/>
      <c r="G17" s="839"/>
      <c r="H17" s="840"/>
      <c r="I17" s="183"/>
    </row>
    <row r="18" spans="1:9" ht="15" customHeight="1" x14ac:dyDescent="0.25">
      <c r="A18" s="181"/>
      <c r="B18" s="182"/>
      <c r="C18" s="838"/>
      <c r="D18" s="839"/>
      <c r="E18" s="839"/>
      <c r="F18" s="839"/>
      <c r="G18" s="839"/>
      <c r="H18" s="840"/>
      <c r="I18" s="183"/>
    </row>
    <row r="19" spans="1:9" ht="15" customHeight="1" x14ac:dyDescent="0.25">
      <c r="A19" s="184" t="s">
        <v>305</v>
      </c>
      <c r="B19" s="182"/>
      <c r="C19" s="838"/>
      <c r="D19" s="839"/>
      <c r="E19" s="839"/>
      <c r="F19" s="839"/>
      <c r="G19" s="839"/>
      <c r="H19" s="840"/>
      <c r="I19" s="183"/>
    </row>
    <row r="20" spans="1:9" ht="15" customHeight="1" x14ac:dyDescent="0.25">
      <c r="A20" s="181"/>
      <c r="B20" s="182"/>
      <c r="C20" s="838"/>
      <c r="D20" s="839"/>
      <c r="E20" s="839"/>
      <c r="F20" s="839"/>
      <c r="G20" s="839"/>
      <c r="H20" s="840"/>
      <c r="I20" s="183"/>
    </row>
    <row r="21" spans="1:9" ht="15" customHeight="1" x14ac:dyDescent="0.25">
      <c r="A21" s="181"/>
      <c r="B21" s="182"/>
      <c r="C21" s="838"/>
      <c r="D21" s="839"/>
      <c r="E21" s="839"/>
      <c r="F21" s="839"/>
      <c r="G21" s="839"/>
      <c r="H21" s="840"/>
      <c r="I21" s="183"/>
    </row>
    <row r="22" spans="1:9" ht="15" customHeight="1" x14ac:dyDescent="0.25">
      <c r="A22" s="181"/>
      <c r="B22" s="182"/>
      <c r="C22" s="838"/>
      <c r="D22" s="839"/>
      <c r="E22" s="839"/>
      <c r="F22" s="839"/>
      <c r="G22" s="839"/>
      <c r="H22" s="840"/>
      <c r="I22" s="183"/>
    </row>
    <row r="23" spans="1:9" ht="15" customHeight="1" x14ac:dyDescent="0.25">
      <c r="A23" s="181"/>
      <c r="B23" s="182"/>
      <c r="C23" s="838"/>
      <c r="D23" s="839"/>
      <c r="E23" s="839"/>
      <c r="F23" s="839"/>
      <c r="G23" s="839"/>
      <c r="H23" s="840"/>
      <c r="I23" s="183"/>
    </row>
    <row r="24" spans="1:9" ht="15" customHeight="1" x14ac:dyDescent="0.25">
      <c r="A24" s="181"/>
      <c r="B24" s="182"/>
      <c r="C24" s="838"/>
      <c r="D24" s="839"/>
      <c r="E24" s="839"/>
      <c r="F24" s="839"/>
      <c r="G24" s="839"/>
      <c r="H24" s="840"/>
      <c r="I24" s="183"/>
    </row>
    <row r="25" spans="1:9" ht="15" customHeight="1" x14ac:dyDescent="0.25">
      <c r="A25" s="181"/>
      <c r="B25" s="182"/>
      <c r="C25" s="838"/>
      <c r="D25" s="839"/>
      <c r="E25" s="839"/>
      <c r="F25" s="839"/>
      <c r="G25" s="839"/>
      <c r="H25" s="840"/>
      <c r="I25" s="183"/>
    </row>
    <row r="26" spans="1:9" ht="15" customHeight="1" x14ac:dyDescent="0.25">
      <c r="A26" s="181"/>
      <c r="B26" s="182"/>
      <c r="C26" s="838"/>
      <c r="D26" s="839"/>
      <c r="E26" s="839"/>
      <c r="F26" s="839"/>
      <c r="G26" s="839"/>
      <c r="H26" s="840"/>
      <c r="I26" s="183"/>
    </row>
    <row r="27" spans="1:9" ht="14.25" customHeight="1" x14ac:dyDescent="0.25">
      <c r="A27" s="181"/>
      <c r="B27" s="182"/>
      <c r="C27" s="838"/>
      <c r="D27" s="839"/>
      <c r="E27" s="839"/>
      <c r="F27" s="839"/>
      <c r="G27" s="839"/>
      <c r="H27" s="840"/>
      <c r="I27" s="183"/>
    </row>
    <row r="28" spans="1:9" ht="15.75" customHeight="1" x14ac:dyDescent="0.25">
      <c r="A28" s="181"/>
      <c r="B28" s="182"/>
      <c r="C28" s="838"/>
      <c r="D28" s="839"/>
      <c r="E28" s="839"/>
      <c r="F28" s="839"/>
      <c r="G28" s="839"/>
      <c r="H28" s="840"/>
      <c r="I28" s="183"/>
    </row>
    <row r="29" spans="1:9" x14ac:dyDescent="0.25">
      <c r="A29" s="181"/>
      <c r="B29" s="182"/>
      <c r="C29" s="838"/>
      <c r="D29" s="839"/>
      <c r="E29" s="839"/>
      <c r="F29" s="839"/>
      <c r="G29" s="839"/>
      <c r="H29" s="840"/>
      <c r="I29" s="183"/>
    </row>
    <row r="30" spans="1:9" ht="15.75" thickBot="1" x14ac:dyDescent="0.3">
      <c r="A30" s="181"/>
      <c r="B30" s="182"/>
      <c r="C30" s="841"/>
      <c r="D30" s="842"/>
      <c r="E30" s="842"/>
      <c r="F30" s="842"/>
      <c r="G30" s="842"/>
      <c r="H30" s="843"/>
      <c r="I30" s="183"/>
    </row>
    <row r="31" spans="1:9" ht="15.75" thickBot="1" x14ac:dyDescent="0.3">
      <c r="A31" s="185"/>
      <c r="B31" s="186"/>
      <c r="C31" s="186"/>
      <c r="D31" s="186"/>
      <c r="E31" s="186"/>
      <c r="F31" s="186"/>
      <c r="G31" s="186"/>
      <c r="H31" s="186"/>
      <c r="I31" s="187"/>
    </row>
    <row r="32" spans="1:9" x14ac:dyDescent="0.25">
      <c r="A32" s="181"/>
      <c r="B32" s="182"/>
      <c r="C32" s="182"/>
      <c r="D32" s="182"/>
      <c r="E32" s="182"/>
      <c r="F32" s="182"/>
      <c r="G32" s="182"/>
      <c r="H32" s="182"/>
      <c r="I32" s="183"/>
    </row>
    <row r="33" spans="1:9" x14ac:dyDescent="0.25">
      <c r="A33" s="184" t="s">
        <v>304</v>
      </c>
      <c r="B33" s="182"/>
      <c r="C33" s="182"/>
      <c r="D33" s="182"/>
      <c r="E33" s="182"/>
      <c r="F33" s="182"/>
      <c r="G33" s="182"/>
      <c r="H33" s="182"/>
      <c r="I33" s="183"/>
    </row>
    <row r="34" spans="1:9" x14ac:dyDescent="0.25">
      <c r="A34" s="181"/>
      <c r="B34" s="182"/>
      <c r="C34" s="182"/>
      <c r="D34" s="182"/>
      <c r="E34" s="182"/>
      <c r="F34" s="182"/>
      <c r="G34" s="182"/>
      <c r="H34" s="182"/>
      <c r="I34" s="183"/>
    </row>
    <row r="35" spans="1:9" x14ac:dyDescent="0.25">
      <c r="A35" s="181"/>
      <c r="B35" s="182"/>
      <c r="C35" s="182"/>
      <c r="D35" s="182"/>
      <c r="E35" s="182"/>
      <c r="F35" s="182"/>
      <c r="G35" s="182"/>
      <c r="H35" s="182"/>
      <c r="I35" s="183"/>
    </row>
    <row r="36" spans="1:9" x14ac:dyDescent="0.25">
      <c r="A36" s="181"/>
      <c r="B36" s="182"/>
      <c r="C36" s="182"/>
      <c r="D36" s="182"/>
      <c r="E36" s="182"/>
      <c r="F36" s="182"/>
      <c r="G36" s="182"/>
      <c r="H36" s="182"/>
      <c r="I36" s="183"/>
    </row>
    <row r="37" spans="1:9" x14ac:dyDescent="0.25">
      <c r="A37" s="181"/>
      <c r="B37" s="182"/>
      <c r="C37" s="182"/>
      <c r="D37" s="182"/>
      <c r="E37" s="182"/>
      <c r="F37" s="182"/>
      <c r="G37" s="182"/>
      <c r="H37" s="182"/>
      <c r="I37" s="183"/>
    </row>
    <row r="38" spans="1:9" x14ac:dyDescent="0.25">
      <c r="A38" s="181"/>
      <c r="B38" s="182"/>
      <c r="C38" s="182"/>
      <c r="D38" s="182"/>
      <c r="E38" s="182"/>
      <c r="F38" s="182"/>
      <c r="G38" s="182"/>
      <c r="H38" s="182"/>
      <c r="I38" s="183"/>
    </row>
    <row r="39" spans="1:9" x14ac:dyDescent="0.25">
      <c r="A39" s="181"/>
      <c r="B39" s="182"/>
      <c r="C39" s="182"/>
      <c r="D39" s="182"/>
      <c r="E39" s="182"/>
      <c r="F39" s="182"/>
      <c r="G39" s="182"/>
      <c r="H39" s="182"/>
      <c r="I39" s="183"/>
    </row>
    <row r="40" spans="1:9" x14ac:dyDescent="0.25">
      <c r="A40" s="181"/>
      <c r="B40" s="182"/>
      <c r="C40" s="182"/>
      <c r="D40" s="182"/>
      <c r="E40" s="182"/>
      <c r="F40" s="182"/>
      <c r="G40" s="182"/>
      <c r="H40" s="182"/>
      <c r="I40" s="183"/>
    </row>
    <row r="41" spans="1:9" ht="15.75" thickBot="1" x14ac:dyDescent="0.3">
      <c r="A41" s="185"/>
      <c r="B41" s="186"/>
      <c r="C41" s="186"/>
      <c r="D41" s="186"/>
      <c r="E41" s="186"/>
      <c r="F41" s="186"/>
      <c r="G41" s="186"/>
      <c r="H41" s="186"/>
      <c r="I41" s="187"/>
    </row>
  </sheetData>
  <mergeCells count="6">
    <mergeCell ref="C16:H30"/>
    <mergeCell ref="A1:I1"/>
    <mergeCell ref="A3:I3"/>
    <mergeCell ref="A2:I2"/>
    <mergeCell ref="A4:I4"/>
    <mergeCell ref="A5:I5"/>
  </mergeCells>
  <pageMargins left="0.42" right="0.32" top="0.54" bottom="0.74803149606299213" header="0.31496062992125984" footer="0.31496062992125984"/>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338"/>
  <sheetViews>
    <sheetView topLeftCell="A208" workbookViewId="0">
      <selection sqref="A1:I329"/>
    </sheetView>
  </sheetViews>
  <sheetFormatPr baseColWidth="10" defaultRowHeight="15" x14ac:dyDescent="0.25"/>
  <cols>
    <col min="1" max="1" width="24.140625" customWidth="1"/>
    <col min="2" max="2" width="21" bestFit="1" customWidth="1"/>
    <col min="3" max="3" width="18" customWidth="1"/>
    <col min="4" max="4" width="18.28515625" customWidth="1"/>
    <col min="5" max="5" width="22.42578125" customWidth="1"/>
    <col min="8" max="8" width="2" customWidth="1"/>
  </cols>
  <sheetData>
    <row r="1" spans="1:10" x14ac:dyDescent="0.25">
      <c r="A1" s="833" t="s">
        <v>167</v>
      </c>
      <c r="B1" s="833"/>
      <c r="C1" s="833"/>
      <c r="D1" s="833"/>
      <c r="E1" s="833"/>
      <c r="F1" s="833"/>
      <c r="G1" s="833"/>
      <c r="H1" s="833"/>
      <c r="I1" s="833"/>
    </row>
    <row r="2" spans="1:10" x14ac:dyDescent="0.25">
      <c r="A2" s="826" t="s">
        <v>174</v>
      </c>
      <c r="B2" s="826"/>
      <c r="C2" s="826"/>
      <c r="D2" s="826"/>
      <c r="E2" s="826"/>
      <c r="F2" s="826"/>
      <c r="G2" s="826"/>
      <c r="H2" s="826"/>
      <c r="I2" s="826"/>
    </row>
    <row r="3" spans="1:10" x14ac:dyDescent="0.25">
      <c r="A3" s="826" t="s">
        <v>660</v>
      </c>
      <c r="B3" s="826"/>
      <c r="C3" s="826"/>
      <c r="D3" s="826"/>
      <c r="E3" s="826"/>
      <c r="F3" s="826"/>
      <c r="G3" s="826"/>
      <c r="H3" s="826"/>
      <c r="I3" s="826"/>
    </row>
    <row r="4" spans="1:10" x14ac:dyDescent="0.25">
      <c r="A4" s="826" t="s">
        <v>1548</v>
      </c>
      <c r="B4" s="826"/>
      <c r="C4" s="826"/>
      <c r="D4" s="826"/>
      <c r="E4" s="826"/>
      <c r="F4" s="826"/>
      <c r="G4" s="826"/>
      <c r="H4" s="826"/>
      <c r="I4" s="826"/>
    </row>
    <row r="5" spans="1:10" ht="18" customHeight="1" x14ac:dyDescent="0.25">
      <c r="A5" s="831" t="s">
        <v>122</v>
      </c>
      <c r="B5" s="831"/>
      <c r="C5" s="831"/>
      <c r="D5" s="831"/>
      <c r="E5" s="831"/>
      <c r="F5" s="831"/>
      <c r="G5" s="831"/>
      <c r="H5" s="831"/>
      <c r="I5" s="831"/>
    </row>
    <row r="6" spans="1:10" x14ac:dyDescent="0.25">
      <c r="A6" s="182"/>
      <c r="B6" s="182"/>
      <c r="C6" s="182"/>
      <c r="D6" s="182"/>
      <c r="E6" s="182"/>
      <c r="F6" s="182"/>
      <c r="G6" s="182"/>
      <c r="H6" s="182"/>
      <c r="I6" s="182"/>
      <c r="J6" s="182"/>
    </row>
    <row r="7" spans="1:10" x14ac:dyDescent="0.25">
      <c r="A7" s="852" t="s">
        <v>1420</v>
      </c>
      <c r="B7" s="852"/>
      <c r="C7" s="852"/>
      <c r="D7" s="852"/>
      <c r="E7" s="852"/>
      <c r="F7" s="182"/>
      <c r="G7" s="182"/>
      <c r="H7" s="182"/>
      <c r="I7" s="182"/>
      <c r="J7" s="182"/>
    </row>
    <row r="8" spans="1:10" x14ac:dyDescent="0.25">
      <c r="A8" s="443"/>
      <c r="B8" s="444"/>
      <c r="C8" s="444"/>
      <c r="D8" s="444"/>
      <c r="E8" s="444"/>
      <c r="F8" s="182"/>
      <c r="G8" s="182"/>
      <c r="H8" s="182"/>
      <c r="I8" s="182"/>
      <c r="J8" s="182"/>
    </row>
    <row r="9" spans="1:10" x14ac:dyDescent="0.25">
      <c r="A9" s="853" t="s">
        <v>1421</v>
      </c>
      <c r="B9" s="853"/>
      <c r="C9" s="853"/>
      <c r="D9" s="853"/>
      <c r="E9" s="853"/>
      <c r="F9" s="182"/>
      <c r="G9" s="182"/>
      <c r="H9" s="182"/>
      <c r="I9" s="182"/>
      <c r="J9" s="182"/>
    </row>
    <row r="10" spans="1:10" x14ac:dyDescent="0.25">
      <c r="A10" s="445"/>
      <c r="B10" s="442"/>
      <c r="C10" s="442"/>
      <c r="D10" s="442"/>
      <c r="E10" s="442"/>
      <c r="F10" s="182"/>
      <c r="G10" s="182"/>
      <c r="H10" s="182"/>
      <c r="I10" s="182"/>
      <c r="J10" s="182"/>
    </row>
    <row r="11" spans="1:10" x14ac:dyDescent="0.25">
      <c r="A11" s="853" t="s">
        <v>56</v>
      </c>
      <c r="B11" s="853"/>
      <c r="C11" s="853"/>
      <c r="D11" s="853"/>
      <c r="E11" s="853"/>
      <c r="F11" s="182"/>
      <c r="G11" s="182"/>
      <c r="H11" s="182"/>
      <c r="I11" s="182"/>
      <c r="J11" s="182"/>
    </row>
    <row r="12" spans="1:10" x14ac:dyDescent="0.25">
      <c r="A12" s="851" t="s">
        <v>1422</v>
      </c>
      <c r="B12" s="851"/>
      <c r="C12" s="851"/>
      <c r="D12" s="851"/>
      <c r="E12" s="851"/>
      <c r="F12" s="182"/>
      <c r="G12" s="182"/>
      <c r="H12" s="182"/>
      <c r="I12" s="182"/>
      <c r="J12" s="182"/>
    </row>
    <row r="13" spans="1:10" x14ac:dyDescent="0.25">
      <c r="A13" s="446"/>
      <c r="B13" s="442"/>
      <c r="C13" s="442"/>
      <c r="D13" s="442"/>
      <c r="E13" s="442"/>
      <c r="F13" s="182"/>
      <c r="G13" s="182"/>
      <c r="H13" s="182"/>
      <c r="I13" s="182"/>
      <c r="J13" s="182"/>
    </row>
    <row r="14" spans="1:10" x14ac:dyDescent="0.25">
      <c r="A14" s="847" t="s">
        <v>1423</v>
      </c>
      <c r="B14" s="847"/>
      <c r="C14" s="847"/>
      <c r="D14" s="447"/>
      <c r="E14" s="447"/>
      <c r="F14" s="182"/>
      <c r="G14" s="182"/>
      <c r="H14" s="182"/>
      <c r="I14" s="182"/>
      <c r="J14" s="182"/>
    </row>
    <row r="15" spans="1:10" x14ac:dyDescent="0.25">
      <c r="A15" s="446"/>
      <c r="B15" s="442"/>
      <c r="C15" s="442"/>
      <c r="D15" s="442"/>
      <c r="E15" s="442"/>
      <c r="F15" s="182"/>
      <c r="G15" s="182"/>
      <c r="H15" s="182"/>
      <c r="I15" s="182"/>
      <c r="J15" s="182"/>
    </row>
    <row r="16" spans="1:10" x14ac:dyDescent="0.25">
      <c r="A16" s="851" t="s">
        <v>1550</v>
      </c>
      <c r="B16" s="851"/>
      <c r="C16" s="851"/>
      <c r="D16" s="851"/>
      <c r="E16" s="851"/>
      <c r="F16" s="182"/>
      <c r="G16" s="182"/>
      <c r="H16" s="182"/>
      <c r="I16" s="182"/>
      <c r="J16" s="182"/>
    </row>
    <row r="17" spans="1:10" x14ac:dyDescent="0.25">
      <c r="A17" s="446"/>
      <c r="B17" s="442"/>
      <c r="C17" s="442"/>
      <c r="D17" s="442"/>
      <c r="E17" s="442"/>
      <c r="F17" s="182"/>
      <c r="G17" s="182"/>
      <c r="H17" s="182"/>
      <c r="I17" s="182"/>
      <c r="J17" s="182"/>
    </row>
    <row r="18" spans="1:10" x14ac:dyDescent="0.25">
      <c r="A18" s="551" t="s">
        <v>1551</v>
      </c>
      <c r="B18" s="551"/>
      <c r="C18" s="442"/>
      <c r="D18" s="442"/>
      <c r="E18" s="442"/>
      <c r="F18" s="182"/>
      <c r="G18" s="182"/>
      <c r="H18" s="182"/>
      <c r="I18" s="182"/>
      <c r="J18" s="182"/>
    </row>
    <row r="19" spans="1:10" x14ac:dyDescent="0.25">
      <c r="A19" s="524" t="s">
        <v>1424</v>
      </c>
      <c r="B19" s="448">
        <v>42185</v>
      </c>
      <c r="C19" s="449"/>
      <c r="D19" s="449"/>
      <c r="E19" s="449"/>
      <c r="F19" s="182"/>
      <c r="G19" s="182"/>
      <c r="H19" s="182"/>
      <c r="I19" s="182"/>
      <c r="J19" s="182"/>
    </row>
    <row r="20" spans="1:10" x14ac:dyDescent="0.25">
      <c r="A20" s="552"/>
      <c r="B20" s="552"/>
      <c r="C20" s="442"/>
      <c r="D20" s="442"/>
      <c r="E20" s="450"/>
      <c r="F20" s="182"/>
      <c r="G20" s="182"/>
      <c r="H20" s="182"/>
      <c r="I20" s="182"/>
      <c r="J20" s="182"/>
    </row>
    <row r="21" spans="1:10" x14ac:dyDescent="0.25">
      <c r="A21" s="525" t="s">
        <v>1425</v>
      </c>
      <c r="B21" s="451">
        <v>19999.77</v>
      </c>
      <c r="C21" s="553"/>
      <c r="D21" s="442"/>
      <c r="E21" s="442"/>
      <c r="F21" s="182"/>
      <c r="G21" s="182"/>
      <c r="H21" s="182"/>
      <c r="I21" s="182"/>
      <c r="J21" s="182"/>
    </row>
    <row r="22" spans="1:10" x14ac:dyDescent="0.25">
      <c r="A22" s="526" t="s">
        <v>1426</v>
      </c>
      <c r="B22" s="451">
        <v>1923302.21</v>
      </c>
      <c r="C22" s="442"/>
      <c r="D22" s="442"/>
      <c r="E22" s="452"/>
      <c r="F22" s="182"/>
      <c r="G22" s="182"/>
      <c r="H22" s="182"/>
      <c r="I22" s="182"/>
      <c r="J22" s="182"/>
    </row>
    <row r="23" spans="1:10" x14ac:dyDescent="0.25">
      <c r="A23" s="527" t="s">
        <v>1427</v>
      </c>
      <c r="B23" s="453">
        <v>155352687.55000001</v>
      </c>
      <c r="C23" s="442"/>
      <c r="D23" s="442"/>
      <c r="E23" s="446"/>
      <c r="F23" s="182"/>
      <c r="G23" s="182"/>
      <c r="H23" s="182"/>
      <c r="I23" s="182"/>
      <c r="J23" s="182"/>
    </row>
    <row r="24" spans="1:10" x14ac:dyDescent="0.25">
      <c r="A24" s="528" t="s">
        <v>232</v>
      </c>
      <c r="B24" s="454">
        <f>SUM(B21:B23)</f>
        <v>157295989.53</v>
      </c>
      <c r="C24" s="442"/>
      <c r="D24" s="442"/>
      <c r="E24" s="450"/>
      <c r="F24" s="182"/>
      <c r="G24" s="182"/>
      <c r="H24" s="182"/>
      <c r="I24" s="182"/>
      <c r="J24" s="182"/>
    </row>
    <row r="25" spans="1:10" x14ac:dyDescent="0.25">
      <c r="A25" s="442"/>
      <c r="B25" s="442"/>
      <c r="C25" s="442"/>
      <c r="D25" s="442"/>
      <c r="E25" s="442"/>
      <c r="F25" s="182"/>
      <c r="G25" s="182"/>
      <c r="H25" s="182"/>
      <c r="I25" s="182"/>
      <c r="J25" s="182"/>
    </row>
    <row r="26" spans="1:10" x14ac:dyDescent="0.25">
      <c r="A26" s="446"/>
      <c r="B26" s="442"/>
      <c r="C26" s="442"/>
      <c r="D26" s="442"/>
      <c r="E26" s="442"/>
      <c r="F26" s="182"/>
      <c r="G26" s="182"/>
      <c r="H26" s="182"/>
      <c r="I26" s="182"/>
      <c r="J26" s="182"/>
    </row>
    <row r="27" spans="1:10" x14ac:dyDescent="0.25">
      <c r="A27" s="851" t="s">
        <v>1428</v>
      </c>
      <c r="B27" s="851"/>
      <c r="C27" s="851"/>
      <c r="D27" s="851"/>
      <c r="E27" s="851"/>
      <c r="F27" s="182"/>
      <c r="G27" s="182"/>
      <c r="H27" s="182"/>
      <c r="I27" s="182"/>
      <c r="J27" s="182"/>
    </row>
    <row r="28" spans="1:10" x14ac:dyDescent="0.25">
      <c r="A28" s="446"/>
      <c r="B28" s="442"/>
      <c r="C28" s="442"/>
      <c r="D28" s="442"/>
      <c r="E28" s="442"/>
      <c r="F28" s="182"/>
      <c r="G28" s="182"/>
      <c r="H28" s="182"/>
      <c r="I28" s="182"/>
      <c r="J28" s="182"/>
    </row>
    <row r="29" spans="1:10" x14ac:dyDescent="0.25">
      <c r="A29" s="445"/>
      <c r="B29" s="442"/>
      <c r="C29" s="442"/>
      <c r="D29" s="442"/>
      <c r="E29" s="442"/>
      <c r="F29" s="182"/>
      <c r="G29" s="182"/>
      <c r="H29" s="182"/>
      <c r="I29" s="182"/>
      <c r="J29" s="182"/>
    </row>
    <row r="30" spans="1:10" x14ac:dyDescent="0.25">
      <c r="A30" s="851" t="s">
        <v>1429</v>
      </c>
      <c r="B30" s="851"/>
      <c r="C30" s="851"/>
      <c r="D30" s="851"/>
      <c r="E30" s="851"/>
      <c r="F30" s="182"/>
      <c r="G30" s="182"/>
      <c r="H30" s="182"/>
      <c r="I30" s="182"/>
      <c r="J30" s="182"/>
    </row>
    <row r="31" spans="1:10" x14ac:dyDescent="0.25">
      <c r="A31" s="445"/>
      <c r="B31" s="442"/>
      <c r="C31" s="442"/>
      <c r="D31" s="442"/>
      <c r="E31" s="442"/>
      <c r="F31" s="182"/>
      <c r="G31" s="182"/>
      <c r="H31" s="182"/>
      <c r="I31" s="182"/>
      <c r="J31" s="182"/>
    </row>
    <row r="32" spans="1:10" x14ac:dyDescent="0.25">
      <c r="A32" s="851" t="s">
        <v>1552</v>
      </c>
      <c r="B32" s="851"/>
      <c r="C32" s="851"/>
      <c r="D32" s="851"/>
      <c r="E32" s="851"/>
      <c r="F32" s="182"/>
      <c r="G32" s="182"/>
      <c r="H32" s="182"/>
      <c r="I32" s="182"/>
      <c r="J32" s="182"/>
    </row>
    <row r="33" spans="1:10" x14ac:dyDescent="0.25">
      <c r="A33" s="445"/>
      <c r="B33" s="442"/>
      <c r="C33" s="442"/>
      <c r="D33" s="442"/>
      <c r="E33" s="442"/>
      <c r="F33" s="182"/>
      <c r="G33" s="182"/>
      <c r="H33" s="182"/>
      <c r="I33" s="182"/>
      <c r="J33" s="182"/>
    </row>
    <row r="34" spans="1:10" x14ac:dyDescent="0.25">
      <c r="A34" s="445"/>
      <c r="B34" s="442"/>
      <c r="C34" s="442"/>
      <c r="D34" s="442"/>
      <c r="E34" s="442"/>
      <c r="F34" s="182"/>
      <c r="G34" s="182"/>
      <c r="H34" s="182"/>
      <c r="I34" s="182"/>
      <c r="J34" s="182"/>
    </row>
    <row r="35" spans="1:10" x14ac:dyDescent="0.25">
      <c r="A35" s="554"/>
      <c r="B35" s="555" t="s">
        <v>1430</v>
      </c>
      <c r="C35" s="455"/>
      <c r="D35" s="456"/>
      <c r="E35" s="442"/>
      <c r="F35" s="182"/>
      <c r="G35" s="182"/>
      <c r="H35" s="182"/>
      <c r="I35" s="182"/>
      <c r="J35" s="182"/>
    </row>
    <row r="36" spans="1:10" x14ac:dyDescent="0.25">
      <c r="A36" s="529" t="s">
        <v>1431</v>
      </c>
      <c r="B36" s="448">
        <v>42185</v>
      </c>
      <c r="C36" s="457"/>
      <c r="D36" s="450"/>
      <c r="E36" s="442"/>
      <c r="F36" s="182"/>
      <c r="G36" s="182"/>
      <c r="H36" s="182"/>
      <c r="I36" s="182"/>
      <c r="J36" s="182"/>
    </row>
    <row r="37" spans="1:10" x14ac:dyDescent="0.25">
      <c r="A37" s="552"/>
      <c r="B37" s="556"/>
      <c r="C37" s="442"/>
      <c r="D37" s="442"/>
      <c r="E37" s="442"/>
      <c r="F37" s="182"/>
      <c r="G37" s="182"/>
      <c r="H37" s="182"/>
      <c r="I37" s="182"/>
      <c r="J37" s="182"/>
    </row>
    <row r="38" spans="1:10" ht="24.75" x14ac:dyDescent="0.25">
      <c r="A38" s="530" t="s">
        <v>1432</v>
      </c>
      <c r="B38" s="458">
        <v>0</v>
      </c>
      <c r="C38" s="459"/>
      <c r="D38" s="459"/>
      <c r="E38" s="442"/>
      <c r="F38" s="182"/>
      <c r="G38" s="182"/>
      <c r="H38" s="182"/>
      <c r="I38" s="182"/>
      <c r="J38" s="182"/>
    </row>
    <row r="39" spans="1:10" ht="24.75" x14ac:dyDescent="0.25">
      <c r="A39" s="530" t="s">
        <v>1433</v>
      </c>
      <c r="B39" s="458">
        <v>735462.2</v>
      </c>
      <c r="C39" s="459"/>
      <c r="D39" s="459"/>
      <c r="E39" s="442"/>
      <c r="F39" s="182"/>
      <c r="G39" s="182"/>
      <c r="H39" s="182"/>
      <c r="I39" s="182"/>
      <c r="J39" s="182"/>
    </row>
    <row r="40" spans="1:10" ht="24.75" x14ac:dyDescent="0.25">
      <c r="A40" s="530" t="s">
        <v>1434</v>
      </c>
      <c r="B40" s="458">
        <v>12220.15</v>
      </c>
      <c r="C40" s="459"/>
      <c r="D40" s="459"/>
      <c r="E40" s="442"/>
      <c r="F40" s="182"/>
      <c r="G40" s="182"/>
      <c r="H40" s="182"/>
      <c r="I40" s="182"/>
      <c r="J40" s="182"/>
    </row>
    <row r="41" spans="1:10" x14ac:dyDescent="0.25">
      <c r="A41" s="530" t="s">
        <v>1435</v>
      </c>
      <c r="B41" s="458">
        <v>24720</v>
      </c>
      <c r="C41" s="557"/>
      <c r="D41" s="460"/>
      <c r="E41" s="442"/>
      <c r="F41" s="182"/>
      <c r="G41" s="182"/>
      <c r="H41" s="182"/>
      <c r="I41" s="182"/>
      <c r="J41" s="182"/>
    </row>
    <row r="42" spans="1:10" x14ac:dyDescent="0.25">
      <c r="A42" s="527"/>
      <c r="B42" s="461"/>
      <c r="C42" s="442"/>
      <c r="D42" s="442"/>
      <c r="E42" s="442"/>
      <c r="F42" s="182"/>
      <c r="G42" s="182"/>
      <c r="H42" s="182"/>
      <c r="I42" s="182"/>
      <c r="J42" s="182"/>
    </row>
    <row r="43" spans="1:10" x14ac:dyDescent="0.25">
      <c r="A43" s="528" t="s">
        <v>232</v>
      </c>
      <c r="B43" s="462">
        <f>SUM(B38:B42)</f>
        <v>772402.35</v>
      </c>
      <c r="C43" s="442"/>
      <c r="D43" s="442"/>
      <c r="E43" s="442"/>
      <c r="F43" s="182"/>
      <c r="G43" s="182"/>
      <c r="H43" s="182"/>
      <c r="I43" s="182"/>
      <c r="J43" s="182"/>
    </row>
    <row r="44" spans="1:10" x14ac:dyDescent="0.25">
      <c r="A44" s="445"/>
      <c r="B44" s="463"/>
      <c r="C44" s="442"/>
      <c r="D44" s="442"/>
      <c r="E44" s="442"/>
      <c r="F44" s="182"/>
      <c r="G44" s="182"/>
      <c r="H44" s="182"/>
      <c r="I44" s="182"/>
      <c r="J44" s="182"/>
    </row>
    <row r="45" spans="1:10" x14ac:dyDescent="0.25">
      <c r="A45" s="446"/>
      <c r="B45" s="442"/>
      <c r="C45" s="442"/>
      <c r="D45" s="442"/>
      <c r="E45" s="442"/>
      <c r="F45" s="182"/>
      <c r="G45" s="182"/>
      <c r="H45" s="182"/>
      <c r="I45" s="182"/>
      <c r="J45" s="182"/>
    </row>
    <row r="46" spans="1:10" ht="32.25" customHeight="1" x14ac:dyDescent="0.25">
      <c r="A46" s="846" t="s">
        <v>1553</v>
      </c>
      <c r="B46" s="846"/>
      <c r="C46" s="447"/>
      <c r="D46" s="447"/>
      <c r="E46" s="447"/>
      <c r="F46" s="182"/>
      <c r="G46" s="182"/>
      <c r="H46" s="182"/>
      <c r="I46" s="182"/>
      <c r="J46" s="182"/>
    </row>
    <row r="47" spans="1:10" x14ac:dyDescent="0.25">
      <c r="A47" s="464"/>
      <c r="B47" s="447"/>
      <c r="C47" s="447"/>
      <c r="D47" s="447"/>
      <c r="E47" s="447"/>
      <c r="F47" s="182"/>
      <c r="G47" s="182"/>
      <c r="H47" s="182"/>
      <c r="I47" s="182"/>
      <c r="J47" s="182"/>
    </row>
    <row r="48" spans="1:10" ht="43.5" customHeight="1" x14ac:dyDescent="0.25">
      <c r="A48" s="854" t="s">
        <v>1436</v>
      </c>
      <c r="B48" s="854"/>
      <c r="C48" s="854"/>
      <c r="D48" s="854"/>
      <c r="E48" s="854"/>
      <c r="F48" s="182"/>
      <c r="G48" s="182"/>
      <c r="H48" s="182"/>
      <c r="I48" s="182"/>
      <c r="J48" s="182"/>
    </row>
    <row r="49" spans="1:10" x14ac:dyDescent="0.25">
      <c r="A49" s="851" t="s">
        <v>1437</v>
      </c>
      <c r="B49" s="851"/>
      <c r="C49" s="851"/>
      <c r="D49" s="851"/>
      <c r="E49" s="851"/>
      <c r="F49" s="182"/>
      <c r="G49" s="182"/>
      <c r="H49" s="182"/>
      <c r="I49" s="182"/>
      <c r="J49" s="182"/>
    </row>
    <row r="50" spans="1:10" x14ac:dyDescent="0.25">
      <c r="A50" s="851" t="s">
        <v>1438</v>
      </c>
      <c r="B50" s="851"/>
      <c r="C50" s="851"/>
      <c r="D50" s="851"/>
      <c r="E50" s="851"/>
      <c r="F50" s="182"/>
      <c r="G50" s="182"/>
      <c r="H50" s="182"/>
      <c r="I50" s="182"/>
      <c r="J50" s="182"/>
    </row>
    <row r="51" spans="1:10" x14ac:dyDescent="0.25">
      <c r="A51" s="851" t="s">
        <v>1439</v>
      </c>
      <c r="B51" s="851"/>
      <c r="C51" s="851"/>
      <c r="D51" s="851"/>
      <c r="E51" s="851"/>
      <c r="F51" s="182"/>
      <c r="G51" s="182"/>
      <c r="H51" s="182"/>
      <c r="I51" s="182"/>
      <c r="J51" s="182"/>
    </row>
    <row r="52" spans="1:10" x14ac:dyDescent="0.25">
      <c r="A52" s="851" t="s">
        <v>1440</v>
      </c>
      <c r="B52" s="851"/>
      <c r="C52" s="851"/>
      <c r="D52" s="851"/>
      <c r="E52" s="851"/>
      <c r="F52" s="182"/>
      <c r="G52" s="182"/>
      <c r="H52" s="182"/>
      <c r="I52" s="182"/>
      <c r="J52" s="182"/>
    </row>
    <row r="53" spans="1:10" x14ac:dyDescent="0.25">
      <c r="A53" s="465"/>
      <c r="B53" s="466"/>
      <c r="C53" s="466"/>
      <c r="D53" s="466"/>
      <c r="E53" s="466"/>
      <c r="F53" s="182"/>
      <c r="G53" s="182"/>
      <c r="H53" s="182"/>
      <c r="I53" s="182"/>
      <c r="J53" s="182"/>
    </row>
    <row r="54" spans="1:10" x14ac:dyDescent="0.25">
      <c r="A54" s="848" t="s">
        <v>1441</v>
      </c>
      <c r="B54" s="848"/>
      <c r="C54" s="848"/>
      <c r="D54" s="848"/>
      <c r="E54" s="848"/>
      <c r="F54" s="182"/>
      <c r="G54" s="182"/>
      <c r="H54" s="182"/>
      <c r="I54" s="182"/>
      <c r="J54" s="182"/>
    </row>
    <row r="55" spans="1:10" x14ac:dyDescent="0.25">
      <c r="A55" s="467"/>
      <c r="B55" s="466"/>
      <c r="C55" s="466"/>
      <c r="D55" s="466"/>
      <c r="E55" s="466"/>
      <c r="F55" s="182"/>
      <c r="G55" s="182"/>
      <c r="H55" s="182"/>
      <c r="I55" s="182"/>
      <c r="J55" s="182"/>
    </row>
    <row r="56" spans="1:10" x14ac:dyDescent="0.25">
      <c r="A56" s="847" t="s">
        <v>1554</v>
      </c>
      <c r="B56" s="847"/>
      <c r="C56" s="847"/>
      <c r="D56" s="847"/>
      <c r="E56" s="847"/>
      <c r="F56" s="182"/>
      <c r="G56" s="182"/>
      <c r="H56" s="182"/>
      <c r="I56" s="182"/>
      <c r="J56" s="182"/>
    </row>
    <row r="57" spans="1:10" x14ac:dyDescent="0.25">
      <c r="A57" s="467"/>
      <c r="B57" s="466"/>
      <c r="C57" s="466"/>
      <c r="D57" s="466"/>
      <c r="E57" s="466"/>
      <c r="F57" s="182"/>
      <c r="G57" s="182"/>
      <c r="H57" s="182"/>
      <c r="I57" s="182"/>
      <c r="J57" s="182"/>
    </row>
    <row r="58" spans="1:10" x14ac:dyDescent="0.25">
      <c r="A58" s="558"/>
      <c r="B58" s="558"/>
      <c r="C58" s="558"/>
      <c r="D58" s="559" t="s">
        <v>1430</v>
      </c>
      <c r="E58" s="442"/>
      <c r="F58" s="182"/>
      <c r="G58" s="182"/>
      <c r="H58" s="182"/>
      <c r="I58" s="182"/>
      <c r="J58" s="182"/>
    </row>
    <row r="59" spans="1:10" x14ac:dyDescent="0.25">
      <c r="A59" s="468" t="s">
        <v>1424</v>
      </c>
      <c r="B59" s="468"/>
      <c r="C59" s="468"/>
      <c r="D59" s="448">
        <v>42185</v>
      </c>
      <c r="E59" s="442"/>
      <c r="F59" s="182"/>
      <c r="G59" s="182"/>
      <c r="H59" s="182"/>
      <c r="I59" s="182"/>
      <c r="J59" s="182"/>
    </row>
    <row r="60" spans="1:10" x14ac:dyDescent="0.25">
      <c r="A60" s="466"/>
      <c r="B60" s="466"/>
      <c r="C60" s="466"/>
      <c r="D60" s="466"/>
      <c r="E60" s="442"/>
      <c r="F60" s="182"/>
      <c r="G60" s="182"/>
      <c r="H60" s="182"/>
      <c r="I60" s="182"/>
      <c r="J60" s="182"/>
    </row>
    <row r="61" spans="1:10" ht="24.75" x14ac:dyDescent="0.25">
      <c r="A61" s="464" t="s">
        <v>1442</v>
      </c>
      <c r="B61" s="469"/>
      <c r="C61" s="469"/>
      <c r="D61" s="470">
        <v>2602423.15</v>
      </c>
      <c r="E61" s="442"/>
      <c r="F61" s="182"/>
      <c r="G61" s="182"/>
      <c r="H61" s="182"/>
      <c r="I61" s="182"/>
      <c r="J61" s="182"/>
    </row>
    <row r="62" spans="1:10" ht="24.75" x14ac:dyDescent="0.25">
      <c r="A62" s="464" t="s">
        <v>1443</v>
      </c>
      <c r="B62" s="469"/>
      <c r="C62" s="469"/>
      <c r="D62" s="470">
        <v>144058.51</v>
      </c>
      <c r="E62" s="442"/>
      <c r="F62" s="182"/>
      <c r="G62" s="182"/>
      <c r="H62" s="182"/>
      <c r="I62" s="182"/>
      <c r="J62" s="182"/>
    </row>
    <row r="63" spans="1:10" ht="24.75" x14ac:dyDescent="0.25">
      <c r="A63" s="464" t="s">
        <v>1444</v>
      </c>
      <c r="B63" s="464"/>
      <c r="C63" s="464"/>
      <c r="D63" s="470">
        <v>2730272.43</v>
      </c>
      <c r="E63" s="442"/>
      <c r="F63" s="182"/>
      <c r="G63" s="182"/>
      <c r="H63" s="182"/>
      <c r="I63" s="182"/>
      <c r="J63" s="182"/>
    </row>
    <row r="64" spans="1:10" x14ac:dyDescent="0.25">
      <c r="A64" s="466" t="s">
        <v>1445</v>
      </c>
      <c r="B64" s="466"/>
      <c r="C64" s="471"/>
      <c r="D64" s="472">
        <v>-4846376.76</v>
      </c>
      <c r="E64" s="442"/>
      <c r="F64" s="182"/>
      <c r="G64" s="182"/>
      <c r="H64" s="182"/>
      <c r="I64" s="182"/>
      <c r="J64" s="182"/>
    </row>
    <row r="65" spans="1:10" x14ac:dyDescent="0.25">
      <c r="A65" s="473" t="s">
        <v>232</v>
      </c>
      <c r="B65" s="473"/>
      <c r="C65" s="473"/>
      <c r="D65" s="474">
        <f>SUM(D61:D64)</f>
        <v>630377.33000000007</v>
      </c>
      <c r="E65" s="442"/>
      <c r="F65" s="182"/>
      <c r="G65" s="182"/>
      <c r="H65" s="182"/>
      <c r="I65" s="182"/>
      <c r="J65" s="182"/>
    </row>
    <row r="66" spans="1:10" x14ac:dyDescent="0.25">
      <c r="A66" s="467"/>
      <c r="B66" s="466"/>
      <c r="C66" s="466"/>
      <c r="D66" s="466"/>
      <c r="E66" s="466"/>
      <c r="F66" s="182"/>
      <c r="G66" s="182"/>
      <c r="H66" s="182"/>
      <c r="I66" s="182"/>
      <c r="J66" s="182"/>
    </row>
    <row r="67" spans="1:10" ht="40.5" customHeight="1" x14ac:dyDescent="0.25">
      <c r="A67" s="847" t="s">
        <v>1446</v>
      </c>
      <c r="B67" s="847"/>
      <c r="C67" s="847"/>
      <c r="D67" s="847"/>
      <c r="E67" s="464"/>
      <c r="F67" s="182"/>
      <c r="G67" s="182"/>
      <c r="H67" s="182"/>
      <c r="I67" s="182"/>
      <c r="J67" s="182"/>
    </row>
    <row r="68" spans="1:10" x14ac:dyDescent="0.25">
      <c r="A68" s="443"/>
      <c r="B68" s="444"/>
      <c r="C68" s="444"/>
      <c r="D68" s="444"/>
      <c r="E68" s="444"/>
      <c r="F68" s="182"/>
      <c r="G68" s="182"/>
      <c r="H68" s="182"/>
      <c r="I68" s="182"/>
      <c r="J68" s="182"/>
    </row>
    <row r="69" spans="1:10" ht="15.75" thickBot="1" x14ac:dyDescent="0.3">
      <c r="A69" s="855">
        <v>9</v>
      </c>
      <c r="B69" s="855"/>
      <c r="C69" s="855"/>
      <c r="D69" s="855"/>
      <c r="E69" s="855"/>
      <c r="F69" s="182"/>
      <c r="G69" s="182"/>
      <c r="H69" s="182"/>
      <c r="I69" s="182"/>
      <c r="J69" s="182"/>
    </row>
    <row r="70" spans="1:10" ht="24.75" thickBot="1" x14ac:dyDescent="0.3">
      <c r="A70" s="531" t="s">
        <v>1424</v>
      </c>
      <c r="B70" s="475" t="s">
        <v>1447</v>
      </c>
      <c r="C70" s="475" t="s">
        <v>1555</v>
      </c>
      <c r="D70" s="476" t="s">
        <v>1556</v>
      </c>
      <c r="E70" s="477" t="s">
        <v>1448</v>
      </c>
      <c r="F70" s="182"/>
      <c r="G70" s="182"/>
      <c r="H70" s="182"/>
      <c r="I70" s="182"/>
      <c r="J70" s="182"/>
    </row>
    <row r="71" spans="1:10" ht="25.5" thickBot="1" x14ac:dyDescent="0.3">
      <c r="A71" s="532" t="s">
        <v>1449</v>
      </c>
      <c r="B71" s="478">
        <v>1367040</v>
      </c>
      <c r="C71" s="478">
        <v>7962.69</v>
      </c>
      <c r="D71" s="478">
        <v>405217.03</v>
      </c>
      <c r="E71" s="479">
        <v>0.1</v>
      </c>
      <c r="F71" s="182"/>
      <c r="G71" s="182"/>
      <c r="H71" s="182"/>
      <c r="I71" s="182"/>
      <c r="J71" s="182"/>
    </row>
    <row r="72" spans="1:10" ht="25.5" thickBot="1" x14ac:dyDescent="0.3">
      <c r="A72" s="560" t="s">
        <v>1450</v>
      </c>
      <c r="B72" s="480">
        <v>98064.12</v>
      </c>
      <c r="C72" s="481">
        <v>1468.34</v>
      </c>
      <c r="D72" s="481">
        <v>19187.45</v>
      </c>
      <c r="E72" s="479">
        <v>0.33300000000000002</v>
      </c>
      <c r="F72" s="182"/>
      <c r="G72" s="182"/>
      <c r="H72" s="182"/>
      <c r="I72" s="182"/>
      <c r="J72" s="182"/>
    </row>
    <row r="73" spans="1:10" ht="25.5" thickBot="1" x14ac:dyDescent="0.3">
      <c r="A73" s="560" t="s">
        <v>1451</v>
      </c>
      <c r="B73" s="480">
        <v>45994.39</v>
      </c>
      <c r="C73" s="480">
        <v>179.09</v>
      </c>
      <c r="D73" s="480">
        <v>3090.34</v>
      </c>
      <c r="E73" s="479">
        <v>0.33300000000000002</v>
      </c>
      <c r="F73" s="182"/>
      <c r="G73" s="182"/>
      <c r="H73" s="182"/>
      <c r="I73" s="182"/>
      <c r="J73" s="182"/>
    </row>
    <row r="74" spans="1:10" ht="37.5" thickBot="1" x14ac:dyDescent="0.3">
      <c r="A74" s="560" t="s">
        <v>1452</v>
      </c>
      <c r="B74" s="480">
        <v>1235383.1599999999</v>
      </c>
      <c r="C74" s="480">
        <v>6640.34</v>
      </c>
      <c r="D74" s="480">
        <v>144004.76</v>
      </c>
      <c r="E74" s="479">
        <v>0.33329999999999999</v>
      </c>
      <c r="F74" s="182"/>
      <c r="G74" s="182"/>
      <c r="H74" s="182"/>
      <c r="I74" s="182"/>
      <c r="J74" s="182"/>
    </row>
    <row r="75" spans="1:10" ht="25.5" thickBot="1" x14ac:dyDescent="0.3">
      <c r="A75" s="533" t="s">
        <v>1453</v>
      </c>
      <c r="B75" s="482">
        <v>2730272.43</v>
      </c>
      <c r="C75" s="482">
        <v>10388.15</v>
      </c>
      <c r="D75" s="482">
        <v>58877.74</v>
      </c>
      <c r="E75" s="479">
        <v>0.2</v>
      </c>
      <c r="F75" s="182"/>
      <c r="G75" s="182"/>
      <c r="H75" s="182"/>
      <c r="I75" s="182"/>
      <c r="J75" s="182"/>
    </row>
    <row r="76" spans="1:10" ht="15.75" thickBot="1" x14ac:dyDescent="0.3">
      <c r="A76" s="534" t="s">
        <v>232</v>
      </c>
      <c r="B76" s="483">
        <v>5476754.0999999996</v>
      </c>
      <c r="C76" s="483">
        <v>26638.61</v>
      </c>
      <c r="D76" s="484">
        <v>630377.32000000007</v>
      </c>
      <c r="E76" s="483"/>
      <c r="F76" s="182"/>
      <c r="G76" s="182"/>
      <c r="H76" s="182"/>
      <c r="I76" s="182"/>
      <c r="J76" s="182"/>
    </row>
    <row r="77" spans="1:10" x14ac:dyDescent="0.25">
      <c r="A77" s="485" t="s">
        <v>1454</v>
      </c>
      <c r="B77" s="485"/>
      <c r="C77" s="485"/>
      <c r="D77" s="485"/>
      <c r="E77" s="485"/>
      <c r="F77" s="182"/>
      <c r="G77" s="182"/>
      <c r="H77" s="182"/>
      <c r="I77" s="182"/>
      <c r="J77" s="182"/>
    </row>
    <row r="78" spans="1:10" x14ac:dyDescent="0.25">
      <c r="A78" s="485" t="s">
        <v>1455</v>
      </c>
      <c r="B78" s="485"/>
      <c r="C78" s="485"/>
      <c r="D78" s="485"/>
      <c r="E78" s="485"/>
      <c r="F78" s="182"/>
      <c r="G78" s="182"/>
      <c r="H78" s="182"/>
      <c r="I78" s="182"/>
      <c r="J78" s="182"/>
    </row>
    <row r="79" spans="1:10" x14ac:dyDescent="0.25">
      <c r="A79" s="485"/>
      <c r="B79" s="485"/>
      <c r="C79" s="485"/>
      <c r="D79" s="485"/>
      <c r="E79" s="485"/>
      <c r="F79" s="182"/>
      <c r="G79" s="182"/>
      <c r="H79" s="182"/>
      <c r="I79" s="182"/>
      <c r="J79" s="182"/>
    </row>
    <row r="80" spans="1:10" x14ac:dyDescent="0.25">
      <c r="A80" s="851" t="s">
        <v>1456</v>
      </c>
      <c r="B80" s="851"/>
      <c r="C80" s="851"/>
      <c r="D80" s="851"/>
      <c r="E80" s="851"/>
      <c r="F80" s="182"/>
      <c r="G80" s="182"/>
      <c r="H80" s="182"/>
      <c r="I80" s="182"/>
      <c r="J80" s="182"/>
    </row>
    <row r="81" spans="1:10" x14ac:dyDescent="0.25">
      <c r="A81" s="459"/>
      <c r="B81" s="459"/>
      <c r="C81" s="459"/>
      <c r="D81" s="459"/>
      <c r="E81" s="459"/>
      <c r="F81" s="182"/>
      <c r="G81" s="182"/>
      <c r="H81" s="182"/>
      <c r="I81" s="182"/>
      <c r="J81" s="182"/>
    </row>
    <row r="82" spans="1:10" x14ac:dyDescent="0.25">
      <c r="A82" s="851" t="s">
        <v>1457</v>
      </c>
      <c r="B82" s="851"/>
      <c r="C82" s="851"/>
      <c r="D82" s="851"/>
      <c r="E82" s="851"/>
      <c r="F82" s="182"/>
      <c r="G82" s="182"/>
      <c r="H82" s="182"/>
      <c r="I82" s="182"/>
      <c r="J82" s="182"/>
    </row>
    <row r="83" spans="1:10" x14ac:dyDescent="0.25">
      <c r="A83" s="486"/>
      <c r="B83" s="486"/>
      <c r="C83" s="486"/>
      <c r="D83" s="486"/>
      <c r="E83" s="486"/>
      <c r="F83" s="182"/>
      <c r="G83" s="182"/>
      <c r="H83" s="182"/>
      <c r="I83" s="182"/>
      <c r="J83" s="182"/>
    </row>
    <row r="84" spans="1:10" x14ac:dyDescent="0.25">
      <c r="A84" s="486"/>
      <c r="B84" s="486"/>
      <c r="C84" s="486"/>
      <c r="D84" s="486"/>
      <c r="E84" s="486"/>
      <c r="F84" s="182"/>
      <c r="G84" s="182"/>
      <c r="H84" s="182"/>
      <c r="I84" s="182"/>
      <c r="J84" s="182"/>
    </row>
    <row r="85" spans="1:10" x14ac:dyDescent="0.25">
      <c r="A85" s="850" t="s">
        <v>57</v>
      </c>
      <c r="B85" s="850"/>
      <c r="C85" s="850"/>
      <c r="D85" s="850"/>
      <c r="E85" s="850"/>
      <c r="F85" s="182"/>
      <c r="G85" s="182"/>
      <c r="H85" s="182"/>
      <c r="I85" s="182"/>
      <c r="J85" s="182"/>
    </row>
    <row r="86" spans="1:10" x14ac:dyDescent="0.25">
      <c r="A86" s="464">
        <v>1</v>
      </c>
      <c r="B86" s="464"/>
      <c r="C86" s="464"/>
      <c r="D86" s="464"/>
      <c r="E86" s="464"/>
      <c r="F86" s="182"/>
      <c r="G86" s="182"/>
      <c r="H86" s="182"/>
      <c r="I86" s="182"/>
      <c r="J86" s="182"/>
    </row>
    <row r="87" spans="1:10" x14ac:dyDescent="0.25">
      <c r="A87" s="845" t="s">
        <v>1557</v>
      </c>
      <c r="B87" s="845"/>
      <c r="C87" s="845"/>
      <c r="D87" s="845"/>
      <c r="E87" s="845"/>
      <c r="F87" s="182"/>
      <c r="G87" s="182"/>
      <c r="H87" s="182"/>
      <c r="I87" s="182"/>
      <c r="J87" s="182"/>
    </row>
    <row r="88" spans="1:10" x14ac:dyDescent="0.25">
      <c r="A88" s="487"/>
      <c r="B88" s="488"/>
      <c r="C88" s="488"/>
      <c r="D88" s="488"/>
      <c r="E88" s="488"/>
      <c r="F88" s="182"/>
      <c r="G88" s="182"/>
      <c r="H88" s="182"/>
      <c r="I88" s="182"/>
      <c r="J88" s="182"/>
    </row>
    <row r="89" spans="1:10" x14ac:dyDescent="0.25">
      <c r="A89" s="487"/>
      <c r="B89" s="488"/>
      <c r="C89" s="488"/>
      <c r="D89" s="488"/>
      <c r="E89" s="488"/>
      <c r="F89" s="182"/>
      <c r="G89" s="182"/>
      <c r="H89" s="182"/>
      <c r="I89" s="182"/>
      <c r="J89" s="182"/>
    </row>
    <row r="90" spans="1:10" x14ac:dyDescent="0.25">
      <c r="A90" s="561"/>
      <c r="B90" s="562" t="s">
        <v>1430</v>
      </c>
      <c r="C90" s="563" t="s">
        <v>1458</v>
      </c>
      <c r="D90" s="489"/>
      <c r="E90" s="444"/>
      <c r="F90" s="182"/>
      <c r="G90" s="182"/>
      <c r="H90" s="182"/>
      <c r="I90" s="182"/>
      <c r="J90" s="182"/>
    </row>
    <row r="91" spans="1:10" x14ac:dyDescent="0.25">
      <c r="A91" s="535" t="s">
        <v>1424</v>
      </c>
      <c r="B91" s="448">
        <v>42185</v>
      </c>
      <c r="C91" s="490"/>
      <c r="D91" s="491"/>
      <c r="E91" s="444"/>
      <c r="F91" s="182"/>
      <c r="G91" s="182"/>
      <c r="H91" s="182"/>
      <c r="I91" s="182"/>
      <c r="J91" s="182"/>
    </row>
    <row r="92" spans="1:10" x14ac:dyDescent="0.25">
      <c r="A92" s="561"/>
      <c r="B92" s="564"/>
      <c r="C92" s="564"/>
      <c r="D92" s="488"/>
      <c r="E92" s="444"/>
      <c r="F92" s="182"/>
      <c r="G92" s="182"/>
      <c r="H92" s="182"/>
      <c r="I92" s="182"/>
      <c r="J92" s="182"/>
    </row>
    <row r="93" spans="1:10" ht="36.75" x14ac:dyDescent="0.25">
      <c r="A93" s="536" t="s">
        <v>1459</v>
      </c>
      <c r="B93" s="493">
        <v>23256039.190000001</v>
      </c>
      <c r="C93" s="492" t="s">
        <v>1460</v>
      </c>
      <c r="D93" s="494"/>
      <c r="E93" s="444"/>
      <c r="F93" s="182"/>
      <c r="G93" s="182"/>
      <c r="H93" s="182"/>
      <c r="I93" s="182"/>
      <c r="J93" s="182"/>
    </row>
    <row r="94" spans="1:10" ht="24.75" x14ac:dyDescent="0.25">
      <c r="A94" s="536" t="s">
        <v>1461</v>
      </c>
      <c r="B94" s="493">
        <v>1308574.83</v>
      </c>
      <c r="C94" s="492" t="s">
        <v>1460</v>
      </c>
      <c r="D94" s="494"/>
      <c r="E94" s="444"/>
      <c r="F94" s="182"/>
      <c r="G94" s="182"/>
      <c r="H94" s="182"/>
      <c r="I94" s="182"/>
      <c r="J94" s="182"/>
    </row>
    <row r="95" spans="1:10" ht="36.75" x14ac:dyDescent="0.25">
      <c r="A95" s="536" t="s">
        <v>1462</v>
      </c>
      <c r="B95" s="493">
        <v>619895.97</v>
      </c>
      <c r="C95" s="492" t="s">
        <v>1558</v>
      </c>
      <c r="D95" s="494"/>
      <c r="E95" s="444"/>
      <c r="F95" s="182"/>
      <c r="G95" s="182"/>
      <c r="H95" s="182"/>
      <c r="I95" s="182"/>
      <c r="J95" s="182"/>
    </row>
    <row r="96" spans="1:10" ht="15.75" thickBot="1" x14ac:dyDescent="0.3">
      <c r="A96" s="536" t="s">
        <v>1559</v>
      </c>
      <c r="B96" s="495">
        <v>54530.97</v>
      </c>
      <c r="C96" s="492"/>
      <c r="D96" s="494"/>
      <c r="E96" s="444"/>
      <c r="F96" s="182"/>
      <c r="G96" s="182"/>
      <c r="H96" s="182"/>
      <c r="I96" s="182"/>
      <c r="J96" s="182"/>
    </row>
    <row r="97" spans="1:10" x14ac:dyDescent="0.25">
      <c r="A97" s="537" t="s">
        <v>232</v>
      </c>
      <c r="B97" s="496">
        <v>25239040.960000001</v>
      </c>
      <c r="C97" s="497"/>
      <c r="D97" s="488"/>
      <c r="E97" s="444"/>
      <c r="F97" s="182"/>
      <c r="G97" s="182"/>
      <c r="H97" s="182"/>
      <c r="I97" s="182"/>
      <c r="J97" s="182"/>
    </row>
    <row r="98" spans="1:10" x14ac:dyDescent="0.25">
      <c r="A98" s="535"/>
      <c r="B98" s="498"/>
      <c r="C98" s="499"/>
      <c r="D98" s="444"/>
      <c r="E98" s="444"/>
      <c r="F98" s="182"/>
      <c r="G98" s="182"/>
      <c r="H98" s="182"/>
      <c r="I98" s="182"/>
      <c r="J98" s="182"/>
    </row>
    <row r="99" spans="1:10" x14ac:dyDescent="0.25">
      <c r="A99" s="464" t="s">
        <v>1463</v>
      </c>
      <c r="B99" s="464"/>
      <c r="C99" s="464"/>
      <c r="D99" s="464"/>
      <c r="E99" s="464"/>
      <c r="F99" s="182"/>
      <c r="G99" s="182"/>
      <c r="H99" s="182"/>
      <c r="I99" s="182"/>
      <c r="J99" s="182"/>
    </row>
    <row r="100" spans="1:10" x14ac:dyDescent="0.25">
      <c r="A100" s="847" t="s">
        <v>1464</v>
      </c>
      <c r="B100" s="847"/>
      <c r="C100" s="847"/>
      <c r="D100" s="847"/>
      <c r="E100" s="847"/>
      <c r="F100" s="182"/>
      <c r="G100" s="182"/>
      <c r="H100" s="182"/>
      <c r="I100" s="182"/>
      <c r="J100" s="182"/>
    </row>
    <row r="101" spans="1:10" x14ac:dyDescent="0.25">
      <c r="A101" s="465"/>
      <c r="B101" s="466"/>
      <c r="C101" s="466"/>
      <c r="D101" s="466"/>
      <c r="E101" s="466"/>
      <c r="F101" s="182"/>
      <c r="G101" s="182"/>
      <c r="H101" s="182"/>
      <c r="I101" s="182"/>
      <c r="J101" s="182"/>
    </row>
    <row r="102" spans="1:10" x14ac:dyDescent="0.25">
      <c r="A102" s="465"/>
      <c r="B102" s="466"/>
      <c r="C102" s="466"/>
      <c r="D102" s="466"/>
      <c r="E102" s="466"/>
      <c r="F102" s="182"/>
      <c r="G102" s="182"/>
      <c r="H102" s="182"/>
      <c r="I102" s="182"/>
      <c r="J102" s="182"/>
    </row>
    <row r="103" spans="1:10" ht="28.5" customHeight="1" x14ac:dyDescent="0.25">
      <c r="A103" s="847" t="s">
        <v>1465</v>
      </c>
      <c r="B103" s="847"/>
      <c r="C103" s="847"/>
      <c r="D103" s="464"/>
      <c r="E103" s="464"/>
      <c r="F103" s="182"/>
      <c r="G103" s="182"/>
      <c r="H103" s="182"/>
      <c r="I103" s="182"/>
      <c r="J103" s="182"/>
    </row>
    <row r="104" spans="1:10" ht="27" customHeight="1" x14ac:dyDescent="0.25">
      <c r="A104" s="847" t="s">
        <v>1546</v>
      </c>
      <c r="B104" s="847"/>
      <c r="C104" s="847"/>
      <c r="D104" s="466"/>
      <c r="E104" s="466"/>
      <c r="F104" s="182"/>
      <c r="G104" s="182"/>
      <c r="H104" s="182"/>
      <c r="I104" s="182"/>
      <c r="J104" s="182"/>
    </row>
    <row r="105" spans="1:10" ht="43.5" customHeight="1" x14ac:dyDescent="0.25">
      <c r="A105" s="847" t="s">
        <v>1466</v>
      </c>
      <c r="B105" s="847"/>
      <c r="C105" s="847"/>
      <c r="D105" s="464"/>
      <c r="E105" s="464"/>
      <c r="F105" s="182"/>
      <c r="G105" s="182"/>
      <c r="H105" s="182"/>
      <c r="I105" s="182"/>
      <c r="J105" s="182"/>
    </row>
    <row r="106" spans="1:10" x14ac:dyDescent="0.25">
      <c r="A106" s="442"/>
      <c r="B106" s="442"/>
      <c r="C106" s="442"/>
      <c r="D106" s="442"/>
      <c r="E106" s="442"/>
      <c r="F106" s="182"/>
      <c r="G106" s="182"/>
      <c r="H106" s="182"/>
      <c r="I106" s="182"/>
      <c r="J106" s="182"/>
    </row>
    <row r="107" spans="1:10" x14ac:dyDescent="0.25">
      <c r="A107" s="847"/>
      <c r="B107" s="847"/>
      <c r="C107" s="847"/>
      <c r="D107" s="847"/>
      <c r="E107" s="847"/>
      <c r="F107" s="182"/>
      <c r="G107" s="182"/>
      <c r="H107" s="182"/>
      <c r="I107" s="182"/>
      <c r="J107" s="182"/>
    </row>
    <row r="108" spans="1:10" x14ac:dyDescent="0.25">
      <c r="A108" s="850" t="s">
        <v>1467</v>
      </c>
      <c r="B108" s="850"/>
      <c r="C108" s="850"/>
      <c r="D108" s="850"/>
      <c r="E108" s="850"/>
      <c r="F108" s="182"/>
      <c r="G108" s="182"/>
      <c r="H108" s="182"/>
      <c r="I108" s="182"/>
      <c r="J108" s="182"/>
    </row>
    <row r="109" spans="1:10" x14ac:dyDescent="0.25">
      <c r="A109" s="848" t="s">
        <v>1468</v>
      </c>
      <c r="B109" s="848"/>
      <c r="C109" s="848"/>
      <c r="D109" s="848"/>
      <c r="E109" s="848"/>
      <c r="F109" s="182"/>
      <c r="G109" s="182"/>
      <c r="H109" s="182"/>
      <c r="I109" s="182"/>
      <c r="J109" s="182"/>
    </row>
    <row r="110" spans="1:10" x14ac:dyDescent="0.25">
      <c r="A110" s="487"/>
      <c r="B110" s="488"/>
      <c r="C110" s="488"/>
      <c r="D110" s="488"/>
      <c r="E110" s="488"/>
      <c r="F110" s="182"/>
      <c r="G110" s="182"/>
      <c r="H110" s="182"/>
      <c r="I110" s="182"/>
      <c r="J110" s="182"/>
    </row>
    <row r="111" spans="1:10" x14ac:dyDescent="0.25">
      <c r="A111" s="845" t="s">
        <v>1560</v>
      </c>
      <c r="B111" s="845"/>
      <c r="C111" s="845"/>
      <c r="D111" s="845"/>
      <c r="E111" s="845"/>
      <c r="F111" s="182"/>
      <c r="G111" s="182"/>
      <c r="H111" s="182"/>
      <c r="I111" s="182"/>
      <c r="J111" s="182"/>
    </row>
    <row r="112" spans="1:10" x14ac:dyDescent="0.25">
      <c r="A112" s="500"/>
      <c r="B112" s="488"/>
      <c r="C112" s="488"/>
      <c r="D112" s="488"/>
      <c r="E112" s="488"/>
      <c r="F112" s="182"/>
      <c r="G112" s="182"/>
      <c r="H112" s="182"/>
      <c r="I112" s="182"/>
      <c r="J112" s="182"/>
    </row>
    <row r="113" spans="1:10" x14ac:dyDescent="0.25">
      <c r="A113" s="565"/>
      <c r="B113" s="566" t="s">
        <v>1430</v>
      </c>
      <c r="C113" s="501"/>
      <c r="D113" s="489"/>
      <c r="E113" s="444"/>
      <c r="F113" s="182"/>
      <c r="G113" s="182"/>
      <c r="H113" s="182"/>
      <c r="I113" s="182"/>
      <c r="J113" s="182"/>
    </row>
    <row r="114" spans="1:10" x14ac:dyDescent="0.25">
      <c r="A114" s="538" t="s">
        <v>1424</v>
      </c>
      <c r="B114" s="448">
        <v>42185</v>
      </c>
      <c r="C114" s="502"/>
      <c r="D114" s="491"/>
      <c r="E114" s="444"/>
      <c r="F114" s="182"/>
      <c r="G114" s="182"/>
      <c r="H114" s="182"/>
      <c r="I114" s="182"/>
      <c r="J114" s="182"/>
    </row>
    <row r="115" spans="1:10" x14ac:dyDescent="0.25">
      <c r="A115" s="494" t="s">
        <v>1561</v>
      </c>
      <c r="B115" s="503">
        <v>175442113.72</v>
      </c>
      <c r="C115" s="491"/>
      <c r="D115" s="491"/>
      <c r="E115" s="444"/>
      <c r="F115" s="182"/>
      <c r="G115" s="182"/>
      <c r="H115" s="182"/>
      <c r="I115" s="182"/>
      <c r="J115" s="182"/>
    </row>
    <row r="116" spans="1:10" ht="24.75" x14ac:dyDescent="0.25">
      <c r="A116" s="494" t="s">
        <v>1469</v>
      </c>
      <c r="B116" s="503">
        <v>144909853.16999999</v>
      </c>
      <c r="C116" s="488"/>
      <c r="D116" s="488"/>
      <c r="E116" s="444"/>
      <c r="F116" s="182"/>
      <c r="G116" s="182"/>
      <c r="H116" s="182"/>
      <c r="I116" s="182"/>
      <c r="J116" s="182"/>
    </row>
    <row r="117" spans="1:10" ht="24.75" x14ac:dyDescent="0.25">
      <c r="A117" s="494" t="s">
        <v>1470</v>
      </c>
      <c r="B117" s="504">
        <v>1653791.02</v>
      </c>
      <c r="C117" s="494"/>
      <c r="D117" s="494"/>
      <c r="E117" s="444"/>
      <c r="F117" s="182"/>
      <c r="G117" s="182"/>
      <c r="H117" s="182"/>
      <c r="I117" s="182"/>
      <c r="J117" s="182"/>
    </row>
    <row r="118" spans="1:10" ht="15.75" thickBot="1" x14ac:dyDescent="0.3">
      <c r="A118" s="505" t="s">
        <v>1471</v>
      </c>
      <c r="B118" s="506">
        <f>SUM(B115:B117)</f>
        <v>322005757.90999997</v>
      </c>
      <c r="C118" s="505"/>
      <c r="D118" s="505"/>
      <c r="E118" s="444"/>
      <c r="F118" s="182"/>
      <c r="G118" s="182"/>
      <c r="H118" s="182"/>
      <c r="I118" s="182"/>
      <c r="J118" s="182"/>
    </row>
    <row r="119" spans="1:10" ht="15.75" thickTop="1" x14ac:dyDescent="0.25">
      <c r="A119" s="443"/>
      <c r="B119" s="444"/>
      <c r="C119" s="444"/>
      <c r="D119" s="444"/>
      <c r="E119" s="444"/>
      <c r="F119" s="182"/>
      <c r="G119" s="182"/>
      <c r="H119" s="182"/>
      <c r="I119" s="182"/>
      <c r="J119" s="182"/>
    </row>
    <row r="120" spans="1:10" ht="37.5" customHeight="1" x14ac:dyDescent="0.25">
      <c r="A120" s="845" t="s">
        <v>1472</v>
      </c>
      <c r="B120" s="845"/>
      <c r="C120" s="494"/>
      <c r="D120" s="494"/>
      <c r="E120" s="494"/>
      <c r="F120" s="182"/>
      <c r="G120" s="182"/>
      <c r="H120" s="182"/>
      <c r="I120" s="182"/>
      <c r="J120" s="182"/>
    </row>
    <row r="121" spans="1:10" x14ac:dyDescent="0.25">
      <c r="A121" s="494"/>
      <c r="B121" s="494"/>
      <c r="C121" s="494"/>
      <c r="D121" s="494"/>
      <c r="E121" s="494"/>
      <c r="F121" s="182"/>
      <c r="G121" s="182"/>
      <c r="H121" s="182"/>
      <c r="I121" s="182"/>
      <c r="J121" s="182"/>
    </row>
    <row r="122" spans="1:10" x14ac:dyDescent="0.25">
      <c r="A122" s="494" t="s">
        <v>1463</v>
      </c>
      <c r="B122" s="494"/>
      <c r="C122" s="494"/>
      <c r="D122" s="494"/>
      <c r="E122" s="494"/>
      <c r="F122" s="182"/>
      <c r="G122" s="182"/>
      <c r="H122" s="182"/>
      <c r="I122" s="182"/>
      <c r="J122" s="182"/>
    </row>
    <row r="123" spans="1:10" x14ac:dyDescent="0.25">
      <c r="A123" s="494"/>
      <c r="B123" s="494"/>
      <c r="C123" s="494"/>
      <c r="D123" s="494"/>
      <c r="E123" s="494"/>
      <c r="F123" s="182"/>
      <c r="G123" s="182"/>
      <c r="H123" s="182"/>
      <c r="I123" s="182"/>
      <c r="J123" s="182"/>
    </row>
    <row r="124" spans="1:10" x14ac:dyDescent="0.25">
      <c r="A124" s="848" t="s">
        <v>1473</v>
      </c>
      <c r="B124" s="848"/>
      <c r="C124" s="848"/>
      <c r="D124" s="848"/>
      <c r="E124" s="848"/>
      <c r="F124" s="182"/>
      <c r="G124" s="182"/>
      <c r="H124" s="182"/>
      <c r="I124" s="182"/>
      <c r="J124" s="182"/>
    </row>
    <row r="125" spans="1:10" ht="44.25" customHeight="1" x14ac:dyDescent="0.25">
      <c r="A125" s="845" t="s">
        <v>1474</v>
      </c>
      <c r="B125" s="845"/>
      <c r="C125" s="507"/>
      <c r="D125" s="507"/>
      <c r="E125" s="507"/>
      <c r="F125" s="182"/>
      <c r="G125" s="182"/>
      <c r="H125" s="182"/>
      <c r="I125" s="182"/>
      <c r="J125" s="182"/>
    </row>
    <row r="126" spans="1:10" ht="24.75" x14ac:dyDescent="0.25">
      <c r="A126" s="567" t="s">
        <v>1562</v>
      </c>
      <c r="B126" s="568">
        <v>60905607.229999997</v>
      </c>
      <c r="C126" s="508"/>
      <c r="D126" s="507"/>
      <c r="E126" s="507"/>
      <c r="F126" s="182"/>
      <c r="G126" s="182"/>
      <c r="H126" s="182"/>
      <c r="I126" s="182"/>
      <c r="J126" s="182"/>
    </row>
    <row r="127" spans="1:10" x14ac:dyDescent="0.25">
      <c r="A127" s="494"/>
      <c r="B127" s="494"/>
      <c r="C127" s="494"/>
      <c r="D127" s="494"/>
      <c r="E127" s="494"/>
      <c r="F127" s="182"/>
      <c r="G127" s="182"/>
      <c r="H127" s="182"/>
      <c r="I127" s="182"/>
      <c r="J127" s="182"/>
    </row>
    <row r="128" spans="1:10" x14ac:dyDescent="0.25">
      <c r="A128" s="494"/>
      <c r="B128" s="494"/>
      <c r="C128" s="494"/>
      <c r="D128" s="494"/>
      <c r="E128" s="494"/>
      <c r="F128" s="182"/>
      <c r="G128" s="182"/>
      <c r="H128" s="182"/>
      <c r="I128" s="182"/>
      <c r="J128" s="182"/>
    </row>
    <row r="129" spans="1:10" x14ac:dyDescent="0.25">
      <c r="A129" s="848" t="s">
        <v>1475</v>
      </c>
      <c r="B129" s="848"/>
      <c r="C129" s="848"/>
      <c r="D129" s="848"/>
      <c r="E129" s="848"/>
      <c r="F129" s="182"/>
      <c r="G129" s="182"/>
      <c r="H129" s="182"/>
      <c r="I129" s="182"/>
      <c r="J129" s="182"/>
    </row>
    <row r="130" spans="1:10" x14ac:dyDescent="0.25">
      <c r="A130" s="487"/>
      <c r="B130" s="488"/>
      <c r="C130" s="488"/>
      <c r="D130" s="488"/>
      <c r="E130" s="488"/>
      <c r="F130" s="182"/>
      <c r="G130" s="182"/>
      <c r="H130" s="182"/>
      <c r="I130" s="182"/>
      <c r="J130" s="182"/>
    </row>
    <row r="131" spans="1:10" x14ac:dyDescent="0.25">
      <c r="A131" s="845" t="s">
        <v>1476</v>
      </c>
      <c r="B131" s="845"/>
      <c r="C131" s="845"/>
      <c r="D131" s="845"/>
      <c r="E131" s="845"/>
      <c r="F131" s="182"/>
      <c r="G131" s="182"/>
      <c r="H131" s="182"/>
      <c r="I131" s="182"/>
      <c r="J131" s="182"/>
    </row>
    <row r="132" spans="1:10" x14ac:dyDescent="0.25">
      <c r="A132" s="487"/>
      <c r="B132" s="488"/>
      <c r="C132" s="488"/>
      <c r="D132" s="488"/>
      <c r="E132" s="488"/>
      <c r="F132" s="182"/>
      <c r="G132" s="182"/>
      <c r="H132" s="182"/>
      <c r="I132" s="182"/>
      <c r="J132" s="182"/>
    </row>
    <row r="133" spans="1:10" x14ac:dyDescent="0.25">
      <c r="A133" s="494"/>
      <c r="B133" s="494"/>
      <c r="C133" s="494"/>
      <c r="D133" s="494"/>
      <c r="E133" s="494"/>
      <c r="F133" s="182"/>
      <c r="G133" s="182"/>
      <c r="H133" s="182"/>
      <c r="I133" s="182"/>
      <c r="J133" s="182"/>
    </row>
    <row r="134" spans="1:10" x14ac:dyDescent="0.25">
      <c r="A134" s="848" t="s">
        <v>1477</v>
      </c>
      <c r="B134" s="848"/>
      <c r="C134" s="848"/>
      <c r="D134" s="848"/>
      <c r="E134" s="848"/>
      <c r="F134" s="182"/>
      <c r="G134" s="182"/>
      <c r="H134" s="182"/>
      <c r="I134" s="182"/>
      <c r="J134" s="182"/>
    </row>
    <row r="135" spans="1:10" x14ac:dyDescent="0.25">
      <c r="A135" s="487"/>
      <c r="B135" s="488"/>
      <c r="C135" s="488"/>
      <c r="D135" s="488"/>
      <c r="E135" s="488"/>
      <c r="F135" s="182"/>
      <c r="G135" s="182"/>
      <c r="H135" s="182"/>
      <c r="I135" s="182"/>
      <c r="J135" s="182"/>
    </row>
    <row r="136" spans="1:10" x14ac:dyDescent="0.25">
      <c r="A136" s="845" t="s">
        <v>1478</v>
      </c>
      <c r="B136" s="845"/>
      <c r="C136" s="845"/>
      <c r="D136" s="845"/>
      <c r="E136" s="845"/>
      <c r="F136" s="182"/>
      <c r="G136" s="182"/>
      <c r="H136" s="182"/>
      <c r="I136" s="182"/>
      <c r="J136" s="182"/>
    </row>
    <row r="137" spans="1:10" x14ac:dyDescent="0.25">
      <c r="A137" s="494"/>
      <c r="B137" s="494"/>
      <c r="C137" s="494"/>
      <c r="D137" s="494"/>
      <c r="E137" s="494"/>
      <c r="F137" s="182"/>
      <c r="G137" s="182"/>
      <c r="H137" s="182"/>
      <c r="I137" s="182"/>
      <c r="J137" s="182"/>
    </row>
    <row r="138" spans="1:10" x14ac:dyDescent="0.25">
      <c r="A138" s="494">
        <v>1</v>
      </c>
      <c r="B138" s="494"/>
      <c r="C138" s="494"/>
      <c r="D138" s="494"/>
      <c r="E138" s="494"/>
      <c r="F138" s="182"/>
      <c r="G138" s="182"/>
      <c r="H138" s="182"/>
      <c r="I138" s="182"/>
      <c r="J138" s="182"/>
    </row>
    <row r="139" spans="1:10" x14ac:dyDescent="0.25">
      <c r="A139" s="569"/>
      <c r="B139" s="570">
        <v>42155</v>
      </c>
      <c r="C139" s="570">
        <v>42005</v>
      </c>
      <c r="D139" s="494"/>
      <c r="E139" s="494"/>
      <c r="F139" s="182"/>
      <c r="G139" s="182"/>
      <c r="H139" s="182"/>
      <c r="I139" s="182"/>
      <c r="J139" s="182"/>
    </row>
    <row r="140" spans="1:10" x14ac:dyDescent="0.25">
      <c r="A140" s="567" t="s">
        <v>1479</v>
      </c>
      <c r="B140" s="571">
        <f>19999.77+1923302.21+155352687.55</f>
        <v>157295989.53</v>
      </c>
      <c r="C140" s="571">
        <v>131487381.83</v>
      </c>
      <c r="D140" s="494"/>
      <c r="E140" s="494"/>
      <c r="F140" s="182"/>
      <c r="G140" s="182"/>
      <c r="H140" s="182"/>
      <c r="I140" s="182"/>
      <c r="J140" s="182"/>
    </row>
    <row r="141" spans="1:10" x14ac:dyDescent="0.25">
      <c r="A141" s="567"/>
      <c r="B141" s="572"/>
      <c r="C141" s="572"/>
      <c r="D141" s="494"/>
      <c r="E141" s="494"/>
      <c r="F141" s="182"/>
      <c r="G141" s="182"/>
      <c r="H141" s="182"/>
      <c r="I141" s="182"/>
      <c r="J141" s="182"/>
    </row>
    <row r="142" spans="1:10" ht="24.75" x14ac:dyDescent="0.25">
      <c r="A142" s="573" t="s">
        <v>1480</v>
      </c>
      <c r="B142" s="574">
        <f>SUM(B140:B141)</f>
        <v>157295989.53</v>
      </c>
      <c r="C142" s="574">
        <f>SUM(C140:C141)</f>
        <v>131487381.83</v>
      </c>
      <c r="D142" s="494"/>
      <c r="E142" s="494"/>
      <c r="F142" s="182"/>
      <c r="G142" s="182"/>
      <c r="H142" s="182"/>
      <c r="I142" s="182"/>
      <c r="J142" s="182"/>
    </row>
    <row r="143" spans="1:10" x14ac:dyDescent="0.25">
      <c r="A143" s="494"/>
      <c r="B143" s="494"/>
      <c r="C143" s="494"/>
      <c r="D143" s="494"/>
      <c r="E143" s="494"/>
      <c r="F143" s="182"/>
      <c r="G143" s="182"/>
      <c r="H143" s="182"/>
      <c r="I143" s="182"/>
      <c r="J143" s="182"/>
    </row>
    <row r="144" spans="1:10" x14ac:dyDescent="0.25">
      <c r="A144" s="494"/>
      <c r="B144" s="494"/>
      <c r="C144" s="494"/>
      <c r="D144" s="494"/>
      <c r="E144" s="494"/>
      <c r="F144" s="182"/>
      <c r="G144" s="182"/>
      <c r="H144" s="182"/>
      <c r="I144" s="182"/>
      <c r="J144" s="182"/>
    </row>
    <row r="145" spans="1:10" x14ac:dyDescent="0.25">
      <c r="A145" s="494"/>
      <c r="B145" s="494"/>
      <c r="C145" s="494"/>
      <c r="D145" s="494"/>
      <c r="E145" s="494"/>
      <c r="F145" s="182"/>
      <c r="G145" s="182"/>
      <c r="H145" s="182"/>
      <c r="I145" s="182"/>
      <c r="J145" s="182"/>
    </row>
    <row r="146" spans="1:10" x14ac:dyDescent="0.25">
      <c r="A146" s="494"/>
      <c r="B146" s="494"/>
      <c r="C146" s="494"/>
      <c r="D146" s="494"/>
      <c r="E146" s="494"/>
      <c r="F146" s="182"/>
      <c r="G146" s="182"/>
      <c r="H146" s="182"/>
      <c r="I146" s="182"/>
      <c r="J146" s="182"/>
    </row>
    <row r="147" spans="1:10" x14ac:dyDescent="0.25">
      <c r="A147" s="845" t="s">
        <v>1481</v>
      </c>
      <c r="B147" s="845"/>
      <c r="C147" s="845"/>
      <c r="D147" s="845"/>
      <c r="E147" s="494"/>
      <c r="F147" s="182"/>
      <c r="G147" s="182"/>
      <c r="H147" s="182"/>
      <c r="I147" s="182"/>
      <c r="J147" s="182"/>
    </row>
    <row r="148" spans="1:10" x14ac:dyDescent="0.25">
      <c r="A148" s="494"/>
      <c r="B148" s="494"/>
      <c r="C148" s="494"/>
      <c r="D148" s="494"/>
      <c r="E148" s="494"/>
      <c r="F148" s="182"/>
      <c r="G148" s="182"/>
      <c r="H148" s="182"/>
      <c r="I148" s="182"/>
      <c r="J148" s="182"/>
    </row>
    <row r="149" spans="1:10" x14ac:dyDescent="0.25">
      <c r="A149" s="494" t="s">
        <v>1464</v>
      </c>
      <c r="B149" s="494"/>
      <c r="C149" s="494"/>
      <c r="D149" s="494"/>
      <c r="E149" s="494"/>
      <c r="F149" s="182"/>
      <c r="G149" s="182"/>
      <c r="H149" s="182"/>
      <c r="I149" s="182"/>
      <c r="J149" s="182"/>
    </row>
    <row r="150" spans="1:10" x14ac:dyDescent="0.25">
      <c r="A150" s="494"/>
      <c r="B150" s="494"/>
      <c r="C150" s="494"/>
      <c r="D150" s="494"/>
      <c r="E150" s="494"/>
      <c r="F150" s="182"/>
      <c r="G150" s="182"/>
      <c r="H150" s="182"/>
      <c r="I150" s="182"/>
      <c r="J150" s="182"/>
    </row>
    <row r="151" spans="1:10" x14ac:dyDescent="0.25">
      <c r="A151" s="494"/>
      <c r="B151" s="494"/>
      <c r="C151" s="494"/>
      <c r="D151" s="494"/>
      <c r="E151" s="494"/>
      <c r="F151" s="182"/>
      <c r="G151" s="182"/>
      <c r="H151" s="182"/>
      <c r="I151" s="182"/>
      <c r="J151" s="182"/>
    </row>
    <row r="152" spans="1:10" x14ac:dyDescent="0.25">
      <c r="A152" s="848" t="s">
        <v>1482</v>
      </c>
      <c r="B152" s="848"/>
      <c r="C152" s="848"/>
      <c r="D152" s="494"/>
      <c r="E152" s="494"/>
      <c r="F152" s="182"/>
      <c r="G152" s="182"/>
      <c r="H152" s="182"/>
      <c r="I152" s="182"/>
      <c r="J152" s="182"/>
    </row>
    <row r="153" spans="1:10" x14ac:dyDescent="0.25">
      <c r="A153" s="494"/>
      <c r="B153" s="494"/>
      <c r="C153" s="494"/>
      <c r="D153" s="494"/>
      <c r="E153" s="494"/>
      <c r="F153" s="182"/>
      <c r="G153" s="182"/>
      <c r="H153" s="182"/>
      <c r="I153" s="182"/>
      <c r="J153" s="182"/>
    </row>
    <row r="154" spans="1:10" ht="15.75" thickBot="1" x14ac:dyDescent="0.3">
      <c r="A154" s="494"/>
      <c r="B154" s="494"/>
      <c r="C154" s="494"/>
      <c r="D154" s="494"/>
      <c r="E154" s="494"/>
      <c r="F154" s="182"/>
      <c r="G154" s="182"/>
      <c r="H154" s="182"/>
      <c r="I154" s="182"/>
      <c r="J154" s="182"/>
    </row>
    <row r="155" spans="1:10" ht="15.75" thickBot="1" x14ac:dyDescent="0.3">
      <c r="A155" s="849" t="s">
        <v>251</v>
      </c>
      <c r="B155" s="849"/>
      <c r="C155" s="160"/>
      <c r="D155" s="350">
        <v>648499823.67999995</v>
      </c>
      <c r="E155" s="539"/>
      <c r="F155" s="182"/>
      <c r="G155" s="182"/>
      <c r="H155" s="182"/>
      <c r="I155" s="182"/>
      <c r="J155" s="182"/>
    </row>
    <row r="156" spans="1:10" x14ac:dyDescent="0.25">
      <c r="A156" s="161"/>
      <c r="B156" s="161"/>
      <c r="C156" s="162"/>
      <c r="D156" s="162"/>
      <c r="E156" s="540"/>
      <c r="F156" s="182"/>
      <c r="G156" s="182"/>
      <c r="H156" s="182"/>
      <c r="I156" s="182"/>
      <c r="J156" s="182"/>
    </row>
    <row r="157" spans="1:10" ht="15.75" thickBot="1" x14ac:dyDescent="0.3">
      <c r="A157" s="165" t="s">
        <v>252</v>
      </c>
      <c r="B157" s="165"/>
      <c r="C157" s="166"/>
      <c r="D157" s="166"/>
      <c r="E157" s="540"/>
      <c r="F157" s="182"/>
      <c r="G157" s="182"/>
      <c r="H157" s="182"/>
      <c r="I157" s="182"/>
      <c r="J157" s="182"/>
    </row>
    <row r="158" spans="1:10" ht="15.75" thickBot="1" x14ac:dyDescent="0.3">
      <c r="A158" s="168" t="s">
        <v>253</v>
      </c>
      <c r="B158" s="168"/>
      <c r="C158" s="169"/>
      <c r="D158" s="351">
        <v>1380494.86</v>
      </c>
      <c r="E158" s="541"/>
      <c r="F158" s="182"/>
      <c r="G158" s="182"/>
      <c r="H158" s="182"/>
      <c r="I158" s="182"/>
      <c r="J158" s="182"/>
    </row>
    <row r="159" spans="1:10" ht="25.5" x14ac:dyDescent="0.25">
      <c r="A159" s="82" t="s">
        <v>254</v>
      </c>
      <c r="C159" s="217"/>
      <c r="D159" s="76"/>
      <c r="E159" s="541"/>
      <c r="F159" s="182"/>
      <c r="G159" s="182"/>
      <c r="H159" s="182"/>
      <c r="I159" s="182"/>
      <c r="J159" s="182"/>
    </row>
    <row r="160" spans="1:10" ht="38.25" x14ac:dyDescent="0.25">
      <c r="A160" s="82" t="s">
        <v>255</v>
      </c>
      <c r="C160" s="217"/>
      <c r="D160" s="76"/>
      <c r="E160" s="541"/>
      <c r="F160" s="182"/>
      <c r="G160" s="182"/>
      <c r="H160" s="182"/>
      <c r="I160" s="182"/>
      <c r="J160" s="182"/>
    </row>
    <row r="161" spans="1:10" ht="25.5" x14ac:dyDescent="0.25">
      <c r="A161" s="82" t="s">
        <v>256</v>
      </c>
      <c r="C161" s="217"/>
      <c r="D161" s="76"/>
      <c r="E161" s="541"/>
      <c r="F161" s="182"/>
      <c r="G161" s="182"/>
      <c r="H161" s="182"/>
      <c r="I161" s="182"/>
      <c r="J161" s="182"/>
    </row>
    <row r="162" spans="1:10" x14ac:dyDescent="0.25">
      <c r="A162" s="82" t="s">
        <v>257</v>
      </c>
      <c r="C162" s="217">
        <v>1380494.86</v>
      </c>
      <c r="D162" s="76"/>
      <c r="E162" s="541"/>
      <c r="F162" s="182"/>
      <c r="G162" s="182"/>
      <c r="H162" s="182"/>
      <c r="I162" s="182"/>
      <c r="J162" s="182"/>
    </row>
    <row r="163" spans="1:10" ht="15.75" thickBot="1" x14ac:dyDescent="0.3">
      <c r="A163" s="543" t="s">
        <v>258</v>
      </c>
      <c r="B163" s="171"/>
      <c r="C163" s="218">
        <f>+C162</f>
        <v>1380494.86</v>
      </c>
      <c r="D163" s="84"/>
      <c r="E163" s="541"/>
      <c r="F163" s="182"/>
      <c r="G163" s="182"/>
      <c r="H163" s="182"/>
      <c r="I163" s="182"/>
      <c r="J163" s="182"/>
    </row>
    <row r="164" spans="1:10" x14ac:dyDescent="0.25">
      <c r="A164" s="542"/>
      <c r="B164" s="82"/>
      <c r="C164" s="158"/>
      <c r="D164" s="76"/>
      <c r="E164" s="541"/>
      <c r="F164" s="182"/>
      <c r="G164" s="182"/>
      <c r="H164" s="182"/>
      <c r="I164" s="182"/>
      <c r="J164" s="182"/>
    </row>
    <row r="165" spans="1:10" ht="15.75" thickBot="1" x14ac:dyDescent="0.3">
      <c r="A165" s="544" t="s">
        <v>264</v>
      </c>
      <c r="B165" s="80"/>
      <c r="C165" s="158"/>
      <c r="D165" s="76"/>
      <c r="E165" s="541"/>
      <c r="F165" s="182"/>
      <c r="G165" s="182"/>
      <c r="H165" s="182"/>
      <c r="I165" s="182"/>
      <c r="J165" s="182"/>
    </row>
    <row r="166" spans="1:10" ht="15.75" thickBot="1" x14ac:dyDescent="0.3">
      <c r="A166" s="168" t="s">
        <v>272</v>
      </c>
      <c r="B166" s="168"/>
      <c r="C166" s="169"/>
      <c r="D166" s="159">
        <v>0</v>
      </c>
      <c r="E166" s="541"/>
      <c r="F166" s="182"/>
      <c r="G166" s="182"/>
      <c r="H166" s="182"/>
      <c r="I166" s="182"/>
      <c r="J166" s="182"/>
    </row>
    <row r="167" spans="1:10" x14ac:dyDescent="0.25">
      <c r="A167" s="82" t="s">
        <v>259</v>
      </c>
      <c r="C167" s="158"/>
      <c r="D167" s="76"/>
      <c r="E167" s="541"/>
      <c r="F167" s="182"/>
      <c r="G167" s="182"/>
      <c r="H167" s="182"/>
      <c r="I167" s="182"/>
      <c r="J167" s="182"/>
    </row>
    <row r="168" spans="1:10" x14ac:dyDescent="0.25">
      <c r="A168" s="82" t="s">
        <v>260</v>
      </c>
      <c r="C168" s="158"/>
      <c r="D168" s="76"/>
      <c r="E168" s="541"/>
      <c r="F168" s="182"/>
      <c r="G168" s="182"/>
      <c r="H168" s="182"/>
      <c r="I168" s="182"/>
      <c r="J168" s="182"/>
    </row>
    <row r="169" spans="1:10" ht="25.5" x14ac:dyDescent="0.25">
      <c r="A169" s="82" t="s">
        <v>261</v>
      </c>
      <c r="C169" s="158"/>
      <c r="D169" s="76"/>
      <c r="E169" s="541"/>
      <c r="F169" s="182"/>
      <c r="G169" s="182"/>
      <c r="H169" s="182"/>
      <c r="I169" s="182"/>
      <c r="J169" s="182"/>
    </row>
    <row r="170" spans="1:10" x14ac:dyDescent="0.25">
      <c r="A170" s="545" t="s">
        <v>262</v>
      </c>
      <c r="B170" s="82"/>
      <c r="C170" s="158">
        <v>0</v>
      </c>
      <c r="D170" s="76"/>
      <c r="E170" s="541"/>
      <c r="F170" s="182"/>
      <c r="G170" s="182"/>
      <c r="H170" s="182"/>
      <c r="I170" s="182"/>
      <c r="J170" s="182"/>
    </row>
    <row r="171" spans="1:10" ht="15.75" thickBot="1" x14ac:dyDescent="0.3">
      <c r="A171" s="542"/>
      <c r="B171" s="82"/>
      <c r="C171" s="76"/>
      <c r="D171" s="76"/>
      <c r="E171" s="541"/>
      <c r="F171" s="182"/>
      <c r="G171" s="182"/>
      <c r="H171" s="182"/>
      <c r="I171" s="182"/>
      <c r="J171" s="182"/>
    </row>
    <row r="172" spans="1:10" ht="15.75" thickBot="1" x14ac:dyDescent="0.3">
      <c r="A172" s="173" t="s">
        <v>263</v>
      </c>
      <c r="B172" s="173"/>
      <c r="C172" s="174"/>
      <c r="D172" s="352">
        <f>+D155+D158-D166</f>
        <v>649880318.53999996</v>
      </c>
      <c r="E172" s="541"/>
      <c r="F172" s="182"/>
      <c r="G172" s="182"/>
      <c r="H172" s="182"/>
      <c r="I172" s="182"/>
      <c r="J172" s="182"/>
    </row>
    <row r="173" spans="1:10" x14ac:dyDescent="0.25">
      <c r="A173" s="509"/>
      <c r="B173" s="509"/>
      <c r="C173" s="510"/>
      <c r="D173" s="511"/>
      <c r="E173" s="444"/>
      <c r="F173" s="182"/>
      <c r="G173" s="182"/>
      <c r="H173" s="182"/>
      <c r="I173" s="182"/>
      <c r="J173" s="182"/>
    </row>
    <row r="174" spans="1:10" ht="15.75" thickBot="1" x14ac:dyDescent="0.3">
      <c r="A174" s="509"/>
      <c r="B174" s="509"/>
      <c r="C174" s="510"/>
      <c r="D174" s="511"/>
      <c r="E174" s="444"/>
      <c r="F174" s="182"/>
      <c r="G174" s="182"/>
      <c r="H174" s="182"/>
      <c r="I174" s="182"/>
      <c r="J174" s="182"/>
    </row>
    <row r="175" spans="1:10" ht="15.75" thickBot="1" x14ac:dyDescent="0.3">
      <c r="A175" s="849" t="s">
        <v>269</v>
      </c>
      <c r="B175" s="849"/>
      <c r="C175" s="160"/>
      <c r="D175" s="406">
        <v>120487888.7</v>
      </c>
      <c r="E175" s="539"/>
      <c r="F175" s="182"/>
      <c r="G175" s="182"/>
      <c r="H175" s="182"/>
      <c r="I175" s="182"/>
      <c r="J175" s="182"/>
    </row>
    <row r="176" spans="1:10" x14ac:dyDescent="0.25">
      <c r="A176" s="161"/>
      <c r="B176" s="161"/>
      <c r="C176" s="162"/>
      <c r="D176" s="162"/>
      <c r="E176" s="540"/>
      <c r="F176" s="182"/>
      <c r="G176" s="182"/>
      <c r="H176" s="182"/>
      <c r="I176" s="182"/>
      <c r="J176" s="182"/>
    </row>
    <row r="177" spans="1:10" ht="15.75" thickBot="1" x14ac:dyDescent="0.3">
      <c r="A177" s="165" t="s">
        <v>264</v>
      </c>
      <c r="B177" s="165"/>
      <c r="C177" s="166"/>
      <c r="D177" s="166"/>
      <c r="E177" s="540"/>
      <c r="F177" s="182"/>
      <c r="G177" s="182"/>
      <c r="H177" s="182"/>
      <c r="I177" s="182"/>
      <c r="J177" s="182"/>
    </row>
    <row r="178" spans="1:10" ht="15.75" thickBot="1" x14ac:dyDescent="0.3">
      <c r="A178" s="168" t="s">
        <v>270</v>
      </c>
      <c r="B178" s="168"/>
      <c r="C178" s="169"/>
      <c r="D178" s="398">
        <f>SUM(C179:C194)</f>
        <v>109496623.94</v>
      </c>
      <c r="E178" s="541"/>
      <c r="F178" s="182"/>
      <c r="G178" s="182"/>
      <c r="H178" s="182"/>
      <c r="I178" s="182"/>
      <c r="J178" s="182"/>
    </row>
    <row r="179" spans="1:10" ht="25.5" x14ac:dyDescent="0.25">
      <c r="A179" s="82" t="s">
        <v>273</v>
      </c>
      <c r="B179" s="575"/>
      <c r="C179" s="407">
        <v>42920</v>
      </c>
      <c r="D179" s="76"/>
      <c r="E179" s="541"/>
      <c r="F179" s="182"/>
      <c r="G179" s="182"/>
      <c r="H179" s="182"/>
      <c r="I179" s="182"/>
      <c r="J179" s="182"/>
    </row>
    <row r="180" spans="1:10" ht="25.5" x14ac:dyDescent="0.25">
      <c r="A180" s="82" t="s">
        <v>274</v>
      </c>
      <c r="B180" s="541"/>
      <c r="C180" s="158"/>
      <c r="D180" s="76"/>
      <c r="E180" s="541"/>
      <c r="F180" s="182"/>
      <c r="G180" s="182"/>
      <c r="H180" s="182"/>
      <c r="I180" s="182"/>
      <c r="J180" s="182"/>
    </row>
    <row r="181" spans="1:10" ht="25.5" x14ac:dyDescent="0.25">
      <c r="A181" s="82" t="s">
        <v>275</v>
      </c>
      <c r="B181" s="519"/>
      <c r="C181" s="518"/>
      <c r="D181" s="76"/>
      <c r="E181" s="541"/>
      <c r="F181" s="182"/>
      <c r="G181" s="182"/>
      <c r="H181" s="182"/>
      <c r="I181" s="182"/>
      <c r="J181" s="182"/>
    </row>
    <row r="182" spans="1:10" x14ac:dyDescent="0.25">
      <c r="A182" s="82" t="s">
        <v>276</v>
      </c>
      <c r="B182" s="519"/>
      <c r="C182" s="518"/>
      <c r="D182" s="76"/>
      <c r="E182" s="541"/>
      <c r="F182" s="182"/>
      <c r="G182" s="182"/>
      <c r="H182" s="182"/>
      <c r="I182" s="182"/>
      <c r="J182" s="182"/>
    </row>
    <row r="183" spans="1:10" x14ac:dyDescent="0.25">
      <c r="A183" s="82" t="s">
        <v>277</v>
      </c>
      <c r="B183" s="519"/>
      <c r="C183" s="518"/>
      <c r="D183" s="76"/>
      <c r="E183" s="541"/>
      <c r="F183" s="182"/>
      <c r="G183" s="182"/>
      <c r="H183" s="182"/>
      <c r="I183" s="182"/>
      <c r="J183" s="182"/>
    </row>
    <row r="184" spans="1:10" ht="25.5" x14ac:dyDescent="0.25">
      <c r="A184" s="82" t="s">
        <v>278</v>
      </c>
      <c r="B184" s="519"/>
      <c r="C184" s="518"/>
      <c r="D184" s="76"/>
      <c r="E184" s="541"/>
      <c r="F184" s="182"/>
      <c r="G184" s="182"/>
      <c r="H184" s="182"/>
      <c r="I184" s="182"/>
      <c r="J184" s="182"/>
    </row>
    <row r="185" spans="1:10" x14ac:dyDescent="0.25">
      <c r="A185" s="82" t="s">
        <v>279</v>
      </c>
      <c r="B185" s="519"/>
      <c r="C185" s="518"/>
      <c r="D185" s="76"/>
      <c r="E185" s="541"/>
      <c r="F185" s="182"/>
      <c r="G185" s="182"/>
      <c r="H185" s="182"/>
      <c r="I185" s="182"/>
      <c r="J185" s="182"/>
    </row>
    <row r="186" spans="1:10" x14ac:dyDescent="0.25">
      <c r="A186" s="82" t="s">
        <v>280</v>
      </c>
      <c r="B186" s="519"/>
      <c r="C186" s="407">
        <v>109453703.94</v>
      </c>
      <c r="D186" s="76"/>
      <c r="E186" s="541"/>
      <c r="F186" s="182"/>
      <c r="G186" s="182"/>
      <c r="H186" s="182"/>
      <c r="I186" s="182"/>
      <c r="J186" s="182"/>
    </row>
    <row r="187" spans="1:10" x14ac:dyDescent="0.25">
      <c r="A187" s="82" t="s">
        <v>281</v>
      </c>
      <c r="B187" s="541"/>
      <c r="C187" s="158"/>
      <c r="D187" s="76"/>
      <c r="E187" s="541"/>
      <c r="F187" s="182"/>
      <c r="G187" s="182"/>
      <c r="H187" s="182"/>
      <c r="I187" s="182"/>
      <c r="J187" s="182"/>
    </row>
    <row r="188" spans="1:10" x14ac:dyDescent="0.25">
      <c r="A188" s="82" t="s">
        <v>282</v>
      </c>
      <c r="B188" s="541"/>
      <c r="C188" s="158"/>
      <c r="D188" s="76"/>
      <c r="E188" s="541"/>
      <c r="F188" s="182"/>
      <c r="G188" s="182"/>
      <c r="H188" s="182"/>
      <c r="I188" s="182"/>
      <c r="J188" s="182"/>
    </row>
    <row r="189" spans="1:10" ht="25.5" x14ac:dyDescent="0.25">
      <c r="A189" s="82" t="s">
        <v>283</v>
      </c>
      <c r="B189" s="541"/>
      <c r="C189" s="158"/>
      <c r="D189" s="76"/>
      <c r="E189" s="541"/>
      <c r="F189" s="182"/>
      <c r="G189" s="182"/>
      <c r="H189" s="182"/>
      <c r="I189" s="182"/>
      <c r="J189" s="182"/>
    </row>
    <row r="190" spans="1:10" x14ac:dyDescent="0.25">
      <c r="A190" s="82" t="s">
        <v>284</v>
      </c>
      <c r="B190" s="541"/>
      <c r="C190" s="158"/>
      <c r="D190" s="76"/>
      <c r="E190" s="541"/>
      <c r="F190" s="182"/>
      <c r="G190" s="182"/>
      <c r="H190" s="182"/>
      <c r="I190" s="182"/>
      <c r="J190" s="182"/>
    </row>
    <row r="191" spans="1:10" ht="25.5" x14ac:dyDescent="0.25">
      <c r="A191" s="82" t="s">
        <v>285</v>
      </c>
      <c r="B191" s="541"/>
      <c r="C191" s="158"/>
      <c r="D191" s="76"/>
      <c r="E191" s="541"/>
      <c r="F191" s="182"/>
      <c r="G191" s="182"/>
      <c r="H191" s="182"/>
      <c r="I191" s="182"/>
      <c r="J191" s="182"/>
    </row>
    <row r="192" spans="1:10" ht="25.5" x14ac:dyDescent="0.25">
      <c r="A192" s="82" t="s">
        <v>286</v>
      </c>
      <c r="B192" s="541"/>
      <c r="C192" s="158"/>
      <c r="D192" s="76"/>
      <c r="E192" s="541"/>
      <c r="F192" s="182"/>
      <c r="G192" s="182"/>
      <c r="H192" s="182"/>
      <c r="I192" s="182"/>
      <c r="J192" s="182"/>
    </row>
    <row r="193" spans="1:10" x14ac:dyDescent="0.25">
      <c r="A193" s="82" t="s">
        <v>287</v>
      </c>
      <c r="B193" s="541"/>
      <c r="C193" s="158"/>
      <c r="D193" s="76"/>
      <c r="E193" s="541"/>
      <c r="F193" s="182"/>
      <c r="G193" s="182"/>
      <c r="H193" s="182"/>
      <c r="I193" s="182"/>
      <c r="J193" s="182"/>
    </row>
    <row r="194" spans="1:10" ht="25.5" x14ac:dyDescent="0.25">
      <c r="A194" s="82" t="s">
        <v>289</v>
      </c>
      <c r="B194" s="541"/>
      <c r="C194" s="158"/>
      <c r="D194" s="76"/>
      <c r="E194" s="541"/>
      <c r="F194" s="182"/>
      <c r="G194" s="182"/>
      <c r="H194" s="182"/>
      <c r="I194" s="182"/>
      <c r="J194" s="182"/>
    </row>
    <row r="195" spans="1:10" x14ac:dyDescent="0.25">
      <c r="A195" s="78" t="s">
        <v>290</v>
      </c>
      <c r="B195" s="82"/>
      <c r="C195" s="158"/>
      <c r="D195" s="76"/>
      <c r="E195" s="541"/>
      <c r="F195" s="182"/>
      <c r="G195" s="182"/>
      <c r="H195" s="182"/>
      <c r="I195" s="182"/>
      <c r="J195" s="182"/>
    </row>
    <row r="196" spans="1:10" x14ac:dyDescent="0.25">
      <c r="A196" s="76"/>
      <c r="B196" s="82"/>
      <c r="C196" s="158"/>
      <c r="D196" s="76"/>
      <c r="E196" s="541"/>
      <c r="F196" s="182"/>
      <c r="G196" s="182"/>
      <c r="H196" s="182"/>
      <c r="I196" s="182"/>
      <c r="J196" s="182"/>
    </row>
    <row r="197" spans="1:10" ht="15.75" thickBot="1" x14ac:dyDescent="0.3">
      <c r="A197" s="576" t="s">
        <v>252</v>
      </c>
      <c r="B197" s="80"/>
      <c r="C197" s="158"/>
      <c r="D197" s="76"/>
      <c r="E197" s="541"/>
      <c r="F197" s="182"/>
      <c r="G197" s="182"/>
      <c r="H197" s="182"/>
      <c r="I197" s="182"/>
      <c r="J197" s="182"/>
    </row>
    <row r="198" spans="1:10" ht="15.75" thickBot="1" x14ac:dyDescent="0.3">
      <c r="A198" s="168" t="s">
        <v>271</v>
      </c>
      <c r="B198" s="168"/>
      <c r="C198" s="169"/>
      <c r="D198" s="351">
        <f>+C199+C200+C204</f>
        <v>49914342.469999999</v>
      </c>
      <c r="E198" s="541"/>
      <c r="F198" s="182"/>
      <c r="G198" s="182"/>
      <c r="H198" s="182"/>
      <c r="I198" s="182"/>
      <c r="J198" s="182"/>
    </row>
    <row r="199" spans="1:10" ht="38.25" x14ac:dyDescent="0.25">
      <c r="A199" s="82" t="s">
        <v>291</v>
      </c>
      <c r="B199" s="541"/>
      <c r="C199" s="347">
        <v>201908.93</v>
      </c>
      <c r="D199" s="76"/>
      <c r="E199" s="541"/>
      <c r="F199" s="182"/>
      <c r="G199" s="182"/>
      <c r="H199" s="182"/>
      <c r="I199" s="182"/>
      <c r="J199" s="182"/>
    </row>
    <row r="200" spans="1:10" x14ac:dyDescent="0.25">
      <c r="A200" s="82" t="s">
        <v>46</v>
      </c>
      <c r="B200" s="541"/>
      <c r="C200" s="347">
        <v>49712433.539999999</v>
      </c>
      <c r="D200" s="76"/>
      <c r="E200" s="541"/>
      <c r="F200" s="182"/>
      <c r="G200" s="182"/>
      <c r="H200" s="182"/>
      <c r="I200" s="182"/>
      <c r="J200" s="182"/>
    </row>
    <row r="201" spans="1:10" x14ac:dyDescent="0.25">
      <c r="A201" s="82" t="s">
        <v>292</v>
      </c>
      <c r="B201" s="541"/>
      <c r="C201" s="158"/>
      <c r="D201" s="76"/>
      <c r="E201" s="541"/>
      <c r="F201" s="182"/>
      <c r="G201" s="182"/>
      <c r="H201" s="182"/>
      <c r="I201" s="182"/>
      <c r="J201" s="182"/>
    </row>
    <row r="202" spans="1:10" ht="38.25" x14ac:dyDescent="0.25">
      <c r="A202" s="82" t="s">
        <v>293</v>
      </c>
      <c r="B202" s="541"/>
      <c r="C202" s="158"/>
      <c r="D202" s="76"/>
      <c r="E202" s="541"/>
      <c r="F202" s="182"/>
      <c r="G202" s="182"/>
      <c r="H202" s="182"/>
      <c r="I202" s="182"/>
      <c r="J202" s="182"/>
    </row>
    <row r="203" spans="1:10" ht="25.5" x14ac:dyDescent="0.25">
      <c r="A203" s="82" t="s">
        <v>294</v>
      </c>
      <c r="B203" s="541"/>
      <c r="C203" s="158"/>
      <c r="D203" s="76"/>
      <c r="E203" s="541"/>
      <c r="F203" s="182"/>
      <c r="G203" s="182"/>
      <c r="H203" s="182"/>
      <c r="I203" s="182"/>
      <c r="J203" s="182"/>
    </row>
    <row r="204" spans="1:10" x14ac:dyDescent="0.25">
      <c r="A204" s="82" t="s">
        <v>295</v>
      </c>
      <c r="B204" s="541"/>
      <c r="C204" s="347"/>
      <c r="D204" s="76"/>
      <c r="E204" s="541"/>
      <c r="F204" s="182"/>
      <c r="G204" s="182"/>
      <c r="H204" s="182"/>
      <c r="I204" s="182"/>
      <c r="J204" s="182"/>
    </row>
    <row r="205" spans="1:10" x14ac:dyDescent="0.25">
      <c r="A205" s="78" t="s">
        <v>296</v>
      </c>
      <c r="B205" s="82"/>
      <c r="C205" s="158"/>
      <c r="D205" s="76"/>
      <c r="E205" s="541"/>
      <c r="F205" s="182"/>
      <c r="G205" s="182"/>
      <c r="H205" s="182"/>
      <c r="I205" s="182"/>
      <c r="J205" s="182"/>
    </row>
    <row r="206" spans="1:10" ht="15.75" thickBot="1" x14ac:dyDescent="0.3">
      <c r="A206" s="84"/>
      <c r="B206" s="82"/>
      <c r="C206" s="76"/>
      <c r="D206" s="76"/>
      <c r="E206" s="541"/>
      <c r="F206" s="182"/>
      <c r="G206" s="182"/>
      <c r="H206" s="182"/>
      <c r="I206" s="182"/>
      <c r="J206" s="182"/>
    </row>
    <row r="207" spans="1:10" ht="15.75" thickBot="1" x14ac:dyDescent="0.3">
      <c r="A207" s="173" t="s">
        <v>297</v>
      </c>
      <c r="B207" s="173"/>
      <c r="C207" s="174"/>
      <c r="D207" s="352">
        <f>+D175-D178+D198</f>
        <v>60905607.230000004</v>
      </c>
      <c r="E207" s="577">
        <f>+D207-60905607.23</f>
        <v>0</v>
      </c>
      <c r="F207" s="182"/>
      <c r="G207" s="182"/>
      <c r="H207" s="182"/>
      <c r="I207" s="182"/>
      <c r="J207" s="182"/>
    </row>
    <row r="208" spans="1:10" x14ac:dyDescent="0.25">
      <c r="A208" s="512"/>
      <c r="B208" s="444"/>
      <c r="C208" s="444"/>
      <c r="D208" s="444"/>
      <c r="E208" s="444"/>
      <c r="F208" s="182"/>
      <c r="G208" s="182"/>
      <c r="H208" s="182"/>
      <c r="I208" s="182"/>
      <c r="J208" s="182"/>
    </row>
    <row r="209" spans="1:10" x14ac:dyDescent="0.25">
      <c r="A209" s="512"/>
      <c r="B209" s="444"/>
      <c r="C209" s="444"/>
      <c r="D209" s="444"/>
      <c r="E209" s="444"/>
      <c r="F209" s="182"/>
      <c r="G209" s="182"/>
      <c r="H209" s="182"/>
      <c r="I209" s="182"/>
      <c r="J209" s="182"/>
    </row>
    <row r="210" spans="1:10" x14ac:dyDescent="0.25">
      <c r="A210" s="512" t="s">
        <v>1483</v>
      </c>
      <c r="B210" s="444"/>
      <c r="C210" s="444"/>
      <c r="D210" s="444"/>
      <c r="E210" s="444"/>
      <c r="F210" s="182"/>
      <c r="G210" s="182"/>
      <c r="H210" s="182"/>
      <c r="I210" s="182"/>
      <c r="J210" s="182"/>
    </row>
    <row r="211" spans="1:10" x14ac:dyDescent="0.25">
      <c r="A211" s="512"/>
      <c r="B211" s="444"/>
      <c r="C211" s="444"/>
      <c r="D211" s="444"/>
      <c r="E211" s="444"/>
      <c r="F211" s="182"/>
      <c r="G211" s="182"/>
      <c r="H211" s="182"/>
      <c r="I211" s="182"/>
      <c r="J211" s="182"/>
    </row>
    <row r="212" spans="1:10" x14ac:dyDescent="0.25">
      <c r="A212" s="443" t="s">
        <v>1484</v>
      </c>
      <c r="B212" s="444"/>
      <c r="C212" s="444"/>
      <c r="D212" s="444"/>
      <c r="E212" s="444"/>
      <c r="F212" s="182"/>
      <c r="G212" s="182"/>
      <c r="H212" s="182"/>
      <c r="I212" s="182"/>
      <c r="J212" s="182"/>
    </row>
    <row r="213" spans="1:10" x14ac:dyDescent="0.25">
      <c r="A213" s="443"/>
      <c r="B213" s="444"/>
      <c r="C213" s="444"/>
      <c r="D213" s="444"/>
      <c r="E213" s="444"/>
      <c r="F213" s="182"/>
      <c r="G213" s="182"/>
      <c r="H213" s="182"/>
      <c r="I213" s="182"/>
      <c r="J213" s="182"/>
    </row>
    <row r="214" spans="1:10" x14ac:dyDescent="0.25">
      <c r="A214" s="512" t="s">
        <v>1485</v>
      </c>
      <c r="B214" s="444"/>
      <c r="C214" s="444"/>
      <c r="D214" s="444"/>
      <c r="E214" s="444"/>
      <c r="F214" s="182"/>
      <c r="G214" s="182"/>
      <c r="H214" s="182"/>
      <c r="I214" s="182"/>
      <c r="J214" s="182"/>
    </row>
    <row r="215" spans="1:10" x14ac:dyDescent="0.25">
      <c r="A215" s="512" t="s">
        <v>1486</v>
      </c>
      <c r="B215" s="444"/>
      <c r="C215" s="444"/>
      <c r="D215" s="444"/>
      <c r="E215" s="444"/>
      <c r="F215" s="182"/>
      <c r="G215" s="182"/>
      <c r="H215" s="182"/>
      <c r="I215" s="182"/>
      <c r="J215" s="182"/>
    </row>
    <row r="216" spans="1:10" x14ac:dyDescent="0.25">
      <c r="A216" s="512"/>
      <c r="B216" s="444"/>
      <c r="C216" s="444"/>
      <c r="D216" s="444"/>
      <c r="E216" s="444"/>
      <c r="F216" s="182"/>
      <c r="G216" s="182"/>
      <c r="H216" s="182"/>
      <c r="I216" s="182"/>
      <c r="J216" s="182"/>
    </row>
    <row r="217" spans="1:10" x14ac:dyDescent="0.25">
      <c r="A217" s="512" t="s">
        <v>1487</v>
      </c>
      <c r="B217" s="444"/>
      <c r="C217" s="444"/>
      <c r="D217" s="444"/>
      <c r="E217" s="444"/>
      <c r="F217" s="182"/>
      <c r="G217" s="182"/>
      <c r="H217" s="182"/>
      <c r="I217" s="182"/>
      <c r="J217" s="182"/>
    </row>
    <row r="218" spans="1:10" x14ac:dyDescent="0.25">
      <c r="A218" s="512"/>
      <c r="B218" s="444"/>
      <c r="C218" s="444"/>
      <c r="D218" s="444"/>
      <c r="E218" s="444"/>
      <c r="F218" s="182"/>
      <c r="G218" s="182"/>
      <c r="H218" s="182"/>
      <c r="I218" s="182"/>
      <c r="J218" s="182"/>
    </row>
    <row r="219" spans="1:10" ht="24" x14ac:dyDescent="0.25">
      <c r="A219" s="578" t="s">
        <v>1488</v>
      </c>
      <c r="B219" s="579">
        <v>408196119</v>
      </c>
      <c r="C219" s="580" t="s">
        <v>168</v>
      </c>
      <c r="D219" s="444"/>
      <c r="E219" s="444"/>
      <c r="F219" s="182"/>
      <c r="G219" s="182"/>
      <c r="H219" s="182"/>
      <c r="I219" s="182"/>
      <c r="J219" s="182"/>
    </row>
    <row r="220" spans="1:10" ht="24" x14ac:dyDescent="0.25">
      <c r="A220" s="578" t="s">
        <v>1489</v>
      </c>
      <c r="B220" s="579">
        <v>328147856.79000002</v>
      </c>
      <c r="C220" s="580" t="s">
        <v>168</v>
      </c>
      <c r="D220" s="444"/>
      <c r="E220" s="444"/>
      <c r="F220" s="182"/>
      <c r="G220" s="182"/>
      <c r="H220" s="182"/>
      <c r="I220" s="182"/>
      <c r="J220" s="182"/>
    </row>
    <row r="221" spans="1:10" ht="24" x14ac:dyDescent="0.25">
      <c r="A221" s="578" t="s">
        <v>1490</v>
      </c>
      <c r="B221" s="579">
        <v>240303704.68000001</v>
      </c>
      <c r="C221" s="580" t="s">
        <v>168</v>
      </c>
      <c r="D221" s="444"/>
      <c r="E221" s="444"/>
      <c r="F221" s="182"/>
      <c r="G221" s="182"/>
      <c r="H221" s="182"/>
      <c r="I221" s="182"/>
      <c r="J221" s="182"/>
    </row>
    <row r="222" spans="1:10" ht="24" x14ac:dyDescent="0.25">
      <c r="A222" s="578" t="s">
        <v>1491</v>
      </c>
      <c r="B222" s="579">
        <v>320351966.88999999</v>
      </c>
      <c r="C222" s="580" t="s">
        <v>168</v>
      </c>
      <c r="D222" s="444"/>
      <c r="E222" s="444"/>
      <c r="F222" s="182"/>
      <c r="G222" s="182"/>
      <c r="H222" s="182"/>
      <c r="I222" s="182"/>
      <c r="J222" s="182"/>
    </row>
    <row r="223" spans="1:10" ht="24" x14ac:dyDescent="0.25">
      <c r="A223" s="578" t="s">
        <v>1492</v>
      </c>
      <c r="B223" s="579">
        <v>320351966.88999999</v>
      </c>
      <c r="C223" s="580" t="s">
        <v>168</v>
      </c>
      <c r="D223" s="444"/>
      <c r="E223" s="444"/>
      <c r="F223" s="182"/>
      <c r="G223" s="182"/>
      <c r="H223" s="182"/>
      <c r="I223" s="182"/>
      <c r="J223" s="182"/>
    </row>
    <row r="224" spans="1:10" x14ac:dyDescent="0.25">
      <c r="A224" s="513"/>
      <c r="B224" s="579"/>
      <c r="C224" s="580"/>
      <c r="D224" s="444"/>
      <c r="E224" s="444"/>
      <c r="F224" s="182"/>
      <c r="G224" s="182"/>
      <c r="H224" s="182"/>
      <c r="I224" s="182"/>
      <c r="J224" s="182"/>
    </row>
    <row r="225" spans="1:10" x14ac:dyDescent="0.25">
      <c r="A225" s="512" t="s">
        <v>1493</v>
      </c>
      <c r="B225" s="579"/>
      <c r="C225" s="580"/>
      <c r="D225" s="444"/>
      <c r="E225" s="444"/>
      <c r="F225" s="182"/>
      <c r="G225" s="182"/>
      <c r="H225" s="182"/>
      <c r="I225" s="182"/>
      <c r="J225" s="182"/>
    </row>
    <row r="226" spans="1:10" ht="24" x14ac:dyDescent="0.25">
      <c r="A226" s="578" t="s">
        <v>1494</v>
      </c>
      <c r="B226" s="580" t="s">
        <v>168</v>
      </c>
      <c r="C226" s="579">
        <v>408196119</v>
      </c>
      <c r="D226" s="444"/>
      <c r="E226" s="444"/>
      <c r="F226" s="182"/>
      <c r="G226" s="182"/>
      <c r="H226" s="182"/>
      <c r="I226" s="182"/>
      <c r="J226" s="182"/>
    </row>
    <row r="227" spans="1:10" ht="24" x14ac:dyDescent="0.25">
      <c r="A227" s="578" t="s">
        <v>1495</v>
      </c>
      <c r="B227" s="580" t="s">
        <v>168</v>
      </c>
      <c r="C227" s="579">
        <v>344927646.13</v>
      </c>
      <c r="D227" s="444"/>
      <c r="E227" s="444"/>
      <c r="F227" s="182"/>
      <c r="G227" s="182"/>
      <c r="H227" s="182"/>
      <c r="I227" s="182"/>
      <c r="J227" s="182"/>
    </row>
    <row r="228" spans="1:10" ht="36" x14ac:dyDescent="0.25">
      <c r="A228" s="578" t="s">
        <v>1496</v>
      </c>
      <c r="B228" s="580" t="s">
        <v>168</v>
      </c>
      <c r="C228" s="579">
        <v>240303704.68000001</v>
      </c>
      <c r="D228" s="444"/>
      <c r="E228" s="444"/>
      <c r="F228" s="182"/>
      <c r="G228" s="182"/>
      <c r="H228" s="182"/>
      <c r="I228" s="182"/>
      <c r="J228" s="182"/>
    </row>
    <row r="229" spans="1:10" ht="24" x14ac:dyDescent="0.25">
      <c r="A229" s="578" t="s">
        <v>1497</v>
      </c>
      <c r="B229" s="580" t="s">
        <v>168</v>
      </c>
      <c r="C229" s="579">
        <v>303572177.55000001</v>
      </c>
      <c r="D229" s="444"/>
      <c r="E229" s="444"/>
      <c r="F229" s="182"/>
      <c r="G229" s="182"/>
      <c r="H229" s="182"/>
      <c r="I229" s="182"/>
      <c r="J229" s="182"/>
    </row>
    <row r="230" spans="1:10" ht="24" x14ac:dyDescent="0.25">
      <c r="A230" s="578" t="s">
        <v>1498</v>
      </c>
      <c r="B230" s="580" t="s">
        <v>168</v>
      </c>
      <c r="C230" s="579">
        <v>120487888.7</v>
      </c>
      <c r="D230" s="444"/>
      <c r="E230" s="444"/>
      <c r="F230" s="182"/>
      <c r="G230" s="182"/>
      <c r="H230" s="182"/>
      <c r="I230" s="182"/>
      <c r="J230" s="182"/>
    </row>
    <row r="231" spans="1:10" ht="24" x14ac:dyDescent="0.25">
      <c r="A231" s="578" t="s">
        <v>1499</v>
      </c>
      <c r="B231" s="580" t="s">
        <v>168</v>
      </c>
      <c r="C231" s="579">
        <v>120487888.7</v>
      </c>
      <c r="D231" s="444"/>
      <c r="E231" s="444"/>
      <c r="F231" s="182"/>
      <c r="G231" s="182"/>
      <c r="H231" s="182"/>
      <c r="I231" s="182"/>
      <c r="J231" s="182"/>
    </row>
    <row r="232" spans="1:10" ht="24" x14ac:dyDescent="0.25">
      <c r="A232" s="578" t="s">
        <v>1500</v>
      </c>
      <c r="B232" s="580" t="s">
        <v>168</v>
      </c>
      <c r="C232" s="579">
        <v>120487888.7</v>
      </c>
      <c r="D232" s="444"/>
      <c r="E232" s="444"/>
      <c r="F232" s="182"/>
      <c r="G232" s="182"/>
      <c r="H232" s="182"/>
      <c r="I232" s="182"/>
      <c r="J232" s="182"/>
    </row>
    <row r="233" spans="1:10" x14ac:dyDescent="0.25">
      <c r="A233" s="512"/>
      <c r="B233" s="444"/>
      <c r="C233" s="444"/>
      <c r="D233" s="444"/>
      <c r="E233" s="444"/>
      <c r="F233" s="182"/>
      <c r="G233" s="182"/>
      <c r="H233" s="182"/>
      <c r="I233" s="182"/>
      <c r="J233" s="182"/>
    </row>
    <row r="234" spans="1:10" x14ac:dyDescent="0.25">
      <c r="A234" s="512"/>
      <c r="B234" s="444"/>
      <c r="C234" s="444"/>
      <c r="D234" s="444"/>
      <c r="E234" s="444"/>
      <c r="F234" s="182"/>
      <c r="G234" s="182"/>
      <c r="H234" s="182"/>
      <c r="I234" s="182"/>
      <c r="J234" s="182"/>
    </row>
    <row r="235" spans="1:10" x14ac:dyDescent="0.25">
      <c r="A235" s="512" t="s">
        <v>1501</v>
      </c>
      <c r="B235" s="444"/>
      <c r="C235" s="444"/>
      <c r="D235" s="444"/>
      <c r="E235" s="444"/>
      <c r="F235" s="182"/>
      <c r="G235" s="182"/>
      <c r="H235" s="182"/>
      <c r="I235" s="182"/>
      <c r="J235" s="182"/>
    </row>
    <row r="236" spans="1:10" x14ac:dyDescent="0.25">
      <c r="A236" s="512"/>
      <c r="B236" s="444"/>
      <c r="C236" s="444"/>
      <c r="D236" s="444"/>
      <c r="E236" s="444"/>
      <c r="F236" s="182"/>
      <c r="G236" s="182"/>
      <c r="H236" s="182"/>
      <c r="I236" s="182"/>
      <c r="J236" s="182"/>
    </row>
    <row r="237" spans="1:10" x14ac:dyDescent="0.25">
      <c r="A237" s="512" t="s">
        <v>1502</v>
      </c>
      <c r="B237" s="444"/>
      <c r="C237" s="444"/>
      <c r="D237" s="444"/>
      <c r="E237" s="444"/>
      <c r="F237" s="182"/>
      <c r="G237" s="182"/>
      <c r="H237" s="182"/>
      <c r="I237" s="182"/>
      <c r="J237" s="182"/>
    </row>
    <row r="238" spans="1:10" ht="49.5" customHeight="1" x14ac:dyDescent="0.25">
      <c r="A238" s="847" t="s">
        <v>1503</v>
      </c>
      <c r="B238" s="847"/>
      <c r="C238" s="847"/>
      <c r="D238" s="847"/>
      <c r="E238" s="444"/>
      <c r="F238" s="182"/>
      <c r="G238" s="182"/>
      <c r="H238" s="182"/>
      <c r="I238" s="182"/>
      <c r="J238" s="182"/>
    </row>
    <row r="239" spans="1:10" ht="45.75" customHeight="1" x14ac:dyDescent="0.25">
      <c r="A239" s="847" t="s">
        <v>1504</v>
      </c>
      <c r="B239" s="847"/>
      <c r="C239" s="847"/>
      <c r="D239" s="847"/>
      <c r="E239" s="444"/>
      <c r="F239" s="182"/>
      <c r="G239" s="182"/>
      <c r="H239" s="182"/>
      <c r="I239" s="182"/>
      <c r="J239" s="182"/>
    </row>
    <row r="240" spans="1:10" ht="45.75" customHeight="1" x14ac:dyDescent="0.25">
      <c r="A240" s="847" t="s">
        <v>1505</v>
      </c>
      <c r="B240" s="847"/>
      <c r="C240" s="847"/>
      <c r="D240" s="847"/>
      <c r="E240" s="444"/>
      <c r="F240" s="182"/>
      <c r="G240" s="182"/>
      <c r="H240" s="182"/>
      <c r="I240" s="182"/>
      <c r="J240" s="182"/>
    </row>
    <row r="241" spans="1:10" x14ac:dyDescent="0.25">
      <c r="A241" s="512"/>
      <c r="B241" s="444"/>
      <c r="C241" s="444"/>
      <c r="D241" s="444"/>
      <c r="E241" s="444"/>
      <c r="F241" s="182"/>
      <c r="G241" s="182"/>
      <c r="H241" s="182"/>
      <c r="I241" s="182"/>
      <c r="J241" s="182"/>
    </row>
    <row r="242" spans="1:10" x14ac:dyDescent="0.25">
      <c r="A242" s="512" t="s">
        <v>1506</v>
      </c>
      <c r="B242" s="444"/>
      <c r="C242" s="444"/>
      <c r="D242" s="444"/>
      <c r="E242" s="444"/>
      <c r="F242" s="182"/>
      <c r="G242" s="182"/>
      <c r="H242" s="182"/>
      <c r="I242" s="182"/>
      <c r="J242" s="182"/>
    </row>
    <row r="243" spans="1:10" ht="57.75" customHeight="1" x14ac:dyDescent="0.25">
      <c r="A243" s="846" t="s">
        <v>1507</v>
      </c>
      <c r="B243" s="846"/>
      <c r="C243" s="846"/>
      <c r="D243" s="846"/>
      <c r="E243" s="444"/>
      <c r="F243" s="182"/>
      <c r="G243" s="182"/>
      <c r="H243" s="182"/>
      <c r="I243" s="182"/>
      <c r="J243" s="182"/>
    </row>
    <row r="244" spans="1:10" x14ac:dyDescent="0.25">
      <c r="A244" s="846"/>
      <c r="B244" s="846"/>
      <c r="C244" s="846"/>
      <c r="D244" s="846"/>
      <c r="E244" s="444"/>
      <c r="F244" s="182"/>
      <c r="G244" s="182"/>
      <c r="H244" s="182"/>
      <c r="I244" s="182"/>
      <c r="J244" s="182"/>
    </row>
    <row r="245" spans="1:10" x14ac:dyDescent="0.25">
      <c r="A245" s="846"/>
      <c r="B245" s="846"/>
      <c r="C245" s="846"/>
      <c r="D245" s="846"/>
      <c r="E245" s="444"/>
      <c r="F245" s="182"/>
      <c r="G245" s="182"/>
      <c r="H245" s="182"/>
      <c r="I245" s="182"/>
      <c r="J245" s="182"/>
    </row>
    <row r="246" spans="1:10" x14ac:dyDescent="0.25">
      <c r="A246" s="514"/>
      <c r="B246" s="488"/>
      <c r="C246" s="488"/>
      <c r="D246" s="488"/>
      <c r="E246" s="444"/>
      <c r="F246" s="182"/>
      <c r="G246" s="182"/>
      <c r="H246" s="182"/>
      <c r="I246" s="182"/>
      <c r="J246" s="182"/>
    </row>
    <row r="247" spans="1:10" x14ac:dyDescent="0.25">
      <c r="A247" s="514" t="s">
        <v>1508</v>
      </c>
      <c r="B247" s="488"/>
      <c r="C247" s="488"/>
      <c r="D247" s="488"/>
      <c r="E247" s="444"/>
      <c r="F247" s="182"/>
      <c r="G247" s="182"/>
      <c r="H247" s="182"/>
      <c r="I247" s="182"/>
      <c r="J247" s="182"/>
    </row>
    <row r="248" spans="1:10" x14ac:dyDescent="0.25">
      <c r="A248" s="514"/>
      <c r="B248" s="488"/>
      <c r="C248" s="488"/>
      <c r="D248" s="488"/>
      <c r="E248" s="444"/>
      <c r="F248" s="182"/>
      <c r="G248" s="182"/>
      <c r="H248" s="182"/>
      <c r="I248" s="182"/>
      <c r="J248" s="182"/>
    </row>
    <row r="249" spans="1:10" ht="71.25" customHeight="1" x14ac:dyDescent="0.25">
      <c r="A249" s="846" t="s">
        <v>1509</v>
      </c>
      <c r="B249" s="846"/>
      <c r="C249" s="846"/>
      <c r="D249" s="846"/>
      <c r="E249" s="444"/>
      <c r="F249" s="182"/>
      <c r="G249" s="182"/>
      <c r="H249" s="182"/>
      <c r="I249" s="182"/>
      <c r="J249" s="182"/>
    </row>
    <row r="250" spans="1:10" x14ac:dyDescent="0.25">
      <c r="A250" s="514"/>
      <c r="B250" s="488"/>
      <c r="C250" s="488"/>
      <c r="D250" s="488"/>
      <c r="E250" s="444"/>
      <c r="F250" s="182"/>
      <c r="G250" s="182"/>
      <c r="H250" s="182"/>
      <c r="I250" s="182"/>
      <c r="J250" s="182"/>
    </row>
    <row r="251" spans="1:10" ht="24.75" x14ac:dyDescent="0.25">
      <c r="A251" s="514" t="s">
        <v>1510</v>
      </c>
      <c r="B251" s="488"/>
      <c r="C251" s="488"/>
      <c r="D251" s="488"/>
      <c r="E251" s="444"/>
      <c r="F251" s="182"/>
      <c r="G251" s="182"/>
      <c r="H251" s="182"/>
      <c r="I251" s="182"/>
      <c r="J251" s="182"/>
    </row>
    <row r="252" spans="1:10" x14ac:dyDescent="0.25">
      <c r="A252" s="847" t="s">
        <v>1511</v>
      </c>
      <c r="B252" s="847"/>
      <c r="C252" s="847"/>
      <c r="D252" s="847"/>
      <c r="E252" s="444"/>
      <c r="F252" s="182"/>
      <c r="G252" s="182"/>
      <c r="H252" s="182"/>
      <c r="I252" s="182"/>
      <c r="J252" s="182"/>
    </row>
    <row r="253" spans="1:10" x14ac:dyDescent="0.25">
      <c r="A253" s="847" t="s">
        <v>1512</v>
      </c>
      <c r="B253" s="847"/>
      <c r="C253" s="847"/>
      <c r="D253" s="847"/>
      <c r="E253" s="444"/>
      <c r="F253" s="182"/>
      <c r="G253" s="182"/>
      <c r="H253" s="182"/>
      <c r="I253" s="182"/>
      <c r="J253" s="182"/>
    </row>
    <row r="254" spans="1:10" x14ac:dyDescent="0.25">
      <c r="A254" s="846" t="s">
        <v>1513</v>
      </c>
      <c r="B254" s="846"/>
      <c r="C254" s="846"/>
      <c r="D254" s="846"/>
      <c r="E254" s="444"/>
      <c r="F254" s="182"/>
      <c r="G254" s="182"/>
      <c r="H254" s="182"/>
      <c r="I254" s="182"/>
      <c r="J254" s="182"/>
    </row>
    <row r="255" spans="1:10" x14ac:dyDescent="0.25">
      <c r="A255" s="487"/>
      <c r="B255" s="488"/>
      <c r="C255" s="488"/>
      <c r="D255" s="488"/>
      <c r="E255" s="488"/>
      <c r="F255" s="182"/>
      <c r="G255" s="182"/>
      <c r="H255" s="182"/>
      <c r="I255" s="182"/>
      <c r="J255" s="182"/>
    </row>
    <row r="256" spans="1:10" ht="48" customHeight="1" x14ac:dyDescent="0.25">
      <c r="A256" s="844" t="s">
        <v>1514</v>
      </c>
      <c r="B256" s="844"/>
      <c r="C256" s="844"/>
      <c r="D256" s="844"/>
      <c r="E256" s="515"/>
      <c r="F256" s="182"/>
      <c r="G256" s="182"/>
      <c r="H256" s="182"/>
      <c r="I256" s="182"/>
      <c r="J256" s="182"/>
    </row>
    <row r="257" spans="1:10" x14ac:dyDescent="0.25">
      <c r="A257" s="516"/>
      <c r="B257" s="488"/>
      <c r="C257" s="488"/>
      <c r="D257" s="488"/>
      <c r="E257" s="488"/>
      <c r="F257" s="182"/>
      <c r="G257" s="182"/>
      <c r="H257" s="182"/>
      <c r="I257" s="182"/>
      <c r="J257" s="182"/>
    </row>
    <row r="258" spans="1:10" x14ac:dyDescent="0.25">
      <c r="A258" s="844" t="s">
        <v>1515</v>
      </c>
      <c r="B258" s="844"/>
      <c r="C258" s="844"/>
      <c r="D258" s="844"/>
      <c r="E258" s="515"/>
      <c r="F258" s="182"/>
      <c r="G258" s="182"/>
      <c r="H258" s="182"/>
      <c r="I258" s="182"/>
      <c r="J258" s="182"/>
    </row>
    <row r="259" spans="1:10" x14ac:dyDescent="0.25">
      <c r="A259" s="516"/>
      <c r="B259" s="488"/>
      <c r="C259" s="488"/>
      <c r="D259" s="488"/>
      <c r="E259" s="488"/>
      <c r="F259" s="182"/>
      <c r="G259" s="182"/>
      <c r="H259" s="182"/>
      <c r="I259" s="182"/>
      <c r="J259" s="182"/>
    </row>
    <row r="260" spans="1:10" ht="48" customHeight="1" x14ac:dyDescent="0.25">
      <c r="A260" s="844" t="s">
        <v>1516</v>
      </c>
      <c r="B260" s="844"/>
      <c r="C260" s="844"/>
      <c r="D260" s="844"/>
      <c r="E260" s="515"/>
      <c r="F260" s="182"/>
      <c r="G260" s="182"/>
      <c r="H260" s="182"/>
      <c r="I260" s="182"/>
      <c r="J260" s="182"/>
    </row>
    <row r="261" spans="1:10" x14ac:dyDescent="0.25">
      <c r="A261" s="516"/>
      <c r="B261" s="488"/>
      <c r="C261" s="488"/>
      <c r="D261" s="488"/>
      <c r="E261" s="488"/>
      <c r="F261" s="182"/>
      <c r="G261" s="182"/>
      <c r="H261" s="182"/>
      <c r="I261" s="182"/>
      <c r="J261" s="182"/>
    </row>
    <row r="262" spans="1:10" ht="45.75" customHeight="1" x14ac:dyDescent="0.25">
      <c r="A262" s="844" t="s">
        <v>1517</v>
      </c>
      <c r="B262" s="844"/>
      <c r="C262" s="844"/>
      <c r="D262" s="844"/>
      <c r="E262" s="515"/>
      <c r="F262" s="182"/>
      <c r="G262" s="182"/>
      <c r="H262" s="182"/>
      <c r="I262" s="182"/>
      <c r="J262" s="182"/>
    </row>
    <row r="263" spans="1:10" x14ac:dyDescent="0.25">
      <c r="A263" s="516"/>
      <c r="B263" s="488"/>
      <c r="C263" s="488"/>
      <c r="D263" s="488"/>
      <c r="E263" s="488"/>
      <c r="F263" s="182"/>
      <c r="G263" s="182"/>
      <c r="H263" s="182"/>
      <c r="I263" s="182"/>
      <c r="J263" s="182"/>
    </row>
    <row r="264" spans="1:10" x14ac:dyDescent="0.25">
      <c r="A264" s="515"/>
      <c r="B264" s="515"/>
      <c r="C264" s="515"/>
      <c r="D264" s="515"/>
      <c r="E264" s="515"/>
      <c r="F264" s="182"/>
      <c r="G264" s="182"/>
      <c r="H264" s="182"/>
      <c r="I264" s="182"/>
      <c r="J264" s="182"/>
    </row>
    <row r="265" spans="1:10" x14ac:dyDescent="0.25">
      <c r="A265" s="512"/>
      <c r="B265" s="444"/>
      <c r="C265" s="444"/>
      <c r="D265" s="444"/>
      <c r="E265" s="444"/>
      <c r="F265" s="182"/>
      <c r="G265" s="182"/>
      <c r="H265" s="182"/>
      <c r="I265" s="182"/>
      <c r="J265" s="182"/>
    </row>
    <row r="266" spans="1:10" x14ac:dyDescent="0.25">
      <c r="A266" s="512" t="s">
        <v>1518</v>
      </c>
      <c r="B266" s="444"/>
      <c r="C266" s="444"/>
      <c r="D266" s="444"/>
      <c r="E266" s="444"/>
      <c r="F266" s="182"/>
      <c r="G266" s="182"/>
      <c r="H266" s="182"/>
      <c r="I266" s="182"/>
      <c r="J266" s="182"/>
    </row>
    <row r="267" spans="1:10" x14ac:dyDescent="0.25">
      <c r="A267" s="512"/>
      <c r="B267" s="444"/>
      <c r="C267" s="444"/>
      <c r="D267" s="444"/>
      <c r="E267" s="444"/>
      <c r="F267" s="182"/>
      <c r="G267" s="182"/>
      <c r="H267" s="182"/>
      <c r="I267" s="182"/>
      <c r="J267" s="182"/>
    </row>
    <row r="268" spans="1:10" x14ac:dyDescent="0.25">
      <c r="A268" s="845" t="s">
        <v>1519</v>
      </c>
      <c r="B268" s="845"/>
      <c r="C268" s="845"/>
      <c r="D268" s="845"/>
      <c r="E268" s="507"/>
      <c r="F268" s="182"/>
      <c r="G268" s="182"/>
      <c r="H268" s="182"/>
      <c r="I268" s="182"/>
      <c r="J268" s="182"/>
    </row>
    <row r="269" spans="1:10" ht="59.25" customHeight="1" x14ac:dyDescent="0.25">
      <c r="A269" s="845"/>
      <c r="B269" s="845"/>
      <c r="C269" s="845"/>
      <c r="D269" s="845"/>
      <c r="E269" s="488"/>
      <c r="F269" s="182"/>
      <c r="G269" s="182"/>
      <c r="H269" s="182"/>
      <c r="I269" s="182"/>
      <c r="J269" s="182"/>
    </row>
    <row r="270" spans="1:10" ht="75.75" customHeight="1" x14ac:dyDescent="0.25">
      <c r="A270" s="845" t="s">
        <v>1520</v>
      </c>
      <c r="B270" s="845"/>
      <c r="C270" s="845"/>
      <c r="D270" s="845"/>
      <c r="E270" s="507"/>
      <c r="F270" s="182"/>
      <c r="G270" s="182"/>
      <c r="H270" s="182"/>
      <c r="I270" s="182"/>
      <c r="J270" s="182"/>
    </row>
    <row r="271" spans="1:10" x14ac:dyDescent="0.25">
      <c r="A271" s="512"/>
      <c r="B271" s="444"/>
      <c r="C271" s="444"/>
      <c r="D271" s="444"/>
      <c r="E271" s="444"/>
      <c r="F271" s="182"/>
      <c r="G271" s="182"/>
      <c r="H271" s="182"/>
      <c r="I271" s="182"/>
      <c r="J271" s="182"/>
    </row>
    <row r="272" spans="1:10" ht="27.75" customHeight="1" x14ac:dyDescent="0.25">
      <c r="A272" s="512" t="s">
        <v>1521</v>
      </c>
      <c r="B272" s="444"/>
      <c r="C272" s="444"/>
      <c r="D272" s="444"/>
      <c r="E272" s="444"/>
      <c r="F272" s="182"/>
      <c r="G272" s="182"/>
      <c r="H272" s="182"/>
      <c r="I272" s="182"/>
      <c r="J272" s="182"/>
    </row>
    <row r="273" spans="1:10" x14ac:dyDescent="0.25">
      <c r="A273" s="512"/>
      <c r="B273" s="444"/>
      <c r="C273" s="444"/>
      <c r="D273" s="444"/>
      <c r="E273" s="444"/>
      <c r="F273" s="182"/>
      <c r="G273" s="182"/>
      <c r="H273" s="182"/>
      <c r="I273" s="182"/>
      <c r="J273" s="182"/>
    </row>
    <row r="274" spans="1:10" x14ac:dyDescent="0.25">
      <c r="A274" s="512" t="s">
        <v>1522</v>
      </c>
      <c r="B274" s="444"/>
      <c r="C274" s="444"/>
      <c r="D274" s="444"/>
      <c r="E274" s="444"/>
      <c r="F274" s="182"/>
      <c r="G274" s="182"/>
      <c r="H274" s="182"/>
      <c r="I274" s="182"/>
      <c r="J274" s="182"/>
    </row>
    <row r="275" spans="1:10" x14ac:dyDescent="0.25">
      <c r="A275" s="512"/>
      <c r="B275" s="444"/>
      <c r="C275" s="444"/>
      <c r="D275" s="444"/>
      <c r="E275" s="444"/>
      <c r="F275" s="182"/>
      <c r="G275" s="182"/>
      <c r="H275" s="182"/>
      <c r="I275" s="182"/>
      <c r="J275" s="182"/>
    </row>
    <row r="276" spans="1:10" x14ac:dyDescent="0.25">
      <c r="A276" s="512" t="s">
        <v>1523</v>
      </c>
      <c r="B276" s="444"/>
      <c r="C276" s="444"/>
      <c r="D276" s="444"/>
      <c r="E276" s="444"/>
      <c r="F276" s="182"/>
      <c r="G276" s="182"/>
      <c r="H276" s="182"/>
      <c r="I276" s="182"/>
      <c r="J276" s="182"/>
    </row>
    <row r="277" spans="1:10" x14ac:dyDescent="0.25">
      <c r="A277" s="846" t="s">
        <v>1524</v>
      </c>
      <c r="B277" s="846"/>
      <c r="C277" s="846"/>
      <c r="D277" s="846"/>
      <c r="E277" s="444"/>
      <c r="F277" s="182"/>
      <c r="G277" s="182"/>
      <c r="H277" s="182"/>
      <c r="I277" s="182"/>
      <c r="J277" s="182"/>
    </row>
    <row r="278" spans="1:10" ht="28.5" customHeight="1" x14ac:dyDescent="0.25">
      <c r="A278" s="846"/>
      <c r="B278" s="846"/>
      <c r="C278" s="846"/>
      <c r="D278" s="846"/>
      <c r="E278" s="444"/>
      <c r="F278" s="182"/>
      <c r="G278" s="182"/>
      <c r="H278" s="182"/>
      <c r="I278" s="182"/>
      <c r="J278" s="182"/>
    </row>
    <row r="279" spans="1:10" x14ac:dyDescent="0.25">
      <c r="A279" s="517"/>
      <c r="B279" s="517"/>
      <c r="C279" s="517"/>
      <c r="D279" s="517"/>
      <c r="E279" s="444"/>
      <c r="F279" s="182"/>
      <c r="G279" s="182"/>
      <c r="H279" s="182"/>
      <c r="I279" s="182"/>
      <c r="J279" s="182"/>
    </row>
    <row r="280" spans="1:10" x14ac:dyDescent="0.25">
      <c r="A280" s="512" t="s">
        <v>1525</v>
      </c>
      <c r="B280" s="444"/>
      <c r="C280" s="444"/>
      <c r="D280" s="444"/>
      <c r="E280" s="444"/>
      <c r="F280" s="182"/>
      <c r="G280" s="182"/>
      <c r="H280" s="182"/>
      <c r="I280" s="182"/>
      <c r="J280" s="182"/>
    </row>
    <row r="281" spans="1:10" x14ac:dyDescent="0.25">
      <c r="A281" s="512"/>
      <c r="B281" s="444"/>
      <c r="C281" s="444"/>
      <c r="D281" s="444"/>
      <c r="E281" s="444"/>
      <c r="F281" s="182"/>
      <c r="G281" s="182"/>
      <c r="H281" s="182"/>
      <c r="I281" s="182"/>
      <c r="J281" s="182"/>
    </row>
    <row r="282" spans="1:10" x14ac:dyDescent="0.25">
      <c r="A282" s="512" t="s">
        <v>1522</v>
      </c>
      <c r="B282" s="444"/>
      <c r="C282" s="444"/>
      <c r="D282" s="444"/>
      <c r="E282" s="444"/>
      <c r="F282" s="182"/>
      <c r="G282" s="182"/>
      <c r="H282" s="182"/>
      <c r="I282" s="182"/>
      <c r="J282" s="182"/>
    </row>
    <row r="283" spans="1:10" x14ac:dyDescent="0.25">
      <c r="A283" s="512"/>
      <c r="B283" s="444"/>
      <c r="C283" s="444"/>
      <c r="D283" s="444"/>
      <c r="E283" s="444"/>
      <c r="F283" s="182"/>
      <c r="G283" s="182"/>
      <c r="H283" s="182"/>
      <c r="I283" s="182"/>
      <c r="J283" s="182"/>
    </row>
    <row r="284" spans="1:10" x14ac:dyDescent="0.25">
      <c r="A284" s="512" t="s">
        <v>1526</v>
      </c>
      <c r="B284" s="444"/>
      <c r="C284" s="444"/>
      <c r="D284" s="444"/>
      <c r="E284" s="444"/>
      <c r="F284" s="182"/>
      <c r="G284" s="182"/>
      <c r="H284" s="182"/>
      <c r="I284" s="182"/>
      <c r="J284" s="182"/>
    </row>
    <row r="285" spans="1:10" ht="27.75" customHeight="1" x14ac:dyDescent="0.25">
      <c r="A285" s="512" t="s">
        <v>1527</v>
      </c>
      <c r="B285" s="444"/>
      <c r="C285" s="444"/>
      <c r="D285" s="444"/>
      <c r="E285" s="444"/>
      <c r="F285" s="182"/>
      <c r="G285" s="182"/>
      <c r="H285" s="182"/>
      <c r="I285" s="182"/>
      <c r="J285" s="182"/>
    </row>
    <row r="286" spans="1:10" x14ac:dyDescent="0.25">
      <c r="A286" s="581" t="s">
        <v>1528</v>
      </c>
      <c r="B286" s="582">
        <v>175442113.72</v>
      </c>
      <c r="C286" s="444"/>
      <c r="D286" s="444"/>
      <c r="E286" s="444"/>
      <c r="F286" s="182"/>
      <c r="G286" s="182"/>
      <c r="H286" s="182"/>
      <c r="I286" s="182"/>
      <c r="J286" s="182"/>
    </row>
    <row r="287" spans="1:10" x14ac:dyDescent="0.25">
      <c r="A287" s="581" t="s">
        <v>1529</v>
      </c>
      <c r="B287" s="582">
        <v>144909853.16999999</v>
      </c>
      <c r="C287" s="444"/>
      <c r="D287" s="444"/>
      <c r="E287" s="444"/>
      <c r="F287" s="182"/>
      <c r="G287" s="182"/>
      <c r="H287" s="182"/>
      <c r="I287" s="182"/>
      <c r="J287" s="182"/>
    </row>
    <row r="288" spans="1:10" x14ac:dyDescent="0.25">
      <c r="A288" s="512"/>
      <c r="B288" s="444"/>
      <c r="C288" s="444"/>
      <c r="D288" s="444"/>
      <c r="E288" s="444"/>
      <c r="F288" s="182"/>
      <c r="G288" s="182"/>
      <c r="H288" s="182"/>
      <c r="I288" s="182"/>
      <c r="J288" s="182"/>
    </row>
    <row r="289" spans="1:10" ht="24.75" customHeight="1" x14ac:dyDescent="0.25">
      <c r="A289" s="512" t="s">
        <v>1530</v>
      </c>
      <c r="B289" s="444"/>
      <c r="C289" s="444"/>
      <c r="D289" s="444"/>
      <c r="E289" s="444"/>
      <c r="F289" s="182"/>
      <c r="G289" s="182"/>
      <c r="H289" s="182"/>
      <c r="I289" s="182"/>
      <c r="J289" s="182"/>
    </row>
    <row r="290" spans="1:10" ht="39.75" customHeight="1" x14ac:dyDescent="0.25">
      <c r="A290" s="512"/>
      <c r="B290" s="444"/>
      <c r="C290" s="444"/>
      <c r="D290" s="444"/>
      <c r="E290" s="444"/>
      <c r="F290" s="182"/>
      <c r="G290" s="182"/>
      <c r="H290" s="182"/>
      <c r="I290" s="182"/>
      <c r="J290" s="182"/>
    </row>
    <row r="291" spans="1:10" x14ac:dyDescent="0.25">
      <c r="A291" s="846" t="s">
        <v>1531</v>
      </c>
      <c r="B291" s="846"/>
      <c r="C291" s="846"/>
      <c r="D291" s="846"/>
      <c r="E291" s="846"/>
      <c r="F291" s="182"/>
      <c r="G291" s="182"/>
      <c r="H291" s="182"/>
      <c r="I291" s="182"/>
      <c r="J291" s="182"/>
    </row>
    <row r="292" spans="1:10" x14ac:dyDescent="0.25">
      <c r="A292" s="512"/>
      <c r="B292" s="444"/>
      <c r="C292" s="444"/>
      <c r="D292" s="444"/>
      <c r="E292" s="444"/>
      <c r="F292" s="182"/>
      <c r="G292" s="182"/>
      <c r="H292" s="182"/>
      <c r="I292" s="182"/>
      <c r="J292" s="182"/>
    </row>
    <row r="293" spans="1:10" x14ac:dyDescent="0.25">
      <c r="A293" s="512" t="s">
        <v>1532</v>
      </c>
      <c r="B293" s="444"/>
      <c r="C293" s="444"/>
      <c r="D293" s="444"/>
      <c r="E293" s="444"/>
      <c r="F293" s="182"/>
      <c r="G293" s="182"/>
      <c r="H293" s="182"/>
      <c r="I293" s="182"/>
      <c r="J293" s="182"/>
    </row>
    <row r="294" spans="1:10" x14ac:dyDescent="0.25">
      <c r="A294" s="512"/>
      <c r="B294" s="444"/>
      <c r="C294" s="444"/>
      <c r="D294" s="444"/>
      <c r="E294" s="444"/>
      <c r="F294" s="182"/>
      <c r="G294" s="182"/>
      <c r="H294" s="182"/>
      <c r="I294" s="182"/>
      <c r="J294" s="182"/>
    </row>
    <row r="295" spans="1:10" x14ac:dyDescent="0.25">
      <c r="A295" s="512" t="s">
        <v>1522</v>
      </c>
      <c r="B295" s="444"/>
      <c r="C295" s="444"/>
      <c r="D295" s="444"/>
      <c r="E295" s="444"/>
      <c r="F295" s="182"/>
      <c r="G295" s="182"/>
      <c r="H295" s="182"/>
      <c r="I295" s="182"/>
      <c r="J295" s="182"/>
    </row>
    <row r="296" spans="1:10" x14ac:dyDescent="0.25">
      <c r="A296" s="512"/>
      <c r="B296" s="444"/>
      <c r="C296" s="444"/>
      <c r="D296" s="444"/>
      <c r="E296" s="444"/>
      <c r="F296" s="182"/>
      <c r="G296" s="182"/>
      <c r="H296" s="182"/>
      <c r="I296" s="182"/>
      <c r="J296" s="182"/>
    </row>
    <row r="297" spans="1:10" x14ac:dyDescent="0.25">
      <c r="A297" s="512" t="s">
        <v>1533</v>
      </c>
      <c r="B297" s="444"/>
      <c r="C297" s="444"/>
      <c r="D297" s="444"/>
      <c r="E297" s="444"/>
      <c r="F297" s="182"/>
      <c r="G297" s="182"/>
      <c r="H297" s="182"/>
      <c r="I297" s="182"/>
      <c r="J297" s="182"/>
    </row>
    <row r="298" spans="1:10" x14ac:dyDescent="0.25">
      <c r="A298" s="512"/>
      <c r="B298" s="444"/>
      <c r="C298" s="444"/>
      <c r="D298" s="444"/>
      <c r="E298" s="444"/>
      <c r="F298" s="182"/>
      <c r="G298" s="182"/>
      <c r="H298" s="182"/>
      <c r="I298" s="182"/>
      <c r="J298" s="182"/>
    </row>
    <row r="299" spans="1:10" x14ac:dyDescent="0.25">
      <c r="A299" s="512" t="s">
        <v>1534</v>
      </c>
      <c r="B299" s="444"/>
      <c r="C299" s="444"/>
      <c r="D299" s="444"/>
      <c r="E299" s="444"/>
      <c r="F299" s="182"/>
      <c r="G299" s="182"/>
      <c r="H299" s="182"/>
      <c r="I299" s="182"/>
      <c r="J299" s="182"/>
    </row>
    <row r="300" spans="1:10" x14ac:dyDescent="0.25">
      <c r="A300" s="512" t="s">
        <v>1535</v>
      </c>
      <c r="B300" s="444"/>
      <c r="C300" s="444"/>
      <c r="D300" s="444"/>
      <c r="E300" s="444"/>
      <c r="F300" s="182"/>
      <c r="G300" s="182"/>
      <c r="H300" s="182"/>
      <c r="I300" s="182"/>
      <c r="J300" s="182"/>
    </row>
    <row r="301" spans="1:10" x14ac:dyDescent="0.25">
      <c r="A301" s="512" t="s">
        <v>1536</v>
      </c>
      <c r="B301" s="444"/>
      <c r="C301" s="444"/>
      <c r="D301" s="444"/>
      <c r="E301" s="444"/>
      <c r="F301" s="182"/>
      <c r="G301" s="182"/>
      <c r="H301" s="182"/>
      <c r="I301" s="182"/>
      <c r="J301" s="182"/>
    </row>
    <row r="302" spans="1:10" x14ac:dyDescent="0.25">
      <c r="A302" s="512" t="s">
        <v>1537</v>
      </c>
      <c r="B302" s="444"/>
      <c r="C302" s="444"/>
      <c r="D302" s="444"/>
      <c r="E302" s="444"/>
      <c r="F302" s="182"/>
      <c r="G302" s="182"/>
      <c r="H302" s="182"/>
      <c r="I302" s="182"/>
      <c r="J302" s="182"/>
    </row>
    <row r="303" spans="1:10" x14ac:dyDescent="0.25">
      <c r="A303" s="512" t="s">
        <v>1538</v>
      </c>
      <c r="B303" s="444"/>
      <c r="C303" s="444"/>
      <c r="D303" s="444"/>
      <c r="E303" s="444"/>
      <c r="F303" s="182"/>
      <c r="G303" s="182"/>
      <c r="H303" s="182"/>
      <c r="I303" s="182"/>
      <c r="J303" s="182"/>
    </row>
    <row r="304" spans="1:10" x14ac:dyDescent="0.25">
      <c r="A304" s="512" t="s">
        <v>1539</v>
      </c>
      <c r="B304" s="444"/>
      <c r="C304" s="444"/>
      <c r="D304" s="444"/>
      <c r="E304" s="444"/>
      <c r="F304" s="182"/>
      <c r="G304" s="182"/>
      <c r="H304" s="182"/>
      <c r="I304" s="182"/>
      <c r="J304" s="182"/>
    </row>
    <row r="305" spans="1:10" x14ac:dyDescent="0.25">
      <c r="A305" s="512" t="s">
        <v>1540</v>
      </c>
      <c r="B305" s="444"/>
      <c r="C305" s="444"/>
      <c r="D305" s="444"/>
      <c r="E305" s="444"/>
      <c r="F305" s="182"/>
      <c r="G305" s="182"/>
      <c r="H305" s="182"/>
      <c r="I305" s="182"/>
      <c r="J305" s="182"/>
    </row>
    <row r="306" spans="1:10" x14ac:dyDescent="0.25">
      <c r="A306" s="512"/>
      <c r="B306" s="444"/>
      <c r="C306" s="444"/>
      <c r="D306" s="444"/>
      <c r="E306" s="444"/>
      <c r="F306" s="182"/>
      <c r="G306" s="182"/>
      <c r="H306" s="182"/>
      <c r="I306" s="182"/>
      <c r="J306" s="182"/>
    </row>
    <row r="307" spans="1:10" x14ac:dyDescent="0.25">
      <c r="A307" s="512" t="s">
        <v>1541</v>
      </c>
      <c r="B307" s="444"/>
      <c r="C307" s="444"/>
      <c r="D307" s="444"/>
      <c r="E307" s="444"/>
      <c r="F307" s="182"/>
      <c r="G307" s="182"/>
      <c r="H307" s="182"/>
      <c r="I307" s="182"/>
      <c r="J307" s="182"/>
    </row>
    <row r="308" spans="1:10" x14ac:dyDescent="0.25">
      <c r="A308" s="512" t="s">
        <v>1522</v>
      </c>
      <c r="B308" s="444"/>
      <c r="C308" s="444"/>
      <c r="D308" s="444"/>
      <c r="E308" s="444"/>
      <c r="F308" s="182"/>
      <c r="G308" s="182"/>
      <c r="H308" s="182"/>
      <c r="I308" s="182"/>
      <c r="J308" s="182"/>
    </row>
    <row r="309" spans="1:10" x14ac:dyDescent="0.25">
      <c r="A309" s="512"/>
      <c r="B309" s="444"/>
      <c r="C309" s="444"/>
      <c r="D309" s="444"/>
      <c r="E309" s="444"/>
      <c r="F309" s="182"/>
      <c r="G309" s="182"/>
      <c r="H309" s="182"/>
      <c r="I309" s="182"/>
      <c r="J309" s="182"/>
    </row>
    <row r="310" spans="1:10" x14ac:dyDescent="0.25">
      <c r="A310" s="512" t="s">
        <v>1542</v>
      </c>
      <c r="B310" s="444"/>
      <c r="C310" s="444"/>
      <c r="D310" s="444"/>
      <c r="E310" s="444"/>
      <c r="F310" s="182"/>
      <c r="G310" s="182"/>
      <c r="H310" s="182"/>
      <c r="I310" s="182"/>
      <c r="J310" s="182"/>
    </row>
    <row r="311" spans="1:10" x14ac:dyDescent="0.25">
      <c r="A311" s="512"/>
      <c r="B311" s="444"/>
      <c r="C311" s="444"/>
      <c r="D311" s="444"/>
      <c r="E311" s="444"/>
      <c r="F311" s="182"/>
      <c r="G311" s="182"/>
      <c r="H311" s="182"/>
      <c r="I311" s="182"/>
      <c r="J311" s="182"/>
    </row>
    <row r="312" spans="1:10" x14ac:dyDescent="0.25">
      <c r="A312" s="512" t="s">
        <v>1522</v>
      </c>
      <c r="B312" s="444"/>
      <c r="C312" s="444"/>
      <c r="D312" s="444"/>
      <c r="E312" s="444"/>
      <c r="F312" s="182"/>
      <c r="G312" s="182"/>
      <c r="H312" s="182"/>
      <c r="I312" s="182"/>
      <c r="J312" s="182"/>
    </row>
    <row r="313" spans="1:10" x14ac:dyDescent="0.25">
      <c r="A313" s="512"/>
      <c r="B313" s="444"/>
      <c r="C313" s="444"/>
      <c r="D313" s="444"/>
      <c r="E313" s="444"/>
      <c r="F313" s="182"/>
      <c r="G313" s="182"/>
      <c r="H313" s="182"/>
      <c r="I313" s="182"/>
      <c r="J313" s="182"/>
    </row>
    <row r="314" spans="1:10" x14ac:dyDescent="0.25">
      <c r="A314" s="512" t="s">
        <v>1543</v>
      </c>
      <c r="B314" s="444"/>
      <c r="C314" s="444"/>
      <c r="D314" s="444"/>
      <c r="E314" s="444"/>
      <c r="F314" s="182"/>
      <c r="G314" s="182"/>
      <c r="H314" s="182"/>
      <c r="I314" s="182"/>
      <c r="J314" s="182"/>
    </row>
    <row r="315" spans="1:10" x14ac:dyDescent="0.25">
      <c r="A315" s="512" t="s">
        <v>1522</v>
      </c>
      <c r="B315" s="444"/>
      <c r="C315" s="444"/>
      <c r="D315" s="444"/>
      <c r="E315" s="444"/>
      <c r="F315" s="182"/>
      <c r="G315" s="182"/>
      <c r="H315" s="182"/>
      <c r="I315" s="182"/>
      <c r="J315" s="182"/>
    </row>
    <row r="316" spans="1:10" x14ac:dyDescent="0.25">
      <c r="A316" s="512"/>
      <c r="B316" s="444"/>
      <c r="C316" s="444"/>
      <c r="D316" s="444"/>
      <c r="E316" s="444"/>
      <c r="F316" s="182"/>
      <c r="G316" s="182"/>
      <c r="H316" s="182"/>
      <c r="I316" s="182"/>
      <c r="J316" s="182"/>
    </row>
    <row r="317" spans="1:10" x14ac:dyDescent="0.25">
      <c r="A317" s="512" t="s">
        <v>1544</v>
      </c>
      <c r="B317" s="444"/>
      <c r="C317" s="444"/>
      <c r="D317" s="444"/>
      <c r="E317" s="444"/>
      <c r="F317" s="182"/>
      <c r="G317" s="182"/>
      <c r="H317" s="182"/>
      <c r="I317" s="182"/>
      <c r="J317" s="182"/>
    </row>
    <row r="318" spans="1:10" x14ac:dyDescent="0.25">
      <c r="A318" s="512" t="s">
        <v>1545</v>
      </c>
      <c r="B318" s="444"/>
      <c r="C318" s="444"/>
      <c r="D318" s="444"/>
      <c r="E318" s="444"/>
      <c r="F318" s="182"/>
      <c r="G318" s="182"/>
      <c r="H318" s="182"/>
      <c r="I318" s="182"/>
      <c r="J318" s="182"/>
    </row>
    <row r="319" spans="1:10" x14ac:dyDescent="0.25">
      <c r="A319" s="182"/>
      <c r="B319" s="182"/>
      <c r="C319" s="182"/>
      <c r="D319" s="182"/>
      <c r="E319" s="182"/>
      <c r="F319" s="182"/>
      <c r="G319" s="182"/>
      <c r="H319" s="182"/>
      <c r="I319" s="182"/>
      <c r="J319" s="182"/>
    </row>
    <row r="320" spans="1:10" s="9" customFormat="1" ht="12" x14ac:dyDescent="0.2">
      <c r="A320" s="442"/>
      <c r="B320" s="442"/>
      <c r="C320" s="442"/>
      <c r="D320" s="442"/>
      <c r="E320" s="442"/>
      <c r="F320" s="442"/>
      <c r="G320" s="442"/>
      <c r="H320" s="442"/>
      <c r="I320" s="442"/>
      <c r="J320" s="442"/>
    </row>
    <row r="321" spans="1:10" s="9" customFormat="1" ht="12" x14ac:dyDescent="0.2">
      <c r="A321" s="442"/>
      <c r="B321" s="442"/>
      <c r="C321" s="442"/>
      <c r="D321" s="442"/>
      <c r="E321" s="442"/>
      <c r="F321" s="442"/>
      <c r="G321" s="442"/>
      <c r="H321" s="442"/>
      <c r="I321" s="442"/>
      <c r="J321" s="442"/>
    </row>
    <row r="322" spans="1:10" s="9" customFormat="1" ht="12" x14ac:dyDescent="0.2">
      <c r="A322" s="442"/>
      <c r="B322" s="442"/>
      <c r="C322" s="442"/>
      <c r="D322" s="442"/>
      <c r="E322" s="442"/>
      <c r="F322" s="442"/>
      <c r="G322" s="442"/>
      <c r="H322" s="442"/>
      <c r="I322" s="442"/>
      <c r="J322" s="442"/>
    </row>
    <row r="323" spans="1:10" s="9" customFormat="1" ht="12" x14ac:dyDescent="0.2">
      <c r="A323" s="442"/>
      <c r="B323" s="442"/>
      <c r="C323" s="442"/>
      <c r="D323" s="442"/>
      <c r="E323" s="442"/>
      <c r="F323" s="442"/>
      <c r="G323" s="442"/>
      <c r="H323" s="442"/>
      <c r="I323" s="442"/>
      <c r="J323" s="442"/>
    </row>
    <row r="324" spans="1:10" s="9" customFormat="1" ht="12" x14ac:dyDescent="0.2">
      <c r="A324" s="442"/>
      <c r="B324" s="442"/>
      <c r="C324" s="442"/>
      <c r="D324" s="442"/>
      <c r="E324" s="442"/>
      <c r="F324" s="442"/>
      <c r="G324" s="442"/>
      <c r="H324" s="442"/>
      <c r="I324" s="442"/>
      <c r="J324" s="442"/>
    </row>
    <row r="325" spans="1:10" s="9" customFormat="1" ht="12" x14ac:dyDescent="0.2">
      <c r="A325" s="442"/>
      <c r="B325" s="442"/>
      <c r="C325" s="442"/>
      <c r="D325" s="442"/>
      <c r="E325" s="442"/>
      <c r="F325" s="442"/>
      <c r="G325" s="442"/>
      <c r="H325" s="442"/>
      <c r="I325" s="442"/>
      <c r="J325" s="442"/>
    </row>
    <row r="326" spans="1:10" s="9" customFormat="1" ht="12" x14ac:dyDescent="0.2">
      <c r="A326" s="442"/>
      <c r="B326" s="442"/>
      <c r="C326" s="442"/>
      <c r="D326" s="442"/>
      <c r="E326" s="442"/>
      <c r="F326" s="442"/>
      <c r="G326" s="442"/>
      <c r="H326" s="442"/>
      <c r="I326" s="442"/>
      <c r="J326" s="442"/>
    </row>
    <row r="327" spans="1:10" s="9" customFormat="1" ht="12" x14ac:dyDescent="0.2">
      <c r="A327" s="442"/>
      <c r="B327" s="442"/>
      <c r="C327" s="442"/>
      <c r="D327" s="442"/>
      <c r="E327" s="442"/>
      <c r="F327" s="442"/>
      <c r="G327" s="442"/>
      <c r="H327" s="442"/>
      <c r="I327" s="442"/>
      <c r="J327" s="442"/>
    </row>
    <row r="328" spans="1:10" s="9" customFormat="1" ht="12" x14ac:dyDescent="0.2">
      <c r="A328" s="442"/>
      <c r="B328" s="442"/>
      <c r="C328" s="442"/>
      <c r="D328" s="442"/>
      <c r="E328" s="442"/>
      <c r="F328" s="442"/>
      <c r="G328" s="442"/>
      <c r="H328" s="442"/>
      <c r="I328" s="442"/>
      <c r="J328" s="442"/>
    </row>
    <row r="329" spans="1:10" s="9" customFormat="1" ht="12" x14ac:dyDescent="0.2">
      <c r="A329" s="442"/>
      <c r="B329" s="442"/>
      <c r="C329" s="442"/>
      <c r="D329" s="442"/>
      <c r="E329" s="442"/>
      <c r="F329" s="442"/>
      <c r="G329" s="442"/>
      <c r="H329" s="442"/>
      <c r="I329" s="442"/>
      <c r="J329" s="442"/>
    </row>
    <row r="330" spans="1:10" s="9" customFormat="1" ht="12" x14ac:dyDescent="0.2">
      <c r="A330" s="442"/>
      <c r="B330" s="442"/>
      <c r="C330" s="442"/>
      <c r="D330" s="442"/>
      <c r="E330" s="442"/>
      <c r="F330" s="442"/>
      <c r="G330" s="442"/>
      <c r="H330" s="442"/>
      <c r="I330" s="442"/>
      <c r="J330" s="442"/>
    </row>
    <row r="331" spans="1:10" s="9" customFormat="1" ht="12" x14ac:dyDescent="0.2">
      <c r="A331" s="546"/>
      <c r="B331" s="442"/>
      <c r="C331" s="442"/>
      <c r="D331" s="442"/>
      <c r="E331" s="442"/>
      <c r="F331" s="442"/>
      <c r="G331" s="442"/>
      <c r="H331" s="442"/>
      <c r="I331" s="442"/>
      <c r="J331" s="442"/>
    </row>
    <row r="332" spans="1:10" s="9" customFormat="1" ht="12" x14ac:dyDescent="0.2">
      <c r="A332" s="442"/>
      <c r="B332" s="442"/>
      <c r="C332" s="442"/>
      <c r="D332" s="442"/>
      <c r="E332" s="442"/>
      <c r="F332" s="442"/>
      <c r="G332" s="442"/>
      <c r="H332" s="442"/>
      <c r="I332" s="442"/>
      <c r="J332" s="442"/>
    </row>
    <row r="333" spans="1:10" s="9" customFormat="1" ht="12" x14ac:dyDescent="0.2">
      <c r="E333" s="442"/>
      <c r="F333" s="442"/>
    </row>
    <row r="334" spans="1:10" s="9" customFormat="1" ht="12" x14ac:dyDescent="0.2">
      <c r="E334" s="442"/>
      <c r="F334" s="442"/>
    </row>
    <row r="335" spans="1:10" s="9" customFormat="1" ht="12" x14ac:dyDescent="0.2">
      <c r="E335" s="442"/>
      <c r="F335" s="442"/>
    </row>
    <row r="336" spans="1:10" s="9" customFormat="1" ht="12" x14ac:dyDescent="0.2">
      <c r="E336" s="442"/>
      <c r="F336" s="442"/>
    </row>
    <row r="337" spans="5:6" s="9" customFormat="1" ht="12" x14ac:dyDescent="0.2">
      <c r="E337" s="442"/>
      <c r="F337" s="442"/>
    </row>
    <row r="338" spans="5:6" s="9" customFormat="1" ht="12" x14ac:dyDescent="0.2">
      <c r="E338" s="442"/>
      <c r="F338" s="442"/>
    </row>
  </sheetData>
  <mergeCells count="65">
    <mergeCell ref="A85:E85"/>
    <mergeCell ref="A87:E87"/>
    <mergeCell ref="A100:E100"/>
    <mergeCell ref="A103:C103"/>
    <mergeCell ref="A107:E107"/>
    <mergeCell ref="A104:C104"/>
    <mergeCell ref="A105:C105"/>
    <mergeCell ref="A56:E56"/>
    <mergeCell ref="A67:D67"/>
    <mergeCell ref="A69:E69"/>
    <mergeCell ref="A80:E80"/>
    <mergeCell ref="A82:E82"/>
    <mergeCell ref="A27:E27"/>
    <mergeCell ref="A30:E30"/>
    <mergeCell ref="A32:E32"/>
    <mergeCell ref="A46:B46"/>
    <mergeCell ref="A48:E48"/>
    <mergeCell ref="A7:E7"/>
    <mergeCell ref="A9:E9"/>
    <mergeCell ref="A11:E11"/>
    <mergeCell ref="A14:C14"/>
    <mergeCell ref="A16:E16"/>
    <mergeCell ref="A12:E12"/>
    <mergeCell ref="A1:I1"/>
    <mergeCell ref="A3:I3"/>
    <mergeCell ref="A2:I2"/>
    <mergeCell ref="A4:I4"/>
    <mergeCell ref="A5:I5"/>
    <mergeCell ref="A49:E49"/>
    <mergeCell ref="A50:E50"/>
    <mergeCell ref="A51:E51"/>
    <mergeCell ref="A52:E52"/>
    <mergeCell ref="A54:E54"/>
    <mergeCell ref="A108:E108"/>
    <mergeCell ref="A109:E109"/>
    <mergeCell ref="A111:E111"/>
    <mergeCell ref="A120:B120"/>
    <mergeCell ref="A124:E124"/>
    <mergeCell ref="A125:B125"/>
    <mergeCell ref="A129:E129"/>
    <mergeCell ref="A131:E131"/>
    <mergeCell ref="A175:B175"/>
    <mergeCell ref="A238:D238"/>
    <mergeCell ref="A239:D239"/>
    <mergeCell ref="A240:D240"/>
    <mergeCell ref="A134:E134"/>
    <mergeCell ref="A136:E136"/>
    <mergeCell ref="A147:D147"/>
    <mergeCell ref="A152:C152"/>
    <mergeCell ref="A155:B155"/>
    <mergeCell ref="A243:D243"/>
    <mergeCell ref="A244:D244"/>
    <mergeCell ref="A245:D245"/>
    <mergeCell ref="A249:D249"/>
    <mergeCell ref="A252:D252"/>
    <mergeCell ref="A253:D253"/>
    <mergeCell ref="A254:D254"/>
    <mergeCell ref="A256:D256"/>
    <mergeCell ref="A258:D258"/>
    <mergeCell ref="A260:D260"/>
    <mergeCell ref="A262:D262"/>
    <mergeCell ref="A268:D269"/>
    <mergeCell ref="A270:D270"/>
    <mergeCell ref="A277:D278"/>
    <mergeCell ref="A291:E291"/>
  </mergeCells>
  <pageMargins left="0.43307086614173229" right="0.99" top="0.47244094488188981" bottom="0.62992125984251968" header="0.31496062992125984" footer="0.31496062992125984"/>
  <pageSetup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30"/>
  <sheetViews>
    <sheetView workbookViewId="0">
      <selection activeCell="D11" sqref="D11"/>
    </sheetView>
  </sheetViews>
  <sheetFormatPr baseColWidth="10" defaultRowHeight="14.25" x14ac:dyDescent="0.25"/>
  <cols>
    <col min="1" max="1" width="1.42578125" style="40" customWidth="1"/>
    <col min="2" max="2" width="44.28515625" style="40" bestFit="1" customWidth="1"/>
    <col min="3" max="3" width="17.7109375" style="40" bestFit="1" customWidth="1"/>
    <col min="4" max="5" width="19.42578125" style="40" bestFit="1" customWidth="1"/>
    <col min="6" max="6" width="17.7109375" style="40" bestFit="1" customWidth="1"/>
    <col min="7" max="7" width="18.140625" style="40" customWidth="1"/>
    <col min="8" max="16384" width="11.42578125" style="40"/>
  </cols>
  <sheetData>
    <row r="1" spans="1:7" s="71" customFormat="1" ht="15" x14ac:dyDescent="0.25">
      <c r="A1" s="857" t="s">
        <v>167</v>
      </c>
      <c r="B1" s="857"/>
      <c r="C1" s="857"/>
      <c r="D1" s="857"/>
      <c r="E1" s="857"/>
      <c r="F1" s="857"/>
      <c r="G1" s="857"/>
    </row>
    <row r="2" spans="1:7" s="72" customFormat="1" ht="15.75" x14ac:dyDescent="0.25">
      <c r="A2" s="857" t="s">
        <v>131</v>
      </c>
      <c r="B2" s="857"/>
      <c r="C2" s="857"/>
      <c r="D2" s="857"/>
      <c r="E2" s="857"/>
      <c r="F2" s="857"/>
      <c r="G2" s="857"/>
    </row>
    <row r="3" spans="1:7" s="72" customFormat="1" ht="15.75" x14ac:dyDescent="0.25">
      <c r="A3" s="857" t="s">
        <v>660</v>
      </c>
      <c r="B3" s="857"/>
      <c r="C3" s="857"/>
      <c r="D3" s="857"/>
      <c r="E3" s="857"/>
      <c r="F3" s="857"/>
      <c r="G3" s="857"/>
    </row>
    <row r="4" spans="1:7" s="72" customFormat="1" ht="15.75" x14ac:dyDescent="0.25">
      <c r="A4" s="857" t="s">
        <v>1548</v>
      </c>
      <c r="B4" s="857"/>
      <c r="C4" s="857"/>
      <c r="D4" s="857"/>
      <c r="E4" s="857"/>
      <c r="F4" s="857"/>
      <c r="G4" s="857"/>
    </row>
    <row r="5" spans="1:7" s="73" customFormat="1" ht="15.75" thickBot="1" x14ac:dyDescent="0.3">
      <c r="A5" s="858" t="s">
        <v>122</v>
      </c>
      <c r="B5" s="858"/>
      <c r="C5" s="858"/>
      <c r="D5" s="858"/>
      <c r="E5" s="858"/>
      <c r="F5" s="858"/>
      <c r="G5" s="858"/>
    </row>
    <row r="6" spans="1:7" s="69" customFormat="1" ht="45.75" thickBot="1" x14ac:dyDescent="0.3">
      <c r="A6" s="856" t="s">
        <v>113</v>
      </c>
      <c r="B6" s="856"/>
      <c r="C6" s="70" t="s">
        <v>191</v>
      </c>
      <c r="D6" s="70" t="s">
        <v>188</v>
      </c>
      <c r="E6" s="70" t="s">
        <v>189</v>
      </c>
      <c r="F6" s="70" t="s">
        <v>192</v>
      </c>
      <c r="G6" s="70" t="s">
        <v>190</v>
      </c>
    </row>
    <row r="7" spans="1:7" ht="20.100000000000001" customHeight="1" x14ac:dyDescent="0.25">
      <c r="A7" s="74"/>
      <c r="B7" s="75"/>
      <c r="C7" s="76"/>
      <c r="D7" s="76"/>
      <c r="E7" s="76"/>
      <c r="F7" s="76"/>
      <c r="G7" s="76"/>
    </row>
    <row r="8" spans="1:7" ht="20.100000000000001" customHeight="1" x14ac:dyDescent="0.25">
      <c r="A8" s="77" t="s">
        <v>56</v>
      </c>
      <c r="B8" s="78"/>
      <c r="C8" s="317">
        <v>384881765.28999996</v>
      </c>
      <c r="D8" s="317">
        <v>1312575084.7800002</v>
      </c>
      <c r="E8" s="317">
        <v>1166373513.51</v>
      </c>
      <c r="F8" s="317">
        <v>531083336.56000018</v>
      </c>
      <c r="G8" s="317">
        <v>146201571.27000022</v>
      </c>
    </row>
    <row r="9" spans="1:7" ht="20.100000000000001" customHeight="1" x14ac:dyDescent="0.25">
      <c r="A9" s="79"/>
      <c r="B9" s="80"/>
      <c r="C9" s="76"/>
      <c r="D9" s="76"/>
      <c r="E9" s="76"/>
      <c r="F9" s="76"/>
      <c r="G9" s="76"/>
    </row>
    <row r="10" spans="1:7" ht="20.100000000000001" customHeight="1" x14ac:dyDescent="0.25">
      <c r="A10" s="79"/>
      <c r="B10" s="80" t="s">
        <v>58</v>
      </c>
      <c r="C10" s="317">
        <v>174449441.86000001</v>
      </c>
      <c r="D10" s="317">
        <v>1149696205.0700002</v>
      </c>
      <c r="E10" s="317">
        <v>1094586249.54</v>
      </c>
      <c r="F10" s="317">
        <v>229559397.39000034</v>
      </c>
      <c r="G10" s="317">
        <v>55109955.530000329</v>
      </c>
    </row>
    <row r="11" spans="1:7" ht="20.100000000000001" customHeight="1" x14ac:dyDescent="0.25">
      <c r="A11" s="81"/>
      <c r="B11" s="82" t="s">
        <v>60</v>
      </c>
      <c r="C11" s="318">
        <v>153900623.47</v>
      </c>
      <c r="D11" s="318">
        <v>746948513.94000006</v>
      </c>
      <c r="E11" s="318">
        <v>743528427.88</v>
      </c>
      <c r="F11" s="321">
        <v>157320709.53000009</v>
      </c>
      <c r="G11" s="321">
        <v>3420086.0600000918</v>
      </c>
    </row>
    <row r="12" spans="1:7" ht="20.100000000000001" customHeight="1" x14ac:dyDescent="0.25">
      <c r="A12" s="81"/>
      <c r="B12" s="82" t="s">
        <v>62</v>
      </c>
      <c r="C12" s="321">
        <v>414935.99</v>
      </c>
      <c r="D12" s="321">
        <v>321463354.66000003</v>
      </c>
      <c r="E12" s="321">
        <v>321130608.30000001</v>
      </c>
      <c r="F12" s="321">
        <v>747682.35000002384</v>
      </c>
      <c r="G12" s="321">
        <v>332746.36000002385</v>
      </c>
    </row>
    <row r="13" spans="1:7" ht="20.100000000000001" customHeight="1" x14ac:dyDescent="0.25">
      <c r="A13" s="81"/>
      <c r="B13" s="82" t="s">
        <v>64</v>
      </c>
      <c r="C13" s="320">
        <v>20133882.399999999</v>
      </c>
      <c r="D13" s="320">
        <v>81284336.469999999</v>
      </c>
      <c r="E13" s="320">
        <v>29927213.359999999</v>
      </c>
      <c r="F13" s="321">
        <v>71491005.510000005</v>
      </c>
      <c r="G13" s="321">
        <v>51357123.110000007</v>
      </c>
    </row>
    <row r="14" spans="1:7" ht="20.100000000000001" customHeight="1" x14ac:dyDescent="0.25">
      <c r="A14" s="81"/>
      <c r="B14" s="82" t="s">
        <v>66</v>
      </c>
      <c r="C14" s="320"/>
      <c r="D14" s="320"/>
      <c r="E14" s="320"/>
      <c r="F14" s="321">
        <v>0</v>
      </c>
      <c r="G14" s="321">
        <v>0</v>
      </c>
    </row>
    <row r="15" spans="1:7" ht="20.100000000000001" customHeight="1" x14ac:dyDescent="0.25">
      <c r="A15" s="81"/>
      <c r="B15" s="82" t="s">
        <v>68</v>
      </c>
      <c r="C15" s="320"/>
      <c r="D15" s="322"/>
      <c r="E15" s="322"/>
      <c r="F15" s="321">
        <v>0</v>
      </c>
      <c r="G15" s="321">
        <v>0</v>
      </c>
    </row>
    <row r="16" spans="1:7" ht="20.100000000000001" customHeight="1" x14ac:dyDescent="0.25">
      <c r="A16" s="81"/>
      <c r="B16" s="82" t="s">
        <v>70</v>
      </c>
      <c r="C16" s="320"/>
      <c r="D16" s="320"/>
      <c r="E16" s="320"/>
      <c r="F16" s="321">
        <v>0</v>
      </c>
      <c r="G16" s="321">
        <v>0</v>
      </c>
    </row>
    <row r="17" spans="1:7" ht="20.100000000000001" customHeight="1" x14ac:dyDescent="0.25">
      <c r="A17" s="81"/>
      <c r="B17" s="82" t="s">
        <v>72</v>
      </c>
      <c r="C17" s="321"/>
      <c r="D17" s="321"/>
      <c r="E17" s="321"/>
      <c r="F17" s="321">
        <v>0</v>
      </c>
      <c r="G17" s="321">
        <v>0</v>
      </c>
    </row>
    <row r="18" spans="1:7" ht="20.100000000000001" customHeight="1" x14ac:dyDescent="0.25">
      <c r="A18" s="79"/>
      <c r="B18" s="80"/>
      <c r="C18" s="321"/>
      <c r="D18" s="321"/>
      <c r="E18" s="321"/>
      <c r="F18" s="321">
        <v>0</v>
      </c>
      <c r="G18" s="321">
        <v>0</v>
      </c>
    </row>
    <row r="19" spans="1:7" ht="20.100000000000001" customHeight="1" x14ac:dyDescent="0.25">
      <c r="A19" s="79"/>
      <c r="B19" s="80" t="s">
        <v>75</v>
      </c>
      <c r="C19" s="319">
        <v>210432323.42999998</v>
      </c>
      <c r="D19" s="319">
        <v>162878879.71000001</v>
      </c>
      <c r="E19" s="319">
        <v>71787263.969999999</v>
      </c>
      <c r="F19" s="319">
        <v>301523939.16999996</v>
      </c>
      <c r="G19" s="319">
        <v>91091615.73999998</v>
      </c>
    </row>
    <row r="20" spans="1:7" ht="20.100000000000001" customHeight="1" x14ac:dyDescent="0.25">
      <c r="A20" s="81"/>
      <c r="B20" s="82" t="s">
        <v>77</v>
      </c>
      <c r="C20" s="321"/>
      <c r="D20" s="321"/>
      <c r="E20" s="321"/>
      <c r="F20" s="321"/>
      <c r="G20" s="321"/>
    </row>
    <row r="21" spans="1:7" ht="20.100000000000001" customHeight="1" x14ac:dyDescent="0.25">
      <c r="A21" s="81"/>
      <c r="B21" s="82" t="s">
        <v>79</v>
      </c>
      <c r="C21" s="321"/>
      <c r="D21" s="321"/>
      <c r="E21" s="321"/>
      <c r="F21" s="321"/>
      <c r="G21" s="321"/>
    </row>
    <row r="22" spans="1:7" ht="20.100000000000001" customHeight="1" x14ac:dyDescent="0.25">
      <c r="A22" s="81"/>
      <c r="B22" s="82" t="s">
        <v>82</v>
      </c>
      <c r="C22" s="321">
        <v>209642957.16999999</v>
      </c>
      <c r="D22" s="321">
        <v>124965950.23</v>
      </c>
      <c r="E22" s="321">
        <v>33715345.560000002</v>
      </c>
      <c r="F22" s="321">
        <v>300893561.83999997</v>
      </c>
      <c r="G22" s="321">
        <v>91250604.669999987</v>
      </c>
    </row>
    <row r="23" spans="1:7" ht="20.100000000000001" customHeight="1" x14ac:dyDescent="0.25">
      <c r="A23" s="81"/>
      <c r="B23" s="82" t="s">
        <v>85</v>
      </c>
      <c r="C23" s="320">
        <v>5433834.0899999999</v>
      </c>
      <c r="D23" s="323">
        <v>42920</v>
      </c>
      <c r="E23" s="323">
        <v>0</v>
      </c>
      <c r="F23" s="321">
        <v>5476754.0899999999</v>
      </c>
      <c r="G23" s="321">
        <v>42920</v>
      </c>
    </row>
    <row r="24" spans="1:7" ht="20.100000000000001" customHeight="1" x14ac:dyDescent="0.25">
      <c r="A24" s="81"/>
      <c r="B24" s="82" t="s">
        <v>86</v>
      </c>
      <c r="C24" s="320"/>
      <c r="D24" s="320"/>
      <c r="E24" s="320"/>
      <c r="F24" s="321">
        <v>0</v>
      </c>
      <c r="G24" s="321">
        <v>0</v>
      </c>
    </row>
    <row r="25" spans="1:7" ht="20.100000000000001" customHeight="1" x14ac:dyDescent="0.25">
      <c r="A25" s="81"/>
      <c r="B25" s="82" t="s">
        <v>88</v>
      </c>
      <c r="C25" s="320">
        <v>-4644467.83</v>
      </c>
      <c r="D25" s="323"/>
      <c r="E25" s="323">
        <v>201908.93</v>
      </c>
      <c r="F25" s="321">
        <v>-4846376.76</v>
      </c>
      <c r="G25" s="321">
        <v>-201908.9299999997</v>
      </c>
    </row>
    <row r="26" spans="1:7" ht="20.100000000000001" customHeight="1" x14ac:dyDescent="0.25">
      <c r="A26" s="81"/>
      <c r="B26" s="82" t="s">
        <v>89</v>
      </c>
      <c r="C26" s="320">
        <v>0</v>
      </c>
      <c r="D26" s="320">
        <v>37870009.479999997</v>
      </c>
      <c r="E26" s="320">
        <v>37870009.479999997</v>
      </c>
      <c r="F26" s="321">
        <v>0</v>
      </c>
      <c r="G26" s="321">
        <v>0</v>
      </c>
    </row>
    <row r="27" spans="1:7" ht="20.100000000000001" customHeight="1" x14ac:dyDescent="0.25">
      <c r="A27" s="81"/>
      <c r="B27" s="82" t="s">
        <v>91</v>
      </c>
      <c r="C27" s="320"/>
      <c r="D27" s="320"/>
      <c r="E27" s="320"/>
      <c r="F27" s="321">
        <f t="shared" ref="F27:F29" si="0">(C27+D27-E27)</f>
        <v>0</v>
      </c>
      <c r="G27" s="321">
        <f t="shared" ref="G27:G29" si="1">(F27-C27)</f>
        <v>0</v>
      </c>
    </row>
    <row r="28" spans="1:7" ht="20.100000000000001" customHeight="1" x14ac:dyDescent="0.25">
      <c r="A28" s="81"/>
      <c r="B28" s="82" t="s">
        <v>93</v>
      </c>
      <c r="C28" s="320"/>
      <c r="D28" s="320"/>
      <c r="E28" s="320"/>
      <c r="F28" s="321">
        <f t="shared" si="0"/>
        <v>0</v>
      </c>
      <c r="G28" s="321">
        <f t="shared" si="1"/>
        <v>0</v>
      </c>
    </row>
    <row r="29" spans="1:7" ht="20.100000000000001" customHeight="1" thickBot="1" x14ac:dyDescent="0.3">
      <c r="A29" s="83"/>
      <c r="B29" s="84"/>
      <c r="C29" s="324"/>
      <c r="D29" s="324"/>
      <c r="E29" s="324"/>
      <c r="F29" s="324">
        <f t="shared" si="0"/>
        <v>0</v>
      </c>
      <c r="G29" s="324">
        <f t="shared" si="1"/>
        <v>0</v>
      </c>
    </row>
    <row r="30" spans="1:7" x14ac:dyDescent="0.25">
      <c r="C30" s="325"/>
      <c r="D30" s="325"/>
      <c r="E30" s="325"/>
      <c r="F30" s="325"/>
      <c r="G30" s="325"/>
    </row>
  </sheetData>
  <mergeCells count="6">
    <mergeCell ref="A6:B6"/>
    <mergeCell ref="A1:G1"/>
    <mergeCell ref="A3:G3"/>
    <mergeCell ref="A2:G2"/>
    <mergeCell ref="A4:G4"/>
    <mergeCell ref="A5:G5"/>
  </mergeCells>
  <pageMargins left="0.23622047244094491" right="0.15748031496062992" top="0.74803149606299213" bottom="0.74803149606299213" header="0.31496062992125984" footer="0.31496062992125984"/>
  <pageSetup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G41"/>
  <sheetViews>
    <sheetView workbookViewId="0">
      <selection activeCell="F39" sqref="F39"/>
    </sheetView>
  </sheetViews>
  <sheetFormatPr baseColWidth="10" defaultRowHeight="14.25" x14ac:dyDescent="0.2"/>
  <cols>
    <col min="1" max="1" width="5.28515625" style="8" customWidth="1"/>
    <col min="2" max="2" width="33.7109375" style="8" customWidth="1"/>
    <col min="3" max="3" width="17" style="8" customWidth="1"/>
    <col min="4" max="4" width="16.85546875" style="8" customWidth="1"/>
    <col min="5" max="5" width="11.42578125" style="8" hidden="1" customWidth="1"/>
    <col min="6" max="6" width="17" style="8" customWidth="1"/>
    <col min="7" max="7" width="17.140625" style="8" customWidth="1"/>
    <col min="8" max="16384" width="11.42578125" style="8"/>
  </cols>
  <sheetData>
    <row r="1" spans="1:7" s="71" customFormat="1" ht="15" x14ac:dyDescent="0.25">
      <c r="A1" s="857" t="s">
        <v>167</v>
      </c>
      <c r="B1" s="857"/>
      <c r="C1" s="857"/>
      <c r="D1" s="857"/>
      <c r="E1" s="857"/>
      <c r="F1" s="857"/>
      <c r="G1" s="857"/>
    </row>
    <row r="2" spans="1:7" s="72" customFormat="1" ht="15.75" x14ac:dyDescent="0.25">
      <c r="A2" s="857" t="s">
        <v>132</v>
      </c>
      <c r="B2" s="857"/>
      <c r="C2" s="857"/>
      <c r="D2" s="857"/>
      <c r="E2" s="857"/>
      <c r="F2" s="857"/>
      <c r="G2" s="857"/>
    </row>
    <row r="3" spans="1:7" s="72" customFormat="1" ht="15.75" x14ac:dyDescent="0.25">
      <c r="A3" s="857" t="s">
        <v>660</v>
      </c>
      <c r="B3" s="857"/>
      <c r="C3" s="857"/>
      <c r="D3" s="857"/>
      <c r="E3" s="857"/>
      <c r="F3" s="857"/>
      <c r="G3" s="857"/>
    </row>
    <row r="4" spans="1:7" s="72" customFormat="1" ht="15.75" x14ac:dyDescent="0.25">
      <c r="A4" s="857" t="s">
        <v>1548</v>
      </c>
      <c r="B4" s="857"/>
      <c r="C4" s="857"/>
      <c r="D4" s="857"/>
      <c r="E4" s="857"/>
      <c r="F4" s="857"/>
      <c r="G4" s="857"/>
    </row>
    <row r="5" spans="1:7" s="73" customFormat="1" ht="15.75" thickBot="1" x14ac:dyDescent="0.3">
      <c r="A5" s="858" t="s">
        <v>122</v>
      </c>
      <c r="B5" s="858"/>
      <c r="C5" s="858"/>
      <c r="D5" s="858"/>
      <c r="E5" s="858"/>
      <c r="F5" s="858"/>
      <c r="G5" s="858"/>
    </row>
    <row r="6" spans="1:7" s="87" customFormat="1" ht="37.5" customHeight="1" thickBot="1" x14ac:dyDescent="0.25">
      <c r="A6" s="867" t="s">
        <v>133</v>
      </c>
      <c r="B6" s="868"/>
      <c r="C6" s="85" t="s">
        <v>134</v>
      </c>
      <c r="D6" s="867" t="s">
        <v>135</v>
      </c>
      <c r="E6" s="869"/>
      <c r="F6" s="86" t="s">
        <v>136</v>
      </c>
      <c r="G6" s="85" t="s">
        <v>137</v>
      </c>
    </row>
    <row r="7" spans="1:7" ht="37.5" customHeight="1" x14ac:dyDescent="0.2">
      <c r="A7" s="874"/>
      <c r="B7" s="875"/>
      <c r="C7" s="30"/>
      <c r="D7" s="30"/>
      <c r="E7" s="30"/>
      <c r="F7" s="31"/>
      <c r="G7" s="30"/>
    </row>
    <row r="8" spans="1:7" x14ac:dyDescent="0.2">
      <c r="A8" s="876" t="s">
        <v>138</v>
      </c>
      <c r="B8" s="877"/>
      <c r="C8" s="4"/>
      <c r="D8" s="4"/>
      <c r="E8" s="876"/>
      <c r="F8" s="877"/>
      <c r="G8" s="4"/>
    </row>
    <row r="9" spans="1:7" ht="15" x14ac:dyDescent="0.2">
      <c r="A9" s="865" t="s">
        <v>139</v>
      </c>
      <c r="B9" s="866"/>
      <c r="C9" s="10"/>
      <c r="D9" s="10"/>
      <c r="E9" s="859"/>
      <c r="F9" s="860"/>
      <c r="G9" s="10"/>
    </row>
    <row r="10" spans="1:7" ht="15" x14ac:dyDescent="0.2">
      <c r="A10" s="859" t="s">
        <v>140</v>
      </c>
      <c r="B10" s="860"/>
      <c r="C10" s="10"/>
      <c r="D10" s="10"/>
      <c r="E10" s="859"/>
      <c r="F10" s="860"/>
      <c r="G10" s="10"/>
    </row>
    <row r="11" spans="1:7" ht="15" x14ac:dyDescent="0.2">
      <c r="A11" s="6"/>
      <c r="B11" s="13" t="s">
        <v>141</v>
      </c>
      <c r="C11" s="10"/>
      <c r="D11" s="10"/>
      <c r="E11" s="859"/>
      <c r="F11" s="860"/>
      <c r="G11" s="10"/>
    </row>
    <row r="12" spans="1:7" x14ac:dyDescent="0.2">
      <c r="A12" s="5"/>
      <c r="B12" s="13" t="s">
        <v>142</v>
      </c>
      <c r="C12" s="2"/>
      <c r="D12" s="2"/>
      <c r="E12" s="861"/>
      <c r="F12" s="862"/>
      <c r="G12" s="2"/>
    </row>
    <row r="13" spans="1:7" x14ac:dyDescent="0.2">
      <c r="A13" s="5"/>
      <c r="B13" s="13" t="s">
        <v>143</v>
      </c>
      <c r="C13" s="2"/>
      <c r="D13" s="2"/>
      <c r="E13" s="861"/>
      <c r="F13" s="862"/>
      <c r="G13" s="2"/>
    </row>
    <row r="14" spans="1:7" x14ac:dyDescent="0.2">
      <c r="A14" s="5"/>
      <c r="B14" s="2"/>
      <c r="C14" s="2"/>
      <c r="D14" s="2"/>
      <c r="E14" s="861"/>
      <c r="F14" s="862"/>
      <c r="G14" s="2"/>
    </row>
    <row r="15" spans="1:7" ht="15" x14ac:dyDescent="0.2">
      <c r="A15" s="859" t="s">
        <v>144</v>
      </c>
      <c r="B15" s="860"/>
      <c r="C15" s="10"/>
      <c r="D15" s="10"/>
      <c r="E15" s="859"/>
      <c r="F15" s="860"/>
      <c r="G15" s="10"/>
    </row>
    <row r="16" spans="1:7" x14ac:dyDescent="0.2">
      <c r="A16" s="5"/>
      <c r="B16" s="13" t="s">
        <v>145</v>
      </c>
      <c r="C16" s="2"/>
      <c r="D16" s="2"/>
      <c r="E16" s="861"/>
      <c r="F16" s="862"/>
      <c r="G16" s="2"/>
    </row>
    <row r="17" spans="1:7" ht="15" x14ac:dyDescent="0.2">
      <c r="A17" s="6"/>
      <c r="B17" s="13" t="s">
        <v>146</v>
      </c>
      <c r="C17" s="2"/>
      <c r="D17" s="2"/>
      <c r="E17" s="861"/>
      <c r="F17" s="862"/>
      <c r="G17" s="2"/>
    </row>
    <row r="18" spans="1:7" ht="15" x14ac:dyDescent="0.2">
      <c r="A18" s="6"/>
      <c r="B18" s="13" t="s">
        <v>142</v>
      </c>
      <c r="C18" s="10"/>
      <c r="D18" s="10"/>
      <c r="E18" s="859"/>
      <c r="F18" s="860"/>
      <c r="G18" s="10"/>
    </row>
    <row r="19" spans="1:7" x14ac:dyDescent="0.2">
      <c r="A19" s="5"/>
      <c r="B19" s="13" t="s">
        <v>143</v>
      </c>
      <c r="C19" s="2"/>
      <c r="D19" s="2"/>
      <c r="E19" s="861"/>
      <c r="F19" s="862"/>
      <c r="G19" s="2"/>
    </row>
    <row r="20" spans="1:7" ht="15" x14ac:dyDescent="0.2">
      <c r="A20" s="6"/>
      <c r="B20" s="10"/>
      <c r="C20" s="10"/>
      <c r="D20" s="10"/>
      <c r="E20" s="859"/>
      <c r="F20" s="860"/>
      <c r="G20" s="10"/>
    </row>
    <row r="21" spans="1:7" x14ac:dyDescent="0.2">
      <c r="A21" s="7"/>
      <c r="B21" s="3" t="s">
        <v>147</v>
      </c>
      <c r="C21" s="3"/>
      <c r="D21" s="3"/>
      <c r="E21" s="863"/>
      <c r="F21" s="864"/>
      <c r="G21" s="3"/>
    </row>
    <row r="22" spans="1:7" x14ac:dyDescent="0.2">
      <c r="A22" s="33"/>
      <c r="B22" s="34"/>
      <c r="C22" s="34"/>
      <c r="D22" s="34"/>
      <c r="E22" s="33"/>
      <c r="F22" s="34"/>
      <c r="G22" s="34"/>
    </row>
    <row r="23" spans="1:7" ht="15" x14ac:dyDescent="0.2">
      <c r="A23" s="865" t="s">
        <v>148</v>
      </c>
      <c r="B23" s="866"/>
      <c r="C23" s="10"/>
      <c r="D23" s="10"/>
      <c r="E23" s="859"/>
      <c r="F23" s="860"/>
      <c r="G23" s="10"/>
    </row>
    <row r="24" spans="1:7" ht="15" x14ac:dyDescent="0.2">
      <c r="A24" s="859" t="s">
        <v>140</v>
      </c>
      <c r="B24" s="860"/>
      <c r="C24" s="10"/>
      <c r="D24" s="10"/>
      <c r="E24" s="859"/>
      <c r="F24" s="860"/>
      <c r="G24" s="10"/>
    </row>
    <row r="25" spans="1:7" ht="15" x14ac:dyDescent="0.2">
      <c r="A25" s="6"/>
      <c r="B25" s="13" t="s">
        <v>141</v>
      </c>
      <c r="C25" s="10"/>
      <c r="D25" s="10"/>
      <c r="E25" s="859"/>
      <c r="F25" s="860"/>
      <c r="G25" s="10"/>
    </row>
    <row r="26" spans="1:7" x14ac:dyDescent="0.2">
      <c r="A26" s="5"/>
      <c r="B26" s="13" t="s">
        <v>142</v>
      </c>
      <c r="C26" s="2"/>
      <c r="D26" s="2"/>
      <c r="E26" s="861"/>
      <c r="F26" s="862"/>
      <c r="G26" s="2"/>
    </row>
    <row r="27" spans="1:7" x14ac:dyDescent="0.2">
      <c r="A27" s="5"/>
      <c r="B27" s="13" t="s">
        <v>143</v>
      </c>
      <c r="C27" s="2"/>
      <c r="D27" s="2"/>
      <c r="E27" s="861"/>
      <c r="F27" s="862"/>
      <c r="G27" s="2"/>
    </row>
    <row r="28" spans="1:7" x14ac:dyDescent="0.2">
      <c r="A28" s="5"/>
      <c r="B28" s="2"/>
      <c r="C28" s="2"/>
      <c r="D28" s="2"/>
      <c r="E28" s="861"/>
      <c r="F28" s="862"/>
      <c r="G28" s="2"/>
    </row>
    <row r="29" spans="1:7" ht="15" x14ac:dyDescent="0.2">
      <c r="A29" s="859" t="s">
        <v>144</v>
      </c>
      <c r="B29" s="860"/>
      <c r="C29" s="10"/>
      <c r="D29" s="10"/>
      <c r="E29" s="859"/>
      <c r="F29" s="860"/>
      <c r="G29" s="10"/>
    </row>
    <row r="30" spans="1:7" x14ac:dyDescent="0.2">
      <c r="A30" s="5"/>
      <c r="B30" s="13" t="s">
        <v>145</v>
      </c>
      <c r="C30" s="2"/>
      <c r="D30" s="2"/>
      <c r="E30" s="861"/>
      <c r="F30" s="862"/>
      <c r="G30" s="2"/>
    </row>
    <row r="31" spans="1:7" ht="15" x14ac:dyDescent="0.2">
      <c r="A31" s="6"/>
      <c r="B31" s="13" t="s">
        <v>146</v>
      </c>
      <c r="C31" s="2"/>
      <c r="D31" s="2"/>
      <c r="E31" s="861"/>
      <c r="F31" s="862"/>
      <c r="G31" s="2"/>
    </row>
    <row r="32" spans="1:7" ht="15" x14ac:dyDescent="0.2">
      <c r="A32" s="6"/>
      <c r="B32" s="13" t="s">
        <v>142</v>
      </c>
      <c r="C32" s="10"/>
      <c r="D32" s="10"/>
      <c r="E32" s="859"/>
      <c r="F32" s="860"/>
      <c r="G32" s="10"/>
    </row>
    <row r="33" spans="1:7" x14ac:dyDescent="0.2">
      <c r="A33" s="5"/>
      <c r="B33" s="13" t="s">
        <v>143</v>
      </c>
      <c r="C33" s="2"/>
      <c r="D33" s="2"/>
      <c r="E33" s="861"/>
      <c r="F33" s="862"/>
      <c r="G33" s="2"/>
    </row>
    <row r="34" spans="1:7" ht="15" x14ac:dyDescent="0.2">
      <c r="A34" s="6"/>
      <c r="B34" s="10"/>
      <c r="C34" s="10"/>
      <c r="D34" s="10"/>
      <c r="E34" s="859"/>
      <c r="F34" s="860"/>
      <c r="G34" s="10"/>
    </row>
    <row r="35" spans="1:7" x14ac:dyDescent="0.2">
      <c r="A35" s="7"/>
      <c r="B35" s="3" t="s">
        <v>149</v>
      </c>
      <c r="C35" s="3"/>
      <c r="D35" s="3"/>
      <c r="E35" s="863"/>
      <c r="F35" s="864"/>
      <c r="G35" s="3"/>
    </row>
    <row r="36" spans="1:7" x14ac:dyDescent="0.2">
      <c r="A36" s="5"/>
      <c r="B36" s="2"/>
      <c r="C36" s="2"/>
      <c r="D36" s="2"/>
      <c r="E36" s="861"/>
      <c r="F36" s="862"/>
      <c r="G36" s="2"/>
    </row>
    <row r="37" spans="1:7" x14ac:dyDescent="0.2">
      <c r="A37" s="5"/>
      <c r="B37" s="13" t="s">
        <v>150</v>
      </c>
      <c r="C37" s="344"/>
      <c r="D37" s="344"/>
      <c r="E37" s="872">
        <v>120384430.25</v>
      </c>
      <c r="F37" s="873"/>
      <c r="G37" s="344">
        <v>25239040.739999998</v>
      </c>
    </row>
    <row r="38" spans="1:7" x14ac:dyDescent="0.2">
      <c r="A38" s="5"/>
      <c r="B38" s="2"/>
      <c r="C38" s="2"/>
      <c r="D38" s="2"/>
      <c r="E38" s="861"/>
      <c r="F38" s="862"/>
      <c r="G38" s="2"/>
    </row>
    <row r="39" spans="1:7" ht="15" x14ac:dyDescent="0.2">
      <c r="A39" s="6"/>
      <c r="B39" s="10" t="s">
        <v>151</v>
      </c>
      <c r="C39" s="345">
        <f t="shared" ref="C39" si="0">SUM(C37:C38)</f>
        <v>0</v>
      </c>
      <c r="D39" s="345">
        <f t="shared" ref="D39" si="1">SUM(D37:D38)</f>
        <v>0</v>
      </c>
      <c r="E39" s="345">
        <f t="shared" ref="E39" si="2">SUM(E37:E38)</f>
        <v>120384430.25</v>
      </c>
      <c r="F39" s="345">
        <f>SUM(E31:F38)</f>
        <v>120384430.25</v>
      </c>
      <c r="G39" s="345">
        <f t="shared" ref="G39" si="3">SUM(G37:G38)</f>
        <v>25239040.739999998</v>
      </c>
    </row>
    <row r="40" spans="1:7" ht="15" x14ac:dyDescent="0.2">
      <c r="A40" s="6"/>
      <c r="B40" s="11"/>
      <c r="C40" s="11"/>
      <c r="D40" s="11"/>
      <c r="E40" s="6"/>
      <c r="F40" s="11"/>
      <c r="G40" s="11"/>
    </row>
    <row r="41" spans="1:7" ht="5.25" customHeight="1" thickBot="1" x14ac:dyDescent="0.25">
      <c r="A41" s="870"/>
      <c r="B41" s="871"/>
      <c r="C41" s="12"/>
      <c r="D41" s="12"/>
      <c r="E41" s="870"/>
      <c r="F41" s="871"/>
      <c r="G41" s="12"/>
    </row>
  </sheetData>
  <mergeCells count="47">
    <mergeCell ref="E30:F30"/>
    <mergeCell ref="E34:F34"/>
    <mergeCell ref="E35:F35"/>
    <mergeCell ref="E36:F36"/>
    <mergeCell ref="E31:F31"/>
    <mergeCell ref="E32:F32"/>
    <mergeCell ref="E33:F33"/>
    <mergeCell ref="A41:B41"/>
    <mergeCell ref="E41:F41"/>
    <mergeCell ref="E37:F37"/>
    <mergeCell ref="E38:F38"/>
    <mergeCell ref="A7:B7"/>
    <mergeCell ref="A15:B15"/>
    <mergeCell ref="E15:F15"/>
    <mergeCell ref="A10:B10"/>
    <mergeCell ref="E10:F10"/>
    <mergeCell ref="E11:F11"/>
    <mergeCell ref="E12:F12"/>
    <mergeCell ref="E13:F13"/>
    <mergeCell ref="E14:F14"/>
    <mergeCell ref="A8:B8"/>
    <mergeCell ref="E8:F8"/>
    <mergeCell ref="A9:B9"/>
    <mergeCell ref="E9:F9"/>
    <mergeCell ref="A6:B6"/>
    <mergeCell ref="D6:E6"/>
    <mergeCell ref="A1:G1"/>
    <mergeCell ref="A3:G3"/>
    <mergeCell ref="A2:G2"/>
    <mergeCell ref="A4:G4"/>
    <mergeCell ref="A5:G5"/>
    <mergeCell ref="E16:F16"/>
    <mergeCell ref="E17:F17"/>
    <mergeCell ref="E18:F18"/>
    <mergeCell ref="A23:B23"/>
    <mergeCell ref="E23:F23"/>
    <mergeCell ref="A29:B29"/>
    <mergeCell ref="A24:B24"/>
    <mergeCell ref="E24:F24"/>
    <mergeCell ref="E19:F19"/>
    <mergeCell ref="E20:F20"/>
    <mergeCell ref="E21:F21"/>
    <mergeCell ref="E25:F25"/>
    <mergeCell ref="E26:F26"/>
    <mergeCell ref="E27:F27"/>
    <mergeCell ref="E28:F28"/>
    <mergeCell ref="E29:F29"/>
  </mergeCells>
  <pageMargins left="0.23622047244094491" right="0.27559055118110237" top="0.74803149606299213" bottom="0.74803149606299213" header="0.31496062992125984" footer="0.31496062992125984"/>
  <pageSetup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18</vt:i4>
      </vt:variant>
    </vt:vector>
  </HeadingPairs>
  <TitlesOfParts>
    <vt:vector size="42" baseType="lpstr">
      <vt:lpstr>ETCA-I-01</vt:lpstr>
      <vt:lpstr>ETCA-I-01-A (EDO RESULTADOS)</vt:lpstr>
      <vt:lpstr>ETCA-I-01-B</vt:lpstr>
      <vt:lpstr>ETCA-I-02</vt:lpstr>
      <vt:lpstr>ETCA-I-03</vt:lpstr>
      <vt:lpstr>ETCA-I-04</vt:lpstr>
      <vt:lpstr>ETCA-I-05 Notas</vt:lpstr>
      <vt:lpstr>ETCA-I-06</vt:lpstr>
      <vt:lpstr>ETCA-I-07</vt:lpstr>
      <vt:lpstr>ETCA-II-08</vt:lpstr>
      <vt:lpstr>ETCA-II-08-A...CONCIL. INGRESOS</vt:lpstr>
      <vt:lpstr>ETCA-II-09</vt:lpstr>
      <vt:lpstr>ETCA-II-09-A.</vt:lpstr>
      <vt:lpstr>ETCA-II-09-B</vt:lpstr>
      <vt:lpstr>ETCA-II-09-C</vt:lpstr>
      <vt:lpstr>ETCA-II-09-D.CONCIL. EGRESOS</vt:lpstr>
      <vt:lpstr>ETCA-II-10</vt:lpstr>
      <vt:lpstr>ETCA-II-11</vt:lpstr>
      <vt:lpstr>ETCA-II-12</vt:lpstr>
      <vt:lpstr>CPCA-III-13</vt:lpstr>
      <vt:lpstr>ETCA-III-14</vt:lpstr>
      <vt:lpstr>ETCA-IV-16</vt:lpstr>
      <vt:lpstr>ETCA-IV-17</vt:lpstr>
      <vt:lpstr>LISTA</vt:lpstr>
      <vt:lpstr>'CPCA-III-13'!Área_de_impresión</vt:lpstr>
      <vt:lpstr>'ETCA-I-01'!Área_de_impresión</vt:lpstr>
      <vt:lpstr>'ETCA-I-01-A (EDO RESULTADOS)'!Área_de_impresión</vt:lpstr>
      <vt:lpstr>'ETCA-I-01-B'!Área_de_impresión</vt:lpstr>
      <vt:lpstr>'ETCA-I-03'!Área_de_impresión</vt:lpstr>
      <vt:lpstr>'ETCA-I-04'!Área_de_impresión</vt:lpstr>
      <vt:lpstr>'ETCA-I-05 Notas'!Área_de_impresión</vt:lpstr>
      <vt:lpstr>'ETCA-II-09'!Área_de_impresión</vt:lpstr>
      <vt:lpstr>'ETCA-II-09-B'!Área_de_impresión</vt:lpstr>
      <vt:lpstr>'ETCA-II-09-C'!Área_de_impresión</vt:lpstr>
      <vt:lpstr>'ETCA-II-10'!Área_de_impresión</vt:lpstr>
      <vt:lpstr>'ETCA-II-11'!Área_de_impresión</vt:lpstr>
      <vt:lpstr>'ETCA-III-14'!Área_de_impresión</vt:lpstr>
      <vt:lpstr>'ETCA-IV-16'!Área_de_impresión</vt:lpstr>
      <vt:lpstr>LISTA!Área_de_impresión</vt:lpstr>
      <vt:lpstr>'CPCA-III-13'!Títulos_a_imprimir</vt:lpstr>
      <vt:lpstr>'ETCA-I-01-A (EDO RESULTADOS)'!Títulos_a_imprimir</vt:lpstr>
      <vt:lpstr>'ETCA-I-03'!Títulos_a_imprimir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corujo</dc:creator>
  <cp:lastModifiedBy>CECOP7</cp:lastModifiedBy>
  <cp:lastPrinted>2015-07-14T18:04:53Z</cp:lastPrinted>
  <dcterms:created xsi:type="dcterms:W3CDTF">2014-03-28T01:13:38Z</dcterms:created>
  <dcterms:modified xsi:type="dcterms:W3CDTF">2015-07-16T16:38:50Z</dcterms:modified>
</cp:coreProperties>
</file>