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265" yWindow="630" windowWidth="11250" windowHeight="5580" activeTab="1"/>
  </bookViews>
  <sheets>
    <sheet name="EVTOP-01" sheetId="1" r:id="rId1"/>
    <sheet name="EVTPO-03" sheetId="9" r:id="rId2"/>
  </sheets>
  <definedNames>
    <definedName name="_xlnm.Database">#REF!</definedName>
    <definedName name="_xlnm.Print_Titles" localSheetId="0">'EVTOP-01'!$1:$7</definedName>
  </definedNames>
  <calcPr calcId="125725"/>
</workbook>
</file>

<file path=xl/calcChain.xml><?xml version="1.0" encoding="utf-8"?>
<calcChain xmlns="http://schemas.openxmlformats.org/spreadsheetml/2006/main">
  <c r="V131" i="9"/>
  <c r="W131" s="1"/>
  <c r="W130"/>
  <c r="V130"/>
  <c r="W129"/>
  <c r="V129"/>
  <c r="W128"/>
  <c r="V128"/>
  <c r="W127"/>
  <c r="V127"/>
  <c r="W119"/>
  <c r="V119"/>
  <c r="W111"/>
  <c r="V111"/>
  <c r="W103"/>
  <c r="V103"/>
  <c r="W94"/>
  <c r="V94"/>
  <c r="W93"/>
  <c r="V93"/>
  <c r="W91"/>
  <c r="V91"/>
  <c r="W90"/>
  <c r="V90"/>
  <c r="W88"/>
  <c r="V88"/>
  <c r="W86"/>
  <c r="V86"/>
  <c r="W85"/>
  <c r="V85"/>
  <c r="W84"/>
  <c r="V84"/>
  <c r="W80"/>
  <c r="V80"/>
  <c r="W78"/>
  <c r="V78"/>
  <c r="W76"/>
  <c r="V76"/>
  <c r="W74"/>
  <c r="V74"/>
  <c r="W72"/>
  <c r="V72"/>
  <c r="W70"/>
  <c r="V70"/>
  <c r="W68"/>
  <c r="V68"/>
  <c r="W65"/>
  <c r="V65"/>
  <c r="W62"/>
  <c r="V62"/>
  <c r="W60"/>
  <c r="V60"/>
  <c r="W58"/>
  <c r="V58"/>
  <c r="W57"/>
  <c r="V57"/>
  <c r="W55"/>
  <c r="V55"/>
  <c r="W53"/>
  <c r="V53"/>
  <c r="W52"/>
  <c r="V52"/>
  <c r="W50"/>
  <c r="V50"/>
  <c r="W49"/>
  <c r="V49"/>
  <c r="W47"/>
  <c r="V47"/>
  <c r="W46"/>
  <c r="V46"/>
  <c r="W45"/>
  <c r="V45"/>
  <c r="W43"/>
  <c r="V43"/>
  <c r="W42"/>
  <c r="V42"/>
  <c r="W39"/>
  <c r="V39"/>
  <c r="L39"/>
  <c r="V38"/>
  <c r="W38" s="1"/>
  <c r="V27"/>
  <c r="W27" s="1"/>
  <c r="V18"/>
  <c r="W18" s="1"/>
  <c r="E18" i="1" l="1"/>
  <c r="F18"/>
  <c r="D18"/>
  <c r="G25"/>
  <c r="F54"/>
  <c r="E54"/>
  <c r="D54"/>
  <c r="C54"/>
  <c r="B54"/>
  <c r="G46"/>
  <c r="G54" s="1"/>
  <c r="H46" l="1"/>
  <c r="H54" s="1"/>
  <c r="I54" s="1"/>
  <c r="I46" l="1"/>
  <c r="G26"/>
  <c r="I15"/>
  <c r="G15"/>
  <c r="F34" l="1"/>
  <c r="E34"/>
  <c r="D34"/>
  <c r="C34"/>
  <c r="B34"/>
  <c r="G28"/>
  <c r="H28" s="1"/>
  <c r="I28" s="1"/>
  <c r="G27"/>
  <c r="H27" s="1"/>
  <c r="I27" s="1"/>
  <c r="H26"/>
  <c r="I26" s="1"/>
  <c r="H25"/>
  <c r="I25" s="1"/>
  <c r="G24"/>
  <c r="C18"/>
  <c r="B18"/>
  <c r="G16"/>
  <c r="H16" s="1"/>
  <c r="G14"/>
  <c r="H14" s="1"/>
  <c r="I14" s="1"/>
  <c r="G13"/>
  <c r="F36" l="1"/>
  <c r="E36"/>
  <c r="D36"/>
  <c r="G34"/>
  <c r="G18"/>
  <c r="H13"/>
  <c r="H24"/>
  <c r="G36" l="1"/>
  <c r="H34"/>
  <c r="I34" s="1"/>
  <c r="I24"/>
  <c r="H18"/>
  <c r="I18" s="1"/>
</calcChain>
</file>

<file path=xl/comments1.xml><?xml version="1.0" encoding="utf-8"?>
<comments xmlns="http://schemas.openxmlformats.org/spreadsheetml/2006/main">
  <authors>
    <author>WinuE</author>
  </authors>
  <commentList>
    <comment ref="C14" authorId="0">
      <text>
        <r>
          <rPr>
            <b/>
            <sz val="8"/>
            <color indexed="81"/>
            <rFont val="Tahoma"/>
            <family val="2"/>
          </rPr>
          <t>WinuE:</t>
        </r>
        <r>
          <rPr>
            <sz val="8"/>
            <color indexed="81"/>
            <rFont val="Tahoma"/>
            <family val="2"/>
          </rPr>
          <t xml:space="preserve">
autorizado + extraordinario 98076.80;
extra de diputado 100,000
</t>
        </r>
      </text>
    </comment>
    <comment ref="C16" authorId="0">
      <text>
        <r>
          <rPr>
            <b/>
            <sz val="8"/>
            <color indexed="81"/>
            <rFont val="Tahoma"/>
            <family val="2"/>
          </rPr>
          <t>WinuE:</t>
        </r>
        <r>
          <rPr>
            <sz val="8"/>
            <color indexed="81"/>
            <rFont val="Tahoma"/>
            <family val="2"/>
          </rPr>
          <t xml:space="preserve">
recuperación fondo</t>
        </r>
      </text>
    </comment>
  </commentList>
</comments>
</file>

<file path=xl/sharedStrings.xml><?xml version="1.0" encoding="utf-8"?>
<sst xmlns="http://schemas.openxmlformats.org/spreadsheetml/2006/main" count="338" uniqueCount="214">
  <si>
    <t>CONCEPTO</t>
  </si>
  <si>
    <t>ACUMULADO</t>
  </si>
  <si>
    <t>INGRESOS PROPIOS</t>
  </si>
  <si>
    <t>TOTAL</t>
  </si>
  <si>
    <t>INGRESOS :</t>
  </si>
  <si>
    <t>CAPITULO:</t>
  </si>
  <si>
    <t>OTROS INGRESOS</t>
  </si>
  <si>
    <t>MODIFICADO</t>
  </si>
  <si>
    <t>Y ENTIDADES DE LA ADMINISTRACION PUBLICA ESTATAL</t>
  </si>
  <si>
    <t>DESCRIPCION</t>
  </si>
  <si>
    <t>SEGUIMIENTO FINANCIERO DE INGRESOS Y EGRESOS, DE ORGANISMOS</t>
  </si>
  <si>
    <t>EVTOP-01</t>
  </si>
  <si>
    <t>(Pesos)</t>
  </si>
  <si>
    <t>PROGRAMADO ORIGINAL</t>
  </si>
  <si>
    <t xml:space="preserve"> % AVANCE</t>
  </si>
  <si>
    <t xml:space="preserve">% AVANCE </t>
  </si>
  <si>
    <t>2.- EGRESOS: (EXCLUSIVAMENTE SOBRE LOS INGRESOS PROPIOS)</t>
  </si>
  <si>
    <t>1.-EGRESOS: (GLOBAL)</t>
  </si>
  <si>
    <t>FEDERALES</t>
  </si>
  <si>
    <t>ESTATALES</t>
  </si>
  <si>
    <t>.-Avance Preliminar del Presupuesto anual</t>
  </si>
  <si>
    <t xml:space="preserve">SISTEMA ESTATAL DE EVALUACION </t>
  </si>
  <si>
    <t>ORGANISMO:  INSTITUTO SONORENSE DE LA JUVENTUD</t>
  </si>
  <si>
    <t>TOTAL DE INGRESOS</t>
  </si>
  <si>
    <t>TOTAL TRIMESTRE</t>
  </si>
  <si>
    <t>Saldo inicial (Caja y Bancos)</t>
  </si>
  <si>
    <t xml:space="preserve"> </t>
  </si>
  <si>
    <t>TOTAL EJERCIDO</t>
  </si>
  <si>
    <t>Variación: Ingreso - Gasto ($)</t>
  </si>
  <si>
    <t>TRIMESTRE:  TERCERO 2011</t>
  </si>
  <si>
    <t>JULIO</t>
  </si>
  <si>
    <t>AGOSTO</t>
  </si>
  <si>
    <t>SEPTIEMBRE</t>
  </si>
  <si>
    <t>EVTOP-03</t>
  </si>
  <si>
    <t>SISTEMA ESTATAL DE EVALUACION</t>
  </si>
  <si>
    <t>INFORME DE AVANCE PROGRAMATICO</t>
  </si>
  <si>
    <t>TRIMESTRE: TERCERO  2011.</t>
  </si>
  <si>
    <t/>
  </si>
  <si>
    <t>Estructura Adminis trativa</t>
  </si>
  <si>
    <t>Categorías Programáticas</t>
  </si>
  <si>
    <t>Línea de Acción</t>
  </si>
  <si>
    <t>Funciones</t>
  </si>
  <si>
    <t>PED</t>
  </si>
  <si>
    <t>CLAVE NEP ORGANISMO</t>
  </si>
  <si>
    <t>META</t>
  </si>
  <si>
    <t>UNIDAD DE MEDIDA</t>
  </si>
  <si>
    <t>METAS</t>
  </si>
  <si>
    <t>Finalidad</t>
  </si>
  <si>
    <t>Función</t>
  </si>
  <si>
    <t>Subfun ción</t>
  </si>
  <si>
    <t>PROG.</t>
  </si>
  <si>
    <t>Subpro grama</t>
  </si>
  <si>
    <t>Actividad o Proyecto</t>
  </si>
  <si>
    <t>ORIGINAL ANUAL</t>
  </si>
  <si>
    <t>MODIF. ANUAL</t>
  </si>
  <si>
    <t>CALENDARIO</t>
  </si>
  <si>
    <t>REALIZADO</t>
  </si>
  <si>
    <t>UR</t>
  </si>
  <si>
    <t>ER</t>
  </si>
  <si>
    <t>1er. TRIM.</t>
  </si>
  <si>
    <t>2do. TRIM.</t>
  </si>
  <si>
    <t>3er. TRIM.</t>
  </si>
  <si>
    <t>4to. TRIM.</t>
  </si>
  <si>
    <t>TOTAL ACUMULADO</t>
  </si>
  <si>
    <t>% AVANCE FISICO</t>
  </si>
  <si>
    <t>DIRECCIÓN GENERAL</t>
  </si>
  <si>
    <t>Desarrollo Social</t>
  </si>
  <si>
    <t>Recreación, cultura y otras manifestaciones sociales</t>
  </si>
  <si>
    <t>Promover y fomentar el deporte y la recreación</t>
  </si>
  <si>
    <t>1</t>
  </si>
  <si>
    <t>Sonora Solidario: 1.1 Ayudemos a ayudar</t>
  </si>
  <si>
    <t>34</t>
  </si>
  <si>
    <t>Oportunidades para los jovenes</t>
  </si>
  <si>
    <t>Promoción del bienestar y recreación juvenil</t>
  </si>
  <si>
    <t>PARTICIPAR EN REUNIONES ESTATALES,  NACIONALES E INTERNACIONALES, QUE PROMUEVAN EL DESARROLLO DE LOS JÓVENES</t>
  </si>
  <si>
    <t>01</t>
  </si>
  <si>
    <t>INFORME</t>
  </si>
  <si>
    <t xml:space="preserve">Dirección de Planeación y Administración </t>
  </si>
  <si>
    <t>Infraestructura para el programa de oportunidades para los jovenes</t>
  </si>
  <si>
    <t>Rehabilitacion para el programa oportunidades para los jovenes</t>
  </si>
  <si>
    <t>REHABILITAR INMUEBLE DEL CENTRO DE DESARROLLO DE EMPRESAS DE BASE TECNOLÓGICA</t>
  </si>
  <si>
    <t>REHABILITACIÓN</t>
  </si>
  <si>
    <t>Dirección Operativa y de Enlace Institucional</t>
  </si>
  <si>
    <t>3401</t>
  </si>
  <si>
    <t>364</t>
  </si>
  <si>
    <t>Casas municipales de atencion a la juventud</t>
  </si>
  <si>
    <t>CENTROS PODER JOVEN</t>
  </si>
  <si>
    <t>PRESTAR SERVICIOS DE MOSTRADOR</t>
  </si>
  <si>
    <t>REGISTROS</t>
  </si>
  <si>
    <t>REALIZAR EVENTOS EN LOS CENTROS</t>
  </si>
  <si>
    <t>02</t>
  </si>
  <si>
    <t>EVENTO</t>
  </si>
  <si>
    <t>365</t>
  </si>
  <si>
    <t>Promoción del desarrollo integral del adolescente</t>
  </si>
  <si>
    <t>CERO GRADOS</t>
  </si>
  <si>
    <t>LLEVAR CAMPAÑA DE PREVENCION DE ACCIDENTES A LOS MUNICIPIOS DEL ESTADO</t>
  </si>
  <si>
    <t>03</t>
  </si>
  <si>
    <t>PROMOCION EN MUNICIPIO</t>
  </si>
  <si>
    <t>REALIZAR EVENTOS DE PREVENCION DE ACCIDENTES EN LOS MUNICIPIOS DEL ESTADO</t>
  </si>
  <si>
    <t>04</t>
  </si>
  <si>
    <t>ALPHA</t>
  </si>
  <si>
    <t>DETECCION DE LIDERAZGOS EN LOS MUNICIPIOS SELECCIONADOS DEL ESTADO</t>
  </si>
  <si>
    <t>05</t>
  </si>
  <si>
    <t>SELECCIONAR ESCUELAS EN LOS MUNICIPIOS DEL ESTADO</t>
  </si>
  <si>
    <t>06</t>
  </si>
  <si>
    <t>REGISTRO DE ESCUELAS</t>
  </si>
  <si>
    <t>REALIZAR ACTIVIDADES CON JOVENES LIDERES DE LAS ESCUELAS SELECCIONADAS EN LOS MUNICIPIOS</t>
  </si>
  <si>
    <t>07</t>
  </si>
  <si>
    <t>ACTIVIDADES</t>
  </si>
  <si>
    <t>JOVEN NUEVO SONORA</t>
  </si>
  <si>
    <t>Realizar levantamiento de registros de jovenes</t>
  </si>
  <si>
    <t>08</t>
  </si>
  <si>
    <t>REGITROS</t>
  </si>
  <si>
    <t>Realizar registro de escuelas participantes</t>
  </si>
  <si>
    <t>09</t>
  </si>
  <si>
    <t>REGISTRO</t>
  </si>
  <si>
    <t>PREMIO ESTATAL DE LA JUVENTUD</t>
  </si>
  <si>
    <t>LANZAMIENTO DE CONVOCATORIA</t>
  </si>
  <si>
    <t>10</t>
  </si>
  <si>
    <t>CONVOCATORIA</t>
  </si>
  <si>
    <t>EVENTO DE PREMIACION</t>
  </si>
  <si>
    <t>11</t>
  </si>
  <si>
    <t>NUEVO SONORA EN TU UNIVERSIDAD</t>
  </si>
  <si>
    <t xml:space="preserve">ESCUELAS VISITADAS </t>
  </si>
  <si>
    <t>12</t>
  </si>
  <si>
    <t>GIRA DE VALORES</t>
  </si>
  <si>
    <t>ASISTENTES</t>
  </si>
  <si>
    <t>13</t>
  </si>
  <si>
    <t>MUNICIPIOS</t>
  </si>
  <si>
    <t>14</t>
  </si>
  <si>
    <t>MUNICIPIO</t>
  </si>
  <si>
    <t>JOVENES SOCIALMENTE RESPONSABLES</t>
  </si>
  <si>
    <t>CERTIFICACION</t>
  </si>
  <si>
    <t>15</t>
  </si>
  <si>
    <t>CERTIFICACIONES</t>
  </si>
  <si>
    <t>BOLSA DE TRABAJO</t>
  </si>
  <si>
    <t>Jovenes atendidos en mostrador</t>
  </si>
  <si>
    <t>16</t>
  </si>
  <si>
    <t>366</t>
  </si>
  <si>
    <t>Albergues juveniles</t>
  </si>
  <si>
    <t>CASAS DE ESTUDIANTES</t>
  </si>
  <si>
    <t>Firmar convenios con casas de estudiantes</t>
  </si>
  <si>
    <t>17</t>
  </si>
  <si>
    <t>CONVENIOS</t>
  </si>
  <si>
    <t>367</t>
  </si>
  <si>
    <t xml:space="preserve">Bienestar y recreación juvenil </t>
  </si>
  <si>
    <t>TORNEOS DEPORTIVOS</t>
  </si>
  <si>
    <t>REALIZAR TORNEO</t>
  </si>
  <si>
    <t>18</t>
  </si>
  <si>
    <t>TORNEOS</t>
  </si>
  <si>
    <t>CREDENCIAL VIVE LIBRE</t>
  </si>
  <si>
    <t>Registro de credenciales entregadas</t>
  </si>
  <si>
    <t>19</t>
  </si>
  <si>
    <t>CREDENCIALIZADOS</t>
  </si>
  <si>
    <t>CONCIERTOS</t>
  </si>
  <si>
    <t>Realizar concierto para la juventud sonorense</t>
  </si>
  <si>
    <t>20</t>
  </si>
  <si>
    <t>QUINCEAÑERAS</t>
  </si>
  <si>
    <t>Realizar evento de quinceañera masiva</t>
  </si>
  <si>
    <t>21</t>
  </si>
  <si>
    <t>Sonora emprende</t>
  </si>
  <si>
    <t>Entregar el total de la bolsa a los proyectos candidatos</t>
  </si>
  <si>
    <t>22</t>
  </si>
  <si>
    <t>PROYECTOS</t>
  </si>
  <si>
    <t>Emprendedores juveniles</t>
  </si>
  <si>
    <t>23</t>
  </si>
  <si>
    <t>MONTO OTORGADO</t>
  </si>
  <si>
    <t>Incubacion</t>
  </si>
  <si>
    <t>Empresas con proyecto terminado y aceptada en la convocatoria</t>
  </si>
  <si>
    <t>24</t>
  </si>
  <si>
    <t>PROYECTO</t>
  </si>
  <si>
    <t>Asistencia social y servicios comunitarios</t>
  </si>
  <si>
    <t>Asistencia Social a la juventud</t>
  </si>
  <si>
    <t>VIVE Ligero</t>
  </si>
  <si>
    <t>REALIZAR ACTIVIDADES DE SALUD Y NUTRICION CON JOVENES DE DIFERENTES MUNICIPIOS</t>
  </si>
  <si>
    <t>25</t>
  </si>
  <si>
    <t>REALIZAR EVENTOS DE SALUD Y NUTRICION EN LOS MUNICIPIOS DEL ESTADO</t>
  </si>
  <si>
    <t>26</t>
  </si>
  <si>
    <t>LLEVAR CAMPAÑA DE SALUD Y NUTRICION A LOS MUNICIPIOS DEL ESTADO</t>
  </si>
  <si>
    <t>27</t>
  </si>
  <si>
    <t>Voluntariado Joven</t>
  </si>
  <si>
    <t>EVENTOS REALIZADOS</t>
  </si>
  <si>
    <t>28</t>
  </si>
  <si>
    <t>370</t>
  </si>
  <si>
    <t>Atencion y orientación a adolescentes en salud reproductiva y sexual</t>
  </si>
  <si>
    <t>Llevar a cabo platicas de prevención, adicciones y noviazgo sin violencia</t>
  </si>
  <si>
    <t>29</t>
  </si>
  <si>
    <t>Platicas de prevención, adicciones y noviazgo sin violencia</t>
  </si>
  <si>
    <t>30</t>
  </si>
  <si>
    <t>PLATICAS</t>
  </si>
  <si>
    <t>Control</t>
  </si>
  <si>
    <t xml:space="preserve">ATENDER A USUARIOS O ASISTENTES A ACTIVIDADES DE PREVENCION Y SALUD </t>
  </si>
  <si>
    <t>31</t>
  </si>
  <si>
    <t>LLEVAR CAMPAÑA DE PREVENCION Y SALUD A LOS MUNICIPIOS DEL ESTADO</t>
  </si>
  <si>
    <t>32</t>
  </si>
  <si>
    <t>Dirección de Estudios y Proyectos</t>
  </si>
  <si>
    <t>Estudios y derechos de la juventud</t>
  </si>
  <si>
    <t>REALIZAR TRABAJO DE INVESTIGACIÓN SOBRE LA REALIDAD DE LOS JÓVENES SONORENSES</t>
  </si>
  <si>
    <t>DOCUMENTO</t>
  </si>
  <si>
    <t>COORDINACIÓN JURÍDICA</t>
  </si>
  <si>
    <t>OFRECER ASESORÍA JURÍDICA AL DIRECTOR GENERAL Y A LAS DIVERSAS UNIDADES ADMINISTRATIVAS DEL ISJ.</t>
  </si>
  <si>
    <t>DOCUMENTOS</t>
  </si>
  <si>
    <t>COORDINACIÓN DE COMUNICACIÓN</t>
  </si>
  <si>
    <t>ELABORAR COMUNICADOS DE PRENSA PARA DIFUSIÓN EN MEDIOS DE COMUNICACIÓN</t>
  </si>
  <si>
    <t>BOLETIN</t>
  </si>
  <si>
    <t>ORGANO DE CONTROL Y DESARROLLO ADMINISTRATIVO</t>
  </si>
  <si>
    <t>Evaluar portal de transparencia de la Entidad.</t>
  </si>
  <si>
    <t>Documentos</t>
  </si>
  <si>
    <t>Seguimiento a  observaciones de despachos externos e ISAF  2010 (Revisión).</t>
  </si>
  <si>
    <t>Realizar auditorías directas y dar seguimiento a las observaciones (Deben de incluir dos revisiones al cumplimiento del POA de la Entidad).</t>
  </si>
  <si>
    <t>Informes</t>
  </si>
  <si>
    <t>Atención a peticiones ciudadanas.</t>
  </si>
  <si>
    <t>Reporte</t>
  </si>
  <si>
    <t>Revisar la información que la   entidad integre al Sistema de Información de Acciones de Gobierno (SIA).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</si>
</sst>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_(* #,##0.00_);_(* \(#,##0.00\);_(* &quot;-&quot;??_);_(@_)"/>
    <numFmt numFmtId="166" formatCode="_-&quot;€&quot;* #,##0.00_-;\-&quot;€&quot;* #,##0.00_-;_-&quot;€&quot;* &quot;-&quot;??_-;_-@_-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Century Gothic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238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Continuous"/>
    </xf>
    <xf numFmtId="0" fontId="6" fillId="0" borderId="0" xfId="0" applyFont="1"/>
    <xf numFmtId="0" fontId="3" fillId="0" borderId="6" xfId="0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9" xfId="0" applyFont="1" applyBorder="1"/>
    <xf numFmtId="0" fontId="3" fillId="0" borderId="11" xfId="0" applyFont="1" applyBorder="1" applyAlignment="1"/>
    <xf numFmtId="0" fontId="3" fillId="0" borderId="12" xfId="0" applyFont="1" applyBorder="1"/>
    <xf numFmtId="0" fontId="3" fillId="0" borderId="8" xfId="0" applyFont="1" applyBorder="1"/>
    <xf numFmtId="0" fontId="3" fillId="0" borderId="0" xfId="0" applyFont="1"/>
    <xf numFmtId="0" fontId="3" fillId="0" borderId="13" xfId="0" applyFont="1" applyBorder="1"/>
    <xf numFmtId="3" fontId="3" fillId="0" borderId="9" xfId="0" applyNumberFormat="1" applyFont="1" applyBorder="1"/>
    <xf numFmtId="3" fontId="3" fillId="0" borderId="8" xfId="0" applyNumberFormat="1" applyFont="1" applyBorder="1"/>
    <xf numFmtId="3" fontId="3" fillId="0" borderId="0" xfId="0" applyNumberFormat="1" applyFont="1"/>
    <xf numFmtId="3" fontId="0" fillId="0" borderId="0" xfId="0" applyNumberFormat="1"/>
    <xf numFmtId="0" fontId="7" fillId="0" borderId="5" xfId="0" applyFont="1" applyBorder="1" applyAlignment="1">
      <alignment horizontal="right"/>
    </xf>
    <xf numFmtId="3" fontId="3" fillId="0" borderId="5" xfId="0" applyNumberFormat="1" applyFont="1" applyBorder="1"/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164" fontId="3" fillId="0" borderId="9" xfId="2" applyNumberFormat="1" applyFont="1" applyBorder="1" applyAlignment="1">
      <alignment horizontal="center"/>
    </xf>
    <xf numFmtId="164" fontId="8" fillId="0" borderId="5" xfId="2" applyNumberFormat="1" applyFont="1" applyBorder="1" applyAlignment="1">
      <alignment horizontal="center"/>
    </xf>
    <xf numFmtId="3" fontId="3" fillId="0" borderId="9" xfId="0" applyNumberFormat="1" applyFont="1" applyFill="1" applyBorder="1"/>
    <xf numFmtId="3" fontId="3" fillId="0" borderId="8" xfId="0" applyNumberFormat="1" applyFont="1" applyFill="1" applyBorder="1"/>
    <xf numFmtId="0" fontId="7" fillId="0" borderId="0" xfId="0" applyFont="1" applyBorder="1" applyAlignment="1">
      <alignment horizontal="right"/>
    </xf>
    <xf numFmtId="3" fontId="6" fillId="0" borderId="0" xfId="0" applyNumberFormat="1" applyFont="1" applyBorder="1"/>
    <xf numFmtId="164" fontId="8" fillId="0" borderId="0" xfId="2" applyNumberFormat="1" applyFont="1" applyBorder="1" applyAlignment="1">
      <alignment horizontal="center"/>
    </xf>
    <xf numFmtId="164" fontId="3" fillId="0" borderId="5" xfId="2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3" fillId="0" borderId="20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left" vertical="center" wrapText="1"/>
    </xf>
    <xf numFmtId="10" fontId="3" fillId="0" borderId="8" xfId="0" applyNumberFormat="1" applyFont="1" applyBorder="1"/>
    <xf numFmtId="3" fontId="3" fillId="0" borderId="9" xfId="0" applyNumberFormat="1" applyFont="1" applyBorder="1" applyAlignment="1">
      <alignment horizontal="right"/>
    </xf>
    <xf numFmtId="3" fontId="6" fillId="0" borderId="5" xfId="0" applyNumberFormat="1" applyFont="1" applyBorder="1"/>
    <xf numFmtId="0" fontId="3" fillId="0" borderId="5" xfId="0" applyFont="1" applyBorder="1"/>
    <xf numFmtId="0" fontId="3" fillId="2" borderId="5" xfId="0" applyFont="1" applyFill="1" applyBorder="1"/>
    <xf numFmtId="3" fontId="3" fillId="0" borderId="10" xfId="0" applyNumberFormat="1" applyFont="1" applyFill="1" applyBorder="1"/>
    <xf numFmtId="164" fontId="3" fillId="0" borderId="4" xfId="2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3" fontId="3" fillId="0" borderId="9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right" wrapText="1"/>
    </xf>
    <xf numFmtId="0" fontId="0" fillId="0" borderId="15" xfId="0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7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3" fillId="3" borderId="0" xfId="0" applyFont="1" applyFill="1"/>
    <xf numFmtId="0" fontId="3" fillId="0" borderId="0" xfId="0" applyFont="1" applyAlignment="1">
      <alignment horizontal="right" wrapText="1"/>
    </xf>
    <xf numFmtId="0" fontId="7" fillId="0" borderId="0" xfId="0" applyFont="1" applyAlignment="1">
      <alignment horizontal="centerContinuous" wrapText="1"/>
    </xf>
    <xf numFmtId="0" fontId="7" fillId="3" borderId="0" xfId="0" applyFont="1" applyFill="1" applyAlignment="1">
      <alignment horizontal="centerContinuous" wrapText="1"/>
    </xf>
    <xf numFmtId="0" fontId="3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3" borderId="0" xfId="0" applyFont="1" applyFill="1" applyAlignment="1">
      <alignment horizontal="centerContinuous"/>
    </xf>
    <xf numFmtId="0" fontId="3" fillId="0" borderId="0" xfId="0" applyFont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/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3" xfId="0" applyFont="1" applyBorder="1"/>
    <xf numFmtId="0" fontId="3" fillId="3" borderId="23" xfId="0" applyFont="1" applyFill="1" applyBorder="1"/>
    <xf numFmtId="0" fontId="3" fillId="0" borderId="24" xfId="0" applyFont="1" applyBorder="1"/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/>
    <xf numFmtId="0" fontId="3" fillId="3" borderId="19" xfId="0" applyFont="1" applyFill="1" applyBorder="1"/>
    <xf numFmtId="0" fontId="3" fillId="0" borderId="18" xfId="0" applyFont="1" applyBorder="1"/>
    <xf numFmtId="0" fontId="7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right" vertical="center" wrapText="1"/>
    </xf>
    <xf numFmtId="0" fontId="7" fillId="0" borderId="23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centerContinuous" vertical="center" wrapText="1"/>
    </xf>
    <xf numFmtId="0" fontId="3" fillId="0" borderId="23" xfId="0" applyFont="1" applyBorder="1" applyAlignment="1">
      <alignment horizontal="centerContinuous"/>
    </xf>
    <xf numFmtId="0" fontId="3" fillId="3" borderId="23" xfId="0" applyFont="1" applyFill="1" applyBorder="1" applyAlignment="1">
      <alignment horizontal="centerContinuous"/>
    </xf>
    <xf numFmtId="0" fontId="3" fillId="0" borderId="24" xfId="0" applyFont="1" applyBorder="1" applyAlignment="1">
      <alignment horizontal="centerContinuous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Continuous" vertical="center" wrapText="1"/>
    </xf>
    <xf numFmtId="0" fontId="3" fillId="0" borderId="36" xfId="0" applyFont="1" applyBorder="1" applyAlignment="1">
      <alignment horizontal="centerContinuous"/>
    </xf>
    <xf numFmtId="0" fontId="3" fillId="3" borderId="36" xfId="0" applyFont="1" applyFill="1" applyBorder="1" applyAlignment="1">
      <alignment horizontal="centerContinuous"/>
    </xf>
    <xf numFmtId="0" fontId="3" fillId="0" borderId="37" xfId="0" applyFont="1" applyBorder="1" applyAlignment="1">
      <alignment horizontal="centerContinuous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top" wrapText="1"/>
    </xf>
    <xf numFmtId="0" fontId="2" fillId="0" borderId="3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3" fontId="2" fillId="3" borderId="31" xfId="0" applyNumberFormat="1" applyFont="1" applyFill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9" fontId="2" fillId="0" borderId="40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9" fontId="2" fillId="0" borderId="38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left" vertical="center" wrapText="1"/>
    </xf>
    <xf numFmtId="0" fontId="0" fillId="0" borderId="0" xfId="0" applyBorder="1"/>
    <xf numFmtId="3" fontId="2" fillId="0" borderId="9" xfId="0" applyNumberFormat="1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9" fontId="2" fillId="0" borderId="38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49" fontId="4" fillId="0" borderId="42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0" fillId="0" borderId="33" xfId="0" applyBorder="1"/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9" fontId="2" fillId="0" borderId="43" xfId="0" applyNumberFormat="1" applyFont="1" applyBorder="1" applyAlignment="1">
      <alignment horizontal="center" vertical="center" wrapText="1"/>
    </xf>
    <xf numFmtId="0" fontId="4" fillId="0" borderId="10" xfId="3" applyFont="1" applyBorder="1" applyAlignment="1">
      <alignment horizontal="left" vertical="center" wrapText="1"/>
    </xf>
    <xf numFmtId="0" fontId="2" fillId="0" borderId="9" xfId="3" applyFont="1" applyBorder="1" applyAlignment="1">
      <alignment horizontal="left" vertical="center" wrapText="1"/>
    </xf>
    <xf numFmtId="0" fontId="2" fillId="0" borderId="9" xfId="3" applyFont="1" applyBorder="1" applyAlignment="1">
      <alignment horizontal="center" vertical="center" wrapText="1"/>
    </xf>
    <xf numFmtId="3" fontId="2" fillId="0" borderId="9" xfId="3" applyNumberFormat="1" applyFont="1" applyBorder="1" applyAlignment="1">
      <alignment horizontal="center" vertical="center" wrapText="1"/>
    </xf>
    <xf numFmtId="3" fontId="2" fillId="0" borderId="9" xfId="3" applyNumberFormat="1" applyFont="1" applyFill="1" applyBorder="1" applyAlignment="1">
      <alignment horizontal="center" vertical="center" wrapText="1"/>
    </xf>
    <xf numFmtId="3" fontId="2" fillId="3" borderId="9" xfId="3" applyNumberFormat="1" applyFont="1" applyFill="1" applyBorder="1" applyAlignment="1">
      <alignment horizontal="center" vertical="center" wrapText="1"/>
    </xf>
    <xf numFmtId="0" fontId="2" fillId="0" borderId="10" xfId="3" applyFont="1" applyBorder="1" applyAlignment="1">
      <alignment horizontal="left" vertical="center" wrapText="1"/>
    </xf>
    <xf numFmtId="0" fontId="2" fillId="0" borderId="30" xfId="3" applyFont="1" applyBorder="1" applyAlignment="1">
      <alignment horizontal="left" vertical="center" wrapText="1"/>
    </xf>
    <xf numFmtId="0" fontId="4" fillId="0" borderId="30" xfId="3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9" fontId="2" fillId="0" borderId="33" xfId="0" applyNumberFormat="1" applyFont="1" applyBorder="1" applyAlignment="1">
      <alignment horizontal="center" vertical="top" wrapText="1"/>
    </xf>
    <xf numFmtId="3" fontId="2" fillId="0" borderId="8" xfId="0" applyNumberFormat="1" applyFont="1" applyFill="1" applyBorder="1" applyAlignment="1">
      <alignment horizontal="center" vertical="center" wrapText="1"/>
    </xf>
    <xf numFmtId="9" fontId="2" fillId="0" borderId="43" xfId="0" applyNumberFormat="1" applyFont="1" applyFill="1" applyBorder="1" applyAlignment="1">
      <alignment horizontal="center" vertical="center" wrapText="1"/>
    </xf>
    <xf numFmtId="0" fontId="0" fillId="0" borderId="32" xfId="0" applyBorder="1"/>
    <xf numFmtId="0" fontId="2" fillId="0" borderId="9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42" xfId="0" applyBorder="1"/>
    <xf numFmtId="0" fontId="2" fillId="0" borderId="21" xfId="3" applyFont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top" wrapText="1"/>
    </xf>
    <xf numFmtId="0" fontId="2" fillId="0" borderId="8" xfId="3" applyFont="1" applyBorder="1" applyAlignment="1">
      <alignment horizontal="left" vertical="center" wrapText="1"/>
    </xf>
    <xf numFmtId="3" fontId="2" fillId="0" borderId="8" xfId="3" applyNumberFormat="1" applyFont="1" applyBorder="1" applyAlignment="1">
      <alignment horizontal="center" vertical="center" wrapText="1"/>
    </xf>
    <xf numFmtId="3" fontId="2" fillId="0" borderId="8" xfId="3" applyNumberFormat="1" applyFont="1" applyFill="1" applyBorder="1" applyAlignment="1">
      <alignment horizontal="center" vertical="center" wrapText="1"/>
    </xf>
    <xf numFmtId="3" fontId="2" fillId="3" borderId="8" xfId="3" applyNumberFormat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32" xfId="0" applyFont="1" applyBorder="1"/>
    <xf numFmtId="0" fontId="2" fillId="0" borderId="10" xfId="0" applyFont="1" applyBorder="1" applyAlignment="1">
      <alignment vertical="top" wrapText="1"/>
    </xf>
    <xf numFmtId="0" fontId="2" fillId="0" borderId="9" xfId="0" applyFont="1" applyBorder="1" applyAlignment="1">
      <alignment horizontal="left" vertical="top" wrapText="1"/>
    </xf>
    <xf numFmtId="1" fontId="4" fillId="3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4" fillId="0" borderId="42" xfId="0" applyFont="1" applyBorder="1"/>
    <xf numFmtId="0" fontId="4" fillId="0" borderId="21" xfId="0" applyFont="1" applyBorder="1" applyAlignment="1">
      <alignment vertical="top" wrapText="1"/>
    </xf>
    <xf numFmtId="0" fontId="0" fillId="0" borderId="45" xfId="0" applyBorder="1"/>
    <xf numFmtId="0" fontId="2" fillId="0" borderId="46" xfId="0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0" fontId="2" fillId="0" borderId="36" xfId="0" applyFont="1" applyBorder="1" applyAlignment="1">
      <alignment horizontal="left" vertical="center" wrapText="1"/>
    </xf>
    <xf numFmtId="3" fontId="2" fillId="0" borderId="36" xfId="0" applyNumberFormat="1" applyFont="1" applyBorder="1" applyAlignment="1">
      <alignment horizontal="center" vertical="center" wrapText="1"/>
    </xf>
    <xf numFmtId="3" fontId="2" fillId="3" borderId="36" xfId="0" applyNumberFormat="1" applyFont="1" applyFill="1" applyBorder="1" applyAlignment="1">
      <alignment horizontal="center" vertical="center" wrapText="1"/>
    </xf>
    <xf numFmtId="3" fontId="2" fillId="0" borderId="36" xfId="0" applyNumberFormat="1" applyFont="1" applyFill="1" applyBorder="1" applyAlignment="1">
      <alignment horizontal="center" vertical="center" wrapText="1"/>
    </xf>
    <xf numFmtId="1" fontId="2" fillId="3" borderId="36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9" fontId="2" fillId="0" borderId="3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3" borderId="0" xfId="0" applyFill="1"/>
  </cellXfs>
  <cellStyles count="4">
    <cellStyle name="Euro" xfId="1"/>
    <cellStyle name="Millares" xfId="2" builtinId="3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59</xdr:row>
      <xdr:rowOff>15875</xdr:rowOff>
    </xdr:from>
    <xdr:to>
      <xdr:col>2</xdr:col>
      <xdr:colOff>974725</xdr:colOff>
      <xdr:row>63</xdr:row>
      <xdr:rowOff>41275</xdr:rowOff>
    </xdr:to>
    <xdr:sp macro="" textlink="">
      <xdr:nvSpPr>
        <xdr:cNvPr id="5" name="4 CuadroTexto"/>
        <xdr:cNvSpPr txBox="1"/>
      </xdr:nvSpPr>
      <xdr:spPr>
        <a:xfrm>
          <a:off x="447675" y="10426700"/>
          <a:ext cx="2689225" cy="673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100"/>
            <a:t>___________________________________</a:t>
          </a:r>
        </a:p>
        <a:p>
          <a:pPr algn="ctr"/>
          <a:r>
            <a:rPr lang="es-ES" sz="1100"/>
            <a:t>ING. JOSE</a:t>
          </a:r>
          <a:r>
            <a:rPr lang="es-ES" sz="1100" baseline="0"/>
            <a:t> EVERARDO LOPEZ CORDOVA</a:t>
          </a:r>
        </a:p>
        <a:p>
          <a:pPr algn="ctr"/>
          <a:r>
            <a:rPr lang="es-ES" sz="1100" baseline="0"/>
            <a:t>DIRECTOR GENERAL</a:t>
          </a:r>
          <a:endParaRPr lang="es-ES" sz="1100"/>
        </a:p>
      </xdr:txBody>
    </xdr:sp>
    <xdr:clientData/>
  </xdr:twoCellAnchor>
  <xdr:twoCellAnchor>
    <xdr:from>
      <xdr:col>5</xdr:col>
      <xdr:colOff>66675</xdr:colOff>
      <xdr:row>59</xdr:row>
      <xdr:rowOff>25400</xdr:rowOff>
    </xdr:from>
    <xdr:to>
      <xdr:col>7</xdr:col>
      <xdr:colOff>796925</xdr:colOff>
      <xdr:row>64</xdr:row>
      <xdr:rowOff>95250</xdr:rowOff>
    </xdr:to>
    <xdr:sp macro="" textlink="">
      <xdr:nvSpPr>
        <xdr:cNvPr id="6" name="5 CuadroTexto"/>
        <xdr:cNvSpPr txBox="1"/>
      </xdr:nvSpPr>
      <xdr:spPr>
        <a:xfrm>
          <a:off x="5172075" y="10426700"/>
          <a:ext cx="2692400" cy="879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100"/>
            <a:t>___________________________________</a:t>
          </a:r>
        </a:p>
        <a:p>
          <a:pPr algn="ctr"/>
          <a:r>
            <a:rPr lang="es-ES" sz="1100" baseline="0"/>
            <a:t>C.P. LUCIA IVETTE YANEZ QUINTANAR</a:t>
          </a:r>
        </a:p>
        <a:p>
          <a:pPr algn="ctr"/>
          <a:r>
            <a:rPr lang="es-ES" sz="1100" baseline="0"/>
            <a:t>DIRECTORA DE PLANEACION Y ADMINISTRACION</a:t>
          </a:r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33617</xdr:colOff>
      <xdr:row>141</xdr:row>
      <xdr:rowOff>123273</xdr:rowOff>
    </xdr:from>
    <xdr:to>
      <xdr:col>8</xdr:col>
      <xdr:colOff>1736911</xdr:colOff>
      <xdr:row>145</xdr:row>
      <xdr:rowOff>89655</xdr:rowOff>
    </xdr:to>
    <xdr:sp macro="" textlink="">
      <xdr:nvSpPr>
        <xdr:cNvPr id="2" name="1 CuadroTexto"/>
        <xdr:cNvSpPr txBox="1"/>
      </xdr:nvSpPr>
      <xdr:spPr>
        <a:xfrm>
          <a:off x="1576667" y="40937898"/>
          <a:ext cx="3227294" cy="6140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 b="1"/>
            <a:t>___________________________________</a:t>
          </a:r>
        </a:p>
        <a:p>
          <a:pPr algn="ctr"/>
          <a:r>
            <a:rPr lang="es-ES" sz="1000" b="1"/>
            <a:t>ING. JOSE</a:t>
          </a:r>
          <a:r>
            <a:rPr lang="es-ES" sz="1000" b="1" baseline="0"/>
            <a:t> EVERARDO LOPEZ CORDOVA</a:t>
          </a:r>
        </a:p>
        <a:p>
          <a:pPr algn="ctr"/>
          <a:r>
            <a:rPr lang="es-ES" sz="1000" b="1" baseline="0"/>
            <a:t>DIRECTOR GENERAL</a:t>
          </a:r>
          <a:endParaRPr lang="es-ES" sz="1000" b="1"/>
        </a:p>
      </xdr:txBody>
    </xdr:sp>
    <xdr:clientData/>
  </xdr:twoCellAnchor>
  <xdr:twoCellAnchor>
    <xdr:from>
      <xdr:col>13</xdr:col>
      <xdr:colOff>268941</xdr:colOff>
      <xdr:row>142</xdr:row>
      <xdr:rowOff>14201</xdr:rowOff>
    </xdr:from>
    <xdr:to>
      <xdr:col>20</xdr:col>
      <xdr:colOff>349998</xdr:colOff>
      <xdr:row>146</xdr:row>
      <xdr:rowOff>89655</xdr:rowOff>
    </xdr:to>
    <xdr:sp macro="" textlink="">
      <xdr:nvSpPr>
        <xdr:cNvPr id="3" name="2 CuadroTexto"/>
        <xdr:cNvSpPr txBox="1"/>
      </xdr:nvSpPr>
      <xdr:spPr>
        <a:xfrm>
          <a:off x="7869891" y="40990751"/>
          <a:ext cx="3681507" cy="7231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 b="1"/>
            <a:t>___________________________________</a:t>
          </a:r>
        </a:p>
        <a:p>
          <a:pPr algn="ctr"/>
          <a:r>
            <a:rPr lang="es-ES" sz="1000" b="1" baseline="0"/>
            <a:t>C.P. LUCIA IVETTE YANEZ QUINTANAR</a:t>
          </a:r>
        </a:p>
        <a:p>
          <a:pPr algn="ctr"/>
          <a:r>
            <a:rPr lang="es-ES" sz="1000" b="1" baseline="0"/>
            <a:t>DIRECTORA DE PLANEACION Y ADMINISTRACION</a:t>
          </a:r>
          <a:endParaRPr lang="es-ES" sz="1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workbookViewId="0">
      <selection activeCell="C29" sqref="C29"/>
    </sheetView>
  </sheetViews>
  <sheetFormatPr baseColWidth="10" defaultRowHeight="12.75"/>
  <cols>
    <col min="1" max="1" width="17.7109375" customWidth="1"/>
    <col min="2" max="8" width="14.7109375" customWidth="1"/>
    <col min="9" max="9" width="8.28515625" customWidth="1"/>
    <col min="11" max="11" width="12.85546875" customWidth="1"/>
    <col min="12" max="12" width="14.7109375" hidden="1" customWidth="1"/>
    <col min="13" max="13" width="13.28515625" hidden="1" customWidth="1"/>
    <col min="14" max="14" width="13.28515625" customWidth="1"/>
    <col min="15" max="16" width="11.85546875" customWidth="1"/>
  </cols>
  <sheetData>
    <row r="1" spans="1:16">
      <c r="A1" s="26"/>
      <c r="B1" s="26"/>
      <c r="C1" s="26"/>
      <c r="D1" s="26"/>
      <c r="E1" s="26"/>
      <c r="F1" s="26"/>
      <c r="G1" s="26"/>
      <c r="H1" s="26"/>
      <c r="I1" s="27" t="s">
        <v>11</v>
      </c>
      <c r="L1" s="26"/>
    </row>
    <row r="2" spans="1:16">
      <c r="A2" s="58" t="s">
        <v>21</v>
      </c>
      <c r="B2" s="58"/>
      <c r="C2" s="58"/>
      <c r="D2" s="58"/>
      <c r="E2" s="58"/>
      <c r="F2" s="58"/>
      <c r="G2" s="58"/>
      <c r="H2" s="58"/>
      <c r="I2" s="58"/>
    </row>
    <row r="3" spans="1:16">
      <c r="A3" s="58" t="s">
        <v>10</v>
      </c>
      <c r="B3" s="58"/>
      <c r="C3" s="58"/>
      <c r="D3" s="58"/>
      <c r="E3" s="58"/>
      <c r="F3" s="58"/>
      <c r="G3" s="58"/>
      <c r="H3" s="58"/>
      <c r="I3" s="58"/>
    </row>
    <row r="4" spans="1:16">
      <c r="A4" s="58" t="s">
        <v>8</v>
      </c>
      <c r="B4" s="58"/>
      <c r="C4" s="58"/>
      <c r="D4" s="58"/>
      <c r="E4" s="58"/>
      <c r="F4" s="58"/>
      <c r="G4" s="58"/>
      <c r="H4" s="58"/>
      <c r="I4" s="58"/>
    </row>
    <row r="5" spans="1:16">
      <c r="A5" s="37"/>
      <c r="B5" s="37"/>
      <c r="C5" s="37"/>
      <c r="D5" s="37"/>
      <c r="E5" s="37"/>
      <c r="F5" s="37"/>
      <c r="G5" s="37"/>
      <c r="H5" s="37"/>
      <c r="I5" s="37"/>
      <c r="L5" s="51"/>
    </row>
    <row r="6" spans="1:16" ht="13.5" customHeight="1" thickBot="1">
      <c r="A6" s="28"/>
      <c r="B6" s="26"/>
      <c r="C6" s="26"/>
      <c r="D6" s="26"/>
      <c r="E6" s="26"/>
      <c r="F6" s="59" t="s">
        <v>29</v>
      </c>
      <c r="G6" s="60"/>
      <c r="H6" s="60"/>
      <c r="I6" s="60"/>
    </row>
    <row r="7" spans="1:16" ht="14.25" thickTop="1" thickBot="1">
      <c r="A7" s="61" t="s">
        <v>22</v>
      </c>
      <c r="B7" s="62"/>
      <c r="C7" s="62"/>
      <c r="D7" s="62"/>
      <c r="E7" s="62"/>
      <c r="F7" s="62"/>
      <c r="G7" s="62"/>
      <c r="H7" s="62"/>
      <c r="I7" s="63"/>
    </row>
    <row r="8" spans="1:16" ht="15.75" customHeight="1" thickTop="1">
      <c r="A8" s="1"/>
      <c r="B8" s="3"/>
      <c r="C8" s="3"/>
      <c r="D8" s="3"/>
      <c r="E8" s="3"/>
      <c r="F8" s="3"/>
      <c r="G8" s="3"/>
      <c r="H8" s="3"/>
      <c r="I8" s="3"/>
      <c r="L8" s="3"/>
    </row>
    <row r="9" spans="1:16">
      <c r="A9" s="2" t="s">
        <v>4</v>
      </c>
      <c r="F9" s="18" t="s">
        <v>12</v>
      </c>
      <c r="G9" s="5"/>
      <c r="H9" s="1"/>
      <c r="L9" s="1"/>
    </row>
    <row r="10" spans="1:16">
      <c r="A10" s="53" t="s">
        <v>0</v>
      </c>
      <c r="B10" s="55" t="s">
        <v>13</v>
      </c>
      <c r="C10" s="53" t="s">
        <v>7</v>
      </c>
      <c r="D10" s="40" t="s">
        <v>23</v>
      </c>
      <c r="E10" s="41"/>
      <c r="F10" s="6"/>
      <c r="G10" s="6"/>
      <c r="H10" s="7"/>
      <c r="I10" s="53" t="s">
        <v>14</v>
      </c>
      <c r="L10" s="7"/>
    </row>
    <row r="11" spans="1:16">
      <c r="A11" s="54"/>
      <c r="B11" s="56"/>
      <c r="C11" s="54"/>
      <c r="D11" s="50" t="s">
        <v>30</v>
      </c>
      <c r="E11" s="50" t="s">
        <v>31</v>
      </c>
      <c r="F11" s="8" t="s">
        <v>32</v>
      </c>
      <c r="G11" s="8" t="s">
        <v>24</v>
      </c>
      <c r="H11" s="8" t="s">
        <v>1</v>
      </c>
      <c r="I11" s="54"/>
      <c r="L11" s="8"/>
    </row>
    <row r="12" spans="1:16" ht="26.25" customHeight="1">
      <c r="A12" s="42" t="s">
        <v>25</v>
      </c>
      <c r="B12" s="9"/>
      <c r="C12" s="10"/>
      <c r="D12" s="52">
        <v>25778.31</v>
      </c>
      <c r="E12" s="52">
        <v>209533.13</v>
      </c>
      <c r="F12" s="52">
        <v>3543980.77</v>
      </c>
      <c r="G12" s="11"/>
      <c r="H12" s="11"/>
      <c r="I12" s="12"/>
      <c r="L12" s="11"/>
    </row>
    <row r="13" spans="1:16" ht="17.100000000000001" customHeight="1">
      <c r="A13" s="13" t="s">
        <v>18</v>
      </c>
      <c r="B13" s="20">
        <v>0</v>
      </c>
      <c r="C13" s="31">
        <v>2930000</v>
      </c>
      <c r="D13" s="31">
        <v>0</v>
      </c>
      <c r="E13" s="31">
        <v>2930000</v>
      </c>
      <c r="F13" s="31">
        <v>0</v>
      </c>
      <c r="G13" s="20">
        <f>SUM(D13:F13)</f>
        <v>2930000</v>
      </c>
      <c r="H13" s="31">
        <f>G13+L13</f>
        <v>2930000</v>
      </c>
      <c r="I13" s="29">
        <v>0</v>
      </c>
      <c r="J13" s="23"/>
      <c r="L13" s="31">
        <v>0</v>
      </c>
    </row>
    <row r="14" spans="1:16" ht="17.100000000000001" customHeight="1">
      <c r="A14" s="15" t="s">
        <v>19</v>
      </c>
      <c r="B14" s="31">
        <v>22391192</v>
      </c>
      <c r="C14" s="31">
        <v>22589269</v>
      </c>
      <c r="D14" s="31">
        <v>2027712.57</v>
      </c>
      <c r="E14" s="31">
        <v>2876317.11</v>
      </c>
      <c r="F14" s="31">
        <v>1870380.63</v>
      </c>
      <c r="G14" s="31">
        <f>SUM(D14:F14)</f>
        <v>6774410.3099999996</v>
      </c>
      <c r="H14" s="31">
        <f>G14+L14</f>
        <v>17403064.309999999</v>
      </c>
      <c r="I14" s="29">
        <f t="shared" ref="I14:I15" si="0">H14*100/B14</f>
        <v>77.722813104367106</v>
      </c>
      <c r="J14" s="23"/>
      <c r="L14" s="31">
        <v>10628654</v>
      </c>
      <c r="P14" t="s">
        <v>26</v>
      </c>
    </row>
    <row r="15" spans="1:16" ht="17.100000000000001" customHeight="1">
      <c r="A15" s="14" t="s">
        <v>2</v>
      </c>
      <c r="B15" s="48">
        <v>20000</v>
      </c>
      <c r="C15" s="31">
        <v>34450</v>
      </c>
      <c r="D15" s="31">
        <v>0</v>
      </c>
      <c r="E15" s="31">
        <v>0</v>
      </c>
      <c r="F15" s="31">
        <v>0</v>
      </c>
      <c r="G15" s="31">
        <f>SUM(D15:F15)</f>
        <v>0</v>
      </c>
      <c r="H15" s="31">
        <v>34450</v>
      </c>
      <c r="I15" s="29">
        <f t="shared" si="0"/>
        <v>172.25</v>
      </c>
      <c r="J15" s="23"/>
      <c r="L15" s="31">
        <v>34450</v>
      </c>
    </row>
    <row r="16" spans="1:16" ht="17.100000000000001" customHeight="1">
      <c r="A16" s="16" t="s">
        <v>6</v>
      </c>
      <c r="B16" s="32">
        <v>0</v>
      </c>
      <c r="C16" s="32">
        <v>1577.8</v>
      </c>
      <c r="D16" s="32">
        <v>0</v>
      </c>
      <c r="E16" s="32">
        <v>0</v>
      </c>
      <c r="F16" s="32">
        <v>0</v>
      </c>
      <c r="G16" s="32">
        <f>SUM(D16:F16)</f>
        <v>0</v>
      </c>
      <c r="H16" s="32">
        <f>G16+L16</f>
        <v>1578</v>
      </c>
      <c r="I16" s="43">
        <v>0</v>
      </c>
      <c r="L16" s="32">
        <v>1578</v>
      </c>
    </row>
    <row r="17" spans="1:12" ht="8.25" customHeight="1">
      <c r="A17" s="18"/>
      <c r="B17" s="22"/>
      <c r="C17" s="22"/>
      <c r="D17" s="22"/>
      <c r="E17" s="22"/>
      <c r="F17" s="22"/>
      <c r="G17" s="22"/>
      <c r="H17" s="22"/>
      <c r="I17" s="18"/>
      <c r="L17" s="22"/>
    </row>
    <row r="18" spans="1:12">
      <c r="A18" s="24" t="s">
        <v>3</v>
      </c>
      <c r="B18" s="25">
        <f>SUM(B13:B16)</f>
        <v>22411192</v>
      </c>
      <c r="C18" s="25">
        <f>SUM(C13:C16)</f>
        <v>25555296.800000001</v>
      </c>
      <c r="D18" s="25">
        <f>SUM(D12:D17)</f>
        <v>2053490.8800000001</v>
      </c>
      <c r="E18" s="25">
        <f t="shared" ref="E18:F18" si="1">SUM(E12:E17)</f>
        <v>6015850.2400000002</v>
      </c>
      <c r="F18" s="25">
        <f t="shared" si="1"/>
        <v>5414361.4000000004</v>
      </c>
      <c r="G18" s="25">
        <f t="shared" ref="G18" si="2">SUM(G13:G17)</f>
        <v>9704410.3099999987</v>
      </c>
      <c r="H18" s="25">
        <f>SUM(H13:H16)</f>
        <v>20369092.309999999</v>
      </c>
      <c r="I18" s="36">
        <f t="shared" ref="I18" si="3">H18*100/B18</f>
        <v>90.888036254385739</v>
      </c>
      <c r="L18" s="25"/>
    </row>
    <row r="19" spans="1:12" ht="12" customHeight="1">
      <c r="A19" s="5"/>
      <c r="B19" s="5"/>
      <c r="C19" s="5"/>
      <c r="D19" s="5"/>
      <c r="E19" s="5"/>
      <c r="F19" s="5"/>
      <c r="G19" s="5"/>
      <c r="H19" s="5"/>
      <c r="I19" s="5"/>
      <c r="L19" s="5"/>
    </row>
    <row r="20" spans="1:12">
      <c r="A20" s="2" t="s">
        <v>17</v>
      </c>
      <c r="B20" s="5"/>
      <c r="C20" s="5"/>
      <c r="D20" s="5"/>
      <c r="E20" s="5"/>
      <c r="F20" s="18" t="s">
        <v>12</v>
      </c>
      <c r="G20" s="5"/>
      <c r="H20" s="5"/>
      <c r="I20" s="5"/>
      <c r="L20" s="5"/>
    </row>
    <row r="21" spans="1:12" ht="12.75" customHeight="1">
      <c r="A21" s="53" t="s">
        <v>0</v>
      </c>
      <c r="B21" s="55" t="s">
        <v>13</v>
      </c>
      <c r="C21" s="53" t="s">
        <v>7</v>
      </c>
      <c r="D21" s="40" t="s">
        <v>27</v>
      </c>
      <c r="E21" s="41"/>
      <c r="F21" s="6"/>
      <c r="G21" s="6"/>
      <c r="H21" s="7"/>
      <c r="I21" s="53" t="s">
        <v>15</v>
      </c>
      <c r="L21" s="7"/>
    </row>
    <row r="22" spans="1:12">
      <c r="A22" s="57"/>
      <c r="B22" s="56"/>
      <c r="C22" s="54"/>
      <c r="D22" s="50" t="s">
        <v>30</v>
      </c>
      <c r="E22" s="50" t="s">
        <v>31</v>
      </c>
      <c r="F22" s="8" t="s">
        <v>32</v>
      </c>
      <c r="G22" s="8" t="s">
        <v>24</v>
      </c>
      <c r="H22" s="8" t="s">
        <v>1</v>
      </c>
      <c r="I22" s="54"/>
      <c r="L22" s="8"/>
    </row>
    <row r="23" spans="1:12" ht="17.100000000000001" customHeight="1">
      <c r="A23" s="19" t="s">
        <v>5</v>
      </c>
      <c r="B23" s="19"/>
      <c r="C23" s="19"/>
      <c r="D23" s="19"/>
      <c r="E23" s="19"/>
      <c r="F23" s="19"/>
      <c r="G23" s="19"/>
      <c r="H23" s="19"/>
      <c r="I23" s="19"/>
      <c r="L23" s="19"/>
    </row>
    <row r="24" spans="1:12" ht="17.100000000000001" customHeight="1">
      <c r="A24" s="13">
        <v>1000</v>
      </c>
      <c r="B24" s="20">
        <v>10338696</v>
      </c>
      <c r="C24" s="31">
        <v>10338696</v>
      </c>
      <c r="D24" s="20">
        <v>1023982</v>
      </c>
      <c r="E24" s="44">
        <v>863963.34</v>
      </c>
      <c r="F24" s="20">
        <v>862022.12</v>
      </c>
      <c r="G24" s="20">
        <f>SUM(D24:F24)</f>
        <v>2749967.46</v>
      </c>
      <c r="H24" s="31">
        <f t="shared" ref="H24:H28" si="4">G24+L24</f>
        <v>7891663.46</v>
      </c>
      <c r="I24" s="29">
        <f>H24*100/B24</f>
        <v>76.33132321522946</v>
      </c>
      <c r="L24" s="31">
        <v>5141696</v>
      </c>
    </row>
    <row r="25" spans="1:12" ht="17.100000000000001" customHeight="1">
      <c r="A25" s="13">
        <v>2000</v>
      </c>
      <c r="B25" s="20">
        <v>901970</v>
      </c>
      <c r="C25" s="31">
        <v>1283970</v>
      </c>
      <c r="D25" s="20">
        <v>34437</v>
      </c>
      <c r="E25" s="44">
        <v>94865.5</v>
      </c>
      <c r="F25" s="20">
        <v>133621.29999999999</v>
      </c>
      <c r="G25" s="20">
        <f>SUM(D25:F25)</f>
        <v>262923.8</v>
      </c>
      <c r="H25" s="31">
        <f t="shared" si="4"/>
        <v>1039393.8</v>
      </c>
      <c r="I25" s="29">
        <f>H25*100/B25</f>
        <v>115.2359612847434</v>
      </c>
      <c r="L25" s="31">
        <v>776470</v>
      </c>
    </row>
    <row r="26" spans="1:12" ht="17.100000000000001" customHeight="1">
      <c r="A26" s="13">
        <v>3000</v>
      </c>
      <c r="B26" s="20">
        <v>5051332</v>
      </c>
      <c r="C26" s="31">
        <v>6124409</v>
      </c>
      <c r="D26" s="20">
        <v>159819</v>
      </c>
      <c r="E26" s="44">
        <v>655467.68999999994</v>
      </c>
      <c r="F26" s="20">
        <v>485589.8</v>
      </c>
      <c r="G26" s="20">
        <f>SUM(D26:F26)</f>
        <v>1300876.49</v>
      </c>
      <c r="H26" s="31">
        <f t="shared" si="4"/>
        <v>4004615.49</v>
      </c>
      <c r="I26" s="29">
        <f>H26*100/B26</f>
        <v>79.278405972919614</v>
      </c>
      <c r="L26" s="31">
        <v>2703739</v>
      </c>
    </row>
    <row r="27" spans="1:12" ht="17.100000000000001" customHeight="1">
      <c r="A27" s="13">
        <v>4000</v>
      </c>
      <c r="B27" s="20">
        <v>5647600</v>
      </c>
      <c r="C27" s="31">
        <v>7461628</v>
      </c>
      <c r="D27" s="20">
        <v>502170</v>
      </c>
      <c r="E27" s="44">
        <v>940255.41</v>
      </c>
      <c r="F27" s="20">
        <v>962791.08</v>
      </c>
      <c r="G27" s="20">
        <f>SUM(D27:F27)</f>
        <v>2405216.4900000002</v>
      </c>
      <c r="H27" s="31">
        <f t="shared" si="4"/>
        <v>4692164.49</v>
      </c>
      <c r="I27" s="29">
        <f>H27*100/B27</f>
        <v>83.082450775550683</v>
      </c>
      <c r="L27" s="31">
        <v>2286948</v>
      </c>
    </row>
    <row r="28" spans="1:12" ht="17.100000000000001" customHeight="1">
      <c r="A28" s="13">
        <v>5000</v>
      </c>
      <c r="B28" s="20">
        <v>471594</v>
      </c>
      <c r="C28" s="31">
        <v>346594</v>
      </c>
      <c r="D28" s="20">
        <v>0</v>
      </c>
      <c r="E28" s="44">
        <v>8907.4599999999991</v>
      </c>
      <c r="F28" s="20">
        <v>0</v>
      </c>
      <c r="G28" s="20">
        <f>SUM(D28:F28)</f>
        <v>8907.4599999999991</v>
      </c>
      <c r="H28" s="31">
        <f t="shared" si="4"/>
        <v>153168.46</v>
      </c>
      <c r="I28" s="29">
        <f>H28*100/B28</f>
        <v>32.478882258892185</v>
      </c>
      <c r="L28" s="31">
        <v>144261</v>
      </c>
    </row>
    <row r="29" spans="1:12" ht="17.100000000000001" customHeight="1">
      <c r="A29" s="14">
        <v>6000</v>
      </c>
      <c r="B29" s="14"/>
      <c r="C29" s="14"/>
      <c r="D29" s="14"/>
      <c r="E29" s="14"/>
      <c r="F29" s="14"/>
      <c r="G29" s="14"/>
      <c r="H29" s="14"/>
      <c r="I29" s="14"/>
      <c r="L29" s="14"/>
    </row>
    <row r="30" spans="1:12" ht="17.100000000000001" customHeight="1">
      <c r="A30" s="14">
        <v>7000</v>
      </c>
      <c r="B30" s="14"/>
      <c r="C30" s="14"/>
      <c r="D30" s="14"/>
      <c r="E30" s="14"/>
      <c r="F30" s="14"/>
      <c r="G30" s="14"/>
      <c r="H30" s="14"/>
      <c r="I30" s="14"/>
      <c r="L30" s="14"/>
    </row>
    <row r="31" spans="1:12" ht="17.100000000000001" customHeight="1">
      <c r="A31" s="14">
        <v>8000</v>
      </c>
      <c r="B31" s="14"/>
      <c r="C31" s="14"/>
      <c r="D31" s="14"/>
      <c r="E31" s="14"/>
      <c r="F31" s="14"/>
      <c r="G31" s="14"/>
      <c r="H31" s="14"/>
      <c r="I31" s="14"/>
      <c r="L31" s="14"/>
    </row>
    <row r="32" spans="1:12" ht="17.100000000000001" customHeight="1">
      <c r="A32" s="17">
        <v>9000</v>
      </c>
      <c r="B32" s="17"/>
      <c r="C32" s="17"/>
      <c r="D32" s="17"/>
      <c r="E32" s="17"/>
      <c r="F32" s="17"/>
      <c r="G32" s="17"/>
      <c r="H32" s="17"/>
      <c r="I32" s="17"/>
      <c r="L32" s="17"/>
    </row>
    <row r="33" spans="1:12" ht="9" customHeight="1">
      <c r="A33" s="5"/>
      <c r="B33" s="5"/>
      <c r="C33" s="5"/>
      <c r="D33" s="5"/>
      <c r="E33" s="5"/>
      <c r="F33" s="5"/>
      <c r="G33" s="5"/>
      <c r="H33" s="5"/>
      <c r="I33" s="5"/>
      <c r="L33" s="5"/>
    </row>
    <row r="34" spans="1:12" ht="14.25">
      <c r="A34" s="24" t="s">
        <v>3</v>
      </c>
      <c r="B34" s="45">
        <f>SUM(B24:B33)</f>
        <v>22411192</v>
      </c>
      <c r="C34" s="45">
        <f t="shared" ref="C34:H34" si="5">SUM(C24:C33)</f>
        <v>25555297</v>
      </c>
      <c r="D34" s="45">
        <f t="shared" si="5"/>
        <v>1720408</v>
      </c>
      <c r="E34" s="45">
        <f t="shared" si="5"/>
        <v>2563459.4</v>
      </c>
      <c r="F34" s="45">
        <f t="shared" si="5"/>
        <v>2444024.2999999998</v>
      </c>
      <c r="G34" s="45">
        <f t="shared" si="5"/>
        <v>6727891.7000000002</v>
      </c>
      <c r="H34" s="45">
        <f t="shared" si="5"/>
        <v>17781005.700000003</v>
      </c>
      <c r="I34" s="30">
        <f>H34*100/B34</f>
        <v>79.339848143731047</v>
      </c>
      <c r="L34" s="45"/>
    </row>
    <row r="35" spans="1:12" ht="14.25">
      <c r="A35" s="33"/>
      <c r="B35" s="34"/>
      <c r="C35" s="34"/>
      <c r="D35" s="34"/>
      <c r="E35" s="34"/>
      <c r="F35" s="34"/>
      <c r="G35" s="34"/>
      <c r="H35" s="34"/>
      <c r="I35" s="35"/>
      <c r="L35" s="34"/>
    </row>
    <row r="36" spans="1:12">
      <c r="A36" s="46" t="s">
        <v>28</v>
      </c>
      <c r="B36" s="47"/>
      <c r="C36" s="47"/>
      <c r="D36" s="25">
        <f>D18-D34</f>
        <v>333082.88000000012</v>
      </c>
      <c r="E36" s="25">
        <f t="shared" ref="E36:G36" si="6">E18-E34</f>
        <v>3452390.8400000003</v>
      </c>
      <c r="F36" s="25">
        <f t="shared" si="6"/>
        <v>2970337.1000000006</v>
      </c>
      <c r="G36" s="25">
        <f t="shared" si="6"/>
        <v>2976518.6099999985</v>
      </c>
      <c r="H36" s="47"/>
      <c r="I36" s="47"/>
      <c r="L36" s="47"/>
    </row>
    <row r="37" spans="1:12">
      <c r="A37" s="39"/>
      <c r="B37" s="39"/>
      <c r="C37" s="39"/>
      <c r="E37" s="39"/>
      <c r="F37" s="39"/>
      <c r="G37" s="39"/>
      <c r="H37" s="39"/>
      <c r="I37" s="39"/>
      <c r="L37" s="39"/>
    </row>
    <row r="38" spans="1:12">
      <c r="A38" s="39"/>
      <c r="B38" s="39"/>
      <c r="C38" s="39"/>
      <c r="D38" s="39"/>
      <c r="E38" s="39"/>
      <c r="F38" s="39"/>
      <c r="G38" s="39"/>
      <c r="H38" s="39"/>
      <c r="I38" s="39"/>
      <c r="L38" s="39"/>
    </row>
    <row r="39" spans="1:12" ht="12.75" customHeight="1"/>
    <row r="40" spans="1:12">
      <c r="A40" s="2" t="s">
        <v>16</v>
      </c>
      <c r="B40" s="5"/>
      <c r="C40" s="5"/>
      <c r="D40" s="5"/>
      <c r="E40" s="5"/>
      <c r="F40" s="18" t="s">
        <v>12</v>
      </c>
      <c r="G40" s="5"/>
      <c r="H40" s="5"/>
      <c r="I40" s="5"/>
      <c r="L40" s="5"/>
    </row>
    <row r="41" spans="1:12">
      <c r="A41" s="53" t="s">
        <v>0</v>
      </c>
      <c r="B41" s="55" t="s">
        <v>13</v>
      </c>
      <c r="C41" s="53" t="s">
        <v>7</v>
      </c>
      <c r="D41" s="40" t="s">
        <v>27</v>
      </c>
      <c r="E41" s="41"/>
      <c r="F41" s="6"/>
      <c r="G41" s="6"/>
      <c r="H41" s="7"/>
      <c r="I41" s="53" t="s">
        <v>15</v>
      </c>
      <c r="L41" s="7"/>
    </row>
    <row r="42" spans="1:12">
      <c r="A42" s="57"/>
      <c r="B42" s="56"/>
      <c r="C42" s="54"/>
      <c r="D42" s="50" t="s">
        <v>30</v>
      </c>
      <c r="E42" s="50" t="s">
        <v>31</v>
      </c>
      <c r="F42" s="8" t="s">
        <v>32</v>
      </c>
      <c r="G42" s="8" t="s">
        <v>24</v>
      </c>
      <c r="H42" s="8" t="s">
        <v>1</v>
      </c>
      <c r="I42" s="54"/>
      <c r="L42" s="8"/>
    </row>
    <row r="43" spans="1:12">
      <c r="A43" s="19" t="s">
        <v>5</v>
      </c>
      <c r="B43" s="19"/>
      <c r="C43" s="19"/>
      <c r="D43" s="19"/>
      <c r="E43" s="19"/>
      <c r="F43" s="19"/>
      <c r="G43" s="19"/>
      <c r="H43" s="19"/>
      <c r="I43" s="19"/>
      <c r="L43" s="19"/>
    </row>
    <row r="44" spans="1:12">
      <c r="A44" s="14">
        <v>1000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14">
        <v>0</v>
      </c>
      <c r="J44" s="23"/>
      <c r="L44" s="20"/>
    </row>
    <row r="45" spans="1:12">
      <c r="A45" s="14">
        <v>2000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14">
        <v>0</v>
      </c>
      <c r="J45" s="23"/>
      <c r="L45" s="20"/>
    </row>
    <row r="46" spans="1:12">
      <c r="A46" s="14">
        <v>3000</v>
      </c>
      <c r="B46" s="20">
        <v>20000</v>
      </c>
      <c r="C46" s="20">
        <v>34450</v>
      </c>
      <c r="D46" s="20">
        <v>0</v>
      </c>
      <c r="E46" s="20">
        <v>15.08</v>
      </c>
      <c r="F46" s="20">
        <v>0</v>
      </c>
      <c r="G46" s="20">
        <f>SUM(D46:F46)</f>
        <v>15.08</v>
      </c>
      <c r="H46" s="20">
        <f>L46+G46</f>
        <v>1174.08</v>
      </c>
      <c r="I46" s="29">
        <f>H46*100/B46</f>
        <v>5.8704000000000001</v>
      </c>
      <c r="J46" s="23"/>
      <c r="L46" s="20">
        <v>1159</v>
      </c>
    </row>
    <row r="47" spans="1:12">
      <c r="A47" s="14">
        <v>4000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14">
        <v>0</v>
      </c>
      <c r="J47" s="23"/>
      <c r="L47" s="20"/>
    </row>
    <row r="48" spans="1:12">
      <c r="A48" s="14">
        <v>5000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14">
        <v>0</v>
      </c>
      <c r="J48" s="23"/>
      <c r="L48" s="20"/>
    </row>
    <row r="49" spans="1:12">
      <c r="A49" s="14">
        <v>6000</v>
      </c>
      <c r="B49" s="20"/>
      <c r="C49" s="20"/>
      <c r="D49" s="20"/>
      <c r="E49" s="20"/>
      <c r="F49" s="20"/>
      <c r="G49" s="20"/>
      <c r="H49" s="20"/>
      <c r="I49" s="14"/>
      <c r="L49" s="20"/>
    </row>
    <row r="50" spans="1:12">
      <c r="A50" s="14">
        <v>7000</v>
      </c>
      <c r="B50" s="20"/>
      <c r="C50" s="20"/>
      <c r="D50" s="20"/>
      <c r="E50" s="20"/>
      <c r="F50" s="20"/>
      <c r="G50" s="20"/>
      <c r="H50" s="20"/>
      <c r="I50" s="14"/>
      <c r="L50" s="20"/>
    </row>
    <row r="51" spans="1:12">
      <c r="A51" s="14">
        <v>8000</v>
      </c>
      <c r="B51" s="20"/>
      <c r="C51" s="20"/>
      <c r="D51" s="20"/>
      <c r="E51" s="20"/>
      <c r="F51" s="20"/>
      <c r="G51" s="20"/>
      <c r="H51" s="20"/>
      <c r="I51" s="14"/>
      <c r="L51" s="20"/>
    </row>
    <row r="52" spans="1:12">
      <c r="A52" s="17">
        <v>9000</v>
      </c>
      <c r="B52" s="21"/>
      <c r="C52" s="21"/>
      <c r="D52" s="21"/>
      <c r="E52" s="21"/>
      <c r="F52" s="21"/>
      <c r="G52" s="21"/>
      <c r="H52" s="21"/>
      <c r="I52" s="17"/>
      <c r="L52" s="21"/>
    </row>
    <row r="53" spans="1:12">
      <c r="A53" s="18"/>
      <c r="B53" s="22"/>
      <c r="C53" s="22"/>
      <c r="D53" s="22"/>
      <c r="E53" s="22"/>
      <c r="F53" s="22"/>
      <c r="G53" s="22"/>
      <c r="H53" s="22"/>
      <c r="I53" s="18"/>
      <c r="L53" s="22"/>
    </row>
    <row r="54" spans="1:12" ht="13.5" thickBot="1">
      <c r="A54" s="24" t="s">
        <v>3</v>
      </c>
      <c r="B54" s="25">
        <f t="shared" ref="B54:H54" si="7">SUM(B44:B53)</f>
        <v>20000</v>
      </c>
      <c r="C54" s="25">
        <f t="shared" si="7"/>
        <v>34450</v>
      </c>
      <c r="D54" s="25">
        <f t="shared" si="7"/>
        <v>0</v>
      </c>
      <c r="E54" s="25">
        <f t="shared" si="7"/>
        <v>15.08</v>
      </c>
      <c r="F54" s="25">
        <f t="shared" si="7"/>
        <v>0</v>
      </c>
      <c r="G54" s="25">
        <f t="shared" si="7"/>
        <v>15.08</v>
      </c>
      <c r="H54" s="25">
        <f t="shared" si="7"/>
        <v>1174.08</v>
      </c>
      <c r="I54" s="49">
        <f>H54*100/B54</f>
        <v>5.8704000000000001</v>
      </c>
      <c r="L54" s="25"/>
    </row>
    <row r="55" spans="1:12" ht="13.5" thickTop="1">
      <c r="A55" s="64" t="s">
        <v>20</v>
      </c>
      <c r="B55" s="65"/>
      <c r="C55" s="65"/>
      <c r="D55" s="65"/>
      <c r="E55" s="65"/>
      <c r="F55" s="65"/>
      <c r="G55" s="65"/>
      <c r="H55" s="65"/>
      <c r="I55" s="18"/>
    </row>
    <row r="57" spans="1:12">
      <c r="A57" s="4"/>
      <c r="B57" s="4"/>
      <c r="H57" s="4"/>
      <c r="I57" s="4"/>
      <c r="L57" s="4"/>
    </row>
    <row r="59" spans="1:12">
      <c r="A59" s="1"/>
    </row>
  </sheetData>
  <mergeCells count="18">
    <mergeCell ref="A55:H55"/>
    <mergeCell ref="I21:I22"/>
    <mergeCell ref="A41:A42"/>
    <mergeCell ref="B41:B42"/>
    <mergeCell ref="C41:C42"/>
    <mergeCell ref="I41:I42"/>
    <mergeCell ref="B21:B22"/>
    <mergeCell ref="C21:C22"/>
    <mergeCell ref="A10:A11"/>
    <mergeCell ref="B10:B11"/>
    <mergeCell ref="A21:A22"/>
    <mergeCell ref="A2:I2"/>
    <mergeCell ref="A3:I3"/>
    <mergeCell ref="A4:I4"/>
    <mergeCell ref="F6:I6"/>
    <mergeCell ref="A7:I7"/>
    <mergeCell ref="I10:I11"/>
    <mergeCell ref="C10:C11"/>
  </mergeCells>
  <phoneticPr fontId="0" type="noConversion"/>
  <printOptions horizontalCentered="1"/>
  <pageMargins left="0.47244094488188981" right="0.47244094488188981" top="0.47244094488188981" bottom="0.59055118110236227" header="0" footer="0"/>
  <pageSetup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1"/>
  <sheetViews>
    <sheetView tabSelected="1" workbookViewId="0">
      <selection sqref="A1:W1048576"/>
    </sheetView>
  </sheetViews>
  <sheetFormatPr baseColWidth="10" defaultRowHeight="12.75"/>
  <cols>
    <col min="1" max="1" width="9.7109375" customWidth="1"/>
    <col min="2" max="3" width="4" customWidth="1"/>
    <col min="4" max="4" width="5.42578125" customWidth="1"/>
    <col min="5" max="5" width="3.140625" bestFit="1" customWidth="1"/>
    <col min="6" max="6" width="6.140625" bestFit="1" customWidth="1"/>
    <col min="7" max="7" width="5.140625" customWidth="1"/>
    <col min="8" max="8" width="8.42578125" customWidth="1"/>
    <col min="9" max="9" width="33.5703125" style="234" customWidth="1"/>
    <col min="10" max="10" width="7.140625" style="38" customWidth="1"/>
    <col min="11" max="11" width="10.85546875" style="234" customWidth="1"/>
    <col min="12" max="12" width="8.7109375" style="234" customWidth="1"/>
    <col min="13" max="15" width="7.7109375" style="234" customWidth="1"/>
    <col min="16" max="16" width="7.7109375" style="235" customWidth="1"/>
    <col min="17" max="17" width="7.7109375" style="236" customWidth="1"/>
    <col min="18" max="18" width="7.7109375" style="234" customWidth="1"/>
    <col min="19" max="19" width="7.7109375" customWidth="1"/>
    <col min="20" max="20" width="7.7109375" style="237" customWidth="1"/>
    <col min="21" max="21" width="7.7109375" customWidth="1"/>
    <col min="22" max="23" width="8.7109375" customWidth="1"/>
  </cols>
  <sheetData>
    <row r="1" spans="1:23">
      <c r="A1" s="18"/>
      <c r="B1" s="18"/>
      <c r="C1" s="18"/>
      <c r="D1" s="18"/>
      <c r="E1" s="18"/>
      <c r="F1" s="18"/>
      <c r="G1" s="18"/>
      <c r="H1" s="18"/>
      <c r="I1" s="66"/>
      <c r="J1" s="67"/>
      <c r="K1" s="66"/>
      <c r="L1" s="66"/>
      <c r="M1" s="66"/>
      <c r="N1" s="66"/>
      <c r="O1" s="68"/>
      <c r="P1" s="68"/>
      <c r="Q1" s="68"/>
      <c r="R1" s="66"/>
      <c r="S1" s="18"/>
      <c r="T1" s="69"/>
      <c r="U1" s="18"/>
      <c r="V1" s="70" t="s">
        <v>33</v>
      </c>
      <c r="W1" s="70"/>
    </row>
    <row r="2" spans="1:23">
      <c r="A2" s="71" t="s">
        <v>34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2"/>
      <c r="Q2" s="71"/>
      <c r="R2" s="73"/>
      <c r="S2" s="74"/>
      <c r="T2" s="75"/>
      <c r="U2" s="74"/>
      <c r="V2" s="74"/>
      <c r="W2" s="74"/>
    </row>
    <row r="3" spans="1:23">
      <c r="A3" s="71" t="s">
        <v>35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  <c r="Q3" s="71"/>
      <c r="R3" s="73"/>
      <c r="S3" s="74"/>
      <c r="T3" s="75"/>
      <c r="U3" s="74"/>
      <c r="V3" s="74"/>
      <c r="W3" s="74"/>
    </row>
    <row r="4" spans="1:23" ht="13.5" thickBot="1">
      <c r="A4" s="76"/>
      <c r="B4" s="76"/>
      <c r="C4" s="76"/>
      <c r="D4" s="76"/>
      <c r="E4" s="76"/>
      <c r="F4" s="76"/>
      <c r="G4" s="76"/>
      <c r="H4" s="76"/>
      <c r="I4" s="66"/>
      <c r="J4" s="67"/>
      <c r="K4" s="77"/>
      <c r="L4" s="77"/>
      <c r="M4" s="77"/>
      <c r="N4" s="67"/>
      <c r="O4" s="67"/>
      <c r="P4" s="78"/>
      <c r="Q4" s="79"/>
      <c r="R4" s="66"/>
      <c r="S4" s="80" t="s">
        <v>36</v>
      </c>
      <c r="T4" s="69"/>
      <c r="U4" s="18"/>
      <c r="V4" s="18"/>
      <c r="W4" s="18"/>
    </row>
    <row r="5" spans="1:23" ht="13.5" thickBot="1">
      <c r="A5" s="81" t="s">
        <v>22</v>
      </c>
      <c r="B5" s="82"/>
      <c r="C5" s="82"/>
      <c r="D5" s="82"/>
      <c r="E5" s="82"/>
      <c r="F5" s="82"/>
      <c r="G5" s="82"/>
      <c r="H5" s="82"/>
      <c r="I5" s="82"/>
      <c r="J5" s="83"/>
      <c r="K5" s="84" t="s">
        <v>37</v>
      </c>
      <c r="L5" s="84"/>
      <c r="M5" s="84"/>
      <c r="N5" s="84"/>
      <c r="O5" s="84"/>
      <c r="P5" s="85"/>
      <c r="Q5" s="86"/>
      <c r="R5" s="87"/>
      <c r="S5" s="88"/>
      <c r="T5" s="89"/>
      <c r="U5" s="88"/>
      <c r="V5" s="88"/>
      <c r="W5" s="90"/>
    </row>
    <row r="6" spans="1:23" ht="34.5" thickBot="1">
      <c r="A6" s="91" t="s">
        <v>38</v>
      </c>
      <c r="B6" s="92" t="s">
        <v>39</v>
      </c>
      <c r="C6" s="93"/>
      <c r="D6" s="93"/>
      <c r="E6" s="93"/>
      <c r="F6" s="93"/>
      <c r="G6" s="94"/>
      <c r="H6" s="95" t="s">
        <v>40</v>
      </c>
      <c r="I6" s="96"/>
      <c r="J6" s="97"/>
      <c r="K6" s="98"/>
      <c r="L6" s="99"/>
      <c r="M6" s="99"/>
      <c r="N6" s="83"/>
      <c r="O6" s="83"/>
      <c r="P6" s="100"/>
      <c r="Q6" s="101"/>
      <c r="R6" s="87"/>
      <c r="S6" s="88"/>
      <c r="T6" s="89"/>
      <c r="U6" s="88"/>
      <c r="V6" s="88"/>
      <c r="W6" s="90"/>
    </row>
    <row r="7" spans="1:23" ht="13.5" thickBot="1">
      <c r="A7" s="91"/>
      <c r="B7" s="92" t="s">
        <v>41</v>
      </c>
      <c r="C7" s="102"/>
      <c r="D7" s="103"/>
      <c r="E7" s="92" t="s">
        <v>42</v>
      </c>
      <c r="F7" s="102"/>
      <c r="G7" s="103"/>
      <c r="H7" s="95"/>
      <c r="I7" s="96"/>
      <c r="J7" s="97"/>
      <c r="K7" s="98"/>
      <c r="L7" s="99"/>
      <c r="M7" s="99"/>
      <c r="N7" s="83"/>
      <c r="O7" s="83"/>
      <c r="P7" s="100"/>
      <c r="Q7" s="104"/>
      <c r="R7" s="105"/>
      <c r="S7" s="106"/>
      <c r="T7" s="107"/>
      <c r="U7" s="106"/>
      <c r="V7" s="106"/>
      <c r="W7" s="108"/>
    </row>
    <row r="8" spans="1:23" ht="13.5" thickBot="1">
      <c r="A8" s="109" t="s">
        <v>43</v>
      </c>
      <c r="B8" s="103"/>
      <c r="C8" s="103"/>
      <c r="D8" s="103"/>
      <c r="E8" s="110"/>
      <c r="F8" s="110"/>
      <c r="G8" s="110"/>
      <c r="H8" s="110"/>
      <c r="I8" s="111" t="s">
        <v>9</v>
      </c>
      <c r="J8" s="111" t="s">
        <v>44</v>
      </c>
      <c r="K8" s="112" t="s">
        <v>45</v>
      </c>
      <c r="L8" s="113" t="s">
        <v>46</v>
      </c>
      <c r="M8" s="114"/>
      <c r="N8" s="114"/>
      <c r="O8" s="114"/>
      <c r="P8" s="114"/>
      <c r="Q8" s="114"/>
      <c r="R8" s="115"/>
      <c r="S8" s="116"/>
      <c r="T8" s="117"/>
      <c r="U8" s="116"/>
      <c r="V8" s="116"/>
      <c r="W8" s="118"/>
    </row>
    <row r="9" spans="1:23" ht="13.5" thickBot="1">
      <c r="A9" s="119"/>
      <c r="B9" s="120" t="s">
        <v>47</v>
      </c>
      <c r="C9" s="120" t="s">
        <v>48</v>
      </c>
      <c r="D9" s="120" t="s">
        <v>49</v>
      </c>
      <c r="E9" s="121"/>
      <c r="F9" s="120" t="s">
        <v>50</v>
      </c>
      <c r="G9" s="120" t="s">
        <v>51</v>
      </c>
      <c r="H9" s="122" t="s">
        <v>52</v>
      </c>
      <c r="I9" s="123"/>
      <c r="J9" s="124"/>
      <c r="K9" s="123"/>
      <c r="L9" s="111" t="s">
        <v>53</v>
      </c>
      <c r="M9" s="125" t="s">
        <v>54</v>
      </c>
      <c r="N9" s="126" t="s">
        <v>55</v>
      </c>
      <c r="O9" s="126"/>
      <c r="P9" s="126"/>
      <c r="Q9" s="127"/>
      <c r="R9" s="128" t="s">
        <v>56</v>
      </c>
      <c r="S9" s="129"/>
      <c r="T9" s="130"/>
      <c r="U9" s="129"/>
      <c r="V9" s="129"/>
      <c r="W9" s="131"/>
    </row>
    <row r="10" spans="1:23" ht="34.5" thickBot="1">
      <c r="A10" s="119" t="s">
        <v>57</v>
      </c>
      <c r="B10" s="132"/>
      <c r="C10" s="132"/>
      <c r="D10" s="132"/>
      <c r="E10" s="121" t="s">
        <v>58</v>
      </c>
      <c r="F10" s="133"/>
      <c r="G10" s="133"/>
      <c r="H10" s="132"/>
      <c r="I10" s="123"/>
      <c r="J10" s="124"/>
      <c r="K10" s="123"/>
      <c r="L10" s="123"/>
      <c r="M10" s="134"/>
      <c r="N10" s="135" t="s">
        <v>59</v>
      </c>
      <c r="O10" s="121" t="s">
        <v>60</v>
      </c>
      <c r="P10" s="136" t="s">
        <v>61</v>
      </c>
      <c r="Q10" s="137" t="s">
        <v>62</v>
      </c>
      <c r="R10" s="138" t="s">
        <v>59</v>
      </c>
      <c r="S10" s="139" t="s">
        <v>60</v>
      </c>
      <c r="T10" s="140" t="s">
        <v>61</v>
      </c>
      <c r="U10" s="141" t="s">
        <v>62</v>
      </c>
      <c r="V10" s="141" t="s">
        <v>63</v>
      </c>
      <c r="W10" s="142" t="s">
        <v>64</v>
      </c>
    </row>
    <row r="11" spans="1:23">
      <c r="A11" s="143">
        <v>1</v>
      </c>
      <c r="B11" s="143"/>
      <c r="C11" s="143"/>
      <c r="D11" s="143"/>
      <c r="E11" s="143"/>
      <c r="F11" s="143"/>
      <c r="G11" s="143"/>
      <c r="H11" s="143"/>
      <c r="I11" s="144" t="s">
        <v>65</v>
      </c>
      <c r="J11" s="145" t="s">
        <v>37</v>
      </c>
      <c r="K11" s="146" t="s">
        <v>37</v>
      </c>
      <c r="L11" s="147"/>
      <c r="M11" s="147"/>
      <c r="N11" s="148"/>
      <c r="O11" s="148"/>
      <c r="P11" s="149"/>
      <c r="Q11" s="148"/>
      <c r="R11" s="150"/>
      <c r="S11" s="151"/>
      <c r="T11" s="149"/>
      <c r="U11" s="148"/>
      <c r="V11" s="152"/>
      <c r="W11" s="153"/>
    </row>
    <row r="12" spans="1:23">
      <c r="A12" s="154"/>
      <c r="B12" s="154">
        <v>2</v>
      </c>
      <c r="C12" s="154"/>
      <c r="D12" s="154"/>
      <c r="E12" s="154"/>
      <c r="F12" s="154"/>
      <c r="G12" s="154"/>
      <c r="H12" s="154"/>
      <c r="I12" s="155" t="s">
        <v>66</v>
      </c>
      <c r="J12" s="156"/>
      <c r="K12" s="157"/>
      <c r="L12" s="158"/>
      <c r="M12" s="158"/>
      <c r="N12" s="159"/>
      <c r="O12" s="159"/>
      <c r="P12" s="160"/>
      <c r="Q12" s="159"/>
      <c r="R12" s="161"/>
      <c r="S12" s="162"/>
      <c r="T12" s="160"/>
      <c r="U12" s="159"/>
      <c r="V12" s="163"/>
      <c r="W12" s="164"/>
    </row>
    <row r="13" spans="1:23" ht="25.5">
      <c r="A13" s="154"/>
      <c r="B13" s="154"/>
      <c r="C13" s="154">
        <v>4</v>
      </c>
      <c r="D13" s="154"/>
      <c r="E13" s="154"/>
      <c r="F13" s="154"/>
      <c r="G13" s="154"/>
      <c r="H13" s="154"/>
      <c r="I13" s="155" t="s">
        <v>67</v>
      </c>
      <c r="J13" s="156"/>
      <c r="K13" s="157"/>
      <c r="L13" s="158"/>
      <c r="M13" s="158"/>
      <c r="N13" s="159"/>
      <c r="O13" s="159"/>
      <c r="P13" s="160"/>
      <c r="Q13" s="159"/>
      <c r="R13" s="161"/>
      <c r="S13" s="162"/>
      <c r="T13" s="160"/>
      <c r="U13" s="159"/>
      <c r="V13" s="163"/>
      <c r="W13" s="164"/>
    </row>
    <row r="14" spans="1:23" ht="25.5">
      <c r="A14" s="154"/>
      <c r="B14" s="154"/>
      <c r="C14" s="154"/>
      <c r="D14" s="154">
        <v>2</v>
      </c>
      <c r="E14" s="154"/>
      <c r="F14" s="154"/>
      <c r="G14" s="154"/>
      <c r="H14" s="154"/>
      <c r="I14" s="155" t="s">
        <v>68</v>
      </c>
      <c r="J14" s="156" t="s">
        <v>37</v>
      </c>
      <c r="K14" s="157"/>
      <c r="L14" s="158"/>
      <c r="M14" s="158"/>
      <c r="N14" s="159"/>
      <c r="O14" s="159"/>
      <c r="P14" s="160"/>
      <c r="Q14" s="159"/>
      <c r="R14" s="161"/>
      <c r="S14" s="162"/>
      <c r="T14" s="160"/>
      <c r="U14" s="159"/>
      <c r="V14" s="163"/>
      <c r="W14" s="164"/>
    </row>
    <row r="15" spans="1:23" ht="25.5">
      <c r="A15" s="154"/>
      <c r="B15" s="154"/>
      <c r="C15" s="154"/>
      <c r="D15" s="154"/>
      <c r="E15" s="165" t="s">
        <v>69</v>
      </c>
      <c r="F15" s="154"/>
      <c r="G15" s="154"/>
      <c r="H15" s="154"/>
      <c r="I15" s="155" t="s">
        <v>70</v>
      </c>
      <c r="J15" s="156"/>
      <c r="K15" s="157" t="s">
        <v>37</v>
      </c>
      <c r="L15" s="158"/>
      <c r="M15" s="158"/>
      <c r="N15" s="159"/>
      <c r="O15" s="159"/>
      <c r="P15" s="160"/>
      <c r="Q15" s="159"/>
      <c r="R15" s="161"/>
      <c r="S15" s="162"/>
      <c r="T15" s="160"/>
      <c r="U15" s="159"/>
      <c r="V15" s="163"/>
      <c r="W15" s="164"/>
    </row>
    <row r="16" spans="1:23">
      <c r="A16" s="154"/>
      <c r="B16" s="154"/>
      <c r="C16" s="154"/>
      <c r="D16" s="154"/>
      <c r="E16" s="154"/>
      <c r="F16" s="165" t="s">
        <v>71</v>
      </c>
      <c r="G16" s="154"/>
      <c r="H16" s="154"/>
      <c r="I16" s="155" t="s">
        <v>72</v>
      </c>
      <c r="J16" s="156"/>
      <c r="K16" s="157" t="s">
        <v>37</v>
      </c>
      <c r="L16" s="158"/>
      <c r="M16" s="158"/>
      <c r="N16" s="159"/>
      <c r="O16" s="159"/>
      <c r="P16" s="160"/>
      <c r="Q16" s="159"/>
      <c r="R16" s="161"/>
      <c r="S16" s="162"/>
      <c r="T16" s="160"/>
      <c r="U16" s="159"/>
      <c r="V16" s="163"/>
      <c r="W16" s="164"/>
    </row>
    <row r="17" spans="1:23" ht="25.5">
      <c r="A17" s="154"/>
      <c r="B17" s="154"/>
      <c r="C17" s="154"/>
      <c r="D17" s="154"/>
      <c r="E17" s="154"/>
      <c r="F17" s="165"/>
      <c r="G17" s="154">
        <v>3401</v>
      </c>
      <c r="H17" s="154"/>
      <c r="I17" s="155" t="s">
        <v>73</v>
      </c>
      <c r="J17" s="166"/>
      <c r="K17" s="157"/>
      <c r="L17" s="158"/>
      <c r="M17" s="158"/>
      <c r="N17" s="159"/>
      <c r="O17" s="159"/>
      <c r="P17" s="160"/>
      <c r="Q17" s="159"/>
      <c r="R17" s="159"/>
      <c r="S17" s="167"/>
      <c r="T17" s="168"/>
      <c r="U17" s="169"/>
      <c r="V17" s="169"/>
      <c r="W17" s="170"/>
    </row>
    <row r="18" spans="1:23" ht="63.75">
      <c r="A18" s="154"/>
      <c r="B18" s="154"/>
      <c r="C18" s="154"/>
      <c r="D18" s="154"/>
      <c r="E18" s="154"/>
      <c r="F18" s="154"/>
      <c r="G18" s="154"/>
      <c r="H18" s="154">
        <v>365</v>
      </c>
      <c r="I18" s="171" t="s">
        <v>74</v>
      </c>
      <c r="J18" s="172" t="s">
        <v>75</v>
      </c>
      <c r="K18" s="173" t="s">
        <v>76</v>
      </c>
      <c r="L18" s="158">
        <v>4</v>
      </c>
      <c r="M18" s="158">
        <v>4</v>
      </c>
      <c r="N18" s="159">
        <v>1</v>
      </c>
      <c r="O18" s="159">
        <v>1</v>
      </c>
      <c r="P18" s="160">
        <v>1</v>
      </c>
      <c r="Q18" s="159">
        <v>1</v>
      </c>
      <c r="R18" s="159">
        <v>1</v>
      </c>
      <c r="S18" s="167">
        <v>1</v>
      </c>
      <c r="T18" s="168">
        <v>1</v>
      </c>
      <c r="U18" s="169">
        <v>0</v>
      </c>
      <c r="V18" s="169">
        <f>R18+S18+T18+U18</f>
        <v>3</v>
      </c>
      <c r="W18" s="170">
        <f>(V18/M18)</f>
        <v>0.75</v>
      </c>
    </row>
    <row r="19" spans="1:23" ht="25.5">
      <c r="A19" s="154">
        <v>2</v>
      </c>
      <c r="B19" s="154"/>
      <c r="C19" s="154"/>
      <c r="D19" s="154"/>
      <c r="E19" s="154"/>
      <c r="F19" s="154"/>
      <c r="G19" s="154"/>
      <c r="H19" s="154"/>
      <c r="I19" s="155" t="s">
        <v>77</v>
      </c>
      <c r="J19" s="156"/>
      <c r="K19" s="157"/>
      <c r="L19" s="158"/>
      <c r="M19" s="158"/>
      <c r="N19" s="159"/>
      <c r="O19" s="159"/>
      <c r="P19" s="160"/>
      <c r="Q19" s="159"/>
      <c r="R19" s="159"/>
      <c r="S19" s="167"/>
      <c r="T19" s="168"/>
      <c r="U19" s="169"/>
      <c r="V19" s="169"/>
      <c r="W19" s="170"/>
    </row>
    <row r="20" spans="1:23">
      <c r="A20" s="154"/>
      <c r="B20" s="154">
        <v>2</v>
      </c>
      <c r="C20" s="154"/>
      <c r="D20" s="154"/>
      <c r="E20" s="154"/>
      <c r="F20" s="154"/>
      <c r="G20" s="154"/>
      <c r="H20" s="154"/>
      <c r="I20" s="155" t="s">
        <v>66</v>
      </c>
      <c r="J20" s="156"/>
      <c r="K20" s="157"/>
      <c r="L20" s="158"/>
      <c r="M20" s="158"/>
      <c r="N20" s="159"/>
      <c r="O20" s="159"/>
      <c r="P20" s="160"/>
      <c r="Q20" s="159"/>
      <c r="R20" s="159"/>
      <c r="S20" s="167"/>
      <c r="T20" s="168"/>
      <c r="U20" s="169"/>
      <c r="V20" s="169"/>
      <c r="W20" s="170"/>
    </row>
    <row r="21" spans="1:23" ht="25.5">
      <c r="A21" s="154"/>
      <c r="B21" s="154"/>
      <c r="C21" s="154">
        <v>4</v>
      </c>
      <c r="D21" s="154"/>
      <c r="E21" s="154"/>
      <c r="F21" s="154"/>
      <c r="G21" s="154"/>
      <c r="H21" s="154"/>
      <c r="I21" s="155" t="s">
        <v>67</v>
      </c>
      <c r="J21" s="156"/>
      <c r="K21" s="157"/>
      <c r="L21" s="158"/>
      <c r="M21" s="158"/>
      <c r="N21" s="159"/>
      <c r="O21" s="159"/>
      <c r="P21" s="160"/>
      <c r="Q21" s="159"/>
      <c r="R21" s="159"/>
      <c r="S21" s="167"/>
      <c r="T21" s="168"/>
      <c r="U21" s="169"/>
      <c r="V21" s="169"/>
      <c r="W21" s="170"/>
    </row>
    <row r="22" spans="1:23" ht="25.5">
      <c r="A22" s="154"/>
      <c r="B22" s="154"/>
      <c r="C22" s="154"/>
      <c r="D22" s="154">
        <v>2</v>
      </c>
      <c r="E22" s="154"/>
      <c r="F22" s="154"/>
      <c r="G22" s="154"/>
      <c r="H22" s="154"/>
      <c r="I22" s="155" t="s">
        <v>68</v>
      </c>
      <c r="J22" s="156" t="s">
        <v>37</v>
      </c>
      <c r="K22" s="157"/>
      <c r="L22" s="158"/>
      <c r="M22" s="158"/>
      <c r="N22" s="159"/>
      <c r="O22" s="159"/>
      <c r="P22" s="160"/>
      <c r="Q22" s="159"/>
      <c r="R22" s="161"/>
      <c r="S22" s="162"/>
      <c r="T22" s="168"/>
      <c r="U22" s="169"/>
      <c r="V22" s="169"/>
      <c r="W22" s="164"/>
    </row>
    <row r="23" spans="1:23" ht="25.5">
      <c r="A23" s="154"/>
      <c r="B23" s="154"/>
      <c r="C23" s="154"/>
      <c r="D23" s="154"/>
      <c r="E23" s="165" t="s">
        <v>69</v>
      </c>
      <c r="F23" s="154"/>
      <c r="G23" s="154"/>
      <c r="H23" s="154"/>
      <c r="I23" s="155" t="s">
        <v>70</v>
      </c>
      <c r="J23" s="156"/>
      <c r="K23" s="157" t="s">
        <v>37</v>
      </c>
      <c r="L23" s="158"/>
      <c r="M23" s="158"/>
      <c r="N23" s="159"/>
      <c r="O23" s="159"/>
      <c r="P23" s="160"/>
      <c r="Q23" s="159"/>
      <c r="R23" s="161"/>
      <c r="S23" s="162"/>
      <c r="T23" s="168"/>
      <c r="U23" s="169"/>
      <c r="V23" s="169"/>
      <c r="W23" s="164"/>
    </row>
    <row r="24" spans="1:23">
      <c r="A24" s="154"/>
      <c r="B24" s="154"/>
      <c r="C24" s="154"/>
      <c r="D24" s="154"/>
      <c r="E24" s="154"/>
      <c r="F24" s="165" t="s">
        <v>71</v>
      </c>
      <c r="G24" s="154"/>
      <c r="H24" s="154"/>
      <c r="I24" s="155" t="s">
        <v>72</v>
      </c>
      <c r="J24" s="156"/>
      <c r="K24" s="157" t="s">
        <v>37</v>
      </c>
      <c r="L24" s="158"/>
      <c r="M24" s="158"/>
      <c r="N24" s="159"/>
      <c r="O24" s="159"/>
      <c r="P24" s="160"/>
      <c r="Q24" s="159"/>
      <c r="R24" s="161"/>
      <c r="S24" s="162"/>
      <c r="T24" s="168"/>
      <c r="U24" s="169"/>
      <c r="V24" s="169"/>
      <c r="W24" s="164"/>
    </row>
    <row r="25" spans="1:23" ht="25.5">
      <c r="A25" s="154"/>
      <c r="B25" s="154"/>
      <c r="C25" s="154"/>
      <c r="D25" s="154"/>
      <c r="E25" s="154"/>
      <c r="F25" s="154"/>
      <c r="G25" s="154">
        <v>3403</v>
      </c>
      <c r="H25" s="174"/>
      <c r="I25" s="155" t="s">
        <v>78</v>
      </c>
      <c r="J25" s="166"/>
      <c r="K25" s="157"/>
      <c r="L25" s="158"/>
      <c r="M25" s="158"/>
      <c r="N25" s="159"/>
      <c r="O25" s="159"/>
      <c r="P25" s="160"/>
      <c r="Q25" s="159"/>
      <c r="R25" s="161"/>
      <c r="S25" s="162"/>
      <c r="T25" s="168"/>
      <c r="U25" s="169"/>
      <c r="V25" s="169"/>
      <c r="W25" s="164"/>
    </row>
    <row r="26" spans="1:23" ht="25.5">
      <c r="A26" s="154"/>
      <c r="B26" s="154"/>
      <c r="C26" s="154"/>
      <c r="D26" s="154"/>
      <c r="E26" s="154"/>
      <c r="F26" s="154"/>
      <c r="G26" s="154"/>
      <c r="H26" s="154">
        <v>372</v>
      </c>
      <c r="I26" s="155" t="s">
        <v>79</v>
      </c>
      <c r="J26" s="166"/>
      <c r="K26" s="157"/>
      <c r="L26" s="158"/>
      <c r="M26" s="158"/>
      <c r="N26" s="159"/>
      <c r="O26" s="159"/>
      <c r="P26" s="160"/>
      <c r="Q26" s="159"/>
      <c r="R26" s="161"/>
      <c r="S26" s="162"/>
      <c r="T26" s="168"/>
      <c r="U26" s="169"/>
      <c r="V26" s="169"/>
      <c r="W26" s="164"/>
    </row>
    <row r="27" spans="1:23" ht="51">
      <c r="A27" s="154"/>
      <c r="B27" s="154"/>
      <c r="C27" s="154"/>
      <c r="D27" s="154"/>
      <c r="E27" s="154"/>
      <c r="F27" s="154"/>
      <c r="G27" s="154"/>
      <c r="H27" s="174"/>
      <c r="I27" s="171" t="s">
        <v>80</v>
      </c>
      <c r="J27" s="172" t="s">
        <v>75</v>
      </c>
      <c r="K27" s="173" t="s">
        <v>81</v>
      </c>
      <c r="L27" s="158">
        <v>1</v>
      </c>
      <c r="M27" s="158">
        <v>1</v>
      </c>
      <c r="N27" s="159">
        <v>0</v>
      </c>
      <c r="O27" s="159">
        <v>1</v>
      </c>
      <c r="P27" s="160">
        <v>0</v>
      </c>
      <c r="Q27" s="159">
        <v>0</v>
      </c>
      <c r="R27" s="159">
        <v>0</v>
      </c>
      <c r="S27" s="167">
        <v>1</v>
      </c>
      <c r="T27" s="168">
        <v>0</v>
      </c>
      <c r="U27" s="169">
        <v>0</v>
      </c>
      <c r="V27" s="169">
        <f>R27+S27+T27+U27</f>
        <v>1</v>
      </c>
      <c r="W27" s="170">
        <f>(V27/M27)</f>
        <v>1</v>
      </c>
    </row>
    <row r="28" spans="1:23" ht="25.5">
      <c r="A28" s="154">
        <v>3</v>
      </c>
      <c r="B28" s="154"/>
      <c r="C28" s="154"/>
      <c r="D28" s="154"/>
      <c r="E28" s="154"/>
      <c r="F28" s="154"/>
      <c r="G28" s="154"/>
      <c r="H28" s="154"/>
      <c r="I28" s="155" t="s">
        <v>82</v>
      </c>
      <c r="J28" s="156" t="s">
        <v>37</v>
      </c>
      <c r="K28" s="157"/>
      <c r="L28" s="158"/>
      <c r="M28" s="158"/>
      <c r="N28" s="159"/>
      <c r="O28" s="159"/>
      <c r="P28" s="160"/>
      <c r="Q28" s="159"/>
      <c r="R28" s="175"/>
      <c r="S28" s="175"/>
      <c r="T28" s="176"/>
      <c r="U28" s="158"/>
      <c r="V28" s="175"/>
      <c r="W28" s="177"/>
    </row>
    <row r="29" spans="1:23">
      <c r="A29" s="154"/>
      <c r="B29" s="154">
        <v>2</v>
      </c>
      <c r="C29" s="154"/>
      <c r="D29" s="154"/>
      <c r="E29" s="154"/>
      <c r="F29" s="154"/>
      <c r="G29" s="154"/>
      <c r="H29" s="154"/>
      <c r="I29" s="155" t="s">
        <v>66</v>
      </c>
      <c r="J29" s="156"/>
      <c r="K29" s="157"/>
      <c r="L29" s="158"/>
      <c r="M29" s="158"/>
      <c r="N29" s="159"/>
      <c r="O29" s="159"/>
      <c r="P29" s="160"/>
      <c r="Q29" s="159"/>
      <c r="R29" s="159"/>
      <c r="S29" s="167"/>
      <c r="T29" s="168"/>
      <c r="U29" s="169"/>
      <c r="V29" s="169"/>
      <c r="W29" s="170"/>
    </row>
    <row r="30" spans="1:23" ht="25.5">
      <c r="A30" s="154"/>
      <c r="B30" s="154"/>
      <c r="C30" s="154">
        <v>4</v>
      </c>
      <c r="D30" s="154"/>
      <c r="E30" s="154"/>
      <c r="F30" s="154"/>
      <c r="G30" s="154"/>
      <c r="H30" s="154"/>
      <c r="I30" s="155" t="s">
        <v>67</v>
      </c>
      <c r="J30" s="156"/>
      <c r="K30" s="157"/>
      <c r="L30" s="158"/>
      <c r="M30" s="158"/>
      <c r="N30" s="159"/>
      <c r="O30" s="159"/>
      <c r="P30" s="160"/>
      <c r="Q30" s="159"/>
      <c r="R30" s="159"/>
      <c r="S30" s="167"/>
      <c r="T30" s="168"/>
      <c r="U30" s="169"/>
      <c r="V30" s="169"/>
      <c r="W30" s="170"/>
    </row>
    <row r="31" spans="1:23" ht="25.5">
      <c r="A31" s="154"/>
      <c r="B31" s="154"/>
      <c r="C31" s="154"/>
      <c r="D31" s="154">
        <v>2</v>
      </c>
      <c r="E31" s="154"/>
      <c r="F31" s="154"/>
      <c r="G31" s="154"/>
      <c r="H31" s="154"/>
      <c r="I31" s="155" t="s">
        <v>68</v>
      </c>
      <c r="J31" s="156" t="s">
        <v>37</v>
      </c>
      <c r="K31" s="157"/>
      <c r="L31" s="158"/>
      <c r="M31" s="158"/>
      <c r="N31" s="159"/>
      <c r="O31" s="159"/>
      <c r="P31" s="160"/>
      <c r="Q31" s="159"/>
      <c r="R31" s="159"/>
      <c r="S31" s="167"/>
      <c r="T31" s="168"/>
      <c r="U31" s="169"/>
      <c r="V31" s="169"/>
      <c r="W31" s="170"/>
    </row>
    <row r="32" spans="1:23" ht="25.5">
      <c r="A32" s="154"/>
      <c r="B32" s="154"/>
      <c r="C32" s="154"/>
      <c r="D32" s="154"/>
      <c r="E32" s="165" t="s">
        <v>69</v>
      </c>
      <c r="F32" s="154"/>
      <c r="G32" s="154"/>
      <c r="H32" s="154"/>
      <c r="I32" s="155" t="s">
        <v>70</v>
      </c>
      <c r="J32" s="156"/>
      <c r="K32" s="157" t="s">
        <v>37</v>
      </c>
      <c r="L32" s="158"/>
      <c r="M32" s="158"/>
      <c r="N32" s="159"/>
      <c r="O32" s="159"/>
      <c r="P32" s="160"/>
      <c r="Q32" s="159"/>
      <c r="R32" s="159"/>
      <c r="S32" s="167"/>
      <c r="T32" s="168"/>
      <c r="U32" s="169"/>
      <c r="V32" s="169"/>
      <c r="W32" s="170"/>
    </row>
    <row r="33" spans="1:23">
      <c r="A33" s="154"/>
      <c r="B33" s="154"/>
      <c r="C33" s="154"/>
      <c r="D33" s="154"/>
      <c r="E33" s="154"/>
      <c r="F33" s="165" t="s">
        <v>71</v>
      </c>
      <c r="G33" s="154"/>
      <c r="H33" s="154"/>
      <c r="I33" s="155" t="s">
        <v>72</v>
      </c>
      <c r="J33" s="172" t="s">
        <v>37</v>
      </c>
      <c r="K33" s="157" t="s">
        <v>37</v>
      </c>
      <c r="L33" s="158"/>
      <c r="M33" s="158"/>
      <c r="N33" s="159"/>
      <c r="O33" s="159"/>
      <c r="P33" s="160"/>
      <c r="Q33" s="159"/>
      <c r="R33" s="161"/>
      <c r="S33" s="162"/>
      <c r="T33" s="168"/>
      <c r="U33" s="169"/>
      <c r="V33" s="169"/>
      <c r="W33" s="164"/>
    </row>
    <row r="34" spans="1:23" ht="25.5">
      <c r="A34" s="154"/>
      <c r="B34" s="154"/>
      <c r="C34" s="154"/>
      <c r="D34" s="154"/>
      <c r="E34" s="154"/>
      <c r="F34" s="154"/>
      <c r="G34" s="165" t="s">
        <v>83</v>
      </c>
      <c r="H34" s="154"/>
      <c r="I34" s="155" t="s">
        <v>73</v>
      </c>
      <c r="J34" s="166"/>
      <c r="K34" s="157" t="s">
        <v>37</v>
      </c>
      <c r="L34" s="158"/>
      <c r="M34" s="158"/>
      <c r="N34" s="159"/>
      <c r="O34" s="159"/>
      <c r="P34" s="160"/>
      <c r="Q34" s="159"/>
      <c r="R34" s="161"/>
      <c r="S34" s="162"/>
      <c r="T34" s="168"/>
      <c r="U34" s="169"/>
      <c r="V34" s="169"/>
      <c r="W34" s="164"/>
    </row>
    <row r="35" spans="1:23" ht="25.5">
      <c r="A35" s="178"/>
      <c r="B35" s="178"/>
      <c r="C35" s="178"/>
      <c r="D35" s="178"/>
      <c r="E35" s="178"/>
      <c r="F35" s="178"/>
      <c r="G35" s="179"/>
      <c r="H35" s="179" t="s">
        <v>84</v>
      </c>
      <c r="I35" s="180" t="s">
        <v>85</v>
      </c>
      <c r="J35" s="181"/>
      <c r="K35" s="182"/>
      <c r="L35" s="183"/>
      <c r="M35" s="183"/>
      <c r="N35" s="184"/>
      <c r="O35" s="184"/>
      <c r="P35" s="185"/>
      <c r="Q35" s="184"/>
      <c r="R35" s="186"/>
      <c r="S35" s="187"/>
      <c r="T35" s="188"/>
      <c r="U35" s="189"/>
      <c r="V35" s="189"/>
      <c r="W35" s="190"/>
    </row>
    <row r="36" spans="1:23">
      <c r="A36" s="154"/>
      <c r="B36" s="154"/>
      <c r="C36" s="154"/>
      <c r="D36" s="154"/>
      <c r="E36" s="154"/>
      <c r="F36" s="154"/>
      <c r="G36" s="165"/>
      <c r="H36" s="165"/>
      <c r="I36" s="155"/>
      <c r="J36" s="172"/>
      <c r="K36" s="157"/>
      <c r="L36" s="158"/>
      <c r="M36" s="158"/>
      <c r="N36" s="159"/>
      <c r="O36" s="159"/>
      <c r="P36" s="160"/>
      <c r="Q36" s="159"/>
      <c r="R36" s="161"/>
      <c r="S36" s="162"/>
      <c r="T36" s="168"/>
      <c r="U36" s="169"/>
      <c r="V36" s="169"/>
      <c r="W36" s="164"/>
    </row>
    <row r="37" spans="1:23">
      <c r="A37" s="154"/>
      <c r="B37" s="154"/>
      <c r="C37" s="154"/>
      <c r="D37" s="154"/>
      <c r="E37" s="154"/>
      <c r="F37" s="154"/>
      <c r="G37" s="165"/>
      <c r="H37" s="165"/>
      <c r="I37" s="155" t="s">
        <v>86</v>
      </c>
      <c r="J37" s="166"/>
      <c r="K37" s="157"/>
      <c r="L37" s="158"/>
      <c r="M37" s="158"/>
      <c r="N37" s="159"/>
      <c r="O37" s="159"/>
      <c r="P37" s="160"/>
      <c r="Q37" s="159"/>
      <c r="R37" s="161"/>
      <c r="S37" s="162"/>
      <c r="T37" s="168"/>
      <c r="U37" s="169"/>
      <c r="V37" s="169"/>
      <c r="W37" s="164"/>
    </row>
    <row r="38" spans="1:23" ht="25.5">
      <c r="A38" s="154"/>
      <c r="B38" s="154"/>
      <c r="C38" s="154"/>
      <c r="D38" s="154"/>
      <c r="E38" s="154"/>
      <c r="F38" s="154"/>
      <c r="G38" s="165"/>
      <c r="H38" s="165"/>
      <c r="I38" s="171" t="s">
        <v>87</v>
      </c>
      <c r="J38" s="172" t="s">
        <v>75</v>
      </c>
      <c r="K38" s="157" t="s">
        <v>88</v>
      </c>
      <c r="L38" s="158">
        <v>7200</v>
      </c>
      <c r="M38" s="158">
        <v>20042</v>
      </c>
      <c r="N38" s="159">
        <v>1800</v>
      </c>
      <c r="O38" s="159">
        <v>1800</v>
      </c>
      <c r="P38" s="160">
        <v>1800</v>
      </c>
      <c r="Q38" s="159">
        <v>1800</v>
      </c>
      <c r="R38" s="167">
        <v>4417</v>
      </c>
      <c r="S38" s="167">
        <v>12025</v>
      </c>
      <c r="T38" s="168">
        <v>13500</v>
      </c>
      <c r="U38" s="169">
        <v>0</v>
      </c>
      <c r="V38" s="169">
        <f>R38+S38+T38+U38</f>
        <v>29942</v>
      </c>
      <c r="W38" s="170">
        <f>(V38/M38)</f>
        <v>1.4939626783754116</v>
      </c>
    </row>
    <row r="39" spans="1:23" ht="25.5">
      <c r="A39" s="154"/>
      <c r="B39" s="154"/>
      <c r="C39" s="154"/>
      <c r="D39" s="154"/>
      <c r="E39" s="154"/>
      <c r="F39" s="154"/>
      <c r="G39" s="165"/>
      <c r="H39" s="165"/>
      <c r="I39" s="171" t="s">
        <v>89</v>
      </c>
      <c r="J39" s="172" t="s">
        <v>90</v>
      </c>
      <c r="K39" s="157" t="s">
        <v>91</v>
      </c>
      <c r="L39" s="158">
        <f>N39*4</f>
        <v>132</v>
      </c>
      <c r="M39" s="158">
        <v>134</v>
      </c>
      <c r="N39" s="159">
        <v>33</v>
      </c>
      <c r="O39" s="159">
        <v>33</v>
      </c>
      <c r="P39" s="160">
        <v>33</v>
      </c>
      <c r="Q39" s="159">
        <v>33</v>
      </c>
      <c r="R39" s="167">
        <v>15</v>
      </c>
      <c r="S39" s="167">
        <v>53</v>
      </c>
      <c r="T39" s="168">
        <v>33</v>
      </c>
      <c r="U39" s="169">
        <v>0</v>
      </c>
      <c r="V39" s="169">
        <f>R39+S39+T39+U39</f>
        <v>101</v>
      </c>
      <c r="W39" s="170">
        <f>(V39/M39)</f>
        <v>0.75373134328358204</v>
      </c>
    </row>
    <row r="40" spans="1:23" ht="25.5">
      <c r="A40" s="154"/>
      <c r="B40" s="154"/>
      <c r="C40" s="154"/>
      <c r="D40" s="154"/>
      <c r="E40" s="154"/>
      <c r="F40" s="154"/>
      <c r="G40" s="154"/>
      <c r="H40" s="165" t="s">
        <v>92</v>
      </c>
      <c r="I40" s="155" t="s">
        <v>93</v>
      </c>
      <c r="J40" s="172"/>
      <c r="K40" s="157"/>
      <c r="L40" s="158"/>
      <c r="M40" s="158"/>
      <c r="N40" s="159"/>
      <c r="O40" s="159"/>
      <c r="P40" s="160"/>
      <c r="Q40" s="159"/>
      <c r="R40" s="159"/>
      <c r="S40" s="167"/>
      <c r="T40" s="168"/>
      <c r="U40" s="169"/>
      <c r="V40" s="169"/>
      <c r="W40" s="170"/>
    </row>
    <row r="41" spans="1:23">
      <c r="A41" s="154"/>
      <c r="B41" s="154"/>
      <c r="C41" s="154"/>
      <c r="D41" s="154"/>
      <c r="E41" s="154"/>
      <c r="F41" s="154"/>
      <c r="G41" s="154"/>
      <c r="H41" s="165"/>
      <c r="I41" s="191" t="s">
        <v>94</v>
      </c>
      <c r="J41" s="172"/>
      <c r="K41" s="192"/>
      <c r="L41" s="193"/>
      <c r="M41" s="194"/>
      <c r="N41" s="195"/>
      <c r="O41" s="194"/>
      <c r="P41" s="196"/>
      <c r="Q41" s="159"/>
      <c r="R41" s="159"/>
      <c r="S41" s="167"/>
      <c r="T41" s="168"/>
      <c r="U41" s="169"/>
      <c r="V41" s="169"/>
      <c r="W41" s="164"/>
    </row>
    <row r="42" spans="1:23" ht="38.25">
      <c r="A42" s="154"/>
      <c r="B42" s="154"/>
      <c r="C42" s="154"/>
      <c r="D42" s="154"/>
      <c r="E42" s="154"/>
      <c r="F42" s="154"/>
      <c r="G42" s="154"/>
      <c r="H42" s="165"/>
      <c r="I42" s="197" t="s">
        <v>95</v>
      </c>
      <c r="J42" s="172" t="s">
        <v>96</v>
      </c>
      <c r="K42" s="192" t="s">
        <v>97</v>
      </c>
      <c r="L42" s="193">
        <v>40</v>
      </c>
      <c r="M42" s="158">
        <v>42</v>
      </c>
      <c r="N42" s="194">
        <v>10</v>
      </c>
      <c r="O42" s="195">
        <v>10</v>
      </c>
      <c r="P42" s="196">
        <v>10</v>
      </c>
      <c r="Q42" s="194">
        <v>10</v>
      </c>
      <c r="R42" s="167">
        <v>6</v>
      </c>
      <c r="S42" s="167">
        <v>16</v>
      </c>
      <c r="T42" s="168">
        <v>10</v>
      </c>
      <c r="U42" s="169">
        <v>0</v>
      </c>
      <c r="V42" s="169">
        <f>R42+S42+T42+U42</f>
        <v>32</v>
      </c>
      <c r="W42" s="170">
        <f>(V42/M42)</f>
        <v>0.76190476190476186</v>
      </c>
    </row>
    <row r="43" spans="1:23" ht="38.25">
      <c r="A43" s="154"/>
      <c r="B43" s="154"/>
      <c r="C43" s="154"/>
      <c r="D43" s="154"/>
      <c r="E43" s="154"/>
      <c r="F43" s="154"/>
      <c r="G43" s="154"/>
      <c r="H43" s="165"/>
      <c r="I43" s="198" t="s">
        <v>98</v>
      </c>
      <c r="J43" s="172" t="s">
        <v>99</v>
      </c>
      <c r="K43" s="192" t="s">
        <v>91</v>
      </c>
      <c r="L43" s="194">
        <v>4</v>
      </c>
      <c r="M43" s="158">
        <v>4</v>
      </c>
      <c r="N43" s="194">
        <v>1</v>
      </c>
      <c r="O43" s="195">
        <v>1</v>
      </c>
      <c r="P43" s="196">
        <v>1</v>
      </c>
      <c r="Q43" s="194">
        <v>1</v>
      </c>
      <c r="R43" s="159">
        <v>1</v>
      </c>
      <c r="S43" s="167">
        <v>1</v>
      </c>
      <c r="T43" s="168">
        <v>1</v>
      </c>
      <c r="U43" s="169">
        <v>0</v>
      </c>
      <c r="V43" s="169">
        <f>R43+S43+T43+U43</f>
        <v>3</v>
      </c>
      <c r="W43" s="170">
        <f>(V43/M43)</f>
        <v>0.75</v>
      </c>
    </row>
    <row r="44" spans="1:23">
      <c r="A44" s="154"/>
      <c r="B44" s="154"/>
      <c r="C44" s="154"/>
      <c r="D44" s="154"/>
      <c r="E44" s="154"/>
      <c r="F44" s="154"/>
      <c r="G44" s="165"/>
      <c r="H44" s="165"/>
      <c r="I44" s="199" t="s">
        <v>100</v>
      </c>
      <c r="J44" s="172"/>
      <c r="K44" s="192"/>
      <c r="L44" s="193"/>
      <c r="M44" s="194"/>
      <c r="N44" s="195"/>
      <c r="O44" s="194"/>
      <c r="P44" s="196"/>
      <c r="Q44" s="159"/>
      <c r="R44" s="159"/>
      <c r="S44" s="167"/>
      <c r="T44" s="168"/>
      <c r="U44" s="169"/>
      <c r="V44" s="169"/>
      <c r="W44" s="170"/>
    </row>
    <row r="45" spans="1:23" ht="38.25">
      <c r="A45" s="154"/>
      <c r="B45" s="154"/>
      <c r="C45" s="154"/>
      <c r="D45" s="154"/>
      <c r="E45" s="154"/>
      <c r="F45" s="154"/>
      <c r="G45" s="165"/>
      <c r="H45" s="165"/>
      <c r="I45" s="197" t="s">
        <v>101</v>
      </c>
      <c r="J45" s="172" t="s">
        <v>102</v>
      </c>
      <c r="K45" s="192" t="s">
        <v>88</v>
      </c>
      <c r="L45" s="193">
        <v>500</v>
      </c>
      <c r="M45" s="193">
        <v>945</v>
      </c>
      <c r="N45" s="194">
        <v>250</v>
      </c>
      <c r="O45" s="195">
        <v>0</v>
      </c>
      <c r="P45" s="196">
        <v>0</v>
      </c>
      <c r="Q45" s="194">
        <v>250</v>
      </c>
      <c r="R45" s="159">
        <v>695</v>
      </c>
      <c r="S45" s="167">
        <v>0</v>
      </c>
      <c r="T45" s="168">
        <v>0</v>
      </c>
      <c r="U45" s="169">
        <v>0</v>
      </c>
      <c r="V45" s="169">
        <f t="shared" ref="V45:V94" si="0">R45+S45+T45+U45</f>
        <v>695</v>
      </c>
      <c r="W45" s="170">
        <f>(V45/M45)</f>
        <v>0.73544973544973546</v>
      </c>
    </row>
    <row r="46" spans="1:23" ht="51">
      <c r="A46" s="154"/>
      <c r="B46" s="154"/>
      <c r="C46" s="154"/>
      <c r="D46" s="154"/>
      <c r="E46" s="154"/>
      <c r="F46" s="154"/>
      <c r="G46" s="165"/>
      <c r="H46" s="165"/>
      <c r="I46" s="197" t="s">
        <v>103</v>
      </c>
      <c r="J46" s="172" t="s">
        <v>104</v>
      </c>
      <c r="K46" s="192" t="s">
        <v>105</v>
      </c>
      <c r="L46" s="194">
        <v>16</v>
      </c>
      <c r="M46" s="194">
        <v>16</v>
      </c>
      <c r="N46" s="194">
        <v>8</v>
      </c>
      <c r="O46" s="195">
        <v>0</v>
      </c>
      <c r="P46" s="196">
        <v>8</v>
      </c>
      <c r="Q46" s="194">
        <v>0</v>
      </c>
      <c r="R46" s="159">
        <v>4</v>
      </c>
      <c r="S46" s="167">
        <v>0</v>
      </c>
      <c r="T46" s="168">
        <v>0</v>
      </c>
      <c r="U46" s="169">
        <v>0</v>
      </c>
      <c r="V46" s="169">
        <f t="shared" si="0"/>
        <v>4</v>
      </c>
      <c r="W46" s="170">
        <f>(V46/M46)</f>
        <v>0.25</v>
      </c>
    </row>
    <row r="47" spans="1:23" ht="51">
      <c r="A47" s="154"/>
      <c r="B47" s="154"/>
      <c r="C47" s="154"/>
      <c r="D47" s="154"/>
      <c r="E47" s="154"/>
      <c r="F47" s="154"/>
      <c r="G47" s="165"/>
      <c r="H47" s="165"/>
      <c r="I47" s="197" t="s">
        <v>106</v>
      </c>
      <c r="J47" s="172" t="s">
        <v>107</v>
      </c>
      <c r="K47" s="192" t="s">
        <v>108</v>
      </c>
      <c r="L47" s="194">
        <v>80</v>
      </c>
      <c r="M47" s="194">
        <v>81</v>
      </c>
      <c r="N47" s="194">
        <v>40</v>
      </c>
      <c r="O47" s="195">
        <v>0</v>
      </c>
      <c r="P47" s="196">
        <v>0</v>
      </c>
      <c r="Q47" s="194">
        <v>40</v>
      </c>
      <c r="R47" s="159">
        <v>41</v>
      </c>
      <c r="S47" s="167">
        <v>0</v>
      </c>
      <c r="T47" s="168">
        <v>0</v>
      </c>
      <c r="U47" s="169">
        <v>0</v>
      </c>
      <c r="V47" s="169">
        <f t="shared" si="0"/>
        <v>41</v>
      </c>
      <c r="W47" s="170">
        <f>(V47/M47)</f>
        <v>0.50617283950617287</v>
      </c>
    </row>
    <row r="48" spans="1:23">
      <c r="A48" s="154"/>
      <c r="B48" s="154"/>
      <c r="C48" s="154"/>
      <c r="D48" s="154"/>
      <c r="E48" s="154"/>
      <c r="F48" s="154"/>
      <c r="G48" s="165"/>
      <c r="H48" s="165"/>
      <c r="I48" s="155" t="s">
        <v>109</v>
      </c>
      <c r="J48" s="172" t="s">
        <v>37</v>
      </c>
      <c r="K48" s="157"/>
      <c r="L48" s="158"/>
      <c r="M48" s="158"/>
      <c r="N48" s="159"/>
      <c r="O48" s="159"/>
      <c r="P48" s="160"/>
      <c r="Q48" s="159"/>
      <c r="R48" s="159"/>
      <c r="S48" s="167"/>
      <c r="T48" s="168"/>
      <c r="U48" s="169"/>
      <c r="V48" s="169"/>
      <c r="W48" s="170"/>
    </row>
    <row r="49" spans="1:23" ht="25.5">
      <c r="A49" s="154"/>
      <c r="B49" s="154"/>
      <c r="C49" s="154"/>
      <c r="D49" s="154"/>
      <c r="E49" s="154"/>
      <c r="F49" s="154"/>
      <c r="G49" s="165"/>
      <c r="H49" s="165"/>
      <c r="I49" s="171" t="s">
        <v>110</v>
      </c>
      <c r="J49" s="172" t="s">
        <v>111</v>
      </c>
      <c r="K49" s="157" t="s">
        <v>112</v>
      </c>
      <c r="L49" s="158">
        <v>840</v>
      </c>
      <c r="M49" s="158">
        <v>1020</v>
      </c>
      <c r="N49" s="159">
        <v>360</v>
      </c>
      <c r="O49" s="159">
        <v>120</v>
      </c>
      <c r="P49" s="160">
        <v>120</v>
      </c>
      <c r="Q49" s="159">
        <v>240</v>
      </c>
      <c r="R49" s="159">
        <v>360</v>
      </c>
      <c r="S49" s="167">
        <v>420</v>
      </c>
      <c r="T49" s="168">
        <v>120</v>
      </c>
      <c r="U49" s="169">
        <v>0</v>
      </c>
      <c r="V49" s="169">
        <f t="shared" si="0"/>
        <v>900</v>
      </c>
      <c r="W49" s="170">
        <f>(V49/M49)</f>
        <v>0.88235294117647056</v>
      </c>
    </row>
    <row r="50" spans="1:23" ht="25.5">
      <c r="A50" s="154"/>
      <c r="B50" s="154"/>
      <c r="C50" s="154"/>
      <c r="D50" s="154"/>
      <c r="E50" s="154"/>
      <c r="F50" s="154"/>
      <c r="G50" s="165"/>
      <c r="H50" s="165"/>
      <c r="I50" s="171" t="s">
        <v>113</v>
      </c>
      <c r="J50" s="172" t="s">
        <v>114</v>
      </c>
      <c r="K50" s="157" t="s">
        <v>115</v>
      </c>
      <c r="L50" s="158">
        <v>35</v>
      </c>
      <c r="M50" s="158">
        <v>71</v>
      </c>
      <c r="N50" s="159">
        <v>5</v>
      </c>
      <c r="O50" s="159">
        <v>10</v>
      </c>
      <c r="P50" s="160">
        <v>10</v>
      </c>
      <c r="Q50" s="159">
        <v>10</v>
      </c>
      <c r="R50" s="159">
        <v>2</v>
      </c>
      <c r="S50" s="167">
        <v>49</v>
      </c>
      <c r="T50" s="168">
        <v>10</v>
      </c>
      <c r="U50" s="169">
        <v>0</v>
      </c>
      <c r="V50" s="169">
        <f t="shared" si="0"/>
        <v>61</v>
      </c>
      <c r="W50" s="170">
        <f>(V50/M50)</f>
        <v>0.85915492957746475</v>
      </c>
    </row>
    <row r="51" spans="1:23" ht="25.5">
      <c r="A51" s="154"/>
      <c r="B51" s="154"/>
      <c r="C51" s="154"/>
      <c r="D51" s="154"/>
      <c r="E51" s="154"/>
      <c r="F51" s="154"/>
      <c r="G51" s="165"/>
      <c r="H51" s="165"/>
      <c r="I51" s="155" t="s">
        <v>116</v>
      </c>
      <c r="J51" s="172"/>
      <c r="K51" s="157"/>
      <c r="L51" s="158"/>
      <c r="M51" s="158"/>
      <c r="N51" s="159"/>
      <c r="O51" s="159"/>
      <c r="P51" s="160"/>
      <c r="Q51" s="159"/>
      <c r="R51" s="159"/>
      <c r="S51" s="167"/>
      <c r="T51" s="168"/>
      <c r="U51" s="169"/>
      <c r="V51" s="169"/>
      <c r="W51" s="170"/>
    </row>
    <row r="52" spans="1:23" ht="25.5">
      <c r="A52" s="154"/>
      <c r="B52" s="154"/>
      <c r="C52" s="154"/>
      <c r="D52" s="154"/>
      <c r="E52" s="154"/>
      <c r="F52" s="154"/>
      <c r="G52" s="165"/>
      <c r="H52" s="165"/>
      <c r="I52" s="171" t="s">
        <v>117</v>
      </c>
      <c r="J52" s="172" t="s">
        <v>118</v>
      </c>
      <c r="K52" s="157" t="s">
        <v>119</v>
      </c>
      <c r="L52" s="158">
        <v>1</v>
      </c>
      <c r="M52" s="158">
        <v>1</v>
      </c>
      <c r="N52" s="159">
        <v>0</v>
      </c>
      <c r="O52" s="159">
        <v>0</v>
      </c>
      <c r="P52" s="160">
        <v>1</v>
      </c>
      <c r="Q52" s="159">
        <v>0</v>
      </c>
      <c r="R52" s="159">
        <v>0</v>
      </c>
      <c r="S52" s="167">
        <v>0</v>
      </c>
      <c r="T52" s="168">
        <v>1</v>
      </c>
      <c r="U52" s="169">
        <v>0</v>
      </c>
      <c r="V52" s="169">
        <f t="shared" si="0"/>
        <v>1</v>
      </c>
      <c r="W52" s="170">
        <f>(V52/M52)</f>
        <v>1</v>
      </c>
    </row>
    <row r="53" spans="1:23">
      <c r="A53" s="154"/>
      <c r="B53" s="154"/>
      <c r="C53" s="154"/>
      <c r="D53" s="154"/>
      <c r="E53" s="154"/>
      <c r="F53" s="154"/>
      <c r="G53" s="165"/>
      <c r="H53" s="165"/>
      <c r="I53" s="171" t="s">
        <v>120</v>
      </c>
      <c r="J53" s="172" t="s">
        <v>121</v>
      </c>
      <c r="K53" s="157" t="s">
        <v>91</v>
      </c>
      <c r="L53" s="158">
        <v>1</v>
      </c>
      <c r="M53" s="158">
        <v>1</v>
      </c>
      <c r="N53" s="159">
        <v>0</v>
      </c>
      <c r="O53" s="159">
        <v>0</v>
      </c>
      <c r="P53" s="160">
        <v>0</v>
      </c>
      <c r="Q53" s="159">
        <v>1</v>
      </c>
      <c r="R53" s="159">
        <v>0</v>
      </c>
      <c r="S53" s="167">
        <v>0</v>
      </c>
      <c r="T53" s="168">
        <v>0</v>
      </c>
      <c r="U53" s="169">
        <v>0</v>
      </c>
      <c r="V53" s="169">
        <f t="shared" si="0"/>
        <v>0</v>
      </c>
      <c r="W53" s="170">
        <f>(V53/M53)</f>
        <v>0</v>
      </c>
    </row>
    <row r="54" spans="1:23" ht="25.5">
      <c r="A54" s="154"/>
      <c r="B54" s="154"/>
      <c r="C54" s="154"/>
      <c r="D54" s="154"/>
      <c r="E54" s="154"/>
      <c r="F54" s="154"/>
      <c r="G54" s="165"/>
      <c r="H54" s="165"/>
      <c r="I54" s="155" t="s">
        <v>122</v>
      </c>
      <c r="J54" s="172" t="s">
        <v>37</v>
      </c>
      <c r="K54" s="157"/>
      <c r="L54" s="158"/>
      <c r="M54" s="158"/>
      <c r="N54" s="159"/>
      <c r="O54" s="159"/>
      <c r="P54" s="160"/>
      <c r="Q54" s="159"/>
      <c r="R54" s="159"/>
      <c r="S54" s="167"/>
      <c r="T54" s="168"/>
      <c r="U54" s="169"/>
      <c r="V54" s="169"/>
      <c r="W54" s="170"/>
    </row>
    <row r="55" spans="1:23">
      <c r="A55" s="154"/>
      <c r="B55" s="154"/>
      <c r="C55" s="154"/>
      <c r="D55" s="154"/>
      <c r="E55" s="154"/>
      <c r="F55" s="154"/>
      <c r="G55" s="165"/>
      <c r="H55" s="165"/>
      <c r="I55" s="171" t="s">
        <v>123</v>
      </c>
      <c r="J55" s="172" t="s">
        <v>124</v>
      </c>
      <c r="K55" s="157" t="s">
        <v>115</v>
      </c>
      <c r="L55" s="158">
        <v>7</v>
      </c>
      <c r="M55" s="158">
        <v>7</v>
      </c>
      <c r="N55" s="159">
        <v>2</v>
      </c>
      <c r="O55" s="159">
        <v>2</v>
      </c>
      <c r="P55" s="160">
        <v>1</v>
      </c>
      <c r="Q55" s="159">
        <v>2</v>
      </c>
      <c r="R55" s="159">
        <v>2</v>
      </c>
      <c r="S55" s="167">
        <v>1</v>
      </c>
      <c r="T55" s="168">
        <v>1</v>
      </c>
      <c r="U55" s="169">
        <v>0</v>
      </c>
      <c r="V55" s="169">
        <f t="shared" si="0"/>
        <v>4</v>
      </c>
      <c r="W55" s="170">
        <f>(V55/M55)</f>
        <v>0.5714285714285714</v>
      </c>
    </row>
    <row r="56" spans="1:23">
      <c r="A56" s="154"/>
      <c r="B56" s="154"/>
      <c r="C56" s="154"/>
      <c r="D56" s="154"/>
      <c r="E56" s="154"/>
      <c r="F56" s="154"/>
      <c r="G56" s="165"/>
      <c r="H56" s="165"/>
      <c r="I56" s="155" t="s">
        <v>125</v>
      </c>
      <c r="J56" s="172" t="s">
        <v>37</v>
      </c>
      <c r="K56" s="157"/>
      <c r="L56" s="158"/>
      <c r="M56" s="158"/>
      <c r="N56" s="159"/>
      <c r="O56" s="159"/>
      <c r="P56" s="160"/>
      <c r="Q56" s="159"/>
      <c r="R56" s="159"/>
      <c r="S56" s="167"/>
      <c r="T56" s="168"/>
      <c r="U56" s="169"/>
      <c r="V56" s="169"/>
      <c r="W56" s="170"/>
    </row>
    <row r="57" spans="1:23" ht="25.5">
      <c r="A57" s="154"/>
      <c r="B57" s="154"/>
      <c r="C57" s="154"/>
      <c r="D57" s="154"/>
      <c r="E57" s="154"/>
      <c r="F57" s="154"/>
      <c r="G57" s="165"/>
      <c r="H57" s="165"/>
      <c r="I57" s="171" t="s">
        <v>126</v>
      </c>
      <c r="J57" s="172" t="s">
        <v>127</v>
      </c>
      <c r="K57" s="157" t="s">
        <v>88</v>
      </c>
      <c r="L57" s="158">
        <v>2800</v>
      </c>
      <c r="M57" s="158">
        <v>2840</v>
      </c>
      <c r="N57" s="159">
        <v>0</v>
      </c>
      <c r="O57" s="159">
        <v>2800</v>
      </c>
      <c r="P57" s="160">
        <v>0</v>
      </c>
      <c r="Q57" s="159">
        <v>0</v>
      </c>
      <c r="R57" s="159">
        <v>0</v>
      </c>
      <c r="S57" s="167">
        <v>2840</v>
      </c>
      <c r="T57" s="168">
        <v>0</v>
      </c>
      <c r="U57" s="169">
        <v>0</v>
      </c>
      <c r="V57" s="169">
        <f t="shared" si="0"/>
        <v>2840</v>
      </c>
      <c r="W57" s="170">
        <f>(V57/M57)</f>
        <v>1</v>
      </c>
    </row>
    <row r="58" spans="1:23">
      <c r="A58" s="154"/>
      <c r="B58" s="154"/>
      <c r="C58" s="154"/>
      <c r="D58" s="154"/>
      <c r="E58" s="154"/>
      <c r="F58" s="154"/>
      <c r="G58" s="165"/>
      <c r="H58" s="165"/>
      <c r="I58" s="171" t="s">
        <v>128</v>
      </c>
      <c r="J58" s="172" t="s">
        <v>129</v>
      </c>
      <c r="K58" s="157" t="s">
        <v>130</v>
      </c>
      <c r="L58" s="158">
        <v>7</v>
      </c>
      <c r="M58" s="158">
        <v>7</v>
      </c>
      <c r="N58" s="159">
        <v>0</v>
      </c>
      <c r="O58" s="159">
        <v>7</v>
      </c>
      <c r="P58" s="160">
        <v>0</v>
      </c>
      <c r="Q58" s="159">
        <v>0</v>
      </c>
      <c r="R58" s="159">
        <v>0</v>
      </c>
      <c r="S58" s="167">
        <v>2</v>
      </c>
      <c r="T58" s="168">
        <v>0</v>
      </c>
      <c r="U58" s="169">
        <v>0</v>
      </c>
      <c r="V58" s="169">
        <f t="shared" si="0"/>
        <v>2</v>
      </c>
      <c r="W58" s="170">
        <f>(V58/M58)</f>
        <v>0.2857142857142857</v>
      </c>
    </row>
    <row r="59" spans="1:23" ht="25.5">
      <c r="A59" s="154"/>
      <c r="B59" s="154"/>
      <c r="C59" s="154"/>
      <c r="D59" s="154"/>
      <c r="E59" s="154"/>
      <c r="F59" s="154"/>
      <c r="G59" s="165"/>
      <c r="H59" s="165"/>
      <c r="I59" s="155" t="s">
        <v>131</v>
      </c>
      <c r="J59" s="172" t="s">
        <v>37</v>
      </c>
      <c r="K59" s="157"/>
      <c r="L59" s="158"/>
      <c r="M59" s="158"/>
      <c r="N59" s="159"/>
      <c r="O59" s="159"/>
      <c r="P59" s="160"/>
      <c r="Q59" s="159"/>
      <c r="R59" s="159"/>
      <c r="S59" s="167"/>
      <c r="T59" s="168"/>
      <c r="U59" s="169"/>
      <c r="V59" s="169"/>
      <c r="W59" s="170"/>
    </row>
    <row r="60" spans="1:23" ht="25.5">
      <c r="A60" s="154"/>
      <c r="B60" s="154"/>
      <c r="C60" s="154"/>
      <c r="D60" s="154"/>
      <c r="E60" s="154"/>
      <c r="F60" s="154"/>
      <c r="G60" s="165"/>
      <c r="H60" s="165"/>
      <c r="I60" s="171" t="s">
        <v>132</v>
      </c>
      <c r="J60" s="172" t="s">
        <v>133</v>
      </c>
      <c r="K60" s="157" t="s">
        <v>134</v>
      </c>
      <c r="L60" s="158">
        <v>30</v>
      </c>
      <c r="M60" s="158">
        <v>30</v>
      </c>
      <c r="N60" s="159">
        <v>0</v>
      </c>
      <c r="O60" s="159">
        <v>0</v>
      </c>
      <c r="P60" s="160">
        <v>0</v>
      </c>
      <c r="Q60" s="159">
        <v>30</v>
      </c>
      <c r="R60" s="159">
        <v>0</v>
      </c>
      <c r="S60" s="167">
        <v>0</v>
      </c>
      <c r="T60" s="168">
        <v>0</v>
      </c>
      <c r="U60" s="169">
        <v>0</v>
      </c>
      <c r="V60" s="169">
        <f t="shared" si="0"/>
        <v>0</v>
      </c>
      <c r="W60" s="170">
        <f>(V60/M60)</f>
        <v>0</v>
      </c>
    </row>
    <row r="61" spans="1:23">
      <c r="A61" s="154"/>
      <c r="B61" s="154"/>
      <c r="C61" s="154"/>
      <c r="D61" s="154"/>
      <c r="E61" s="154"/>
      <c r="F61" s="154"/>
      <c r="G61" s="165"/>
      <c r="H61" s="165"/>
      <c r="I61" s="155" t="s">
        <v>135</v>
      </c>
      <c r="J61" s="172"/>
      <c r="K61" s="157"/>
      <c r="L61" s="158"/>
      <c r="M61" s="158"/>
      <c r="N61" s="159"/>
      <c r="O61" s="159"/>
      <c r="P61" s="160"/>
      <c r="Q61" s="159"/>
      <c r="R61" s="159"/>
      <c r="S61" s="167"/>
      <c r="T61" s="168"/>
      <c r="U61" s="169"/>
      <c r="V61" s="169"/>
      <c r="W61" s="170"/>
    </row>
    <row r="62" spans="1:23" ht="25.5">
      <c r="A62" s="178"/>
      <c r="B62" s="178"/>
      <c r="C62" s="178"/>
      <c r="D62" s="178"/>
      <c r="E62" s="178"/>
      <c r="F62" s="178"/>
      <c r="G62" s="179"/>
      <c r="H62" s="179"/>
      <c r="I62" s="200" t="s">
        <v>136</v>
      </c>
      <c r="J62" s="201" t="s">
        <v>137</v>
      </c>
      <c r="K62" s="182" t="s">
        <v>88</v>
      </c>
      <c r="L62" s="183">
        <v>300</v>
      </c>
      <c r="M62" s="183">
        <v>300</v>
      </c>
      <c r="N62" s="184">
        <v>0</v>
      </c>
      <c r="O62" s="184">
        <v>100</v>
      </c>
      <c r="P62" s="185">
        <v>100</v>
      </c>
      <c r="Q62" s="184">
        <v>100</v>
      </c>
      <c r="R62" s="184">
        <v>0</v>
      </c>
      <c r="S62" s="202">
        <v>100</v>
      </c>
      <c r="T62" s="188">
        <v>157</v>
      </c>
      <c r="U62" s="189">
        <v>0</v>
      </c>
      <c r="V62" s="189">
        <f t="shared" si="0"/>
        <v>257</v>
      </c>
      <c r="W62" s="203">
        <f>(V62/M62)</f>
        <v>0.85666666666666669</v>
      </c>
    </row>
    <row r="63" spans="1:23">
      <c r="A63" s="154"/>
      <c r="B63" s="154"/>
      <c r="C63" s="154"/>
      <c r="D63" s="154"/>
      <c r="E63" s="154"/>
      <c r="F63" s="154"/>
      <c r="G63" s="165"/>
      <c r="H63" s="165" t="s">
        <v>138</v>
      </c>
      <c r="I63" s="155" t="s">
        <v>139</v>
      </c>
      <c r="J63" s="172"/>
      <c r="K63" s="157"/>
      <c r="L63" s="158"/>
      <c r="M63" s="158"/>
      <c r="N63" s="159"/>
      <c r="O63" s="159"/>
      <c r="P63" s="160"/>
      <c r="Q63" s="159"/>
      <c r="R63" s="159"/>
      <c r="S63" s="167"/>
      <c r="T63" s="168"/>
      <c r="U63" s="169"/>
      <c r="V63" s="169"/>
      <c r="W63" s="170"/>
    </row>
    <row r="64" spans="1:23">
      <c r="A64" s="154"/>
      <c r="B64" s="154"/>
      <c r="C64" s="154"/>
      <c r="D64" s="154"/>
      <c r="E64" s="154"/>
      <c r="F64" s="154"/>
      <c r="G64" s="165"/>
      <c r="H64" s="165"/>
      <c r="I64" s="155" t="s">
        <v>140</v>
      </c>
      <c r="J64" s="172"/>
      <c r="K64" s="157"/>
      <c r="L64" s="158"/>
      <c r="M64" s="158"/>
      <c r="N64" s="159"/>
      <c r="O64" s="159"/>
      <c r="P64" s="160"/>
      <c r="Q64" s="159"/>
      <c r="R64" s="159"/>
      <c r="S64" s="167"/>
      <c r="T64" s="168"/>
      <c r="U64" s="169"/>
      <c r="V64" s="169"/>
      <c r="W64" s="170"/>
    </row>
    <row r="65" spans="1:23" ht="25.5">
      <c r="A65" s="154"/>
      <c r="B65" s="154"/>
      <c r="C65" s="154"/>
      <c r="D65" s="154"/>
      <c r="E65" s="154"/>
      <c r="F65" s="154"/>
      <c r="G65" s="165"/>
      <c r="H65" s="165"/>
      <c r="I65" s="171" t="s">
        <v>141</v>
      </c>
      <c r="J65" s="172" t="s">
        <v>142</v>
      </c>
      <c r="K65" s="157" t="s">
        <v>143</v>
      </c>
      <c r="L65" s="158">
        <v>10</v>
      </c>
      <c r="M65" s="158">
        <v>10</v>
      </c>
      <c r="N65" s="159">
        <v>10</v>
      </c>
      <c r="O65" s="159">
        <v>0</v>
      </c>
      <c r="P65" s="160">
        <v>0</v>
      </c>
      <c r="Q65" s="159">
        <v>0</v>
      </c>
      <c r="R65" s="159">
        <v>10</v>
      </c>
      <c r="S65" s="167">
        <v>0</v>
      </c>
      <c r="T65" s="168">
        <v>0</v>
      </c>
      <c r="U65" s="169">
        <v>0</v>
      </c>
      <c r="V65" s="169">
        <f t="shared" si="0"/>
        <v>10</v>
      </c>
      <c r="W65" s="170">
        <f>(V65/M65)</f>
        <v>1</v>
      </c>
    </row>
    <row r="66" spans="1:23">
      <c r="A66" s="154"/>
      <c r="B66" s="154"/>
      <c r="C66" s="154"/>
      <c r="D66" s="154"/>
      <c r="E66" s="154"/>
      <c r="F66" s="154"/>
      <c r="G66" s="154"/>
      <c r="H66" s="165" t="s">
        <v>144</v>
      </c>
      <c r="I66" s="155" t="s">
        <v>145</v>
      </c>
      <c r="J66" s="172"/>
      <c r="K66" s="157"/>
      <c r="L66" s="158"/>
      <c r="M66" s="158"/>
      <c r="N66" s="159"/>
      <c r="O66" s="159"/>
      <c r="P66" s="160"/>
      <c r="Q66" s="159"/>
      <c r="R66" s="159"/>
      <c r="S66" s="167"/>
      <c r="T66" s="168"/>
      <c r="U66" s="169"/>
      <c r="V66" s="169"/>
      <c r="W66" s="170"/>
    </row>
    <row r="67" spans="1:23">
      <c r="A67" s="154"/>
      <c r="B67" s="154"/>
      <c r="C67" s="154"/>
      <c r="D67" s="154"/>
      <c r="E67" s="154"/>
      <c r="F67" s="154"/>
      <c r="G67" s="154"/>
      <c r="H67" s="204"/>
      <c r="I67" s="155" t="s">
        <v>146</v>
      </c>
      <c r="J67" s="172"/>
      <c r="K67" s="157"/>
      <c r="L67" s="158"/>
      <c r="M67" s="158"/>
      <c r="N67" s="159"/>
      <c r="O67" s="159"/>
      <c r="P67" s="160"/>
      <c r="Q67" s="159"/>
      <c r="R67" s="159"/>
      <c r="S67" s="167"/>
      <c r="T67" s="168"/>
      <c r="U67" s="169"/>
      <c r="V67" s="169"/>
      <c r="W67" s="170"/>
    </row>
    <row r="68" spans="1:23">
      <c r="A68" s="154"/>
      <c r="B68" s="154"/>
      <c r="C68" s="154"/>
      <c r="D68" s="154"/>
      <c r="E68" s="154"/>
      <c r="F68" s="154"/>
      <c r="G68" s="154"/>
      <c r="H68" s="204"/>
      <c r="I68" s="171" t="s">
        <v>147</v>
      </c>
      <c r="J68" s="172" t="s">
        <v>148</v>
      </c>
      <c r="K68" s="157" t="s">
        <v>149</v>
      </c>
      <c r="L68" s="158">
        <v>30</v>
      </c>
      <c r="M68" s="158">
        <v>30</v>
      </c>
      <c r="N68" s="159">
        <v>0</v>
      </c>
      <c r="O68" s="159">
        <v>10</v>
      </c>
      <c r="P68" s="160">
        <v>10</v>
      </c>
      <c r="Q68" s="159">
        <v>10</v>
      </c>
      <c r="R68" s="159">
        <v>0</v>
      </c>
      <c r="S68" s="167">
        <v>10</v>
      </c>
      <c r="T68" s="168">
        <v>10</v>
      </c>
      <c r="U68" s="169">
        <v>0</v>
      </c>
      <c r="V68" s="169">
        <f t="shared" si="0"/>
        <v>20</v>
      </c>
      <c r="W68" s="170">
        <f>(V68/M68)</f>
        <v>0.66666666666666663</v>
      </c>
    </row>
    <row r="69" spans="1:23">
      <c r="A69" s="154"/>
      <c r="B69" s="154"/>
      <c r="C69" s="154"/>
      <c r="D69" s="154"/>
      <c r="E69" s="154"/>
      <c r="F69" s="154"/>
      <c r="G69" s="154"/>
      <c r="H69" s="204"/>
      <c r="I69" s="155" t="s">
        <v>150</v>
      </c>
      <c r="J69" s="172" t="s">
        <v>37</v>
      </c>
      <c r="K69" s="157"/>
      <c r="L69" s="158"/>
      <c r="M69" s="158"/>
      <c r="N69" s="158"/>
      <c r="O69" s="158"/>
      <c r="P69" s="176"/>
      <c r="Q69" s="205"/>
      <c r="R69" s="159"/>
      <c r="S69" s="167"/>
      <c r="T69" s="168"/>
      <c r="U69" s="169"/>
      <c r="V69" s="169"/>
      <c r="W69" s="170"/>
    </row>
    <row r="70" spans="1:23" ht="25.5">
      <c r="A70" s="154"/>
      <c r="B70" s="154"/>
      <c r="C70" s="154"/>
      <c r="D70" s="154"/>
      <c r="E70" s="154"/>
      <c r="F70" s="154"/>
      <c r="G70" s="154"/>
      <c r="H70" s="165"/>
      <c r="I70" s="171" t="s">
        <v>151</v>
      </c>
      <c r="J70" s="172" t="s">
        <v>152</v>
      </c>
      <c r="K70" s="157" t="s">
        <v>153</v>
      </c>
      <c r="L70" s="158">
        <v>75000</v>
      </c>
      <c r="M70" s="158">
        <v>75000</v>
      </c>
      <c r="N70" s="159">
        <v>0</v>
      </c>
      <c r="O70" s="159">
        <v>25000</v>
      </c>
      <c r="P70" s="160">
        <v>25000</v>
      </c>
      <c r="Q70" s="159">
        <v>25000</v>
      </c>
      <c r="R70" s="159">
        <v>0</v>
      </c>
      <c r="S70" s="167">
        <v>0</v>
      </c>
      <c r="T70" s="168">
        <v>0</v>
      </c>
      <c r="U70" s="169">
        <v>0</v>
      </c>
      <c r="V70" s="169">
        <f t="shared" si="0"/>
        <v>0</v>
      </c>
      <c r="W70" s="170">
        <f>(V70/M70)</f>
        <v>0</v>
      </c>
    </row>
    <row r="71" spans="1:23">
      <c r="A71" s="154"/>
      <c r="B71" s="154"/>
      <c r="C71" s="154"/>
      <c r="D71" s="154"/>
      <c r="E71" s="154"/>
      <c r="F71" s="154"/>
      <c r="G71" s="154"/>
      <c r="H71" s="165"/>
      <c r="I71" s="155" t="s">
        <v>154</v>
      </c>
      <c r="J71" s="172"/>
      <c r="K71" s="157"/>
      <c r="L71" s="158"/>
      <c r="M71" s="158"/>
      <c r="N71" s="159"/>
      <c r="O71" s="159"/>
      <c r="P71" s="160"/>
      <c r="Q71" s="159"/>
      <c r="R71" s="159"/>
      <c r="S71" s="167"/>
      <c r="T71" s="168"/>
      <c r="U71" s="169"/>
      <c r="V71" s="169"/>
      <c r="W71" s="170"/>
    </row>
    <row r="72" spans="1:23" ht="25.5">
      <c r="A72" s="154"/>
      <c r="B72" s="154"/>
      <c r="C72" s="154"/>
      <c r="D72" s="154"/>
      <c r="E72" s="154"/>
      <c r="F72" s="154"/>
      <c r="G72" s="154"/>
      <c r="H72" s="165"/>
      <c r="I72" s="171" t="s">
        <v>155</v>
      </c>
      <c r="J72" s="172" t="s">
        <v>156</v>
      </c>
      <c r="K72" s="157" t="s">
        <v>91</v>
      </c>
      <c r="L72" s="158">
        <v>2</v>
      </c>
      <c r="M72" s="158">
        <v>2</v>
      </c>
      <c r="N72" s="159">
        <v>0</v>
      </c>
      <c r="O72" s="159">
        <v>1</v>
      </c>
      <c r="P72" s="160">
        <v>1</v>
      </c>
      <c r="Q72" s="159">
        <v>0</v>
      </c>
      <c r="R72" s="159">
        <v>0</v>
      </c>
      <c r="S72" s="167">
        <v>1</v>
      </c>
      <c r="T72" s="168">
        <v>1</v>
      </c>
      <c r="U72" s="169">
        <v>0</v>
      </c>
      <c r="V72" s="169">
        <f t="shared" si="0"/>
        <v>2</v>
      </c>
      <c r="W72" s="170">
        <f>(V72/M72)</f>
        <v>1</v>
      </c>
    </row>
    <row r="73" spans="1:23">
      <c r="A73" s="154"/>
      <c r="B73" s="154"/>
      <c r="C73" s="154"/>
      <c r="D73" s="154"/>
      <c r="E73" s="154"/>
      <c r="F73" s="154"/>
      <c r="G73" s="154"/>
      <c r="H73" s="165"/>
      <c r="I73" s="155" t="s">
        <v>157</v>
      </c>
      <c r="J73" s="172" t="s">
        <v>37</v>
      </c>
      <c r="K73" s="157"/>
      <c r="L73" s="158"/>
      <c r="M73" s="158"/>
      <c r="N73" s="158"/>
      <c r="O73" s="158"/>
      <c r="P73" s="176"/>
      <c r="Q73" s="205"/>
      <c r="R73" s="159"/>
      <c r="S73" s="167"/>
      <c r="T73" s="168"/>
      <c r="U73" s="169"/>
      <c r="V73" s="169"/>
      <c r="W73" s="170"/>
    </row>
    <row r="74" spans="1:23">
      <c r="A74" s="154"/>
      <c r="B74" s="154"/>
      <c r="C74" s="154"/>
      <c r="D74" s="154"/>
      <c r="E74" s="154"/>
      <c r="F74" s="154"/>
      <c r="G74" s="154"/>
      <c r="H74" s="165"/>
      <c r="I74" s="171" t="s">
        <v>158</v>
      </c>
      <c r="J74" s="172" t="s">
        <v>159</v>
      </c>
      <c r="K74" s="157" t="s">
        <v>91</v>
      </c>
      <c r="L74" s="158">
        <v>4</v>
      </c>
      <c r="M74" s="158">
        <v>4</v>
      </c>
      <c r="N74" s="159">
        <v>0</v>
      </c>
      <c r="O74" s="159">
        <v>2</v>
      </c>
      <c r="P74" s="160">
        <v>0</v>
      </c>
      <c r="Q74" s="159">
        <v>2</v>
      </c>
      <c r="R74" s="159">
        <v>0</v>
      </c>
      <c r="S74" s="167">
        <v>0</v>
      </c>
      <c r="T74" s="168">
        <v>0</v>
      </c>
      <c r="U74" s="169">
        <v>0</v>
      </c>
      <c r="V74" s="169">
        <f t="shared" si="0"/>
        <v>0</v>
      </c>
      <c r="W74" s="170">
        <f>(V74/M74)</f>
        <v>0</v>
      </c>
    </row>
    <row r="75" spans="1:23">
      <c r="A75" s="154"/>
      <c r="B75" s="154"/>
      <c r="C75" s="154"/>
      <c r="D75" s="154"/>
      <c r="E75" s="154"/>
      <c r="F75" s="154"/>
      <c r="G75" s="154"/>
      <c r="H75" s="165"/>
      <c r="I75" s="155" t="s">
        <v>160</v>
      </c>
      <c r="J75" s="156" t="s">
        <v>37</v>
      </c>
      <c r="K75" s="157"/>
      <c r="L75" s="158"/>
      <c r="M75" s="158"/>
      <c r="N75" s="159"/>
      <c r="O75" s="159"/>
      <c r="P75" s="160"/>
      <c r="Q75" s="159"/>
      <c r="R75" s="159"/>
      <c r="S75" s="167"/>
      <c r="T75" s="168"/>
      <c r="U75" s="169"/>
      <c r="V75" s="169"/>
      <c r="W75" s="170"/>
    </row>
    <row r="76" spans="1:23" ht="25.5">
      <c r="A76" s="154"/>
      <c r="B76" s="154"/>
      <c r="C76" s="154"/>
      <c r="D76" s="154"/>
      <c r="E76" s="154"/>
      <c r="F76" s="154"/>
      <c r="G76" s="154"/>
      <c r="H76" s="165"/>
      <c r="I76" s="171" t="s">
        <v>161</v>
      </c>
      <c r="J76" s="172" t="s">
        <v>162</v>
      </c>
      <c r="K76" s="157" t="s">
        <v>163</v>
      </c>
      <c r="L76" s="158">
        <v>160</v>
      </c>
      <c r="M76" s="158">
        <v>160</v>
      </c>
      <c r="N76" s="159">
        <v>40</v>
      </c>
      <c r="O76" s="159">
        <v>40</v>
      </c>
      <c r="P76" s="160">
        <v>40</v>
      </c>
      <c r="Q76" s="159">
        <v>40</v>
      </c>
      <c r="R76" s="159">
        <v>40</v>
      </c>
      <c r="S76" s="167">
        <v>40</v>
      </c>
      <c r="T76" s="168">
        <v>40</v>
      </c>
      <c r="U76" s="169">
        <v>0</v>
      </c>
      <c r="V76" s="169">
        <f t="shared" si="0"/>
        <v>120</v>
      </c>
      <c r="W76" s="170">
        <f>(V76/M76)</f>
        <v>0.75</v>
      </c>
    </row>
    <row r="77" spans="1:23">
      <c r="A77" s="154"/>
      <c r="B77" s="154"/>
      <c r="C77" s="154"/>
      <c r="D77" s="154"/>
      <c r="E77" s="154"/>
      <c r="F77" s="154"/>
      <c r="G77" s="154"/>
      <c r="H77" s="165"/>
      <c r="I77" s="155" t="s">
        <v>164</v>
      </c>
      <c r="J77" s="156"/>
      <c r="K77" s="157"/>
      <c r="L77" s="158"/>
      <c r="M77" s="158"/>
      <c r="N77" s="159"/>
      <c r="O77" s="159"/>
      <c r="P77" s="160"/>
      <c r="Q77" s="159"/>
      <c r="R77" s="159"/>
      <c r="S77" s="167"/>
      <c r="T77" s="168"/>
      <c r="U77" s="169"/>
      <c r="V77" s="169"/>
      <c r="W77" s="170"/>
    </row>
    <row r="78" spans="1:23" ht="38.25">
      <c r="A78" s="154"/>
      <c r="B78" s="154"/>
      <c r="C78" s="154"/>
      <c r="D78" s="154"/>
      <c r="E78" s="154"/>
      <c r="F78" s="154"/>
      <c r="G78" s="154"/>
      <c r="H78" s="165"/>
      <c r="I78" s="171" t="s">
        <v>161</v>
      </c>
      <c r="J78" s="172" t="s">
        <v>165</v>
      </c>
      <c r="K78" s="157" t="s">
        <v>166</v>
      </c>
      <c r="L78" s="158">
        <v>400000</v>
      </c>
      <c r="M78" s="158">
        <v>400000</v>
      </c>
      <c r="N78" s="159">
        <v>0</v>
      </c>
      <c r="O78" s="159">
        <v>0</v>
      </c>
      <c r="P78" s="160">
        <v>0</v>
      </c>
      <c r="Q78" s="159">
        <v>400000</v>
      </c>
      <c r="R78" s="159">
        <v>0</v>
      </c>
      <c r="S78" s="167">
        <v>0</v>
      </c>
      <c r="T78" s="168">
        <v>0</v>
      </c>
      <c r="U78" s="169">
        <v>0</v>
      </c>
      <c r="V78" s="169">
        <f t="shared" si="0"/>
        <v>0</v>
      </c>
      <c r="W78" s="170">
        <f>(V78/M78)</f>
        <v>0</v>
      </c>
    </row>
    <row r="79" spans="1:23">
      <c r="A79" s="154"/>
      <c r="B79" s="154"/>
      <c r="C79" s="154"/>
      <c r="D79" s="154"/>
      <c r="E79" s="154"/>
      <c r="F79" s="154"/>
      <c r="G79" s="154"/>
      <c r="H79" s="165"/>
      <c r="I79" s="155" t="s">
        <v>167</v>
      </c>
      <c r="J79" s="172"/>
      <c r="K79" s="157"/>
      <c r="L79" s="158"/>
      <c r="M79" s="158"/>
      <c r="N79" s="159"/>
      <c r="O79" s="159"/>
      <c r="P79" s="160"/>
      <c r="Q79" s="159"/>
      <c r="R79" s="159"/>
      <c r="S79" s="167"/>
      <c r="T79" s="168"/>
      <c r="U79" s="169"/>
      <c r="V79" s="169"/>
      <c r="W79" s="170"/>
    </row>
    <row r="80" spans="1:23" ht="25.5">
      <c r="A80" s="154"/>
      <c r="B80" s="154"/>
      <c r="C80" s="154"/>
      <c r="D80" s="154"/>
      <c r="E80" s="154"/>
      <c r="F80" s="154"/>
      <c r="G80" s="154"/>
      <c r="H80" s="165"/>
      <c r="I80" s="171" t="s">
        <v>168</v>
      </c>
      <c r="J80" s="156" t="s">
        <v>169</v>
      </c>
      <c r="K80" s="157" t="s">
        <v>170</v>
      </c>
      <c r="L80" s="158">
        <v>30</v>
      </c>
      <c r="M80" s="158">
        <v>30</v>
      </c>
      <c r="N80" s="159">
        <v>0</v>
      </c>
      <c r="O80" s="159">
        <v>0</v>
      </c>
      <c r="P80" s="160">
        <v>0</v>
      </c>
      <c r="Q80" s="159">
        <v>30</v>
      </c>
      <c r="R80" s="159">
        <v>0</v>
      </c>
      <c r="S80" s="167">
        <v>0</v>
      </c>
      <c r="T80" s="168">
        <v>0</v>
      </c>
      <c r="U80" s="169">
        <v>0</v>
      </c>
      <c r="V80" s="169">
        <f t="shared" si="0"/>
        <v>0</v>
      </c>
      <c r="W80" s="170">
        <f>(V80/M80)</f>
        <v>0</v>
      </c>
    </row>
    <row r="81" spans="1:23" ht="25.5">
      <c r="A81" s="154"/>
      <c r="B81" s="154"/>
      <c r="C81" s="154"/>
      <c r="D81" s="154"/>
      <c r="E81" s="154"/>
      <c r="F81" s="154"/>
      <c r="G81" s="154">
        <v>3402</v>
      </c>
      <c r="H81" s="174"/>
      <c r="I81" s="155" t="s">
        <v>171</v>
      </c>
      <c r="J81" s="156"/>
      <c r="K81" s="157"/>
      <c r="L81" s="158"/>
      <c r="M81" s="158"/>
      <c r="N81" s="159"/>
      <c r="O81" s="159"/>
      <c r="P81" s="160"/>
      <c r="Q81" s="159"/>
      <c r="R81" s="159"/>
      <c r="S81" s="167"/>
      <c r="T81" s="168"/>
      <c r="U81" s="169"/>
      <c r="V81" s="169"/>
      <c r="W81" s="170"/>
    </row>
    <row r="82" spans="1:23">
      <c r="A82" s="154"/>
      <c r="B82" s="154"/>
      <c r="C82" s="154"/>
      <c r="D82" s="154"/>
      <c r="E82" s="154"/>
      <c r="F82" s="154"/>
      <c r="G82" s="154"/>
      <c r="H82" s="154">
        <v>369</v>
      </c>
      <c r="I82" s="155" t="s">
        <v>172</v>
      </c>
      <c r="J82" s="156"/>
      <c r="K82" s="157"/>
      <c r="L82" s="158"/>
      <c r="M82" s="158"/>
      <c r="N82" s="159"/>
      <c r="O82" s="159"/>
      <c r="P82" s="160"/>
      <c r="Q82" s="159"/>
      <c r="R82" s="159"/>
      <c r="S82" s="167"/>
      <c r="T82" s="168"/>
      <c r="U82" s="169"/>
      <c r="V82" s="169"/>
      <c r="W82" s="170"/>
    </row>
    <row r="83" spans="1:23">
      <c r="A83" s="154"/>
      <c r="B83" s="154"/>
      <c r="C83" s="154"/>
      <c r="D83" s="154"/>
      <c r="E83" s="154"/>
      <c r="F83" s="154"/>
      <c r="G83" s="204"/>
      <c r="H83" s="204"/>
      <c r="I83" s="155" t="s">
        <v>173</v>
      </c>
      <c r="J83" s="156" t="s">
        <v>37</v>
      </c>
      <c r="K83" s="157"/>
      <c r="L83" s="158"/>
      <c r="M83" s="158"/>
      <c r="N83" s="159"/>
      <c r="O83" s="159"/>
      <c r="P83" s="160"/>
      <c r="Q83" s="159"/>
      <c r="R83" s="159"/>
      <c r="S83" s="167"/>
      <c r="T83" s="168"/>
      <c r="U83" s="169"/>
      <c r="V83" s="169"/>
      <c r="W83" s="170"/>
    </row>
    <row r="84" spans="1:23" ht="38.25">
      <c r="A84" s="154"/>
      <c r="B84" s="154"/>
      <c r="C84" s="154"/>
      <c r="D84" s="154"/>
      <c r="E84" s="154"/>
      <c r="F84" s="154"/>
      <c r="G84" s="154"/>
      <c r="H84" s="165"/>
      <c r="I84" s="197" t="s">
        <v>174</v>
      </c>
      <c r="J84" s="156" t="s">
        <v>175</v>
      </c>
      <c r="K84" s="192" t="s">
        <v>115</v>
      </c>
      <c r="L84" s="193">
        <v>6000</v>
      </c>
      <c r="M84" s="193">
        <v>6000</v>
      </c>
      <c r="N84" s="194">
        <v>1500</v>
      </c>
      <c r="O84" s="195">
        <v>1500</v>
      </c>
      <c r="P84" s="196">
        <v>1500</v>
      </c>
      <c r="Q84" s="194">
        <v>1500</v>
      </c>
      <c r="R84" s="159">
        <v>568</v>
      </c>
      <c r="S84" s="167">
        <v>328</v>
      </c>
      <c r="T84" s="168">
        <v>1794</v>
      </c>
      <c r="U84" s="169">
        <v>0</v>
      </c>
      <c r="V84" s="169">
        <f t="shared" si="0"/>
        <v>2690</v>
      </c>
      <c r="W84" s="170">
        <f>(V84/M84)</f>
        <v>0.44833333333333331</v>
      </c>
    </row>
    <row r="85" spans="1:23" ht="38.25">
      <c r="A85" s="154"/>
      <c r="B85" s="154"/>
      <c r="C85" s="154"/>
      <c r="D85" s="154"/>
      <c r="E85" s="154"/>
      <c r="F85" s="154"/>
      <c r="G85" s="154"/>
      <c r="H85" s="165"/>
      <c r="I85" s="197" t="s">
        <v>176</v>
      </c>
      <c r="J85" s="172" t="s">
        <v>177</v>
      </c>
      <c r="K85" s="192" t="s">
        <v>91</v>
      </c>
      <c r="L85" s="193">
        <v>60</v>
      </c>
      <c r="M85" s="193">
        <v>60</v>
      </c>
      <c r="N85" s="194">
        <v>15</v>
      </c>
      <c r="O85" s="195">
        <v>15</v>
      </c>
      <c r="P85" s="196">
        <v>15</v>
      </c>
      <c r="Q85" s="194">
        <v>15</v>
      </c>
      <c r="R85" s="159">
        <v>12</v>
      </c>
      <c r="S85" s="167">
        <v>18</v>
      </c>
      <c r="T85" s="168">
        <v>15</v>
      </c>
      <c r="U85" s="169">
        <v>0</v>
      </c>
      <c r="V85" s="169">
        <f t="shared" si="0"/>
        <v>45</v>
      </c>
      <c r="W85" s="170">
        <f>(V85/M85)</f>
        <v>0.75</v>
      </c>
    </row>
    <row r="86" spans="1:23" ht="38.25">
      <c r="A86" s="154"/>
      <c r="B86" s="154"/>
      <c r="C86" s="154"/>
      <c r="D86" s="154"/>
      <c r="E86" s="154"/>
      <c r="F86" s="154"/>
      <c r="G86" s="154"/>
      <c r="H86" s="165"/>
      <c r="I86" s="197" t="s">
        <v>178</v>
      </c>
      <c r="J86" s="172" t="s">
        <v>179</v>
      </c>
      <c r="K86" s="192" t="s">
        <v>97</v>
      </c>
      <c r="L86" s="193">
        <v>40</v>
      </c>
      <c r="M86" s="193">
        <v>43</v>
      </c>
      <c r="N86" s="194">
        <v>10</v>
      </c>
      <c r="O86" s="195">
        <v>10</v>
      </c>
      <c r="P86" s="196">
        <v>10</v>
      </c>
      <c r="Q86" s="194">
        <v>10</v>
      </c>
      <c r="R86" s="159">
        <v>6</v>
      </c>
      <c r="S86" s="167">
        <v>17</v>
      </c>
      <c r="T86" s="168">
        <v>10</v>
      </c>
      <c r="U86" s="169">
        <v>0</v>
      </c>
      <c r="V86" s="169">
        <f t="shared" si="0"/>
        <v>33</v>
      </c>
      <c r="W86" s="170">
        <f>(V86/M86)</f>
        <v>0.76744186046511631</v>
      </c>
    </row>
    <row r="87" spans="1:23">
      <c r="A87" s="154"/>
      <c r="B87" s="154"/>
      <c r="C87" s="154"/>
      <c r="D87" s="154"/>
      <c r="E87" s="154"/>
      <c r="F87" s="154"/>
      <c r="G87" s="154"/>
      <c r="H87" s="165"/>
      <c r="I87" s="155" t="s">
        <v>180</v>
      </c>
      <c r="J87" s="172"/>
      <c r="K87" s="157"/>
      <c r="L87" s="158"/>
      <c r="M87" s="158"/>
      <c r="N87" s="159"/>
      <c r="O87" s="159"/>
      <c r="P87" s="160"/>
      <c r="Q87" s="159"/>
      <c r="R87" s="159"/>
      <c r="S87" s="167"/>
      <c r="T87" s="168"/>
      <c r="U87" s="169"/>
      <c r="V87" s="169"/>
      <c r="W87" s="170"/>
    </row>
    <row r="88" spans="1:23">
      <c r="A88" s="154"/>
      <c r="B88" s="154"/>
      <c r="C88" s="154"/>
      <c r="D88" s="154"/>
      <c r="E88" s="154"/>
      <c r="F88" s="154"/>
      <c r="G88" s="154"/>
      <c r="H88" s="165"/>
      <c r="I88" s="171" t="s">
        <v>181</v>
      </c>
      <c r="J88" s="206" t="s">
        <v>182</v>
      </c>
      <c r="K88" s="157" t="s">
        <v>91</v>
      </c>
      <c r="L88" s="158">
        <v>12</v>
      </c>
      <c r="M88" s="158">
        <v>12</v>
      </c>
      <c r="N88" s="159">
        <v>3</v>
      </c>
      <c r="O88" s="159">
        <v>3</v>
      </c>
      <c r="P88" s="160">
        <v>3</v>
      </c>
      <c r="Q88" s="159">
        <v>3</v>
      </c>
      <c r="R88" s="159">
        <v>3</v>
      </c>
      <c r="S88" s="167">
        <v>3</v>
      </c>
      <c r="T88" s="168">
        <v>3</v>
      </c>
      <c r="U88" s="169">
        <v>0</v>
      </c>
      <c r="V88" s="169">
        <f t="shared" si="0"/>
        <v>9</v>
      </c>
      <c r="W88" s="170">
        <f>(V88/M88)</f>
        <v>0.75</v>
      </c>
    </row>
    <row r="89" spans="1:23" ht="38.25">
      <c r="A89" s="154"/>
      <c r="B89" s="154"/>
      <c r="C89" s="154"/>
      <c r="D89" s="154"/>
      <c r="E89" s="154"/>
      <c r="F89" s="154"/>
      <c r="G89" s="154"/>
      <c r="H89" s="165" t="s">
        <v>183</v>
      </c>
      <c r="I89" s="155" t="s">
        <v>184</v>
      </c>
      <c r="J89" s="206"/>
      <c r="K89" s="157"/>
      <c r="L89" s="158"/>
      <c r="M89" s="158"/>
      <c r="N89" s="159"/>
      <c r="O89" s="159"/>
      <c r="P89" s="160"/>
      <c r="Q89" s="159"/>
      <c r="R89" s="159"/>
      <c r="S89" s="167"/>
      <c r="T89" s="168"/>
      <c r="U89" s="169"/>
      <c r="V89" s="169"/>
      <c r="W89" s="170"/>
    </row>
    <row r="90" spans="1:23" ht="25.5">
      <c r="A90" s="154"/>
      <c r="B90" s="154"/>
      <c r="C90" s="154"/>
      <c r="D90" s="154"/>
      <c r="E90" s="154"/>
      <c r="F90" s="154"/>
      <c r="G90" s="154"/>
      <c r="H90" s="165"/>
      <c r="I90" s="171" t="s">
        <v>185</v>
      </c>
      <c r="J90" s="156" t="s">
        <v>186</v>
      </c>
      <c r="K90" s="192" t="s">
        <v>115</v>
      </c>
      <c r="L90" s="193">
        <v>6000</v>
      </c>
      <c r="M90" s="193">
        <v>7243</v>
      </c>
      <c r="N90" s="194">
        <v>1500</v>
      </c>
      <c r="O90" s="195">
        <v>1500</v>
      </c>
      <c r="P90" s="196">
        <v>1500</v>
      </c>
      <c r="Q90" s="194">
        <v>1500</v>
      </c>
      <c r="R90" s="159">
        <v>1870</v>
      </c>
      <c r="S90" s="167">
        <v>2373</v>
      </c>
      <c r="T90" s="168">
        <v>1587</v>
      </c>
      <c r="U90" s="169">
        <v>0</v>
      </c>
      <c r="V90" s="169">
        <f>R90+S90+T90+U90</f>
        <v>5830</v>
      </c>
      <c r="W90" s="170">
        <f>(V90/M90)</f>
        <v>0.80491509043214138</v>
      </c>
    </row>
    <row r="91" spans="1:23" ht="25.5">
      <c r="A91" s="154"/>
      <c r="B91" s="154"/>
      <c r="C91" s="154"/>
      <c r="D91" s="154"/>
      <c r="E91" s="154"/>
      <c r="F91" s="154"/>
      <c r="G91" s="154"/>
      <c r="H91" s="165"/>
      <c r="I91" s="171" t="s">
        <v>187</v>
      </c>
      <c r="J91" s="206" t="s">
        <v>188</v>
      </c>
      <c r="K91" s="157" t="s">
        <v>189</v>
      </c>
      <c r="L91" s="158">
        <v>96</v>
      </c>
      <c r="M91" s="158">
        <v>116</v>
      </c>
      <c r="N91" s="159">
        <v>24</v>
      </c>
      <c r="O91" s="159">
        <v>24</v>
      </c>
      <c r="P91" s="160">
        <v>24</v>
      </c>
      <c r="Q91" s="159">
        <v>24</v>
      </c>
      <c r="R91" s="159">
        <v>29</v>
      </c>
      <c r="S91" s="167">
        <v>39</v>
      </c>
      <c r="T91" s="168">
        <v>24</v>
      </c>
      <c r="U91" s="169">
        <v>0</v>
      </c>
      <c r="V91" s="169">
        <f t="shared" si="0"/>
        <v>92</v>
      </c>
      <c r="W91" s="170">
        <f>(V91/M91)</f>
        <v>0.7931034482758621</v>
      </c>
    </row>
    <row r="92" spans="1:23">
      <c r="A92" s="154"/>
      <c r="B92" s="154"/>
      <c r="C92" s="154"/>
      <c r="D92" s="154"/>
      <c r="E92" s="154"/>
      <c r="F92" s="154"/>
      <c r="G92" s="204"/>
      <c r="H92" s="204"/>
      <c r="I92" s="155" t="s">
        <v>190</v>
      </c>
      <c r="J92" s="206"/>
      <c r="K92" s="157"/>
      <c r="L92" s="158"/>
      <c r="M92" s="158"/>
      <c r="N92" s="159"/>
      <c r="O92" s="159"/>
      <c r="P92" s="160"/>
      <c r="Q92" s="159"/>
      <c r="R92" s="159"/>
      <c r="S92" s="167"/>
      <c r="T92" s="168"/>
      <c r="U92" s="169"/>
      <c r="V92" s="169"/>
      <c r="W92" s="170"/>
    </row>
    <row r="93" spans="1:23" ht="38.25">
      <c r="A93" s="178"/>
      <c r="B93" s="178"/>
      <c r="C93" s="178"/>
      <c r="D93" s="178"/>
      <c r="E93" s="178"/>
      <c r="F93" s="178"/>
      <c r="G93" s="207"/>
      <c r="H93" s="207"/>
      <c r="I93" s="208" t="s">
        <v>191</v>
      </c>
      <c r="J93" s="209" t="s">
        <v>192</v>
      </c>
      <c r="K93" s="210" t="s">
        <v>115</v>
      </c>
      <c r="L93" s="211">
        <v>3000</v>
      </c>
      <c r="M93" s="211">
        <v>3000</v>
      </c>
      <c r="N93" s="211">
        <v>0</v>
      </c>
      <c r="O93" s="212">
        <v>1000</v>
      </c>
      <c r="P93" s="213">
        <v>1000</v>
      </c>
      <c r="Q93" s="211">
        <v>1000</v>
      </c>
      <c r="R93" s="184">
        <v>0</v>
      </c>
      <c r="S93" s="202">
        <v>1000</v>
      </c>
      <c r="T93" s="188">
        <v>1053</v>
      </c>
      <c r="U93" s="189">
        <v>0</v>
      </c>
      <c r="V93" s="189">
        <f t="shared" si="0"/>
        <v>2053</v>
      </c>
      <c r="W93" s="203">
        <f>(V93/M93)</f>
        <v>0.68433333333333335</v>
      </c>
    </row>
    <row r="94" spans="1:23" ht="38.25">
      <c r="A94" s="214"/>
      <c r="B94" s="214"/>
      <c r="C94" s="214"/>
      <c r="D94" s="214"/>
      <c r="E94" s="214"/>
      <c r="F94" s="214"/>
      <c r="G94" s="214"/>
      <c r="H94" s="214"/>
      <c r="I94" s="197" t="s">
        <v>193</v>
      </c>
      <c r="J94" s="215" t="s">
        <v>194</v>
      </c>
      <c r="K94" s="192" t="s">
        <v>97</v>
      </c>
      <c r="L94" s="194">
        <v>180</v>
      </c>
      <c r="M94" s="194">
        <v>180</v>
      </c>
      <c r="N94" s="194">
        <v>0</v>
      </c>
      <c r="O94" s="195">
        <v>60</v>
      </c>
      <c r="P94" s="196">
        <v>60</v>
      </c>
      <c r="Q94" s="194">
        <v>60</v>
      </c>
      <c r="R94" s="159">
        <v>0</v>
      </c>
      <c r="S94" s="167">
        <v>22</v>
      </c>
      <c r="T94" s="168">
        <v>60</v>
      </c>
      <c r="U94" s="169">
        <v>0</v>
      </c>
      <c r="V94" s="169">
        <f t="shared" si="0"/>
        <v>82</v>
      </c>
      <c r="W94" s="170">
        <f>(V94/M94)</f>
        <v>0.45555555555555555</v>
      </c>
    </row>
    <row r="95" spans="1:23">
      <c r="A95" s="154">
        <v>4</v>
      </c>
      <c r="B95" s="154"/>
      <c r="C95" s="154"/>
      <c r="D95" s="154"/>
      <c r="E95" s="154"/>
      <c r="F95" s="154"/>
      <c r="G95" s="154"/>
      <c r="H95" s="154"/>
      <c r="I95" s="155" t="s">
        <v>195</v>
      </c>
      <c r="J95" s="206"/>
      <c r="K95" s="157"/>
      <c r="L95" s="158"/>
      <c r="M95" s="158"/>
      <c r="N95" s="159"/>
      <c r="O95" s="159"/>
      <c r="P95" s="160"/>
      <c r="Q95" s="159"/>
      <c r="R95" s="159"/>
      <c r="S95" s="167"/>
      <c r="T95" s="168"/>
      <c r="U95" s="169"/>
      <c r="V95" s="169"/>
      <c r="W95" s="170"/>
    </row>
    <row r="96" spans="1:23">
      <c r="A96" s="154"/>
      <c r="B96" s="154">
        <v>2</v>
      </c>
      <c r="C96" s="154"/>
      <c r="D96" s="154"/>
      <c r="E96" s="154"/>
      <c r="F96" s="154"/>
      <c r="G96" s="154"/>
      <c r="H96" s="154"/>
      <c r="I96" s="155" t="s">
        <v>66</v>
      </c>
      <c r="J96" s="206"/>
      <c r="K96" s="157"/>
      <c r="L96" s="158"/>
      <c r="M96" s="158"/>
      <c r="N96" s="159"/>
      <c r="O96" s="159"/>
      <c r="P96" s="160"/>
      <c r="Q96" s="159"/>
      <c r="R96" s="159"/>
      <c r="S96" s="167"/>
      <c r="T96" s="168"/>
      <c r="U96" s="169"/>
      <c r="V96" s="169"/>
      <c r="W96" s="170"/>
    </row>
    <row r="97" spans="1:23" ht="25.5">
      <c r="A97" s="154"/>
      <c r="B97" s="154"/>
      <c r="C97" s="154">
        <v>4</v>
      </c>
      <c r="D97" s="154"/>
      <c r="E97" s="154"/>
      <c r="F97" s="154"/>
      <c r="G97" s="154"/>
      <c r="H97" s="154"/>
      <c r="I97" s="155" t="s">
        <v>67</v>
      </c>
      <c r="J97" s="206"/>
      <c r="K97" s="157"/>
      <c r="L97" s="158"/>
      <c r="M97" s="158"/>
      <c r="N97" s="159"/>
      <c r="O97" s="159"/>
      <c r="P97" s="160"/>
      <c r="Q97" s="159"/>
      <c r="R97" s="159"/>
      <c r="S97" s="167"/>
      <c r="T97" s="168"/>
      <c r="U97" s="169"/>
      <c r="V97" s="169"/>
      <c r="W97" s="170"/>
    </row>
    <row r="98" spans="1:23" ht="25.5">
      <c r="A98" s="154"/>
      <c r="B98" s="154"/>
      <c r="C98" s="154"/>
      <c r="D98" s="154">
        <v>2</v>
      </c>
      <c r="E98" s="154"/>
      <c r="F98" s="154"/>
      <c r="G98" s="154"/>
      <c r="H98" s="154"/>
      <c r="I98" s="155" t="s">
        <v>68</v>
      </c>
      <c r="J98" s="206"/>
      <c r="K98" s="157"/>
      <c r="L98" s="158"/>
      <c r="M98" s="158"/>
      <c r="N98" s="159"/>
      <c r="O98" s="159"/>
      <c r="P98" s="160"/>
      <c r="Q98" s="159"/>
      <c r="R98" s="159"/>
      <c r="S98" s="167"/>
      <c r="T98" s="168"/>
      <c r="U98" s="169"/>
      <c r="V98" s="169"/>
      <c r="W98" s="170"/>
    </row>
    <row r="99" spans="1:23" ht="25.5">
      <c r="A99" s="154"/>
      <c r="B99" s="154"/>
      <c r="C99" s="154"/>
      <c r="D99" s="154"/>
      <c r="E99" s="165" t="s">
        <v>69</v>
      </c>
      <c r="F99" s="154"/>
      <c r="G99" s="154"/>
      <c r="H99" s="154"/>
      <c r="I99" s="155" t="s">
        <v>70</v>
      </c>
      <c r="J99" s="206"/>
      <c r="K99" s="157" t="s">
        <v>37</v>
      </c>
      <c r="L99" s="158"/>
      <c r="M99" s="158"/>
      <c r="N99" s="159"/>
      <c r="O99" s="159"/>
      <c r="P99" s="160"/>
      <c r="Q99" s="159"/>
      <c r="R99" s="159"/>
      <c r="S99" s="167"/>
      <c r="T99" s="168"/>
      <c r="U99" s="169"/>
      <c r="V99" s="169"/>
      <c r="W99" s="170"/>
    </row>
    <row r="100" spans="1:23">
      <c r="A100" s="154"/>
      <c r="B100" s="154"/>
      <c r="C100" s="154"/>
      <c r="D100" s="154"/>
      <c r="E100" s="154"/>
      <c r="F100" s="165" t="s">
        <v>71</v>
      </c>
      <c r="G100" s="154"/>
      <c r="H100" s="154"/>
      <c r="I100" s="155" t="s">
        <v>72</v>
      </c>
      <c r="J100" s="206"/>
      <c r="K100" s="157" t="s">
        <v>37</v>
      </c>
      <c r="L100" s="158"/>
      <c r="M100" s="158"/>
      <c r="N100" s="159"/>
      <c r="O100" s="159"/>
      <c r="P100" s="160"/>
      <c r="Q100" s="159"/>
      <c r="R100" s="159"/>
      <c r="S100" s="167"/>
      <c r="T100" s="168"/>
      <c r="U100" s="169"/>
      <c r="V100" s="169"/>
      <c r="W100" s="170"/>
    </row>
    <row r="101" spans="1:23" ht="25.5">
      <c r="A101" s="154"/>
      <c r="B101" s="154"/>
      <c r="C101" s="154"/>
      <c r="D101" s="154"/>
      <c r="E101" s="154"/>
      <c r="F101" s="154"/>
      <c r="G101" s="154">
        <v>3402</v>
      </c>
      <c r="H101" s="174"/>
      <c r="I101" s="155" t="s">
        <v>171</v>
      </c>
      <c r="J101" s="206"/>
      <c r="K101" s="157"/>
      <c r="L101" s="158"/>
      <c r="M101" s="158"/>
      <c r="N101" s="159"/>
      <c r="O101" s="159"/>
      <c r="P101" s="160"/>
      <c r="Q101" s="159"/>
      <c r="R101" s="159"/>
      <c r="S101" s="167"/>
      <c r="T101" s="168"/>
      <c r="U101" s="169"/>
      <c r="V101" s="169"/>
      <c r="W101" s="170"/>
    </row>
    <row r="102" spans="1:23">
      <c r="A102" s="154"/>
      <c r="B102" s="154"/>
      <c r="C102" s="154"/>
      <c r="D102" s="154"/>
      <c r="E102" s="154"/>
      <c r="F102" s="154"/>
      <c r="G102" s="154"/>
      <c r="H102" s="154">
        <v>368</v>
      </c>
      <c r="I102" s="155" t="s">
        <v>196</v>
      </c>
      <c r="J102" s="206"/>
      <c r="K102" s="157"/>
      <c r="L102" s="158"/>
      <c r="M102" s="158"/>
      <c r="N102" s="159"/>
      <c r="O102" s="159"/>
      <c r="P102" s="160"/>
      <c r="Q102" s="159"/>
      <c r="R102" s="159"/>
      <c r="S102" s="167"/>
      <c r="T102" s="168"/>
      <c r="U102" s="169"/>
      <c r="V102" s="169"/>
      <c r="W102" s="170"/>
    </row>
    <row r="103" spans="1:23" ht="51">
      <c r="A103" s="174"/>
      <c r="B103" s="174"/>
      <c r="C103" s="174"/>
      <c r="D103" s="174"/>
      <c r="E103" s="174"/>
      <c r="F103" s="174"/>
      <c r="G103" s="174"/>
      <c r="H103" s="174"/>
      <c r="I103" s="171" t="s">
        <v>197</v>
      </c>
      <c r="J103" s="206" t="s">
        <v>75</v>
      </c>
      <c r="K103" s="157" t="s">
        <v>198</v>
      </c>
      <c r="L103" s="159">
        <v>1</v>
      </c>
      <c r="M103" s="159">
        <v>1</v>
      </c>
      <c r="N103" s="159">
        <v>0</v>
      </c>
      <c r="O103" s="159">
        <v>0</v>
      </c>
      <c r="P103" s="160">
        <v>0</v>
      </c>
      <c r="Q103" s="159">
        <v>1</v>
      </c>
      <c r="R103" s="159">
        <v>0</v>
      </c>
      <c r="S103" s="167">
        <v>0</v>
      </c>
      <c r="T103" s="168">
        <v>0</v>
      </c>
      <c r="U103" s="169">
        <v>0</v>
      </c>
      <c r="V103" s="169">
        <f>R103+S103+T103+U103</f>
        <v>0</v>
      </c>
      <c r="W103" s="170">
        <f>(V103/M103)</f>
        <v>0</v>
      </c>
    </row>
    <row r="104" spans="1:23">
      <c r="A104" s="154">
        <v>5</v>
      </c>
      <c r="B104" s="154"/>
      <c r="C104" s="154"/>
      <c r="D104" s="154"/>
      <c r="E104" s="154"/>
      <c r="F104" s="154"/>
      <c r="G104" s="154"/>
      <c r="H104" s="154"/>
      <c r="I104" s="216" t="s">
        <v>199</v>
      </c>
      <c r="J104" s="206"/>
      <c r="K104" s="157"/>
      <c r="L104" s="159"/>
      <c r="M104" s="159"/>
      <c r="N104" s="159"/>
      <c r="O104" s="159"/>
      <c r="P104" s="160"/>
      <c r="Q104" s="159"/>
      <c r="R104" s="159"/>
      <c r="S104" s="167"/>
      <c r="T104" s="168"/>
      <c r="U104" s="169"/>
      <c r="V104" s="169"/>
      <c r="W104" s="170"/>
    </row>
    <row r="105" spans="1:23">
      <c r="A105" s="154"/>
      <c r="B105" s="154">
        <v>2</v>
      </c>
      <c r="C105" s="154"/>
      <c r="D105" s="154"/>
      <c r="E105" s="154"/>
      <c r="F105" s="154"/>
      <c r="G105" s="154"/>
      <c r="H105" s="154"/>
      <c r="I105" s="155" t="s">
        <v>66</v>
      </c>
      <c r="J105" s="206"/>
      <c r="K105" s="157"/>
      <c r="L105" s="159"/>
      <c r="M105" s="159"/>
      <c r="N105" s="159"/>
      <c r="O105" s="159"/>
      <c r="P105" s="160"/>
      <c r="Q105" s="159"/>
      <c r="R105" s="159"/>
      <c r="S105" s="167"/>
      <c r="T105" s="168"/>
      <c r="U105" s="169"/>
      <c r="V105" s="169"/>
      <c r="W105" s="170"/>
    </row>
    <row r="106" spans="1:23" ht="25.5">
      <c r="A106" s="154"/>
      <c r="B106" s="154"/>
      <c r="C106" s="154">
        <v>4</v>
      </c>
      <c r="D106" s="154"/>
      <c r="E106" s="154"/>
      <c r="F106" s="154"/>
      <c r="G106" s="154"/>
      <c r="H106" s="154"/>
      <c r="I106" s="155" t="s">
        <v>67</v>
      </c>
      <c r="J106" s="206"/>
      <c r="K106" s="157"/>
      <c r="L106" s="159"/>
      <c r="M106" s="159"/>
      <c r="N106" s="159"/>
      <c r="O106" s="159"/>
      <c r="P106" s="160"/>
      <c r="Q106" s="159"/>
      <c r="R106" s="159"/>
      <c r="S106" s="167"/>
      <c r="T106" s="168"/>
      <c r="U106" s="169"/>
      <c r="V106" s="169"/>
      <c r="W106" s="170"/>
    </row>
    <row r="107" spans="1:23" ht="25.5">
      <c r="A107" s="154"/>
      <c r="B107" s="154"/>
      <c r="C107" s="154"/>
      <c r="D107" s="154">
        <v>2</v>
      </c>
      <c r="E107" s="154"/>
      <c r="F107" s="154"/>
      <c r="G107" s="154"/>
      <c r="H107" s="154"/>
      <c r="I107" s="155" t="s">
        <v>68</v>
      </c>
      <c r="J107" s="206"/>
      <c r="K107" s="157"/>
      <c r="L107" s="159"/>
      <c r="M107" s="159"/>
      <c r="N107" s="159"/>
      <c r="O107" s="159"/>
      <c r="P107" s="160"/>
      <c r="Q107" s="159"/>
      <c r="R107" s="159"/>
      <c r="S107" s="167"/>
      <c r="T107" s="168"/>
      <c r="U107" s="169"/>
      <c r="V107" s="169"/>
      <c r="W107" s="170"/>
    </row>
    <row r="108" spans="1:23" ht="25.5">
      <c r="A108" s="154"/>
      <c r="B108" s="154"/>
      <c r="C108" s="154"/>
      <c r="D108" s="154"/>
      <c r="E108" s="165" t="s">
        <v>69</v>
      </c>
      <c r="F108" s="204"/>
      <c r="G108" s="204"/>
      <c r="H108" s="204"/>
      <c r="I108" s="155" t="s">
        <v>70</v>
      </c>
      <c r="J108" s="206"/>
      <c r="K108" s="157"/>
      <c r="L108" s="159"/>
      <c r="M108" s="159"/>
      <c r="N108" s="159"/>
      <c r="O108" s="159"/>
      <c r="P108" s="160"/>
      <c r="Q108" s="159"/>
      <c r="R108" s="159"/>
      <c r="S108" s="167"/>
      <c r="T108" s="168"/>
      <c r="U108" s="169"/>
      <c r="V108" s="169"/>
      <c r="W108" s="170"/>
    </row>
    <row r="109" spans="1:23">
      <c r="A109" s="204"/>
      <c r="B109" s="204"/>
      <c r="C109" s="204"/>
      <c r="D109" s="204"/>
      <c r="E109" s="204"/>
      <c r="F109" s="217">
        <v>34</v>
      </c>
      <c r="G109" s="217"/>
      <c r="H109" s="204"/>
      <c r="I109" s="155" t="s">
        <v>72</v>
      </c>
      <c r="J109" s="206"/>
      <c r="K109" s="157"/>
      <c r="L109" s="159"/>
      <c r="M109" s="159"/>
      <c r="N109" s="159"/>
      <c r="O109" s="159"/>
      <c r="P109" s="160"/>
      <c r="Q109" s="159"/>
      <c r="R109" s="159"/>
      <c r="S109" s="167"/>
      <c r="T109" s="168"/>
      <c r="U109" s="169"/>
      <c r="V109" s="169"/>
      <c r="W109" s="170"/>
    </row>
    <row r="110" spans="1:23" ht="25.5">
      <c r="A110" s="204"/>
      <c r="B110" s="204"/>
      <c r="C110" s="204"/>
      <c r="D110" s="204"/>
      <c r="E110" s="204"/>
      <c r="F110" s="217"/>
      <c r="G110" s="217">
        <v>3401</v>
      </c>
      <c r="H110" s="204"/>
      <c r="I110" s="155" t="s">
        <v>73</v>
      </c>
      <c r="J110" s="206"/>
      <c r="K110" s="157"/>
      <c r="L110" s="159"/>
      <c r="M110" s="159"/>
      <c r="N110" s="159"/>
      <c r="O110" s="159"/>
      <c r="P110" s="160"/>
      <c r="Q110" s="159"/>
      <c r="R110" s="159"/>
      <c r="S110" s="167"/>
      <c r="T110" s="168"/>
      <c r="U110" s="169"/>
      <c r="V110" s="169"/>
      <c r="W110" s="170"/>
    </row>
    <row r="111" spans="1:23" ht="51">
      <c r="A111" s="204"/>
      <c r="B111" s="204"/>
      <c r="C111" s="204"/>
      <c r="D111" s="204"/>
      <c r="E111" s="204"/>
      <c r="F111" s="217"/>
      <c r="G111" s="204"/>
      <c r="H111" s="204"/>
      <c r="I111" s="218" t="s">
        <v>200</v>
      </c>
      <c r="J111" s="172" t="s">
        <v>75</v>
      </c>
      <c r="K111" s="219" t="s">
        <v>201</v>
      </c>
      <c r="L111" s="159">
        <v>24</v>
      </c>
      <c r="M111" s="159">
        <v>24</v>
      </c>
      <c r="N111" s="159">
        <v>6</v>
      </c>
      <c r="O111" s="167">
        <v>6</v>
      </c>
      <c r="P111" s="160">
        <v>6</v>
      </c>
      <c r="Q111" s="167">
        <v>6</v>
      </c>
      <c r="R111" s="159">
        <v>6</v>
      </c>
      <c r="S111" s="167">
        <v>6</v>
      </c>
      <c r="T111" s="220">
        <v>6</v>
      </c>
      <c r="U111" s="169">
        <v>0</v>
      </c>
      <c r="V111" s="169">
        <f>R111+S111+T111+U111</f>
        <v>18</v>
      </c>
      <c r="W111" s="170">
        <f>(V111/M111)</f>
        <v>0.75</v>
      </c>
    </row>
    <row r="112" spans="1:23" ht="25.5">
      <c r="A112" s="154">
        <v>6</v>
      </c>
      <c r="B112" s="154"/>
      <c r="C112" s="154"/>
      <c r="D112" s="154"/>
      <c r="E112" s="154"/>
      <c r="F112" s="217"/>
      <c r="G112" s="217"/>
      <c r="H112" s="204"/>
      <c r="I112" s="216" t="s">
        <v>202</v>
      </c>
      <c r="J112" s="206"/>
      <c r="K112" s="157"/>
      <c r="L112" s="159"/>
      <c r="M112" s="159"/>
      <c r="N112" s="159"/>
      <c r="O112" s="159"/>
      <c r="P112" s="160"/>
      <c r="Q112" s="159"/>
      <c r="R112" s="159"/>
      <c r="S112" s="167"/>
      <c r="T112" s="168"/>
      <c r="U112" s="169"/>
      <c r="V112" s="169"/>
      <c r="W112" s="170"/>
    </row>
    <row r="113" spans="1:23">
      <c r="A113" s="154"/>
      <c r="B113" s="154">
        <v>2</v>
      </c>
      <c r="C113" s="154"/>
      <c r="D113" s="154"/>
      <c r="E113" s="154"/>
      <c r="F113" s="217"/>
      <c r="G113" s="217"/>
      <c r="H113" s="204"/>
      <c r="I113" s="155" t="s">
        <v>66</v>
      </c>
      <c r="J113" s="206"/>
      <c r="K113" s="157"/>
      <c r="L113" s="159"/>
      <c r="M113" s="159"/>
      <c r="N113" s="159"/>
      <c r="O113" s="159"/>
      <c r="P113" s="160"/>
      <c r="Q113" s="159"/>
      <c r="R113" s="159"/>
      <c r="S113" s="167"/>
      <c r="T113" s="168"/>
      <c r="U113" s="169"/>
      <c r="V113" s="169"/>
      <c r="W113" s="170"/>
    </row>
    <row r="114" spans="1:23" ht="25.5">
      <c r="A114" s="154"/>
      <c r="B114" s="154"/>
      <c r="C114" s="154">
        <v>4</v>
      </c>
      <c r="D114" s="154"/>
      <c r="E114" s="154"/>
      <c r="F114" s="217"/>
      <c r="G114" s="217"/>
      <c r="H114" s="204"/>
      <c r="I114" s="155" t="s">
        <v>67</v>
      </c>
      <c r="J114" s="206"/>
      <c r="K114" s="157"/>
      <c r="L114" s="159"/>
      <c r="M114" s="159"/>
      <c r="N114" s="159"/>
      <c r="O114" s="159"/>
      <c r="P114" s="160"/>
      <c r="Q114" s="159"/>
      <c r="R114" s="159"/>
      <c r="S114" s="167"/>
      <c r="T114" s="168"/>
      <c r="U114" s="169"/>
      <c r="V114" s="169"/>
      <c r="W114" s="170"/>
    </row>
    <row r="115" spans="1:23" ht="25.5">
      <c r="A115" s="154"/>
      <c r="B115" s="154"/>
      <c r="C115" s="154"/>
      <c r="D115" s="154">
        <v>2</v>
      </c>
      <c r="E115" s="154"/>
      <c r="F115" s="217"/>
      <c r="G115" s="217"/>
      <c r="H115" s="204"/>
      <c r="I115" s="155" t="s">
        <v>68</v>
      </c>
      <c r="J115" s="206"/>
      <c r="K115" s="157"/>
      <c r="L115" s="159"/>
      <c r="M115" s="159"/>
      <c r="N115" s="159"/>
      <c r="O115" s="159"/>
      <c r="P115" s="160"/>
      <c r="Q115" s="159"/>
      <c r="R115" s="159"/>
      <c r="S115" s="167"/>
      <c r="T115" s="168"/>
      <c r="U115" s="169"/>
      <c r="V115" s="169"/>
      <c r="W115" s="170"/>
    </row>
    <row r="116" spans="1:23" ht="25.5">
      <c r="A116" s="154"/>
      <c r="B116" s="154"/>
      <c r="C116" s="154"/>
      <c r="D116" s="154"/>
      <c r="E116" s="165" t="s">
        <v>69</v>
      </c>
      <c r="F116" s="217"/>
      <c r="G116" s="217"/>
      <c r="H116" s="204"/>
      <c r="I116" s="155" t="s">
        <v>70</v>
      </c>
      <c r="J116" s="206"/>
      <c r="K116" s="157"/>
      <c r="L116" s="159"/>
      <c r="M116" s="159"/>
      <c r="N116" s="159"/>
      <c r="O116" s="159"/>
      <c r="P116" s="160"/>
      <c r="Q116" s="159"/>
      <c r="R116" s="159"/>
      <c r="S116" s="167"/>
      <c r="T116" s="168"/>
      <c r="U116" s="169"/>
      <c r="V116" s="169"/>
      <c r="W116" s="170"/>
    </row>
    <row r="117" spans="1:23">
      <c r="A117" s="204"/>
      <c r="B117" s="204"/>
      <c r="C117" s="204"/>
      <c r="D117" s="204"/>
      <c r="E117" s="204"/>
      <c r="F117" s="217">
        <v>34</v>
      </c>
      <c r="G117" s="217"/>
      <c r="H117" s="204"/>
      <c r="I117" s="155" t="s">
        <v>72</v>
      </c>
      <c r="J117" s="206"/>
      <c r="K117" s="157"/>
      <c r="L117" s="159"/>
      <c r="M117" s="159"/>
      <c r="N117" s="159"/>
      <c r="O117" s="159"/>
      <c r="P117" s="160"/>
      <c r="Q117" s="159"/>
      <c r="R117" s="159"/>
      <c r="S117" s="167"/>
      <c r="T117" s="168"/>
      <c r="U117" s="169"/>
      <c r="V117" s="169"/>
      <c r="W117" s="170"/>
    </row>
    <row r="118" spans="1:23" ht="25.5">
      <c r="A118" s="204"/>
      <c r="B118" s="204"/>
      <c r="C118" s="204"/>
      <c r="D118" s="204"/>
      <c r="E118" s="204"/>
      <c r="F118" s="217"/>
      <c r="G118" s="217">
        <v>3401</v>
      </c>
      <c r="H118" s="204"/>
      <c r="I118" s="155" t="s">
        <v>73</v>
      </c>
      <c r="J118" s="206"/>
      <c r="K118" s="157"/>
      <c r="L118" s="159"/>
      <c r="M118" s="159"/>
      <c r="N118" s="159"/>
      <c r="O118" s="159"/>
      <c r="P118" s="160"/>
      <c r="Q118" s="159"/>
      <c r="R118" s="159"/>
      <c r="S118" s="167"/>
      <c r="T118" s="168"/>
      <c r="U118" s="169"/>
      <c r="V118" s="169"/>
      <c r="W118" s="170"/>
    </row>
    <row r="119" spans="1:23" ht="38.25">
      <c r="A119" s="204"/>
      <c r="B119" s="204"/>
      <c r="C119" s="204"/>
      <c r="D119" s="204"/>
      <c r="E119" s="204"/>
      <c r="F119" s="217"/>
      <c r="G119" s="204"/>
      <c r="H119" s="204"/>
      <c r="I119" s="221" t="s">
        <v>203</v>
      </c>
      <c r="J119" s="206" t="s">
        <v>75</v>
      </c>
      <c r="K119" s="219" t="s">
        <v>204</v>
      </c>
      <c r="L119" s="159">
        <v>100</v>
      </c>
      <c r="M119" s="159">
        <v>100</v>
      </c>
      <c r="N119" s="159">
        <v>25</v>
      </c>
      <c r="O119" s="167">
        <v>25</v>
      </c>
      <c r="P119" s="160">
        <v>25</v>
      </c>
      <c r="Q119" s="167">
        <v>25</v>
      </c>
      <c r="R119" s="159">
        <v>25</v>
      </c>
      <c r="S119" s="167">
        <v>22</v>
      </c>
      <c r="T119" s="220">
        <v>25</v>
      </c>
      <c r="U119" s="169">
        <v>0</v>
      </c>
      <c r="V119" s="169">
        <f>R119+S119+T119+U119</f>
        <v>72</v>
      </c>
      <c r="W119" s="170">
        <f>(V119/M119)</f>
        <v>0.72</v>
      </c>
    </row>
    <row r="120" spans="1:23" ht="25.5">
      <c r="A120" s="178">
        <v>7</v>
      </c>
      <c r="B120" s="178"/>
      <c r="C120" s="178"/>
      <c r="D120" s="178"/>
      <c r="E120" s="178"/>
      <c r="F120" s="222"/>
      <c r="G120" s="222"/>
      <c r="H120" s="207"/>
      <c r="I120" s="223" t="s">
        <v>205</v>
      </c>
      <c r="J120" s="209"/>
      <c r="K120" s="182"/>
      <c r="L120" s="184"/>
      <c r="M120" s="184"/>
      <c r="N120" s="184"/>
      <c r="O120" s="184"/>
      <c r="P120" s="185"/>
      <c r="Q120" s="184"/>
      <c r="R120" s="184"/>
      <c r="S120" s="202"/>
      <c r="T120" s="188"/>
      <c r="U120" s="189"/>
      <c r="V120" s="189"/>
      <c r="W120" s="203"/>
    </row>
    <row r="121" spans="1:23">
      <c r="A121" s="154"/>
      <c r="B121" s="154">
        <v>2</v>
      </c>
      <c r="C121" s="154"/>
      <c r="D121" s="154"/>
      <c r="E121" s="154"/>
      <c r="F121" s="217"/>
      <c r="G121" s="217"/>
      <c r="H121" s="204"/>
      <c r="I121" s="155" t="s">
        <v>66</v>
      </c>
      <c r="J121" s="206"/>
      <c r="K121" s="157"/>
      <c r="L121" s="159"/>
      <c r="M121" s="159"/>
      <c r="N121" s="159"/>
      <c r="O121" s="159"/>
      <c r="P121" s="160"/>
      <c r="Q121" s="159"/>
      <c r="R121" s="159"/>
      <c r="S121" s="167"/>
      <c r="T121" s="168"/>
      <c r="U121" s="169"/>
      <c r="V121" s="169"/>
      <c r="W121" s="170"/>
    </row>
    <row r="122" spans="1:23" ht="25.5">
      <c r="A122" s="154"/>
      <c r="B122" s="154"/>
      <c r="C122" s="154">
        <v>4</v>
      </c>
      <c r="D122" s="154"/>
      <c r="E122" s="154"/>
      <c r="F122" s="217"/>
      <c r="G122" s="217"/>
      <c r="H122" s="204"/>
      <c r="I122" s="155" t="s">
        <v>67</v>
      </c>
      <c r="J122" s="206"/>
      <c r="K122" s="157"/>
      <c r="L122" s="159"/>
      <c r="M122" s="159"/>
      <c r="N122" s="159"/>
      <c r="O122" s="159"/>
      <c r="P122" s="160"/>
      <c r="Q122" s="159"/>
      <c r="R122" s="159"/>
      <c r="S122" s="167"/>
      <c r="T122" s="168"/>
      <c r="U122" s="169"/>
      <c r="V122" s="169"/>
      <c r="W122" s="170"/>
    </row>
    <row r="123" spans="1:23" ht="25.5">
      <c r="A123" s="154"/>
      <c r="B123" s="154"/>
      <c r="C123" s="154"/>
      <c r="D123" s="154">
        <v>2</v>
      </c>
      <c r="E123" s="154"/>
      <c r="F123" s="217"/>
      <c r="G123" s="217"/>
      <c r="H123" s="204"/>
      <c r="I123" s="155" t="s">
        <v>68</v>
      </c>
      <c r="J123" s="206"/>
      <c r="K123" s="157"/>
      <c r="L123" s="159"/>
      <c r="M123" s="159"/>
      <c r="N123" s="159"/>
      <c r="O123" s="159"/>
      <c r="P123" s="160"/>
      <c r="Q123" s="159"/>
      <c r="R123" s="159"/>
      <c r="S123" s="167"/>
      <c r="T123" s="168"/>
      <c r="U123" s="169"/>
      <c r="V123" s="169"/>
      <c r="W123" s="170"/>
    </row>
    <row r="124" spans="1:23" ht="25.5">
      <c r="A124" s="154"/>
      <c r="B124" s="154"/>
      <c r="C124" s="154"/>
      <c r="D124" s="154"/>
      <c r="E124" s="165" t="s">
        <v>69</v>
      </c>
      <c r="F124" s="217"/>
      <c r="G124" s="217"/>
      <c r="H124" s="204"/>
      <c r="I124" s="155" t="s">
        <v>70</v>
      </c>
      <c r="J124" s="206"/>
      <c r="K124" s="157"/>
      <c r="L124" s="159"/>
      <c r="M124" s="159"/>
      <c r="N124" s="159"/>
      <c r="O124" s="159"/>
      <c r="P124" s="160"/>
      <c r="Q124" s="159"/>
      <c r="R124" s="159"/>
      <c r="S124" s="167"/>
      <c r="T124" s="168"/>
      <c r="U124" s="169"/>
      <c r="V124" s="169"/>
      <c r="W124" s="170"/>
    </row>
    <row r="125" spans="1:23">
      <c r="A125" s="204"/>
      <c r="B125" s="204"/>
      <c r="C125" s="204"/>
      <c r="D125" s="204"/>
      <c r="E125" s="204"/>
      <c r="F125" s="217">
        <v>34</v>
      </c>
      <c r="G125" s="217"/>
      <c r="H125" s="204"/>
      <c r="I125" s="155" t="s">
        <v>72</v>
      </c>
      <c r="J125" s="206"/>
      <c r="K125" s="157"/>
      <c r="L125" s="159"/>
      <c r="M125" s="159"/>
      <c r="N125" s="159"/>
      <c r="O125" s="159"/>
      <c r="P125" s="160"/>
      <c r="Q125" s="159"/>
      <c r="R125" s="159"/>
      <c r="S125" s="167"/>
      <c r="T125" s="168"/>
      <c r="U125" s="169"/>
      <c r="V125" s="169"/>
      <c r="W125" s="170"/>
    </row>
    <row r="126" spans="1:23" ht="25.5">
      <c r="A126" s="204"/>
      <c r="B126" s="204"/>
      <c r="C126" s="204"/>
      <c r="D126" s="204"/>
      <c r="E126" s="204"/>
      <c r="F126" s="217"/>
      <c r="G126" s="217">
        <v>3401</v>
      </c>
      <c r="H126" s="204"/>
      <c r="I126" s="155" t="s">
        <v>73</v>
      </c>
      <c r="J126" s="166"/>
      <c r="K126" s="157"/>
      <c r="L126" s="159"/>
      <c r="M126" s="159"/>
      <c r="N126" s="159"/>
      <c r="O126" s="159"/>
      <c r="P126" s="160"/>
      <c r="Q126" s="159"/>
      <c r="R126" s="159"/>
      <c r="S126" s="167"/>
      <c r="T126" s="168"/>
      <c r="U126" s="169"/>
      <c r="V126" s="169"/>
      <c r="W126" s="170"/>
    </row>
    <row r="127" spans="1:23" ht="25.5">
      <c r="A127" s="204"/>
      <c r="B127" s="204"/>
      <c r="C127" s="204"/>
      <c r="D127" s="204"/>
      <c r="E127" s="204"/>
      <c r="F127" s="217"/>
      <c r="G127" s="217"/>
      <c r="H127" s="204"/>
      <c r="I127" s="221" t="s">
        <v>206</v>
      </c>
      <c r="J127" s="206" t="s">
        <v>75</v>
      </c>
      <c r="K127" s="157" t="s">
        <v>207</v>
      </c>
      <c r="L127" s="159">
        <v>4</v>
      </c>
      <c r="M127" s="159">
        <v>4</v>
      </c>
      <c r="N127" s="159">
        <v>1</v>
      </c>
      <c r="O127" s="159">
        <v>1</v>
      </c>
      <c r="P127" s="160">
        <v>1</v>
      </c>
      <c r="Q127" s="159">
        <v>1</v>
      </c>
      <c r="R127" s="159">
        <v>1</v>
      </c>
      <c r="S127" s="167">
        <v>1</v>
      </c>
      <c r="T127" s="168">
        <v>1</v>
      </c>
      <c r="U127" s="169">
        <v>0</v>
      </c>
      <c r="V127" s="169">
        <f>R127+S127+T127+U127</f>
        <v>3</v>
      </c>
      <c r="W127" s="170">
        <f>(V127/M127)</f>
        <v>0.75</v>
      </c>
    </row>
    <row r="128" spans="1:23" ht="38.25">
      <c r="A128" s="204"/>
      <c r="B128" s="204"/>
      <c r="C128" s="204"/>
      <c r="D128" s="204"/>
      <c r="E128" s="204"/>
      <c r="F128" s="217"/>
      <c r="G128" s="217"/>
      <c r="H128" s="204"/>
      <c r="I128" s="221" t="s">
        <v>208</v>
      </c>
      <c r="J128" s="206" t="s">
        <v>90</v>
      </c>
      <c r="K128" s="157" t="s">
        <v>207</v>
      </c>
      <c r="L128" s="159">
        <v>1</v>
      </c>
      <c r="M128" s="159">
        <v>1</v>
      </c>
      <c r="N128" s="159">
        <v>0</v>
      </c>
      <c r="O128" s="159">
        <v>1</v>
      </c>
      <c r="P128" s="160">
        <v>0</v>
      </c>
      <c r="Q128" s="159">
        <v>0</v>
      </c>
      <c r="R128" s="159">
        <v>0</v>
      </c>
      <c r="S128" s="167">
        <v>1</v>
      </c>
      <c r="T128" s="168">
        <v>0</v>
      </c>
      <c r="U128" s="169">
        <v>0</v>
      </c>
      <c r="V128" s="169">
        <f>R128+S128+T128+U128</f>
        <v>1</v>
      </c>
      <c r="W128" s="170">
        <f>(V128/M128)</f>
        <v>1</v>
      </c>
    </row>
    <row r="129" spans="1:23" ht="51">
      <c r="A129" s="204"/>
      <c r="B129" s="204"/>
      <c r="C129" s="204"/>
      <c r="D129" s="204"/>
      <c r="E129" s="204"/>
      <c r="F129" s="217"/>
      <c r="G129" s="217"/>
      <c r="H129" s="204"/>
      <c r="I129" s="221" t="s">
        <v>209</v>
      </c>
      <c r="J129" s="206" t="s">
        <v>96</v>
      </c>
      <c r="K129" s="157" t="s">
        <v>210</v>
      </c>
      <c r="L129" s="159">
        <v>4</v>
      </c>
      <c r="M129" s="159">
        <v>4</v>
      </c>
      <c r="N129" s="159">
        <v>2</v>
      </c>
      <c r="O129" s="159">
        <v>0</v>
      </c>
      <c r="P129" s="160">
        <v>1</v>
      </c>
      <c r="Q129" s="159">
        <v>1</v>
      </c>
      <c r="R129" s="159">
        <v>1</v>
      </c>
      <c r="S129" s="167">
        <v>1</v>
      </c>
      <c r="T129" s="168">
        <v>0</v>
      </c>
      <c r="U129" s="169">
        <v>0</v>
      </c>
      <c r="V129" s="169">
        <f>R129+S129+T129+U129</f>
        <v>2</v>
      </c>
      <c r="W129" s="170">
        <f>(V129/M129)</f>
        <v>0.5</v>
      </c>
    </row>
    <row r="130" spans="1:23">
      <c r="A130" s="204"/>
      <c r="B130" s="204"/>
      <c r="C130" s="204"/>
      <c r="D130" s="204"/>
      <c r="E130" s="204"/>
      <c r="F130" s="204"/>
      <c r="G130" s="204"/>
      <c r="H130" s="204"/>
      <c r="I130" s="221" t="s">
        <v>211</v>
      </c>
      <c r="J130" s="206" t="s">
        <v>99</v>
      </c>
      <c r="K130" s="157" t="s">
        <v>212</v>
      </c>
      <c r="L130" s="159">
        <v>4</v>
      </c>
      <c r="M130" s="159">
        <v>4</v>
      </c>
      <c r="N130" s="159">
        <v>1</v>
      </c>
      <c r="O130" s="159">
        <v>1</v>
      </c>
      <c r="P130" s="160">
        <v>1</v>
      </c>
      <c r="Q130" s="159">
        <v>1</v>
      </c>
      <c r="R130" s="159">
        <v>1</v>
      </c>
      <c r="S130" s="167">
        <v>1</v>
      </c>
      <c r="T130" s="168">
        <v>1</v>
      </c>
      <c r="U130" s="169">
        <v>0</v>
      </c>
      <c r="V130" s="169">
        <f>R130+S130+T130+U130</f>
        <v>3</v>
      </c>
      <c r="W130" s="170">
        <f>(V130/M130)</f>
        <v>0.75</v>
      </c>
    </row>
    <row r="131" spans="1:23" ht="39" thickBot="1">
      <c r="A131" s="224"/>
      <c r="B131" s="224"/>
      <c r="C131" s="224"/>
      <c r="D131" s="224"/>
      <c r="E131" s="224"/>
      <c r="F131" s="224"/>
      <c r="G131" s="224"/>
      <c r="H131" s="224"/>
      <c r="I131" s="225" t="s">
        <v>213</v>
      </c>
      <c r="J131" s="226" t="s">
        <v>102</v>
      </c>
      <c r="K131" s="227" t="s">
        <v>207</v>
      </c>
      <c r="L131" s="228">
        <v>5</v>
      </c>
      <c r="M131" s="228">
        <v>5</v>
      </c>
      <c r="N131" s="228">
        <v>0</v>
      </c>
      <c r="O131" s="228">
        <v>2</v>
      </c>
      <c r="P131" s="229">
        <v>2</v>
      </c>
      <c r="Q131" s="228">
        <v>1</v>
      </c>
      <c r="R131" s="228">
        <v>0</v>
      </c>
      <c r="S131" s="230">
        <v>2</v>
      </c>
      <c r="T131" s="231">
        <v>2</v>
      </c>
      <c r="U131" s="232">
        <v>0</v>
      </c>
      <c r="V131" s="232">
        <f>R131+S131+T131+U131</f>
        <v>4</v>
      </c>
      <c r="W131" s="233">
        <f>(V131/M131)</f>
        <v>0.8</v>
      </c>
    </row>
  </sheetData>
  <mergeCells count="21">
    <mergeCell ref="H9:H10"/>
    <mergeCell ref="L9:L10"/>
    <mergeCell ref="M9:M10"/>
    <mergeCell ref="N9:Q9"/>
    <mergeCell ref="A8:H8"/>
    <mergeCell ref="I8:I10"/>
    <mergeCell ref="J8:J10"/>
    <mergeCell ref="K8:K10"/>
    <mergeCell ref="L8:Q8"/>
    <mergeCell ref="B9:B10"/>
    <mergeCell ref="C9:C10"/>
    <mergeCell ref="D9:D10"/>
    <mergeCell ref="F9:F10"/>
    <mergeCell ref="G9:G10"/>
    <mergeCell ref="O1:Q1"/>
    <mergeCell ref="V1:W1"/>
    <mergeCell ref="K4:M4"/>
    <mergeCell ref="A5:I5"/>
    <mergeCell ref="B6:G6"/>
    <mergeCell ref="B7:D7"/>
    <mergeCell ref="E7:G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EVTOP-01</vt:lpstr>
      <vt:lpstr>EVTPO-03</vt:lpstr>
      <vt:lpstr>'EVTOP-01'!Títulos_a_imprimir</vt:lpstr>
    </vt:vector>
  </TitlesOfParts>
  <Company>GOBIERNO DEL ESTADO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ENRIQUE ALVAREZ ARVIZU</dc:creator>
  <cp:lastModifiedBy>CESAR</cp:lastModifiedBy>
  <cp:lastPrinted>2011-10-19T08:06:42Z</cp:lastPrinted>
  <dcterms:created xsi:type="dcterms:W3CDTF">1999-04-27T18:26:38Z</dcterms:created>
  <dcterms:modified xsi:type="dcterms:W3CDTF">2012-01-20T20:00:23Z</dcterms:modified>
</cp:coreProperties>
</file>