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orAyudante\Documents\2015\PÁGINA DE TRANSPARENCIA\"/>
    </mc:Choice>
  </mc:AlternateContent>
  <bookViews>
    <workbookView xWindow="0" yWindow="0" windowWidth="16815" windowHeight="7755"/>
  </bookViews>
  <sheets>
    <sheet name="CPCA-I-01" sheetId="2" r:id="rId1"/>
    <sheet name="CPCA-I-01-A (EDO RESULTADOS)" sheetId="1" r:id="rId2"/>
    <sheet name="CPCA-I-01-B" sheetId="23" r:id="rId3"/>
    <sheet name="CPCA-I-02" sheetId="3" r:id="rId4"/>
    <sheet name="CPCA-I-03" sheetId="5" r:id="rId5"/>
    <sheet name="CPCA-I-04" sheetId="14" r:id="rId6"/>
    <sheet name="CPCA-I-05 Notas" sheetId="13" r:id="rId7"/>
    <sheet name="CPCA-I-06" sheetId="6" r:id="rId8"/>
    <sheet name="CPCA-I-07" sheetId="7" r:id="rId9"/>
    <sheet name="CPCA-II-08" sheetId="8" r:id="rId10"/>
    <sheet name="CPCA-I-08-A...CONCIL. INGRESOS" sheetId="21" r:id="rId11"/>
    <sheet name="CPCA-II-09" sheetId="11" r:id="rId12"/>
    <sheet name="CPCA-II-09-A." sheetId="9" r:id="rId13"/>
    <sheet name="CPCA-II-09-B." sheetId="27" r:id="rId14"/>
    <sheet name="CPCA-II-09-C" sheetId="26" r:id="rId15"/>
    <sheet name="CPCA-II-09-D.CONCIL. EGRESOS" sheetId="24" r:id="rId16"/>
    <sheet name="CPCA-II-10" sheetId="16" r:id="rId17"/>
    <sheet name="CPCA-II-11" sheetId="19" r:id="rId18"/>
    <sheet name="CPCA-II-12" sheetId="20" r:id="rId19"/>
    <sheet name="CPCA-III-13" sheetId="17" r:id="rId20"/>
    <sheet name="CPCA-III-14" sheetId="28" r:id="rId21"/>
    <sheet name="CPCA-IV-15" sheetId="29" r:id="rId22"/>
    <sheet name="CPCA-IV-16" sheetId="30" r:id="rId23"/>
    <sheet name="Lista CORUJO" sheetId="15" r:id="rId24"/>
    <sheet name="Hoja1" sheetId="22" r:id="rId25"/>
  </sheets>
  <definedNames>
    <definedName name="_xlnm._FilterDatabase" localSheetId="0" hidden="1">'CPCA-I-01'!$A$1:$G$49</definedName>
    <definedName name="_xlnm._FilterDatabase" localSheetId="4" hidden="1">'CPCA-I-03'!$A$1:$C$73</definedName>
    <definedName name="_xlnm._FilterDatabase" localSheetId="19" hidden="1">'CPCA-III-13'!$A$10:$U$103</definedName>
    <definedName name="_ftn1" localSheetId="1">'CPCA-I-01-A (EDO RESULTADOS)'!#REF!</definedName>
    <definedName name="_ftnref1" localSheetId="1">'CPCA-I-01-A (EDO RESULTADOS)'!#REF!</definedName>
    <definedName name="_xlnm.Print_Area" localSheetId="19">'CPCA-III-13'!$A$1:$U$103</definedName>
    <definedName name="_xlnm.Database" localSheetId="10">#REF!</definedName>
    <definedName name="_xlnm.Database" localSheetId="11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23">#REF!</definedName>
    <definedName name="_xlnm.Database">#REF!</definedName>
    <definedName name="OLE_LINK1" localSheetId="6">'CPCA-I-05 Notas'!$A$18</definedName>
    <definedName name="_xlnm.Print_Titles" localSheetId="1">'CPCA-I-01-A (EDO RESULTADOS)'!$2:$5</definedName>
    <definedName name="_xlnm.Print_Titles" localSheetId="4">'CPCA-I-03'!$1:$5</definedName>
    <definedName name="_xlnm.Print_Titles" localSheetId="19">'CPCA-III-13'!$1:$10</definedName>
  </definedNames>
  <calcPr calcId="152511"/>
</workbook>
</file>

<file path=xl/calcChain.xml><?xml version="1.0" encoding="utf-8"?>
<calcChain xmlns="http://schemas.openxmlformats.org/spreadsheetml/2006/main">
  <c r="H22" i="8" l="1"/>
  <c r="H20" i="8"/>
  <c r="Q406" i="17"/>
  <c r="N406" i="17"/>
  <c r="Q277" i="17"/>
  <c r="N277" i="17"/>
  <c r="Q148" i="17"/>
  <c r="N148" i="17"/>
  <c r="Q18" i="17"/>
  <c r="N18" i="17"/>
  <c r="H170" i="9" l="1"/>
  <c r="H163" i="9"/>
  <c r="H161" i="9"/>
  <c r="H159" i="9"/>
  <c r="H156" i="9"/>
  <c r="H154" i="9"/>
  <c r="H153" i="9"/>
  <c r="H151" i="9"/>
  <c r="H148" i="9"/>
  <c r="H146" i="9"/>
  <c r="H142" i="9"/>
  <c r="H140" i="9"/>
  <c r="H138" i="9"/>
  <c r="H136" i="9"/>
  <c r="H133" i="9"/>
  <c r="H129" i="9"/>
  <c r="H124" i="9"/>
  <c r="H122" i="9"/>
  <c r="H115" i="9"/>
  <c r="H111" i="9"/>
  <c r="H108" i="9"/>
  <c r="H106" i="9"/>
  <c r="H104" i="9"/>
  <c r="H102" i="9"/>
  <c r="H100" i="9"/>
  <c r="H96" i="9"/>
  <c r="H90" i="9"/>
  <c r="H88" i="9"/>
  <c r="H81" i="9"/>
  <c r="H75" i="9"/>
  <c r="H73" i="9"/>
  <c r="H71" i="9"/>
  <c r="H64" i="9"/>
  <c r="H63" i="9"/>
  <c r="H60" i="9"/>
  <c r="H58" i="9"/>
  <c r="H56" i="9"/>
  <c r="H52" i="9"/>
  <c r="H50" i="9"/>
  <c r="H48" i="9"/>
  <c r="H31" i="9"/>
  <c r="H24" i="9"/>
  <c r="H13" i="9"/>
  <c r="H13" i="11"/>
  <c r="H11" i="11"/>
  <c r="H10" i="11"/>
  <c r="H9" i="11"/>
  <c r="D129" i="30" l="1"/>
  <c r="H9" i="26" l="1"/>
  <c r="H18" i="26" s="1"/>
  <c r="G9" i="26"/>
  <c r="G18" i="26" s="1"/>
  <c r="F9" i="26"/>
  <c r="F18" i="26" s="1"/>
  <c r="E9" i="26"/>
  <c r="E18" i="26" s="1"/>
  <c r="D9" i="26"/>
  <c r="D18" i="26" s="1"/>
  <c r="C9" i="26"/>
  <c r="C18" i="26" s="1"/>
  <c r="H69" i="26"/>
  <c r="H90" i="26" s="1"/>
  <c r="H107" i="26" s="1"/>
  <c r="H132" i="26" s="1"/>
  <c r="G69" i="26"/>
  <c r="G90" i="26" s="1"/>
  <c r="G107" i="26" s="1"/>
  <c r="G132" i="26" s="1"/>
  <c r="F69" i="26"/>
  <c r="F90" i="26" s="1"/>
  <c r="F107" i="26" s="1"/>
  <c r="F132" i="26" s="1"/>
  <c r="E69" i="26"/>
  <c r="E90" i="26" s="1"/>
  <c r="E107" i="26" s="1"/>
  <c r="E132" i="26" s="1"/>
  <c r="D69" i="26"/>
  <c r="D90" i="26" s="1"/>
  <c r="C69" i="26"/>
  <c r="C90" i="26" s="1"/>
  <c r="C107" i="26" s="1"/>
  <c r="C132" i="26" s="1"/>
  <c r="H40" i="26"/>
  <c r="G40" i="26"/>
  <c r="F40" i="26"/>
  <c r="E40" i="26"/>
  <c r="D40" i="26"/>
  <c r="C40" i="26"/>
  <c r="G18" i="27"/>
  <c r="F18" i="27"/>
  <c r="D18" i="27"/>
  <c r="E11" i="27"/>
  <c r="H11" i="27" s="1"/>
  <c r="E9" i="27"/>
  <c r="H9" i="27" s="1"/>
  <c r="C18" i="27"/>
  <c r="H18" i="27" l="1"/>
  <c r="E18" i="27"/>
  <c r="D168" i="9"/>
  <c r="I168" i="9"/>
  <c r="G168" i="9"/>
  <c r="F168" i="9"/>
  <c r="E168" i="9"/>
  <c r="C168" i="9"/>
  <c r="E151" i="9"/>
  <c r="E161" i="9"/>
  <c r="E142" i="9"/>
  <c r="J151" i="9"/>
  <c r="I97" i="9"/>
  <c r="G97" i="9"/>
  <c r="F97" i="9"/>
  <c r="G45" i="9"/>
  <c r="F45" i="9"/>
  <c r="J40" i="9"/>
  <c r="K40" i="9"/>
  <c r="H10" i="9"/>
  <c r="G10" i="9"/>
  <c r="F10" i="9"/>
  <c r="D17" i="24" l="1"/>
  <c r="K13" i="11" l="1"/>
  <c r="K11" i="11"/>
  <c r="K10" i="11"/>
  <c r="K9" i="11"/>
  <c r="G48" i="8"/>
  <c r="H48" i="8" s="1"/>
  <c r="I48" i="8" s="1"/>
  <c r="G47" i="8"/>
  <c r="H47" i="8" s="1"/>
  <c r="I47" i="8" s="1"/>
  <c r="J47" i="8" s="1"/>
  <c r="C48" i="8"/>
  <c r="E48" i="8" s="1"/>
  <c r="J48" i="8" l="1"/>
  <c r="C23" i="6"/>
  <c r="F23" i="6"/>
  <c r="G23" i="6" s="1"/>
  <c r="G25" i="6"/>
  <c r="G12" i="6"/>
  <c r="E12" i="6"/>
  <c r="D12" i="6"/>
  <c r="G11" i="6"/>
  <c r="D34" i="3"/>
  <c r="F24" i="3"/>
  <c r="F29" i="3"/>
  <c r="D21" i="3"/>
  <c r="C21" i="3"/>
  <c r="C34" i="3" s="1"/>
  <c r="B21" i="3"/>
  <c r="C47" i="23"/>
  <c r="C36" i="23"/>
  <c r="D33" i="1"/>
  <c r="D32" i="1"/>
  <c r="D31" i="1"/>
  <c r="C33" i="1"/>
  <c r="C32" i="1"/>
  <c r="C31" i="1"/>
  <c r="G18" i="2"/>
  <c r="D26" i="24" l="1"/>
  <c r="K183" i="9" l="1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49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4" i="9"/>
  <c r="K42" i="9"/>
  <c r="K39" i="9"/>
  <c r="K38" i="9"/>
  <c r="K37" i="9"/>
  <c r="K36" i="9"/>
  <c r="K35" i="9"/>
  <c r="K34" i="9"/>
  <c r="K33" i="9"/>
  <c r="J183" i="9"/>
  <c r="J167" i="9"/>
  <c r="J163" i="9"/>
  <c r="J161" i="9"/>
  <c r="J159" i="9"/>
  <c r="J156" i="9"/>
  <c r="J154" i="9"/>
  <c r="J152" i="9"/>
  <c r="J146" i="9"/>
  <c r="J144" i="9"/>
  <c r="J142" i="9"/>
  <c r="J140" i="9"/>
  <c r="J138" i="9"/>
  <c r="J136" i="9"/>
  <c r="J133" i="9"/>
  <c r="J131" i="9"/>
  <c r="J129" i="9"/>
  <c r="J126" i="9"/>
  <c r="J124" i="9"/>
  <c r="J122" i="9"/>
  <c r="J120" i="9"/>
  <c r="J118" i="9"/>
  <c r="J115" i="9"/>
  <c r="J113" i="9"/>
  <c r="J111" i="9"/>
  <c r="J108" i="9"/>
  <c r="J106" i="9"/>
  <c r="J104" i="9"/>
  <c r="J102" i="9"/>
  <c r="J100" i="9"/>
  <c r="J96" i="9"/>
  <c r="J94" i="9"/>
  <c r="J92" i="9"/>
  <c r="J90" i="9"/>
  <c r="J88" i="9"/>
  <c r="J81" i="9"/>
  <c r="J75" i="9"/>
  <c r="J73" i="9"/>
  <c r="J71" i="9"/>
  <c r="J69" i="9"/>
  <c r="J66" i="9"/>
  <c r="J64" i="9"/>
  <c r="J63" i="9"/>
  <c r="J60" i="9"/>
  <c r="J58" i="9"/>
  <c r="J56" i="9"/>
  <c r="J52" i="9"/>
  <c r="J50" i="9"/>
  <c r="J48" i="9"/>
  <c r="J44" i="9"/>
  <c r="J42" i="9"/>
  <c r="J39" i="9"/>
  <c r="J38" i="9"/>
  <c r="J37" i="9"/>
  <c r="J36" i="9"/>
  <c r="J35" i="9"/>
  <c r="J34" i="9"/>
  <c r="J33" i="9"/>
  <c r="I10" i="9"/>
  <c r="I45" i="9"/>
  <c r="H183" i="9"/>
  <c r="H168" i="9" s="1"/>
  <c r="H182" i="9"/>
  <c r="H181" i="9"/>
  <c r="H180" i="9"/>
  <c r="H179" i="9"/>
  <c r="H178" i="9"/>
  <c r="H177" i="9"/>
  <c r="H176" i="9"/>
  <c r="H175" i="9"/>
  <c r="H174" i="9"/>
  <c r="H173" i="9"/>
  <c r="H172" i="9"/>
  <c r="H171" i="9"/>
  <c r="H169" i="9"/>
  <c r="H167" i="9"/>
  <c r="H166" i="9"/>
  <c r="H165" i="9"/>
  <c r="H164" i="9"/>
  <c r="H97" i="9" s="1"/>
  <c r="H99" i="9"/>
  <c r="H98" i="9"/>
  <c r="H95" i="9"/>
  <c r="H94" i="9"/>
  <c r="H93" i="9"/>
  <c r="H92" i="9"/>
  <c r="H91" i="9"/>
  <c r="H89" i="9"/>
  <c r="H87" i="9"/>
  <c r="H86" i="9"/>
  <c r="H85" i="9"/>
  <c r="H84" i="9"/>
  <c r="H83" i="9"/>
  <c r="H82" i="9"/>
  <c r="H80" i="9"/>
  <c r="H79" i="9"/>
  <c r="H78" i="9"/>
  <c r="H77" i="9"/>
  <c r="H76" i="9"/>
  <c r="H74" i="9"/>
  <c r="H72" i="9"/>
  <c r="H70" i="9"/>
  <c r="H68" i="9"/>
  <c r="H67" i="9"/>
  <c r="H65" i="9"/>
  <c r="H62" i="9"/>
  <c r="H61" i="9"/>
  <c r="H59" i="9"/>
  <c r="H57" i="9"/>
  <c r="H55" i="9"/>
  <c r="H54" i="9"/>
  <c r="H53" i="9"/>
  <c r="H51" i="9"/>
  <c r="E97" i="9"/>
  <c r="J97" i="9" s="1"/>
  <c r="C97" i="9"/>
  <c r="K97" i="9" s="1"/>
  <c r="E45" i="9"/>
  <c r="J45" i="9" s="1"/>
  <c r="C45" i="9"/>
  <c r="D182" i="9"/>
  <c r="D181" i="9"/>
  <c r="D180" i="9"/>
  <c r="D179" i="9"/>
  <c r="D178" i="9"/>
  <c r="D176" i="9"/>
  <c r="D175" i="9"/>
  <c r="D174" i="9"/>
  <c r="D172" i="9"/>
  <c r="D171" i="9"/>
  <c r="D169" i="9"/>
  <c r="D165" i="9"/>
  <c r="D164" i="9"/>
  <c r="D162" i="9"/>
  <c r="D160" i="9"/>
  <c r="D158" i="9"/>
  <c r="D157" i="9"/>
  <c r="D155" i="9"/>
  <c r="D149" i="9"/>
  <c r="D145" i="9"/>
  <c r="D143" i="9"/>
  <c r="D141" i="9"/>
  <c r="D139" i="9"/>
  <c r="D137" i="9"/>
  <c r="D135" i="9"/>
  <c r="D134" i="9"/>
  <c r="D132" i="9"/>
  <c r="D130" i="9"/>
  <c r="D128" i="9"/>
  <c r="D127" i="9"/>
  <c r="D125" i="9"/>
  <c r="D123" i="9"/>
  <c r="D121" i="9"/>
  <c r="D119" i="9"/>
  <c r="D117" i="9"/>
  <c r="D116" i="9"/>
  <c r="D114" i="9"/>
  <c r="D112" i="9"/>
  <c r="D110" i="9"/>
  <c r="D109" i="9"/>
  <c r="D107" i="9"/>
  <c r="D105" i="9"/>
  <c r="D103" i="9"/>
  <c r="D101" i="9"/>
  <c r="D99" i="9"/>
  <c r="D98" i="9"/>
  <c r="D95" i="9"/>
  <c r="D93" i="9"/>
  <c r="D91" i="9"/>
  <c r="D89" i="9"/>
  <c r="D87" i="9"/>
  <c r="D86" i="9"/>
  <c r="D84" i="9"/>
  <c r="D83" i="9"/>
  <c r="D80" i="9"/>
  <c r="D79" i="9"/>
  <c r="D77" i="9"/>
  <c r="D76" i="9"/>
  <c r="D74" i="9"/>
  <c r="D72" i="9"/>
  <c r="D70" i="9"/>
  <c r="D68" i="9"/>
  <c r="D67" i="9"/>
  <c r="D65" i="9"/>
  <c r="D62" i="9"/>
  <c r="D61" i="9"/>
  <c r="D59" i="9"/>
  <c r="D57" i="9"/>
  <c r="D53" i="9"/>
  <c r="D51" i="9"/>
  <c r="E10" i="9"/>
  <c r="C10" i="9"/>
  <c r="K10" i="9" s="1"/>
  <c r="D45" i="9" l="1"/>
  <c r="D97" i="9"/>
  <c r="K45" i="9"/>
  <c r="H45" i="9"/>
  <c r="K31" i="9"/>
  <c r="K29" i="9"/>
  <c r="K28" i="9"/>
  <c r="K27" i="9"/>
  <c r="K26" i="9"/>
  <c r="K24" i="9"/>
  <c r="K13" i="9"/>
  <c r="J31" i="9"/>
  <c r="J29" i="9"/>
  <c r="J28" i="9"/>
  <c r="J27" i="9"/>
  <c r="J26" i="9"/>
  <c r="J24" i="9"/>
  <c r="J13" i="9"/>
  <c r="I18" i="11" l="1"/>
  <c r="H18" i="11"/>
  <c r="G18" i="11"/>
  <c r="F18" i="11"/>
  <c r="D18" i="11"/>
  <c r="C18" i="11"/>
  <c r="E11" i="11"/>
  <c r="J11" i="11" s="1"/>
  <c r="E13" i="11"/>
  <c r="J13" i="11" s="1"/>
  <c r="E9" i="11"/>
  <c r="J9" i="11" s="1"/>
  <c r="D23" i="21"/>
  <c r="J53" i="8"/>
  <c r="I53" i="8"/>
  <c r="H53" i="8"/>
  <c r="G53" i="8"/>
  <c r="F53" i="8"/>
  <c r="E53" i="8"/>
  <c r="D53" i="8"/>
  <c r="C53" i="8"/>
  <c r="K48" i="8"/>
  <c r="K47" i="8"/>
  <c r="I24" i="8"/>
  <c r="H24" i="8"/>
  <c r="G24" i="8"/>
  <c r="F24" i="8"/>
  <c r="D24" i="8"/>
  <c r="C24" i="8"/>
  <c r="K22" i="8"/>
  <c r="K20" i="8"/>
  <c r="E22" i="8"/>
  <c r="E20" i="8"/>
  <c r="J20" i="8" s="1"/>
  <c r="G39" i="7"/>
  <c r="E39" i="7"/>
  <c r="F30" i="3"/>
  <c r="B34" i="3"/>
  <c r="F34" i="3" s="1"/>
  <c r="F21" i="3"/>
  <c r="F10" i="3"/>
  <c r="C27" i="23"/>
  <c r="D36" i="23"/>
  <c r="D27" i="23"/>
  <c r="C27" i="1"/>
  <c r="C65" i="1"/>
  <c r="C49" i="23" l="1"/>
  <c r="C51" i="23" s="1"/>
  <c r="E24" i="8"/>
  <c r="J22" i="8"/>
  <c r="J24" i="8" s="1"/>
  <c r="K53" i="8"/>
  <c r="K24" i="8"/>
  <c r="D49" i="23"/>
  <c r="D51" i="23" s="1"/>
  <c r="C67" i="1"/>
  <c r="D65" i="1" l="1"/>
  <c r="D27" i="1"/>
  <c r="D67" i="1" s="1"/>
  <c r="F52" i="2"/>
  <c r="F18" i="2"/>
  <c r="F54" i="2" s="1"/>
  <c r="B33" i="2"/>
  <c r="B18" i="2"/>
  <c r="B35" i="2" s="1"/>
  <c r="G52" i="2"/>
  <c r="G54" i="2" s="1"/>
  <c r="C33" i="2"/>
  <c r="C18" i="2"/>
  <c r="C35" i="2" s="1"/>
  <c r="K18" i="11" l="1"/>
  <c r="E10" i="11"/>
  <c r="E13" i="8"/>
  <c r="E18" i="11" l="1"/>
  <c r="J10" i="11"/>
</calcChain>
</file>

<file path=xl/sharedStrings.xml><?xml version="1.0" encoding="utf-8"?>
<sst xmlns="http://schemas.openxmlformats.org/spreadsheetml/2006/main" count="1789" uniqueCount="891">
  <si>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</si>
  <si>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</si>
  <si>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</si>
  <si>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</si>
  <si>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</si>
  <si>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</si>
  <si>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</si>
  <si>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</si>
  <si>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</si>
  <si>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</si>
  <si>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</si>
  <si>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</si>
  <si>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</si>
  <si>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</si>
  <si>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</si>
  <si>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</si>
  <si>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</si>
  <si>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</si>
  <si>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</si>
  <si>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</si>
  <si>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</si>
  <si>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</si>
  <si>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</si>
  <si>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</si>
  <si>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</si>
  <si>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</si>
  <si>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</si>
  <si>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</si>
  <si>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</si>
  <si>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</si>
  <si>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</si>
  <si>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</si>
  <si>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</si>
  <si>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</si>
  <si>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</si>
  <si>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</si>
  <si>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</si>
  <si>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</si>
  <si>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</si>
  <si>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</si>
  <si>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</si>
  <si>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</si>
  <si>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</si>
  <si>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</si>
  <si>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</si>
  <si>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</si>
  <si>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</si>
  <si>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</si>
  <si>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</si>
  <si>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</si>
  <si>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</si>
  <si>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</si>
  <si>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</si>
  <si>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</si>
  <si>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</si>
  <si>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ETCA-I-01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</si>
  <si>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</si>
  <si>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</si>
  <si>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</si>
  <si>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</si>
  <si>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</si>
  <si>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</si>
  <si>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</si>
  <si>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</si>
  <si>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</si>
  <si>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</si>
  <si>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</si>
  <si>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</si>
  <si>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</si>
  <si>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</si>
  <si>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</si>
  <si>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</si>
  <si>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</si>
  <si>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</si>
  <si>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</si>
  <si>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</si>
  <si>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</si>
  <si>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</si>
  <si>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</si>
  <si>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</si>
  <si>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</si>
  <si>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</si>
  <si>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</si>
  <si>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</si>
  <si>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</si>
  <si>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</si>
  <si>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</si>
  <si>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</si>
  <si>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</si>
  <si>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</si>
  <si>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</si>
  <si>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</si>
  <si>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</si>
  <si>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</si>
  <si>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</si>
  <si>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</si>
  <si>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</si>
  <si>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</si>
  <si>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</si>
  <si>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</si>
  <si>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</si>
  <si>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</si>
  <si>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</si>
  <si>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</si>
  <si>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</si>
  <si>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</si>
  <si>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</si>
  <si>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</si>
  <si>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</si>
  <si>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</si>
  <si>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</si>
  <si>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</si>
  <si>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</si>
  <si>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ETCA-I-01-A</t>
  </si>
  <si>
    <t>ETCA-I-01-B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</si>
  <si>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</si>
  <si>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</si>
  <si>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</si>
  <si>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</si>
  <si>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</si>
  <si>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</si>
  <si>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</si>
  <si>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</si>
  <si>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</si>
  <si>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Cambios en la Hacienda Pública / Patrimonio Neto del Ejercicio 20XN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</si>
  <si>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</si>
  <si>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</si>
  <si>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</si>
  <si>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</si>
  <si>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</si>
  <si>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</si>
  <si>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</si>
  <si>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</si>
  <si>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</si>
  <si>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</si>
  <si>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</si>
  <si>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ETCA-I-03</t>
  </si>
  <si>
    <t>ETCA-I-02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</si>
  <si>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</si>
  <si>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</si>
  <si>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</si>
  <si>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</si>
  <si>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</si>
  <si>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</si>
  <si>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</si>
  <si>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</si>
  <si>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</si>
  <si>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</si>
  <si>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</si>
  <si>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</si>
  <si>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</si>
  <si>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</si>
  <si>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</si>
  <si>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</si>
  <si>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</si>
  <si>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</si>
  <si>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</si>
  <si>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</si>
  <si>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</si>
  <si>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ETCA-I-07</t>
  </si>
  <si>
    <t>ETCA-I-06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</si>
  <si>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</si>
  <si>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</si>
  <si>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</si>
  <si>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</si>
  <si>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</si>
  <si>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</si>
  <si>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Por Capítulo del Gasto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</si>
  <si>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</si>
  <si>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</si>
  <si>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</si>
  <si>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</si>
  <si>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</si>
  <si>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</si>
  <si>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</si>
  <si>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</si>
  <si>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</si>
  <si>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</si>
  <si>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</si>
  <si>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</si>
  <si>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r>
      <t>(</t>
    </r>
    <r>
      <rPr>
        <b/>
        <u/>
        <sz val="11"/>
        <color theme="1"/>
        <rFont val="Arial Narrow"/>
        <family val="2"/>
      </rPr>
      <t>20XN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20XN-1</t>
    </r>
    <r>
      <rPr>
        <b/>
        <sz val="11"/>
        <color theme="1"/>
        <rFont val="Arial Narrow"/>
        <family val="2"/>
      </rPr>
      <t>)</t>
    </r>
  </si>
  <si>
    <r>
      <t>(</t>
    </r>
    <r>
      <rPr>
        <b/>
        <u/>
        <sz val="11"/>
        <color theme="1"/>
        <rFont val="Arial Narrow"/>
        <family val="2"/>
      </rPr>
      <t>20XN-1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20XN</t>
    </r>
    <r>
      <rPr>
        <b/>
        <sz val="11"/>
        <color theme="1"/>
        <rFont val="Arial Narrow"/>
        <family val="2"/>
      </rPr>
      <t>)</t>
    </r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</si>
  <si>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</si>
  <si>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</si>
  <si>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</si>
  <si>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</si>
  <si>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</si>
  <si>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</si>
  <si>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</si>
  <si>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</si>
  <si>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</si>
  <si>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</si>
  <si>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</si>
  <si>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</si>
  <si>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</si>
  <si>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</si>
  <si>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</si>
  <si>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</si>
  <si>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</si>
  <si>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</si>
  <si>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</si>
  <si>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</si>
  <si>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</si>
  <si>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</si>
  <si>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</si>
  <si>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</si>
  <si>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No</t>
  </si>
  <si>
    <t>Formato</t>
  </si>
  <si>
    <t>ETCA-I-04</t>
  </si>
  <si>
    <t>ETCA-I-05</t>
  </si>
  <si>
    <t xml:space="preserve">Estado de Variación de la Hacienda Pública </t>
  </si>
  <si>
    <t>Conrado</t>
  </si>
  <si>
    <t>Corujo</t>
  </si>
  <si>
    <t>Por Capitulo del Gasto</t>
  </si>
  <si>
    <t>Informe sobre Pasivos Contingentes</t>
  </si>
  <si>
    <t>Notas a los Estados Financieros</t>
  </si>
  <si>
    <t>Gasto Por Categoría Programática, Metas y Programas</t>
  </si>
  <si>
    <t>Salvador</t>
  </si>
  <si>
    <t>Indicando Monto Aprobado</t>
  </si>
  <si>
    <t>Endeudamiento Neto</t>
  </si>
  <si>
    <t>Interéses de la Deuda</t>
  </si>
  <si>
    <t>Gasto Por Proyectos de Inversión</t>
  </si>
  <si>
    <t>Indicadores de Resultados</t>
  </si>
  <si>
    <t>Descripción</t>
  </si>
  <si>
    <t>ETCA "Evaluación Trimestral Contabilidad Armonizada"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</si>
  <si>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</si>
  <si>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</si>
  <si>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</si>
  <si>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</si>
  <si>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</si>
  <si>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</si>
  <si>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Evaluación de Informes Trimestrales 2014</t>
  </si>
  <si>
    <t>Artículos del 44 al 59</t>
  </si>
  <si>
    <t>ETCA-II-08</t>
  </si>
  <si>
    <t>ETCA-II-09</t>
  </si>
  <si>
    <t>ETCA-II-10</t>
  </si>
  <si>
    <t>ETCA-II-11</t>
  </si>
  <si>
    <t>ETCA-II-12</t>
  </si>
  <si>
    <t>ETCA-III-13</t>
  </si>
  <si>
    <t>ETCA-III-14</t>
  </si>
  <si>
    <t>ETCA-III-15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</si>
  <si>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</si>
  <si>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</si>
  <si>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</si>
  <si>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</si>
  <si>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</si>
  <si>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</si>
  <si>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</si>
  <si>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</si>
  <si>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</si>
  <si>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</si>
  <si>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</si>
  <si>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</si>
  <si>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</si>
  <si>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</si>
  <si>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</si>
  <si>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</si>
  <si>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</si>
  <si>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</si>
  <si>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</si>
  <si>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</si>
  <si>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</si>
  <si>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</si>
  <si>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</si>
  <si>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</si>
  <si>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</si>
  <si>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</si>
  <si>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</si>
  <si>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</si>
  <si>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r>
      <t xml:space="preserve">Ingresos Excedentes </t>
    </r>
    <r>
      <rPr>
        <b/>
        <sz val="8"/>
        <color theme="1"/>
        <rFont val="Arial Black"/>
        <family val="2"/>
      </rPr>
      <t>1</t>
    </r>
  </si>
  <si>
    <t>Los Ingresos Excedentes  se presentan para efectos de cumplimiento de la Ley de Ingresos del Estado y Ley de gontabilidad Gubernamental.</t>
  </si>
  <si>
    <t>El importe reflejado siempre sebe ser mayor a cero. Nunca en rojo.</t>
  </si>
  <si>
    <t>Ingresos Estimado Original  Anual</t>
  </si>
  <si>
    <t>Ingresos Modificado    Anual</t>
  </si>
  <si>
    <t>Saldo Inicial Caja y Bancos</t>
  </si>
  <si>
    <t>Ingresos Devengado Trimestral</t>
  </si>
  <si>
    <t>Ingresos Recaudado   Trimestral</t>
  </si>
  <si>
    <t>El saldo Inicial de Caja y Bancos es informativo, No SE SUMA EN EL TOTAL.</t>
  </si>
  <si>
    <t>(6=4+5)</t>
  </si>
  <si>
    <t>(8=7/3)</t>
  </si>
  <si>
    <t>Total Trimestral</t>
  </si>
  <si>
    <t>Ampliaciones y Reducciones           (+ ó -)</t>
  </si>
  <si>
    <t>Egresos Aprobado   Anual</t>
  </si>
  <si>
    <t>Egresos Modificado   Anual</t>
  </si>
  <si>
    <t>Egresos Devengado   Trimestral</t>
  </si>
  <si>
    <t>Egreso Pagado  Trimestral</t>
  </si>
  <si>
    <t>Total Trimestre</t>
  </si>
  <si>
    <t>Total   Acumulado Anual</t>
  </si>
  <si>
    <t>Total Acumulado   Anual</t>
  </si>
  <si>
    <t>( 7 = 1°+ 2°+3° +4° TRIM)</t>
  </si>
  <si>
    <t>% de Avance  Anual</t>
  </si>
  <si>
    <t>% Avance Anual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</si>
  <si>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juvilaciones, etc.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</si>
  <si>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</si>
  <si>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</si>
  <si>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</si>
  <si>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</si>
  <si>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</si>
  <si>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</si>
  <si>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</si>
  <si>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</si>
  <si>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</si>
  <si>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</si>
  <si>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</si>
  <si>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</si>
  <si>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</si>
  <si>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</si>
  <si>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</si>
  <si>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</si>
  <si>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</si>
  <si>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</si>
  <si>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</si>
  <si>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</si>
  <si>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</si>
  <si>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</si>
  <si>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</si>
  <si>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</si>
  <si>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</si>
  <si>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</si>
  <si>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</si>
  <si>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</si>
  <si>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</si>
  <si>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</si>
  <si>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 xml:space="preserve"> Flujo de Fondos, Indicadores Postura Fiscal</t>
  </si>
  <si>
    <t>1. Ingresos Presupuestarios</t>
  </si>
  <si>
    <t>$ xxxxx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</si>
  <si>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</si>
  <si>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</si>
  <si>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</si>
  <si>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</si>
  <si>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</si>
  <si>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</si>
  <si>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</si>
  <si>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</si>
  <si>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</si>
  <si>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</si>
  <si>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</si>
  <si>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</si>
  <si>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</si>
  <si>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Flujo de Efectivo de las Actividades de Gestión</t>
  </si>
  <si>
    <t>Ingresos por Venta de Bienes y Servicios Pruducidos es establecimientos del Gobierno</t>
  </si>
  <si>
    <t>Otros Ingresos y beneficios</t>
  </si>
  <si>
    <t>Flujos netos por actividades de operación</t>
  </si>
  <si>
    <t>Flujos de efectivo de las Actividades Inversión</t>
  </si>
  <si>
    <t xml:space="preserve">Bienes Inmuebles y Muebles </t>
  </si>
  <si>
    <t>Otros</t>
  </si>
  <si>
    <t>Flujos netos de Efectivo por Actividades de Inversión</t>
  </si>
  <si>
    <t>Flujo de efectivo de las Actividades de financiamiento</t>
  </si>
  <si>
    <t>Incremento de Otros Pasivos</t>
  </si>
  <si>
    <t>Disminución de Activos financieros</t>
  </si>
  <si>
    <t>Incremento de Activos financieros</t>
  </si>
  <si>
    <t>Disminución  de Otros Pasivos</t>
  </si>
  <si>
    <t>Flujos neto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</si>
  <si>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</si>
  <si>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</si>
  <si>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</si>
  <si>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(9= 1 - 7 )</t>
  </si>
  <si>
    <t>Conciliacion entre los Ingresos Presupuestarios y Contables</t>
  </si>
  <si>
    <t>( 9 = 1 - 7 )</t>
  </si>
  <si>
    <t>ETCA-II-08-A</t>
  </si>
  <si>
    <t>ETCA-II-9-A</t>
  </si>
  <si>
    <t>ETCA-II-09-B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</si>
  <si>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</si>
  <si>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</si>
  <si>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</si>
  <si>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</si>
  <si>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</si>
  <si>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</si>
  <si>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</si>
  <si>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Maquinaria, otros equipos y herramientas</t>
  </si>
  <si>
    <t>Activos intangibles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</si>
  <si>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</si>
  <si>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</si>
  <si>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</si>
  <si>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</si>
  <si>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</si>
  <si>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</si>
  <si>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</si>
  <si>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</si>
  <si>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</si>
  <si>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</si>
  <si>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</si>
  <si>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</si>
  <si>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</si>
  <si>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</si>
  <si>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</si>
  <si>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Astolfo</t>
  </si>
  <si>
    <t>Estado de Posicion Financiera</t>
  </si>
  <si>
    <t>Bienes muebles e inmuebles</t>
  </si>
  <si>
    <t>MUSEO SONORA EN LA REVOLUCIÓN</t>
  </si>
  <si>
    <t>NO APLICA</t>
  </si>
  <si>
    <t>PESOS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</si>
  <si>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</si>
  <si>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</si>
  <si>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</si>
  <si>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</si>
  <si>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</si>
  <si>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</si>
  <si>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</si>
  <si>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</si>
  <si>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</si>
  <si>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</si>
  <si>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</si>
  <si>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</si>
  <si>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</si>
  <si>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</si>
  <si>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</si>
  <si>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</si>
  <si>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</si>
  <si>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</si>
  <si>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</si>
  <si>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</si>
  <si>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</si>
  <si>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</si>
  <si>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</si>
  <si>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</si>
  <si>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</si>
  <si>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</si>
  <si>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</si>
  <si>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</si>
  <si>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Adquisición de agua potable</t>
  </si>
  <si>
    <t>Utensilios para el servicio de alimentación</t>
  </si>
  <si>
    <t>Materiales y artículos de construcción y de reparación</t>
  </si>
  <si>
    <t>Madera y productos de madera</t>
  </si>
  <si>
    <t>Vidrio y productos de vidrio</t>
  </si>
  <si>
    <t>Material eléctrico y electrónico</t>
  </si>
  <si>
    <t>Materiales complementarios</t>
  </si>
  <si>
    <t>Productos quimicos, farmaceuticos y de laboratorio</t>
  </si>
  <si>
    <t>Medicinas y Productos Farmaceuticos</t>
  </si>
  <si>
    <t>Combustibles, lubricantes y aditivos</t>
  </si>
  <si>
    <t>Combustibles</t>
  </si>
  <si>
    <t>Lubricantes y aditivos</t>
  </si>
  <si>
    <t>Vestuarios, blancos, prendas de producción y artículos deportivos</t>
  </si>
  <si>
    <t>Vestuario y uniformes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</si>
  <si>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</si>
  <si>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</si>
  <si>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</si>
  <si>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</si>
  <si>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</si>
  <si>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</si>
  <si>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Servicios generales</t>
  </si>
  <si>
    <t>Servicios básicos</t>
  </si>
  <si>
    <t>Energía eléctrica</t>
  </si>
  <si>
    <t>Agua</t>
  </si>
  <si>
    <t>Telefonía tradicional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</si>
  <si>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</si>
  <si>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</si>
  <si>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</si>
  <si>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</si>
  <si>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mobiliario y equipo de administración, educacional y recreativo</t>
  </si>
  <si>
    <t>Arrendamiento de mobiliario y equipo</t>
  </si>
  <si>
    <t>Arrendamiento de Equipo de Transporte</t>
  </si>
  <si>
    <t>Otros Arrendamientos</t>
  </si>
  <si>
    <t>Servicios profesionales, científicos, técnicos y otros servicios</t>
  </si>
  <si>
    <t>Servicios Legales, de contabilidad, auditoría y relacionados</t>
  </si>
  <si>
    <t>Servicios de Consultoría y tecnologías de la información</t>
  </si>
  <si>
    <t>Servicios de apoyo administrativo, traducción, fotocopiado e impresión</t>
  </si>
  <si>
    <t>Impresiones y publicaciones oficiales</t>
  </si>
  <si>
    <t>Servicio de Protección y Seguridad</t>
  </si>
  <si>
    <t>Servicios de vigilancia</t>
  </si>
  <si>
    <t>Servicios financieros, bancarios y comerciales</t>
  </si>
  <si>
    <t>Servicios financieros y bancarios</t>
  </si>
  <si>
    <t>Seguros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</si>
  <si>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</si>
  <si>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</si>
  <si>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</si>
  <si>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</si>
  <si>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</si>
  <si>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</si>
  <si>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</si>
  <si>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</si>
  <si>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</si>
  <si>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</si>
  <si>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</si>
  <si>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Mantenimiento y conservación de maquinaria y equipo</t>
  </si>
  <si>
    <t>Servicios de jardinería y fumigación</t>
  </si>
  <si>
    <t>Servicios de traslado y viáticos</t>
  </si>
  <si>
    <t>Pasajes aéreos</t>
  </si>
  <si>
    <t>Viáticos en el país</t>
  </si>
  <si>
    <t>Gastos de camino</t>
  </si>
  <si>
    <t>Otros servicios de traslado y hospedaje</t>
  </si>
  <si>
    <t>Cuotas</t>
  </si>
  <si>
    <t>Servicios oficiales</t>
  </si>
  <si>
    <t>Gastos de orden social y cultural</t>
  </si>
  <si>
    <t>Congresos y convenciones</t>
  </si>
  <si>
    <t>Exposiciones</t>
  </si>
  <si>
    <t>Otros servicios generales</t>
  </si>
  <si>
    <t>Penas, multas, accesorios y actualizaciones</t>
  </si>
  <si>
    <t>Bienes muebles, inmuebles e intangibles</t>
  </si>
  <si>
    <t>Muebles de oficina y estantería</t>
  </si>
  <si>
    <t>Equipos y aparatos audiovisuales</t>
  </si>
  <si>
    <t>Sistemas de aire acondicionado, calefacción y refrigeración industrial</t>
  </si>
  <si>
    <t>Bienes informaticos</t>
  </si>
  <si>
    <t>Licencias informaticas e intelectuales</t>
  </si>
  <si>
    <t>141</t>
  </si>
  <si>
    <t>Desarrollo Social</t>
  </si>
  <si>
    <t>Recreación, Cultura y Otras Manifestaciones Sociales</t>
  </si>
  <si>
    <t>Prestación de Servicios Públicos</t>
  </si>
  <si>
    <t>TRIMESTRE: PRIMERO 2015</t>
  </si>
  <si>
    <t>Al 31 de Marzo de 2015</t>
  </si>
  <si>
    <t>Del 01 de Enero al 31 de Marzo de 2015</t>
  </si>
  <si>
    <t>Hacienda Pública / Patrimonio Neto Final del Ejercicio 2014</t>
  </si>
  <si>
    <t>Traspaso resultado de ejercicio 2014</t>
  </si>
  <si>
    <t>Saldo Neto en la Hacienda Pública / Patrimonio 2015</t>
  </si>
  <si>
    <t>LAS NOTAS VAN EN ARCHIVO DE WORLD POR SEPARADO. SE LLAMA ETCA-1-05-NOTAS.</t>
  </si>
  <si>
    <t>Del 01 de Enero al 31 de marzo de 2015</t>
  </si>
  <si>
    <t>306388.19</t>
  </si>
  <si>
    <t>XXXXX</t>
  </si>
  <si>
    <t>01 de Enero al 31 de Marzo de 2015</t>
  </si>
  <si>
    <t>Provisiones (Cuotas  isssteson enero, febrero y marzo 2015)</t>
  </si>
  <si>
    <t>Aportaciones para enfermedades preexistentes</t>
  </si>
  <si>
    <t>.</t>
  </si>
  <si>
    <t xml:space="preserve">Difusión por radio, televisión y otros medios </t>
  </si>
  <si>
    <t>LIC. JOSÉ LUIS ISLAS PACHECO</t>
  </si>
  <si>
    <t>DIRECTOR GENERAL</t>
  </si>
  <si>
    <t>C. MARTÍN ROMÁN ARMENTA LUGO</t>
  </si>
  <si>
    <t>SUBDIRECTOR ADMINISTRATIVO</t>
  </si>
  <si>
    <t>CONTADOR</t>
  </si>
  <si>
    <t xml:space="preserve">                                  C. LOURDES BEATRÍZ SÁNCHEZ RUIZ                                      C. MARTÍN ROMÁN ARMENTA LUGO</t>
  </si>
  <si>
    <t xml:space="preserve">                         SUBDIRECTOR ADMINISTRATIVO                                                                CONTADOR</t>
  </si>
  <si>
    <t>C. LOURDES BEATRÍZ  SÁNCHEZ RUIZ</t>
  </si>
  <si>
    <t>C. LOURDES BEATRÍZ SÁNCHEZ RUIZ</t>
  </si>
  <si>
    <t>C. MARTIÍN ROMÁN ARMENTA LUGO</t>
  </si>
  <si>
    <t>LIC. JOSÉ  LUIS ISLAS PACHECO</t>
  </si>
  <si>
    <t>Clasificación Económica (por Tipo de Gasto)</t>
  </si>
  <si>
    <t>del 1 de Enero al 31 de Marzo de 2015</t>
  </si>
  <si>
    <t xml:space="preserve">Egresos Devengado </t>
  </si>
  <si>
    <t xml:space="preserve">Egresos Pagado  </t>
  </si>
  <si>
    <t>Subejercicio</t>
  </si>
  <si>
    <t>( 6 = 3 - 4 )</t>
  </si>
  <si>
    <t>Gasto Corriente</t>
  </si>
  <si>
    <t>Gasto de Capital</t>
  </si>
  <si>
    <t>Amortización del la Deuda y Disminución de Pasivos</t>
  </si>
  <si>
    <t>Clasificación Administrativa (Por Unidad Administrativa)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</si>
  <si>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</si>
  <si>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</si>
  <si>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</si>
  <si>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</si>
  <si>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</si>
  <si>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</si>
  <si>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</si>
  <si>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Clasificación Administrativa (Por Poderes)</t>
  </si>
  <si>
    <t>del 1 de Enero al 31 de Diciembre de 2014</t>
  </si>
  <si>
    <t>Poder Ejecutivo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</si>
  <si>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</si>
  <si>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</si>
  <si>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</si>
  <si>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</si>
  <si>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</si>
  <si>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</si>
  <si>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</si>
  <si>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</si>
  <si>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</si>
  <si>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</si>
  <si>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</si>
  <si>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</si>
  <si>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</si>
  <si>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Otros Servicios Generales</t>
  </si>
  <si>
    <t>Protección Ambiental</t>
  </si>
  <si>
    <t>Viviendas y Servicios a la Comunidad</t>
  </si>
  <si>
    <t>Salud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</si>
  <si>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</si>
  <si>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</si>
  <si>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</si>
  <si>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</si>
  <si>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</si>
  <si>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</si>
  <si>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</si>
  <si>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</si>
  <si>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</si>
  <si>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</si>
  <si>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</si>
  <si>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</si>
  <si>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</si>
  <si>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</si>
  <si>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</si>
  <si>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</si>
  <si>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</si>
  <si>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</si>
  <si>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Gasto Por Categoría Programática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</si>
  <si>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</si>
  <si>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</si>
  <si>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</si>
  <si>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</si>
  <si>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</si>
  <si>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</si>
  <si>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</si>
  <si>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</si>
  <si>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</si>
  <si>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</si>
  <si>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</si>
  <si>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</si>
  <si>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</si>
  <si>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</si>
  <si>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</si>
  <si>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</si>
  <si>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</si>
  <si>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</si>
  <si>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</si>
  <si>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</si>
  <si>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</si>
  <si>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Pensiones y Juvilaciones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</si>
  <si>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</si>
  <si>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</si>
  <si>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</si>
  <si>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</si>
  <si>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</si>
  <si>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</si>
  <si>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</si>
  <si>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</si>
  <si>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SUBDIRECTORA ADMINISTRATIVA</t>
  </si>
  <si>
    <t>AVANCE TRIMESTRAL EN EL CUMPLIMIENTO DE LAS METAS DEL INDICADOR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</si>
  <si>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</si>
  <si>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</si>
  <si>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</si>
  <si>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</si>
  <si>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</si>
  <si>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</si>
  <si>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</si>
  <si>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</si>
  <si>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</si>
  <si>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</si>
  <si>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</si>
  <si>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</si>
  <si>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</si>
  <si>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Comprometido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</si>
  <si>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</si>
  <si>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</si>
  <si>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</si>
  <si>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</si>
  <si>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</si>
  <si>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Tipo</t>
  </si>
  <si>
    <t xml:space="preserve">Fórmula de cálculo </t>
  </si>
  <si>
    <t>Dimensión del indicador</t>
  </si>
  <si>
    <t>Sentido (descendente o ascendente)</t>
  </si>
  <si>
    <t>Valor (acumulable o no acumulable)</t>
  </si>
  <si>
    <t>Frecuencia de medición</t>
  </si>
  <si>
    <t xml:space="preserve">AVANCE DEL INDICADOR </t>
  </si>
  <si>
    <t>Trimestre</t>
  </si>
  <si>
    <t>Variables</t>
  </si>
  <si>
    <t>Meta anual</t>
  </si>
  <si>
    <t>Avance acumulado</t>
  </si>
  <si>
    <t>Avance respecto de la meta anual (%)</t>
  </si>
  <si>
    <t>Semáforo</t>
  </si>
  <si>
    <t>Alcanzado</t>
  </si>
  <si>
    <t>%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</si>
  <si>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</si>
  <si>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</si>
  <si>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</si>
  <si>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</si>
  <si>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</si>
  <si>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</si>
  <si>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t>REPRESENTACIÓN GRÁFICA DE LOS AVANCES</t>
  </si>
  <si>
    <t>Ejemplos</t>
  </si>
  <si>
    <t>EVALUACIÓN CUALITATIVA</t>
  </si>
  <si>
    <t>PROSPECTIVA</t>
  </si>
  <si>
    <t>METAS FÍSICAS RELACIONADAS</t>
  </si>
  <si>
    <t>UNIDAD DE MEDIDA</t>
  </si>
  <si>
    <t>PROGRAMADA</t>
  </si>
  <si>
    <t>ALCANZADA</t>
  </si>
  <si>
    <r>
      <t>Interpretación</t>
    </r>
    <r>
      <rPr>
        <b/>
        <vertAlign val="superscript"/>
        <sz val="11"/>
        <rFont val="Arial"/>
        <family val="2"/>
      </rPr>
      <t xml:space="preserve"> </t>
    </r>
  </si>
  <si>
    <r>
      <t>Unidad de medida</t>
    </r>
    <r>
      <rPr>
        <b/>
        <vertAlign val="superscript"/>
        <sz val="11"/>
        <rFont val="Arial"/>
        <family val="2"/>
      </rPr>
      <t xml:space="preserve">  </t>
    </r>
  </si>
  <si>
    <r>
      <rPr>
        <b/>
        <sz val="11"/>
        <rFont val="Arial"/>
        <family val="2"/>
      </rPr>
      <t>Aceptable (color verde):</t>
    </r>
    <r>
      <rPr>
        <sz val="11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</si>
  <si>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1"/>
        <rFont val="Arial"/>
        <family val="2"/>
      </rPr>
      <t>Con riesgo (color amarillo):</t>
    </r>
    <r>
      <rPr>
        <sz val="11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</si>
  <si>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1"/>
        <rFont val="Arial"/>
        <family val="2"/>
      </rPr>
      <t>Crítico (color rojo):</t>
    </r>
    <r>
      <rPr>
        <sz val="11"/>
        <rFont val="Arial"/>
        <family val="2"/>
      </rPr>
      <t xml:space="preserve"> Cuando el cumplimiento de la meta registre un avance de 50% o menos respecto al valor acumulado programado  </t>
    </r>
  </si>
  <si>
    <t xml:space="preserve">                      Sistema Estatal de Evaluación</t>
  </si>
  <si>
    <t>CPCA-III-14</t>
  </si>
  <si>
    <t>Gastos por proyectos de Inversión</t>
  </si>
  <si>
    <t>GASTO DE INVERSION EJERCIDO:</t>
  </si>
  <si>
    <t xml:space="preserve">NOMBRE DEL PROYECTO </t>
  </si>
  <si>
    <t>MONTO EROGADO</t>
  </si>
  <si>
    <t>Nada que presentar en este apartado.</t>
  </si>
  <si>
    <t>( en caso de que no sean usuarios del sisterma V.O.S.)</t>
  </si>
  <si>
    <t xml:space="preserve"> al 31 de marzo de 2015</t>
  </si>
  <si>
    <t>Relación de cuentas Bancarias Productivas Específicas</t>
  </si>
  <si>
    <t xml:space="preserve"> del 1 de Enero al 31 de Marzo de 2015</t>
  </si>
  <si>
    <t>Fondo, Programa o Convenio</t>
  </si>
  <si>
    <t>Datos de la Cuenta Bancaria</t>
  </si>
  <si>
    <t>Institución Bancaria</t>
  </si>
  <si>
    <t>Número de Cuenta</t>
  </si>
  <si>
    <t>Código</t>
  </si>
  <si>
    <t>Descripción del Bien</t>
  </si>
  <si>
    <r>
      <t xml:space="preserve">Valor </t>
    </r>
    <r>
      <rPr>
        <b/>
        <i/>
        <u/>
        <sz val="11"/>
        <rFont val="Arial"/>
        <family val="2"/>
      </rPr>
      <t>HISTORICO</t>
    </r>
  </si>
  <si>
    <t>SUBSIDIO ESTATAL</t>
  </si>
  <si>
    <t>INGRESOS PROPIOS</t>
  </si>
  <si>
    <t>BBVA BANCOMER SA</t>
  </si>
  <si>
    <t>0167693818</t>
  </si>
  <si>
    <t>0179900756</t>
  </si>
  <si>
    <t>NADA QUE PRESENTAR EN ESTE APARTADO</t>
  </si>
  <si>
    <t>Hoja 1 de 4</t>
  </si>
  <si>
    <t>Hoja 2 de 4</t>
  </si>
  <si>
    <t>Hoja 3 de 4</t>
  </si>
  <si>
    <t>Hoja 4 de 4</t>
  </si>
  <si>
    <t>Releción de Bienes que Componen su Patrimonio</t>
  </si>
  <si>
    <t>Ente. MUSEO SONORA EN LA REVOLUCIÓN</t>
  </si>
  <si>
    <t>del 1 de Enero al 31 de marzo de 2015</t>
  </si>
  <si>
    <t>MSR-MECAM-001</t>
  </si>
  <si>
    <t>Cámara Digital</t>
  </si>
  <si>
    <t>MSR-PROYEC-001</t>
  </si>
  <si>
    <t>PROYECTOR</t>
  </si>
  <si>
    <t>MSR-MECAM-002</t>
  </si>
  <si>
    <t>MSR-VO-001</t>
  </si>
  <si>
    <t>PICK-UP RAM 2007</t>
  </si>
  <si>
    <t>MSR-MECOMP-001</t>
  </si>
  <si>
    <t>Computadora</t>
  </si>
  <si>
    <t>MSR-MECOMP-002</t>
  </si>
  <si>
    <t>MSR-MECOMP-004</t>
  </si>
  <si>
    <t>MSR-MEMICRO-001</t>
  </si>
  <si>
    <t>Microcomponente</t>
  </si>
  <si>
    <t>MSR-COMP-003</t>
  </si>
  <si>
    <t>MSR-MECOMP-005</t>
  </si>
  <si>
    <t>MSR-MECOMP-006</t>
  </si>
  <si>
    <t>MSR-MECOMLAP-007</t>
  </si>
  <si>
    <t>MSR-IMP-003</t>
  </si>
  <si>
    <t>Impresora Láser</t>
  </si>
  <si>
    <t>MSR-MEIMP-006</t>
  </si>
  <si>
    <t>Impresora PRO</t>
  </si>
  <si>
    <t>MSR-MEIMP-001</t>
  </si>
  <si>
    <t>Multifuncional</t>
  </si>
  <si>
    <t>MSR-MEIMP-002</t>
  </si>
  <si>
    <t>MSR-MEIMP-004</t>
  </si>
  <si>
    <t>MSR-MEIMP-005</t>
  </si>
  <si>
    <t>MSR-MEBOCI-001</t>
  </si>
  <si>
    <t>Bocinas</t>
  </si>
  <si>
    <t>MSR-MEBOCI-002</t>
  </si>
  <si>
    <t>MSR-MEBOCI-003</t>
  </si>
  <si>
    <t>REGISTRO DE IVA NO CONSIDERADO</t>
  </si>
  <si>
    <t>MSR-MEPORTEC-006</t>
  </si>
  <si>
    <t>Porta teclado</t>
  </si>
  <si>
    <t>MSR-MECOMP-007</t>
  </si>
  <si>
    <t>DISCOS DUROS</t>
  </si>
  <si>
    <t>MSR-MECOMP-008</t>
  </si>
  <si>
    <t>IMPRESORA</t>
  </si>
  <si>
    <t>MSR-MECOMP-009</t>
  </si>
  <si>
    <t>MSR-MEREC-001</t>
  </si>
  <si>
    <t>Recibidor</t>
  </si>
  <si>
    <t>MSR-MEARCH-001</t>
  </si>
  <si>
    <t>Archivero</t>
  </si>
  <si>
    <t>MSR-MESIL-007</t>
  </si>
  <si>
    <t>Silla comedor blanca</t>
  </si>
  <si>
    <t>MSR-MESIL-008</t>
  </si>
  <si>
    <t>MSR-MESIL-009</t>
  </si>
  <si>
    <t>MSR-MESIL-010</t>
  </si>
  <si>
    <t>MSR-MESA001</t>
  </si>
  <si>
    <t>Mesa</t>
  </si>
  <si>
    <t>MSR-MEESC-001</t>
  </si>
  <si>
    <t>Escritorio</t>
  </si>
  <si>
    <t>MSR-MEESC-002</t>
  </si>
  <si>
    <t>MSR-MEESC-003</t>
  </si>
  <si>
    <t>MSR-MEESC-004</t>
  </si>
  <si>
    <t>MSR-MECRED-001</t>
  </si>
  <si>
    <t>Esc. Credenzas</t>
  </si>
  <si>
    <t>MSR-MECRED-002</t>
  </si>
  <si>
    <t>MSR-MEPORTEC-001</t>
  </si>
  <si>
    <t>MSR-MEPORTEC-002</t>
  </si>
  <si>
    <t>MSR-MESIL-001</t>
  </si>
  <si>
    <t>Silla</t>
  </si>
  <si>
    <t>MSR-MESIL-003</t>
  </si>
  <si>
    <t>MSR-MESIL-004</t>
  </si>
  <si>
    <t>MSR-MESIL-005</t>
  </si>
  <si>
    <t>MSR-MESIL-006</t>
  </si>
  <si>
    <t>MSR-MESILLJUN-001</t>
  </si>
  <si>
    <t>MSR-MESILJUN-002</t>
  </si>
  <si>
    <t>MSR-MESILJUN-003</t>
  </si>
  <si>
    <t>MSR-MESILJUN-004</t>
  </si>
  <si>
    <t>MSR-MESALA-001</t>
  </si>
  <si>
    <t>Juego de Sala</t>
  </si>
  <si>
    <t>MSR-MOBOLEO-001</t>
  </si>
  <si>
    <t>Pintura óleo</t>
  </si>
  <si>
    <t>MSR-MEMAQESC-001</t>
  </si>
  <si>
    <t>Máquina de escribir</t>
  </si>
  <si>
    <t>MSR-MEBSIL-002</t>
  </si>
  <si>
    <t>MSR-MEREFR-001</t>
  </si>
  <si>
    <t>Refrigerador</t>
  </si>
  <si>
    <t>MSR-MBREFR-002</t>
  </si>
  <si>
    <t>MSR-METV-001</t>
  </si>
  <si>
    <t>PANTALLA 32" LCD</t>
  </si>
  <si>
    <t>MSR-ESTANT-001</t>
  </si>
  <si>
    <t>ESTANTE</t>
  </si>
  <si>
    <t>MSR-ESTANT-002</t>
  </si>
  <si>
    <t>MSR-ESTANT-003</t>
  </si>
  <si>
    <t>MSR-ESTANT-004</t>
  </si>
  <si>
    <t>MSR-ESTANT-005</t>
  </si>
  <si>
    <t>MSR-ESTANT-006</t>
  </si>
  <si>
    <t>MSR-ESTANT-007</t>
  </si>
  <si>
    <t>MSR-ESTANT-008</t>
  </si>
  <si>
    <t>MSR-ESTANT-009</t>
  </si>
  <si>
    <t>MSR-ESTANT-010</t>
  </si>
  <si>
    <t>*MSR-MESA-002</t>
  </si>
  <si>
    <t xml:space="preserve">MESA BLANCA </t>
  </si>
  <si>
    <t>*MSR-MESA-003</t>
  </si>
  <si>
    <t>*MSR-MESA-004</t>
  </si>
  <si>
    <t>*MSR-MESA-005</t>
  </si>
  <si>
    <t>*MSR-MESA-006</t>
  </si>
  <si>
    <t>*MSR-MESA-007</t>
  </si>
  <si>
    <t>*MSR-SILLÓN-001</t>
  </si>
  <si>
    <t>SILLÓN V</t>
  </si>
  <si>
    <t>*MSR-SILLÓN-002</t>
  </si>
  <si>
    <t>*MSR-FRUT-001</t>
  </si>
  <si>
    <t>FRUTALES</t>
  </si>
  <si>
    <t>*MSR-FRUT-002</t>
  </si>
  <si>
    <t>*MSR-BERYER-001</t>
  </si>
  <si>
    <t>BERYER</t>
  </si>
  <si>
    <t>*MSR-MESAL/H-001</t>
  </si>
  <si>
    <t>MESA L/H</t>
  </si>
  <si>
    <t>*MSR-MESAL/H-002</t>
  </si>
  <si>
    <t>*MSR-MESAL/H-003</t>
  </si>
  <si>
    <t>*MSR-MESAL/H-004</t>
  </si>
  <si>
    <t>*MSR-MESAL/H-005</t>
  </si>
  <si>
    <t>*MSR-MESAL/H-006</t>
  </si>
  <si>
    <t>*MSR-MESAL/H-007</t>
  </si>
  <si>
    <t>*MSR-MESAL/H-008</t>
  </si>
  <si>
    <t>*MSR-MESAL/H-009</t>
  </si>
  <si>
    <t>*MSR-TABURETE-001</t>
  </si>
  <si>
    <t>TABURETE</t>
  </si>
  <si>
    <t>*MSR-TABURETE-002</t>
  </si>
  <si>
    <t>*MSR-TABURETE-003</t>
  </si>
  <si>
    <t>*MSR-TABURETE-004</t>
  </si>
  <si>
    <t>*MSR-TABURETE-005</t>
  </si>
  <si>
    <t>*MSR-TABURETE-006</t>
  </si>
  <si>
    <t>*MSR-TABURETE-007</t>
  </si>
  <si>
    <t>*MSR-TABURETE-008</t>
  </si>
  <si>
    <t>*MSR-TABURETE-009</t>
  </si>
  <si>
    <t>*MSR-TABURETE-010</t>
  </si>
  <si>
    <t>MSR-MESET-001</t>
  </si>
  <si>
    <t>SET MESA PERIQUERA</t>
  </si>
  <si>
    <t>MSR-MESET-002</t>
  </si>
  <si>
    <t>MSR-MESET-003</t>
  </si>
  <si>
    <t>MSR-MELOCK-001</t>
  </si>
  <si>
    <t xml:space="preserve">LOCKER  </t>
  </si>
  <si>
    <t>MSR-MELOCK-002</t>
  </si>
  <si>
    <t>MSR-MELIBREROMURO-001</t>
  </si>
  <si>
    <t>LIBRERO MURO</t>
  </si>
  <si>
    <t>MSR-MELIBREROMURO-002</t>
  </si>
  <si>
    <t>MSR-MEREPISA-001</t>
  </si>
  <si>
    <t>REPISA</t>
  </si>
  <si>
    <t>MSR-MEREPISA-002</t>
  </si>
  <si>
    <t>MSR-MELIBRERO-001</t>
  </si>
  <si>
    <t>LIBRERO PARED</t>
  </si>
  <si>
    <t>MSR-MEREPISA-003</t>
  </si>
  <si>
    <t>MSR-MELIBREROMURO-003</t>
  </si>
  <si>
    <t>MSR-MELIBREROMURO-004</t>
  </si>
  <si>
    <t>MSR-MELIBRERO-002</t>
  </si>
  <si>
    <t>MSR-METV-002</t>
  </si>
  <si>
    <t>TV 19" ATVIO LCD</t>
  </si>
  <si>
    <t>MSR-METV-003</t>
  </si>
  <si>
    <t>MSR-DISPAGUA-001</t>
  </si>
  <si>
    <t>DISPENSADOR DE MESA</t>
  </si>
  <si>
    <t>SILLA</t>
  </si>
  <si>
    <t>MSR-HERRA-01</t>
  </si>
  <si>
    <t>LOTE DE HERRAMIENTA</t>
  </si>
  <si>
    <t>MSR-COMP-10</t>
  </si>
  <si>
    <t>PROCESAROR DUAL CORE</t>
  </si>
  <si>
    <t>BAFLE AMPLIFICADOR STEREN</t>
  </si>
  <si>
    <t>MICROFONO Y PEDESTAL</t>
  </si>
  <si>
    <t>C. LOURDES BEATRIZ SÁNCHEZ RUIZ</t>
  </si>
  <si>
    <t>VISITAS</t>
  </si>
  <si>
    <t>PROPORCIONAR LOS SERVICIOS QUE PERMITAN QUE LA POBLACIÓN GENERAL QUE VISITA EL MUSEO ENRIQUEZCA SU FORMACION CULTURAL E HISTÓRICA</t>
  </si>
  <si>
    <t>QUE EL PUBLICO VISITANTE ENRIQUEZCA SU FORMACIÓN CULTURAL E HISTÓRICA</t>
  </si>
  <si>
    <t>PORCENTAJE DE CUMPLIMIENTO DE VISITAS</t>
  </si>
  <si>
    <t>DE GESTIÓN</t>
  </si>
  <si>
    <t>PORCENTAJE</t>
  </si>
  <si>
    <t>PORCENTAJE DE PERSONAS QUE ASISTEN AL MUSEO</t>
  </si>
  <si>
    <t>IMPACTO</t>
  </si>
  <si>
    <t>ASCENDENTE</t>
  </si>
  <si>
    <t>ACUMULABLE</t>
  </si>
  <si>
    <t>TRIMESTRAL</t>
  </si>
  <si>
    <t>PRIMERO</t>
  </si>
  <si>
    <t>PÚBLICO EN GENERAL</t>
  </si>
  <si>
    <t>TURISTA</t>
  </si>
  <si>
    <t>PUBLICO EN GENERAL</t>
  </si>
  <si>
    <t>08-1080005600</t>
  </si>
  <si>
    <t>VISITAS GUIADAS</t>
  </si>
  <si>
    <t>PROPORCIONAR EL SERVICIO DE VISITAS GUIADAS A LA POBLACIÓN EN GENERAL QUE VISITA EL MUSEO</t>
  </si>
  <si>
    <t>PRESTAR EL SERVICIO DE VISITAS GUIADAS A LA POBLACIÓN QUE LO REQUIERA</t>
  </si>
  <si>
    <t>PORCENTAJE DE VISITAS GUIADAS</t>
  </si>
  <si>
    <t>PORCENTAJE DE VISITAS GUIADAS PROPORCIONADAS A GRUPOS DE PERSONAS</t>
  </si>
  <si>
    <t>EXPOSICIONES ALUSIVAS A LA REVOLUCIÓN MEXICANA</t>
  </si>
  <si>
    <t>ORG. DE EXP. ICONOGRÁFICAS, MUSEOGRÁFICAS ALUSIVAS A LA REVOLUCIÓN MEXICANA</t>
  </si>
  <si>
    <t>ORGANIZAR EXPOSICIONES ALUSIVAS A LA REVOLUCIÓN MEXICANA</t>
  </si>
  <si>
    <t>PORCENTAJE DE EXPOSICIONES ALUSIVAS A LA REVOLUCIÓN MEXICANA</t>
  </si>
  <si>
    <t>PORCENTAJE DE EXPOSICIONES MONTADAS</t>
  </si>
  <si>
    <t>EXPOSICIONES</t>
  </si>
  <si>
    <t>EVENTO</t>
  </si>
  <si>
    <t>CONGRESOS Y CONVENCIONES</t>
  </si>
  <si>
    <t>REALIZAR CONGRESOS, CONVENCIONES, TALLERES, FOROS, CONFERENCIAS CON EL TEMA DE LA REVOLUCIÓN MEXICANA</t>
  </si>
  <si>
    <t>EXPONER EL TEMA DE LA REVOLUCIÓN MEXICANA A TRAVÉS DE TALLERES, CONVENCIONES, FOROS, CONFERENCIAS.</t>
  </si>
  <si>
    <t>PORCENTAJE DE CONGRESOS, CONVENCIONES, TALLERES, FOROS CON EL TEMA DE LA REVOLUCIÓN MEXICANA</t>
  </si>
  <si>
    <t>PORCENTAJE DE CONFERENCIAS, TALLERES, FOROS REALIZADOS</t>
  </si>
  <si>
    <t>CONG. TALLERES, FOROS</t>
  </si>
  <si>
    <t>CONGR. TALLERES, FOROS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</si>
</sst>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"/>
    <numFmt numFmtId="166" formatCode="&quot;$&quot;#,##0.00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8"/>
      <color theme="1"/>
      <name val="Arial Black"/>
      <family val="2"/>
    </font>
    <font>
      <b/>
      <sz val="9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 Narrow"/>
      <family val="2"/>
    </font>
    <font>
      <sz val="14"/>
      <color rgb="FFFF0000"/>
      <name val="Calibri"/>
      <family val="2"/>
      <scheme val="minor"/>
    </font>
    <font>
      <sz val="9.85"/>
      <color indexed="8"/>
      <name val="Times New Roman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 Narrow"/>
      <family val="2"/>
    </font>
    <font>
      <sz val="11"/>
      <name val="Wingdings"/>
      <charset val="2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sz val="11"/>
      <name val="Bookman Old Style"/>
      <family val="1"/>
    </font>
    <font>
      <b/>
      <i/>
      <u/>
      <sz val="11"/>
      <name val="Arial"/>
      <family val="2"/>
    </font>
    <font>
      <sz val="10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5" fillId="0" borderId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</cellStyleXfs>
  <cellXfs count="764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25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1" fillId="0" borderId="0" xfId="0" applyFont="1"/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Fill="1" applyBorder="1"/>
    <xf numFmtId="0" fontId="41" fillId="2" borderId="22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41" fillId="0" borderId="23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vertical="justify" wrapText="1"/>
    </xf>
    <xf numFmtId="0" fontId="2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2" xfId="0" applyFont="1" applyBorder="1"/>
    <xf numFmtId="0" fontId="10" fillId="0" borderId="3" xfId="0" applyFont="1" applyBorder="1"/>
    <xf numFmtId="0" fontId="13" fillId="0" borderId="6" xfId="0" applyFont="1" applyBorder="1"/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/>
    <xf numFmtId="0" fontId="9" fillId="0" borderId="6" xfId="0" applyFont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7" fillId="3" borderId="5" xfId="0" applyFont="1" applyFill="1" applyBorder="1" applyAlignment="1">
      <alignment horizontal="justify" vertical="center" wrapText="1"/>
    </xf>
    <xf numFmtId="0" fontId="26" fillId="3" borderId="7" xfId="0" applyFont="1" applyFill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6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0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9" fillId="3" borderId="6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19" fillId="3" borderId="8" xfId="0" applyFont="1" applyFill="1" applyBorder="1" applyAlignment="1">
      <alignment horizontal="justify" vertical="top"/>
    </xf>
    <xf numFmtId="0" fontId="3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justify" vertical="top"/>
    </xf>
    <xf numFmtId="0" fontId="44" fillId="3" borderId="3" xfId="0" applyFont="1" applyFill="1" applyBorder="1" applyAlignment="1">
      <alignment horizontal="center" vertical="top"/>
    </xf>
    <xf numFmtId="0" fontId="44" fillId="3" borderId="4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8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9" fillId="0" borderId="6" xfId="0" applyFont="1" applyBorder="1" applyAlignment="1">
      <alignment horizontal="right" vertical="top" wrapText="1" indent="1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3" fontId="32" fillId="0" borderId="15" xfId="6" applyNumberFormat="1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 vertical="center" wrapText="1"/>
    </xf>
    <xf numFmtId="3" fontId="32" fillId="0" borderId="7" xfId="6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/>
    </xf>
    <xf numFmtId="0" fontId="32" fillId="0" borderId="27" xfId="0" applyFont="1" applyBorder="1" applyAlignment="1">
      <alignment vertical="center"/>
    </xf>
    <xf numFmtId="3" fontId="32" fillId="0" borderId="28" xfId="0" applyNumberFormat="1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0" fillId="0" borderId="0" xfId="0" applyBorder="1" applyAlignment="1"/>
    <xf numFmtId="0" fontId="19" fillId="0" borderId="7" xfId="0" applyFont="1" applyBorder="1" applyAlignment="1">
      <alignment horizontal="left" vertical="justify"/>
    </xf>
    <xf numFmtId="0" fontId="2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49" fontId="20" fillId="4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50" fillId="0" borderId="3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 wrapText="1"/>
    </xf>
    <xf numFmtId="0" fontId="29" fillId="0" borderId="7" xfId="0" applyFont="1" applyBorder="1" applyAlignment="1">
      <alignment horizontal="justify" vertical="top" wrapText="1"/>
    </xf>
    <xf numFmtId="0" fontId="2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right" vertical="top" wrapText="1"/>
    </xf>
    <xf numFmtId="0" fontId="32" fillId="0" borderId="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7" fillId="0" borderId="0" xfId="0" applyFont="1"/>
    <xf numFmtId="0" fontId="31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justify" vertical="center"/>
    </xf>
    <xf numFmtId="0" fontId="11" fillId="3" borderId="8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justify" vertical="center"/>
    </xf>
    <xf numFmtId="0" fontId="32" fillId="2" borderId="34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43" fontId="10" fillId="2" borderId="0" xfId="8" applyFont="1" applyFill="1" applyBorder="1" applyAlignment="1">
      <alignment vertical="center"/>
    </xf>
    <xf numFmtId="43" fontId="10" fillId="2" borderId="7" xfId="8" applyFont="1" applyFill="1" applyBorder="1" applyAlignment="1">
      <alignment vertical="center"/>
    </xf>
    <xf numFmtId="43" fontId="10" fillId="0" borderId="0" xfId="8" applyFont="1" applyBorder="1" applyAlignment="1">
      <alignment horizontal="left"/>
    </xf>
    <xf numFmtId="43" fontId="10" fillId="0" borderId="7" xfId="8" applyFont="1" applyBorder="1"/>
    <xf numFmtId="0" fontId="19" fillId="0" borderId="6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3" fontId="10" fillId="0" borderId="0" xfId="8" applyFont="1" applyBorder="1"/>
    <xf numFmtId="0" fontId="19" fillId="0" borderId="6" xfId="0" applyFont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0" fillId="2" borderId="0" xfId="0" applyFill="1" applyBorder="1" applyAlignment="1">
      <alignment wrapText="1"/>
    </xf>
    <xf numFmtId="43" fontId="10" fillId="2" borderId="0" xfId="8" applyFont="1" applyFill="1" applyBorder="1" applyAlignment="1">
      <alignment horizontal="left"/>
    </xf>
    <xf numFmtId="43" fontId="10" fillId="2" borderId="7" xfId="8" applyFont="1" applyFill="1" applyBorder="1"/>
    <xf numFmtId="0" fontId="10" fillId="2" borderId="0" xfId="0" applyFont="1" applyFill="1" applyBorder="1"/>
    <xf numFmtId="43" fontId="10" fillId="2" borderId="0" xfId="8" applyFont="1" applyFill="1" applyBorder="1"/>
    <xf numFmtId="0" fontId="11" fillId="0" borderId="6" xfId="0" applyFont="1" applyFill="1" applyBorder="1" applyAlignment="1">
      <alignment horizontal="left" vertical="top"/>
    </xf>
    <xf numFmtId="0" fontId="10" fillId="0" borderId="0" xfId="0" applyFont="1" applyFill="1" applyBorder="1"/>
    <xf numFmtId="43" fontId="10" fillId="0" borderId="0" xfId="8" applyFont="1" applyFill="1" applyBorder="1"/>
    <xf numFmtId="43" fontId="10" fillId="0" borderId="7" xfId="8" applyFont="1" applyFill="1" applyBorder="1"/>
    <xf numFmtId="0" fontId="11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vertical="center"/>
    </xf>
    <xf numFmtId="0" fontId="13" fillId="0" borderId="0" xfId="0" applyFont="1" applyBorder="1"/>
    <xf numFmtId="0" fontId="10" fillId="0" borderId="0" xfId="0" applyFont="1" applyFill="1" applyBorder="1" applyAlignment="1">
      <alignment vertical="center"/>
    </xf>
    <xf numFmtId="43" fontId="10" fillId="0" borderId="0" xfId="8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0" fillId="0" borderId="20" xfId="0" applyBorder="1"/>
    <xf numFmtId="0" fontId="31" fillId="0" borderId="0" xfId="0" applyFont="1" applyAlignment="1">
      <alignment horizontal="center"/>
    </xf>
    <xf numFmtId="43" fontId="33" fillId="0" borderId="0" xfId="9" applyFont="1" applyBorder="1" applyAlignment="1">
      <alignment vertical="top" wrapText="1"/>
    </xf>
    <xf numFmtId="43" fontId="33" fillId="0" borderId="0" xfId="9" applyFont="1" applyBorder="1" applyAlignment="1">
      <alignment vertical="justify" wrapText="1"/>
    </xf>
    <xf numFmtId="43" fontId="16" fillId="0" borderId="0" xfId="9" applyFont="1" applyBorder="1" applyAlignment="1">
      <alignment vertical="top" wrapText="1"/>
    </xf>
    <xf numFmtId="43" fontId="24" fillId="0" borderId="0" xfId="9" applyFont="1" applyBorder="1" applyAlignment="1">
      <alignment vertical="top" wrapText="1"/>
    </xf>
    <xf numFmtId="43" fontId="13" fillId="0" borderId="0" xfId="9" applyFont="1" applyBorder="1" applyAlignment="1">
      <alignment vertical="top" wrapText="1"/>
    </xf>
    <xf numFmtId="43" fontId="12" fillId="0" borderId="0" xfId="9" applyFont="1" applyBorder="1" applyAlignment="1">
      <alignment vertical="top" wrapText="1"/>
    </xf>
    <xf numFmtId="43" fontId="23" fillId="0" borderId="0" xfId="9" applyFont="1" applyBorder="1" applyAlignment="1">
      <alignment vertical="top" wrapText="1"/>
    </xf>
    <xf numFmtId="43" fontId="33" fillId="0" borderId="0" xfId="9" applyFont="1" applyBorder="1" applyAlignment="1">
      <alignment horizontal="left" vertical="justify" wrapText="1"/>
    </xf>
    <xf numFmtId="43" fontId="33" fillId="0" borderId="0" xfId="9" applyFont="1" applyBorder="1" applyAlignment="1">
      <alignment vertical="justify"/>
    </xf>
    <xf numFmtId="43" fontId="10" fillId="0" borderId="0" xfId="9" applyFont="1" applyBorder="1" applyAlignment="1">
      <alignment vertical="top" wrapText="1"/>
    </xf>
    <xf numFmtId="43" fontId="7" fillId="0" borderId="0" xfId="9" applyFont="1" applyBorder="1" applyAlignment="1">
      <alignment vertical="top" wrapText="1"/>
    </xf>
    <xf numFmtId="43" fontId="38" fillId="0" borderId="0" xfId="9" applyFont="1" applyBorder="1" applyAlignment="1">
      <alignment vertical="justify" wrapText="1"/>
    </xf>
    <xf numFmtId="43" fontId="22" fillId="0" borderId="0" xfId="9" applyFont="1" applyBorder="1" applyAlignment="1">
      <alignment vertical="top" wrapText="1"/>
    </xf>
    <xf numFmtId="43" fontId="0" fillId="0" borderId="0" xfId="9" applyFont="1" applyBorder="1"/>
    <xf numFmtId="43" fontId="12" fillId="0" borderId="0" xfId="9" applyFont="1" applyBorder="1" applyAlignment="1">
      <alignment horizontal="left" vertical="top"/>
    </xf>
    <xf numFmtId="43" fontId="12" fillId="0" borderId="7" xfId="9" applyFont="1" applyBorder="1" applyAlignment="1">
      <alignment horizontal="left" vertical="top"/>
    </xf>
    <xf numFmtId="43" fontId="10" fillId="0" borderId="0" xfId="9" applyFont="1" applyBorder="1" applyAlignment="1">
      <alignment horizontal="left" vertical="top"/>
    </xf>
    <xf numFmtId="43" fontId="10" fillId="0" borderId="7" xfId="9" applyFont="1" applyBorder="1" applyAlignment="1">
      <alignment horizontal="left" vertical="top"/>
    </xf>
    <xf numFmtId="43" fontId="26" fillId="3" borderId="7" xfId="9" applyFont="1" applyFill="1" applyBorder="1" applyAlignment="1">
      <alignment horizontal="justify" vertical="center" wrapText="1"/>
    </xf>
    <xf numFmtId="43" fontId="17" fillId="3" borderId="7" xfId="9" applyFont="1" applyFill="1" applyBorder="1" applyAlignment="1">
      <alignment horizontal="justify" vertical="center" wrapText="1"/>
    </xf>
    <xf numFmtId="43" fontId="4" fillId="3" borderId="10" xfId="9" applyFont="1" applyFill="1" applyBorder="1" applyAlignment="1">
      <alignment horizontal="justify" vertical="center" wrapText="1"/>
    </xf>
    <xf numFmtId="43" fontId="7" fillId="3" borderId="0" xfId="9" applyFont="1" applyFill="1" applyBorder="1" applyAlignment="1">
      <alignment horizontal="center" vertical="top"/>
    </xf>
    <xf numFmtId="43" fontId="7" fillId="3" borderId="7" xfId="9" applyFont="1" applyFill="1" applyBorder="1" applyAlignment="1">
      <alignment horizontal="center" vertical="top"/>
    </xf>
    <xf numFmtId="43" fontId="13" fillId="3" borderId="0" xfId="9" applyFont="1" applyFill="1" applyBorder="1" applyAlignment="1">
      <alignment horizontal="center" vertical="top"/>
    </xf>
    <xf numFmtId="43" fontId="13" fillId="3" borderId="7" xfId="9" applyFont="1" applyFill="1" applyBorder="1" applyAlignment="1">
      <alignment horizontal="center" vertical="top"/>
    </xf>
    <xf numFmtId="43" fontId="11" fillId="3" borderId="0" xfId="9" applyFont="1" applyFill="1" applyBorder="1" applyAlignment="1">
      <alignment horizontal="center" vertical="top"/>
    </xf>
    <xf numFmtId="43" fontId="11" fillId="3" borderId="7" xfId="9" applyFont="1" applyFill="1" applyBorder="1" applyAlignment="1">
      <alignment horizontal="center" vertical="top"/>
    </xf>
    <xf numFmtId="43" fontId="8" fillId="3" borderId="0" xfId="9" applyFont="1" applyFill="1" applyBorder="1" applyAlignment="1">
      <alignment horizontal="center" vertical="top"/>
    </xf>
    <xf numFmtId="43" fontId="8" fillId="3" borderId="7" xfId="9" applyFont="1" applyFill="1" applyBorder="1" applyAlignment="1">
      <alignment horizontal="center" vertical="top"/>
    </xf>
    <xf numFmtId="43" fontId="8" fillId="3" borderId="0" xfId="9" applyFont="1" applyFill="1" applyBorder="1" applyAlignment="1">
      <alignment horizontal="justify" vertical="top"/>
    </xf>
    <xf numFmtId="43" fontId="8" fillId="3" borderId="7" xfId="9" applyFont="1" applyFill="1" applyBorder="1" applyAlignment="1">
      <alignment horizontal="justify" vertical="top"/>
    </xf>
    <xf numFmtId="43" fontId="13" fillId="3" borderId="0" xfId="9" applyFont="1" applyFill="1" applyBorder="1" applyAlignment="1">
      <alignment horizontal="justify" vertical="top"/>
    </xf>
    <xf numFmtId="43" fontId="13" fillId="3" borderId="7" xfId="9" applyFont="1" applyFill="1" applyBorder="1" applyAlignment="1">
      <alignment horizontal="justify" vertical="top"/>
    </xf>
    <xf numFmtId="43" fontId="8" fillId="3" borderId="9" xfId="9" applyFont="1" applyFill="1" applyBorder="1" applyAlignment="1">
      <alignment horizontal="justify" vertical="top"/>
    </xf>
    <xf numFmtId="43" fontId="8" fillId="3" borderId="10" xfId="9" applyFont="1" applyFill="1" applyBorder="1" applyAlignment="1">
      <alignment horizontal="justify" vertical="top"/>
    </xf>
    <xf numFmtId="43" fontId="8" fillId="3" borderId="7" xfId="9" applyFont="1" applyFill="1" applyBorder="1" applyAlignment="1">
      <alignment horizontal="justify" vertical="center"/>
    </xf>
    <xf numFmtId="43" fontId="8" fillId="3" borderId="10" xfId="9" applyFont="1" applyFill="1" applyBorder="1" applyAlignment="1">
      <alignment horizontal="justify" vertical="center"/>
    </xf>
    <xf numFmtId="43" fontId="10" fillId="0" borderId="7" xfId="9" applyFont="1" applyBorder="1" applyAlignment="1">
      <alignment horizontal="right" vertical="top" wrapText="1"/>
    </xf>
    <xf numFmtId="43" fontId="10" fillId="0" borderId="7" xfId="9" applyFont="1" applyBorder="1" applyAlignment="1">
      <alignment horizontal="justify" vertical="top" wrapText="1"/>
    </xf>
    <xf numFmtId="43" fontId="7" fillId="0" borderId="7" xfId="9" applyFont="1" applyBorder="1" applyAlignment="1">
      <alignment horizontal="justify" vertical="top" wrapText="1"/>
    </xf>
    <xf numFmtId="43" fontId="5" fillId="0" borderId="7" xfId="9" applyFont="1" applyBorder="1" applyAlignment="1">
      <alignment horizontal="justify" vertical="center" wrapText="1"/>
    </xf>
    <xf numFmtId="43" fontId="5" fillId="0" borderId="5" xfId="9" applyFont="1" applyBorder="1" applyAlignment="1">
      <alignment horizontal="justify" vertical="center" wrapText="1"/>
    </xf>
    <xf numFmtId="43" fontId="5" fillId="0" borderId="0" xfId="9" applyFont="1" applyBorder="1" applyAlignment="1">
      <alignment horizontal="justify" vertical="center" wrapText="1"/>
    </xf>
    <xf numFmtId="43" fontId="5" fillId="0" borderId="5" xfId="9" applyFont="1" applyBorder="1" applyAlignment="1">
      <alignment vertical="center" wrapText="1"/>
    </xf>
    <xf numFmtId="43" fontId="5" fillId="0" borderId="10" xfId="9" applyFont="1" applyBorder="1" applyAlignment="1">
      <alignment horizontal="justify" vertical="center" wrapText="1"/>
    </xf>
    <xf numFmtId="43" fontId="5" fillId="0" borderId="14" xfId="9" applyFont="1" applyBorder="1" applyAlignment="1">
      <alignment horizontal="justify" vertical="center" wrapText="1"/>
    </xf>
    <xf numFmtId="43" fontId="5" fillId="0" borderId="9" xfId="9" applyFont="1" applyBorder="1" applyAlignment="1">
      <alignment horizontal="justify" vertical="center" wrapText="1"/>
    </xf>
    <xf numFmtId="43" fontId="5" fillId="0" borderId="14" xfId="9" applyFont="1" applyBorder="1" applyAlignment="1">
      <alignment vertical="center" wrapText="1"/>
    </xf>
    <xf numFmtId="43" fontId="5" fillId="0" borderId="7" xfId="9" applyFont="1" applyBorder="1" applyAlignment="1">
      <alignment horizontal="left" vertical="center"/>
    </xf>
    <xf numFmtId="43" fontId="5" fillId="0" borderId="5" xfId="9" applyFont="1" applyBorder="1" applyAlignment="1">
      <alignment horizontal="left" vertical="center"/>
    </xf>
    <xf numFmtId="43" fontId="5" fillId="0" borderId="0" xfId="9" applyFont="1" applyBorder="1" applyAlignment="1">
      <alignment horizontal="left" vertical="center"/>
    </xf>
    <xf numFmtId="43" fontId="5" fillId="0" borderId="10" xfId="9" applyFont="1" applyBorder="1" applyAlignment="1">
      <alignment horizontal="left" vertical="center"/>
    </xf>
    <xf numFmtId="43" fontId="5" fillId="0" borderId="14" xfId="9" applyFont="1" applyBorder="1" applyAlignment="1">
      <alignment horizontal="left" vertical="center"/>
    </xf>
    <xf numFmtId="43" fontId="5" fillId="0" borderId="9" xfId="9" applyFont="1" applyBorder="1" applyAlignment="1">
      <alignment horizontal="left" vertical="center"/>
    </xf>
    <xf numFmtId="43" fontId="5" fillId="0" borderId="3" xfId="9" applyFont="1" applyBorder="1" applyAlignment="1">
      <alignment horizontal="justify" vertical="center" wrapText="1"/>
    </xf>
    <xf numFmtId="43" fontId="50" fillId="0" borderId="4" xfId="9" applyFont="1" applyBorder="1" applyAlignment="1">
      <alignment vertical="center" wrapText="1"/>
    </xf>
    <xf numFmtId="43" fontId="50" fillId="0" borderId="10" xfId="9" applyFont="1" applyBorder="1" applyAlignment="1">
      <alignment vertical="center" wrapText="1"/>
    </xf>
    <xf numFmtId="43" fontId="7" fillId="2" borderId="13" xfId="9" applyFont="1" applyFill="1" applyBorder="1" applyAlignment="1">
      <alignment horizontal="center" vertical="center" wrapText="1"/>
    </xf>
    <xf numFmtId="43" fontId="7" fillId="4" borderId="3" xfId="9" applyFont="1" applyFill="1" applyBorder="1" applyAlignment="1">
      <alignment horizontal="center" vertical="center" wrapText="1"/>
    </xf>
    <xf numFmtId="43" fontId="7" fillId="4" borderId="9" xfId="9" applyFont="1" applyFill="1" applyBorder="1" applyAlignment="1">
      <alignment horizontal="center" vertical="center" wrapText="1"/>
    </xf>
    <xf numFmtId="43" fontId="7" fillId="0" borderId="13" xfId="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top" wrapText="1"/>
    </xf>
    <xf numFmtId="43" fontId="5" fillId="0" borderId="20" xfId="9" applyFont="1" applyBorder="1" applyAlignment="1">
      <alignment horizontal="justify" vertical="center" wrapText="1"/>
    </xf>
    <xf numFmtId="43" fontId="5" fillId="0" borderId="15" xfId="9" applyFont="1" applyBorder="1" applyAlignment="1">
      <alignment horizontal="justify" vertical="center" wrapText="1"/>
    </xf>
    <xf numFmtId="4" fontId="55" fillId="0" borderId="20" xfId="0" applyNumberFormat="1" applyFont="1" applyFill="1" applyBorder="1" applyAlignment="1">
      <alignment horizontal="left" vertical="center" wrapText="1"/>
    </xf>
    <xf numFmtId="43" fontId="55" fillId="0" borderId="20" xfId="9" applyFont="1" applyFill="1" applyBorder="1" applyAlignment="1">
      <alignment horizontal="right" vertical="center" indent="1"/>
    </xf>
    <xf numFmtId="0" fontId="56" fillId="0" borderId="44" xfId="0" applyNumberFormat="1" applyFont="1" applyFill="1" applyBorder="1" applyAlignment="1">
      <alignment vertical="center" wrapText="1"/>
    </xf>
    <xf numFmtId="4" fontId="56" fillId="0" borderId="20" xfId="0" applyNumberFormat="1" applyFont="1" applyFill="1" applyBorder="1" applyAlignment="1">
      <alignment horizontal="left" vertical="center" wrapText="1"/>
    </xf>
    <xf numFmtId="43" fontId="56" fillId="0" borderId="20" xfId="9" applyFont="1" applyFill="1" applyBorder="1" applyAlignment="1">
      <alignment horizontal="right" vertical="center" indent="1"/>
    </xf>
    <xf numFmtId="0" fontId="55" fillId="0" borderId="44" xfId="0" applyNumberFormat="1" applyFont="1" applyFill="1" applyBorder="1" applyAlignment="1">
      <alignment horizontal="left" vertical="center" wrapText="1"/>
    </xf>
    <xf numFmtId="0" fontId="56" fillId="0" borderId="44" xfId="0" applyNumberFormat="1" applyFont="1" applyFill="1" applyBorder="1" applyAlignment="1">
      <alignment wrapText="1"/>
    </xf>
    <xf numFmtId="0" fontId="56" fillId="0" borderId="20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left" vertical="center" wrapText="1"/>
    </xf>
    <xf numFmtId="4" fontId="56" fillId="0" borderId="16" xfId="0" applyNumberFormat="1" applyFont="1" applyFill="1" applyBorder="1" applyAlignment="1">
      <alignment horizontal="left" vertical="center" wrapText="1"/>
    </xf>
    <xf numFmtId="43" fontId="56" fillId="0" borderId="26" xfId="9" applyFont="1" applyFill="1" applyBorder="1" applyAlignment="1">
      <alignment horizontal="right" vertical="center" indent="1"/>
    </xf>
    <xf numFmtId="4" fontId="56" fillId="0" borderId="30" xfId="0" applyNumberFormat="1" applyFont="1" applyFill="1" applyBorder="1" applyAlignment="1">
      <alignment horizontal="left" vertical="center" wrapText="1"/>
    </xf>
    <xf numFmtId="0" fontId="56" fillId="0" borderId="31" xfId="0" applyNumberFormat="1" applyFont="1" applyFill="1" applyBorder="1" applyAlignment="1">
      <alignment vertical="center" wrapText="1"/>
    </xf>
    <xf numFmtId="0" fontId="56" fillId="0" borderId="44" xfId="0" applyNumberFormat="1" applyFont="1" applyFill="1" applyBorder="1" applyAlignment="1">
      <alignment horizontal="left" vertical="center" wrapText="1"/>
    </xf>
    <xf numFmtId="0" fontId="56" fillId="0" borderId="44" xfId="0" applyNumberFormat="1" applyFont="1" applyFill="1" applyBorder="1" applyAlignment="1">
      <alignment horizontal="left" vertical="center" wrapText="1" indent="2"/>
    </xf>
    <xf numFmtId="0" fontId="56" fillId="0" borderId="44" xfId="0" applyNumberFormat="1" applyFont="1" applyFill="1" applyBorder="1" applyAlignment="1">
      <alignment horizontal="center" vertical="center" wrapText="1"/>
    </xf>
    <xf numFmtId="0" fontId="56" fillId="0" borderId="44" xfId="0" applyNumberFormat="1" applyFont="1" applyFill="1" applyBorder="1" applyAlignment="1">
      <alignment horizontal="center" wrapText="1"/>
    </xf>
    <xf numFmtId="0" fontId="56" fillId="0" borderId="20" xfId="0" applyNumberFormat="1" applyFont="1" applyFill="1" applyBorder="1" applyAlignment="1">
      <alignment horizontal="left" vertical="center" wrapText="1" indent="2"/>
    </xf>
    <xf numFmtId="0" fontId="0" fillId="0" borderId="20" xfId="0" applyBorder="1" applyAlignment="1">
      <alignment vertical="center"/>
    </xf>
    <xf numFmtId="43" fontId="56" fillId="0" borderId="30" xfId="9" applyFont="1" applyFill="1" applyBorder="1" applyAlignment="1">
      <alignment horizontal="right" vertical="center" indent="1"/>
    </xf>
    <xf numFmtId="49" fontId="56" fillId="0" borderId="44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0" borderId="20" xfId="0" applyFont="1" applyBorder="1" applyAlignment="1">
      <alignment vertical="center"/>
    </xf>
    <xf numFmtId="43" fontId="7" fillId="0" borderId="5" xfId="9" applyFont="1" applyFill="1" applyBorder="1" applyAlignment="1">
      <alignment horizontal="center" vertical="center" wrapText="1"/>
    </xf>
    <xf numFmtId="0" fontId="0" fillId="0" borderId="0" xfId="0" applyBorder="1"/>
    <xf numFmtId="0" fontId="49" fillId="0" borderId="0" xfId="0" applyFont="1" applyBorder="1"/>
    <xf numFmtId="0" fontId="49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8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5"/>
    </xf>
    <xf numFmtId="0" fontId="58" fillId="0" borderId="0" xfId="0" applyFont="1" applyBorder="1"/>
    <xf numFmtId="43" fontId="5" fillId="0" borderId="26" xfId="9" applyFont="1" applyBorder="1" applyAlignment="1">
      <alignment horizontal="justify" vertical="center" wrapText="1"/>
    </xf>
    <xf numFmtId="0" fontId="0" fillId="0" borderId="26" xfId="0" applyBorder="1" applyAlignment="1">
      <alignment vertical="center"/>
    </xf>
    <xf numFmtId="43" fontId="5" fillId="0" borderId="24" xfId="9" applyFont="1" applyBorder="1" applyAlignment="1">
      <alignment horizontal="justify" vertical="center" wrapText="1"/>
    </xf>
    <xf numFmtId="43" fontId="5" fillId="0" borderId="45" xfId="9" applyFont="1" applyBorder="1" applyAlignment="1">
      <alignment horizontal="justify" vertical="center" wrapText="1"/>
    </xf>
    <xf numFmtId="43" fontId="20" fillId="2" borderId="1" xfId="9" applyFont="1" applyFill="1" applyBorder="1" applyAlignment="1">
      <alignment horizontal="center" vertical="center" wrapText="1"/>
    </xf>
    <xf numFmtId="9" fontId="5" fillId="0" borderId="5" xfId="6" applyFont="1" applyBorder="1" applyAlignment="1">
      <alignment horizontal="right" vertical="center" wrapText="1"/>
    </xf>
    <xf numFmtId="43" fontId="5" fillId="0" borderId="5" xfId="9" applyFont="1" applyBorder="1" applyAlignment="1">
      <alignment horizontal="right" vertical="center" wrapText="1"/>
    </xf>
    <xf numFmtId="9" fontId="5" fillId="0" borderId="5" xfId="6" applyFont="1" applyBorder="1" applyAlignment="1">
      <alignment horizontal="right" vertical="center"/>
    </xf>
    <xf numFmtId="9" fontId="5" fillId="0" borderId="7" xfId="6" applyFont="1" applyBorder="1" applyAlignment="1">
      <alignment horizontal="right" vertical="center" wrapText="1"/>
    </xf>
    <xf numFmtId="9" fontId="3" fillId="0" borderId="7" xfId="6" applyFont="1" applyBorder="1" applyAlignment="1">
      <alignment horizontal="right" vertical="center" wrapText="1"/>
    </xf>
    <xf numFmtId="9" fontId="5" fillId="0" borderId="45" xfId="6" applyFont="1" applyBorder="1" applyAlignment="1">
      <alignment horizontal="right" vertical="center" wrapText="1"/>
    </xf>
    <xf numFmtId="43" fontId="0" fillId="0" borderId="20" xfId="0" applyNumberFormat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43" fontId="10" fillId="2" borderId="9" xfId="8" applyFont="1" applyFill="1" applyBorder="1" applyAlignment="1">
      <alignment vertical="center"/>
    </xf>
    <xf numFmtId="43" fontId="10" fillId="2" borderId="36" xfId="8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3" fontId="16" fillId="0" borderId="7" xfId="9" applyFont="1" applyBorder="1" applyAlignment="1">
      <alignment horizontal="justify" vertical="center" wrapText="1"/>
    </xf>
    <xf numFmtId="43" fontId="16" fillId="0" borderId="10" xfId="9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7" fillId="0" borderId="6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justify" vertical="center" wrapText="1"/>
    </xf>
    <xf numFmtId="0" fontId="57" fillId="3" borderId="7" xfId="0" applyFont="1" applyFill="1" applyBorder="1" applyAlignment="1">
      <alignment horizontal="justify" vertical="top" wrapText="1"/>
    </xf>
    <xf numFmtId="0" fontId="60" fillId="0" borderId="11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62" fillId="0" borderId="6" xfId="0" applyFont="1" applyBorder="1" applyAlignment="1">
      <alignment vertical="top"/>
    </xf>
    <xf numFmtId="0" fontId="62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justify" vertical="center" wrapText="1"/>
    </xf>
    <xf numFmtId="43" fontId="5" fillId="0" borderId="13" xfId="0" applyNumberFormat="1" applyFont="1" applyBorder="1" applyAlignment="1">
      <alignment horizontal="justify" vertical="center" wrapText="1"/>
    </xf>
    <xf numFmtId="43" fontId="61" fillId="0" borderId="7" xfId="0" applyNumberFormat="1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justify" vertical="center" wrapText="1"/>
    </xf>
    <xf numFmtId="0" fontId="47" fillId="5" borderId="46" xfId="0" applyFont="1" applyFill="1" applyBorder="1" applyAlignment="1">
      <alignment vertical="center"/>
    </xf>
    <xf numFmtId="0" fontId="47" fillId="5" borderId="47" xfId="0" applyFont="1" applyFill="1" applyBorder="1" applyAlignment="1">
      <alignment vertical="center"/>
    </xf>
    <xf numFmtId="0" fontId="47" fillId="5" borderId="48" xfId="0" applyFont="1" applyFill="1" applyBorder="1" applyAlignment="1">
      <alignment vertical="center"/>
    </xf>
    <xf numFmtId="0" fontId="47" fillId="5" borderId="0" xfId="0" applyFont="1" applyFill="1" applyAlignment="1">
      <alignment vertical="center"/>
    </xf>
    <xf numFmtId="0" fontId="47" fillId="5" borderId="49" xfId="0" applyFont="1" applyFill="1" applyBorder="1" applyAlignment="1">
      <alignment vertical="center"/>
    </xf>
    <xf numFmtId="0" fontId="47" fillId="5" borderId="0" xfId="0" applyFont="1" applyFill="1" applyBorder="1" applyAlignment="1">
      <alignment vertical="center"/>
    </xf>
    <xf numFmtId="0" fontId="47" fillId="5" borderId="50" xfId="0" applyFont="1" applyFill="1" applyBorder="1" applyAlignment="1">
      <alignment vertical="center"/>
    </xf>
    <xf numFmtId="0" fontId="46" fillId="5" borderId="55" xfId="0" applyFont="1" applyFill="1" applyBorder="1" applyAlignment="1">
      <alignment vertical="center"/>
    </xf>
    <xf numFmtId="0" fontId="46" fillId="5" borderId="56" xfId="0" applyFont="1" applyFill="1" applyBorder="1" applyAlignment="1">
      <alignment vertical="center"/>
    </xf>
    <xf numFmtId="0" fontId="46" fillId="5" borderId="57" xfId="0" applyFont="1" applyFill="1" applyBorder="1" applyAlignment="1">
      <alignment vertical="center"/>
    </xf>
    <xf numFmtId="0" fontId="47" fillId="5" borderId="58" xfId="0" applyFont="1" applyFill="1" applyBorder="1" applyAlignment="1">
      <alignment vertical="center"/>
    </xf>
    <xf numFmtId="0" fontId="46" fillId="5" borderId="60" xfId="0" applyFont="1" applyFill="1" applyBorder="1" applyAlignment="1">
      <alignment horizontal="center" vertical="center"/>
    </xf>
    <xf numFmtId="0" fontId="47" fillId="5" borderId="60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46" fillId="6" borderId="70" xfId="0" applyFont="1" applyFill="1" applyBorder="1" applyAlignment="1">
      <alignment horizontal="center" vertical="center" wrapText="1"/>
    </xf>
    <xf numFmtId="0" fontId="46" fillId="6" borderId="63" xfId="0" applyFont="1" applyFill="1" applyBorder="1" applyAlignment="1">
      <alignment horizontal="center" vertical="center" wrapText="1"/>
    </xf>
    <xf numFmtId="0" fontId="46" fillId="5" borderId="70" xfId="0" applyFont="1" applyFill="1" applyBorder="1" applyAlignment="1">
      <alignment horizontal="center" vertical="center" wrapText="1"/>
    </xf>
    <xf numFmtId="0" fontId="46" fillId="5" borderId="70" xfId="0" applyFont="1" applyFill="1" applyBorder="1" applyAlignment="1">
      <alignment vertical="center"/>
    </xf>
    <xf numFmtId="0" fontId="63" fillId="5" borderId="0" xfId="0" applyFont="1" applyFill="1" applyBorder="1" applyAlignment="1">
      <alignment horizontal="left" vertical="center"/>
    </xf>
    <xf numFmtId="0" fontId="46" fillId="5" borderId="61" xfId="0" applyFont="1" applyFill="1" applyBorder="1" applyAlignment="1">
      <alignment vertical="center" wrapText="1"/>
    </xf>
    <xf numFmtId="0" fontId="46" fillId="5" borderId="62" xfId="0" applyFont="1" applyFill="1" applyBorder="1" applyAlignment="1">
      <alignment vertical="center" wrapText="1"/>
    </xf>
    <xf numFmtId="0" fontId="46" fillId="5" borderId="73" xfId="0" applyFont="1" applyFill="1" applyBorder="1" applyAlignment="1">
      <alignment horizontal="center" vertical="center" wrapText="1"/>
    </xf>
    <xf numFmtId="0" fontId="64" fillId="5" borderId="0" xfId="0" applyFont="1" applyFill="1" applyBorder="1" applyAlignment="1">
      <alignment vertical="center"/>
    </xf>
    <xf numFmtId="0" fontId="64" fillId="5" borderId="52" xfId="0" applyFont="1" applyFill="1" applyBorder="1" applyAlignment="1">
      <alignment vertical="center"/>
    </xf>
    <xf numFmtId="0" fontId="46" fillId="5" borderId="0" xfId="0" applyFont="1" applyFill="1" applyBorder="1" applyAlignment="1">
      <alignment vertical="center"/>
    </xf>
    <xf numFmtId="0" fontId="46" fillId="5" borderId="56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 wrapText="1"/>
    </xf>
    <xf numFmtId="0" fontId="46" fillId="5" borderId="60" xfId="0" applyFont="1" applyFill="1" applyBorder="1" applyAlignment="1">
      <alignment horizontal="left" vertical="center" wrapText="1"/>
    </xf>
    <xf numFmtId="0" fontId="66" fillId="5" borderId="0" xfId="0" applyFont="1" applyFill="1" applyBorder="1" applyAlignment="1">
      <alignment vertical="center"/>
    </xf>
    <xf numFmtId="0" fontId="47" fillId="5" borderId="74" xfId="0" applyFont="1" applyFill="1" applyBorder="1" applyAlignment="1">
      <alignment vertical="center"/>
    </xf>
    <xf numFmtId="0" fontId="47" fillId="5" borderId="52" xfId="0" applyFont="1" applyFill="1" applyBorder="1" applyAlignment="1">
      <alignment horizontal="left" vertical="center"/>
    </xf>
    <xf numFmtId="0" fontId="46" fillId="5" borderId="62" xfId="0" applyFont="1" applyFill="1" applyBorder="1" applyAlignment="1">
      <alignment horizontal="center" vertical="center"/>
    </xf>
    <xf numFmtId="0" fontId="46" fillId="5" borderId="46" xfId="0" applyFont="1" applyFill="1" applyBorder="1" applyAlignment="1">
      <alignment horizontal="center" vertical="center"/>
    </xf>
    <xf numFmtId="0" fontId="46" fillId="5" borderId="51" xfId="0" applyFont="1" applyFill="1" applyBorder="1" applyAlignment="1">
      <alignment horizontal="center" vertical="center"/>
    </xf>
    <xf numFmtId="0" fontId="47" fillId="0" borderId="70" xfId="0" applyFont="1" applyBorder="1" applyAlignment="1">
      <alignment vertical="center" wrapText="1"/>
    </xf>
    <xf numFmtId="0" fontId="46" fillId="5" borderId="70" xfId="0" applyFont="1" applyFill="1" applyBorder="1" applyAlignment="1">
      <alignment vertical="center" wrapText="1"/>
    </xf>
    <xf numFmtId="0" fontId="47" fillId="5" borderId="52" xfId="0" applyFont="1" applyFill="1" applyBorder="1" applyAlignment="1">
      <alignment horizontal="center" vertical="center" wrapText="1"/>
    </xf>
    <xf numFmtId="0" fontId="47" fillId="5" borderId="68" xfId="0" applyFont="1" applyFill="1" applyBorder="1" applyAlignment="1">
      <alignment horizontal="center" vertical="center" wrapText="1"/>
    </xf>
    <xf numFmtId="165" fontId="47" fillId="0" borderId="70" xfId="0" applyNumberFormat="1" applyFont="1" applyFill="1" applyBorder="1" applyAlignment="1">
      <alignment wrapText="1"/>
    </xf>
    <xf numFmtId="0" fontId="47" fillId="0" borderId="0" xfId="0" applyFont="1" applyFill="1" applyAlignment="1">
      <alignment vertical="center"/>
    </xf>
    <xf numFmtId="0" fontId="46" fillId="5" borderId="0" xfId="0" applyFont="1" applyFill="1" applyAlignment="1">
      <alignment horizontal="left" vertical="center" wrapText="1"/>
    </xf>
    <xf numFmtId="0" fontId="47" fillId="5" borderId="0" xfId="0" applyFont="1" applyFill="1" applyAlignment="1">
      <alignment vertical="center" wrapText="1"/>
    </xf>
    <xf numFmtId="0" fontId="46" fillId="5" borderId="79" xfId="0" applyFont="1" applyFill="1" applyBorder="1" applyAlignment="1">
      <alignment horizontal="center" vertical="center" wrapText="1"/>
    </xf>
    <xf numFmtId="0" fontId="46" fillId="5" borderId="79" xfId="0" applyFont="1" applyFill="1" applyBorder="1" applyAlignment="1">
      <alignment horizontal="center" vertical="center"/>
    </xf>
    <xf numFmtId="0" fontId="46" fillId="5" borderId="79" xfId="0" applyFont="1" applyFill="1" applyBorder="1" applyAlignment="1">
      <alignment horizontal="left" vertical="center" wrapText="1"/>
    </xf>
    <xf numFmtId="0" fontId="47" fillId="5" borderId="79" xfId="0" applyFont="1" applyFill="1" applyBorder="1" applyAlignment="1">
      <alignment vertical="center" wrapText="1"/>
    </xf>
    <xf numFmtId="0" fontId="47" fillId="5" borderId="79" xfId="0" applyFont="1" applyFill="1" applyBorder="1" applyAlignment="1">
      <alignment vertical="center"/>
    </xf>
    <xf numFmtId="165" fontId="47" fillId="5" borderId="79" xfId="0" applyNumberFormat="1" applyFont="1" applyFill="1" applyBorder="1" applyAlignment="1">
      <alignment vertical="center" wrapText="1"/>
    </xf>
    <xf numFmtId="0" fontId="47" fillId="5" borderId="0" xfId="0" applyFont="1" applyFill="1" applyBorder="1" applyAlignment="1">
      <alignment vertical="center" wrapText="1"/>
    </xf>
    <xf numFmtId="165" fontId="47" fillId="5" borderId="0" xfId="0" applyNumberFormat="1" applyFont="1" applyFill="1" applyAlignment="1">
      <alignment vertical="center"/>
    </xf>
    <xf numFmtId="9" fontId="47" fillId="5" borderId="0" xfId="0" applyNumberFormat="1" applyFont="1" applyFill="1" applyAlignment="1">
      <alignment vertical="center"/>
    </xf>
    <xf numFmtId="9" fontId="47" fillId="5" borderId="0" xfId="0" applyNumberFormat="1" applyFont="1" applyFill="1" applyAlignment="1">
      <alignment horizontal="left" vertical="center"/>
    </xf>
    <xf numFmtId="0" fontId="47" fillId="5" borderId="0" xfId="0" applyFont="1" applyFill="1" applyAlignment="1">
      <alignment horizontal="center" vertical="center"/>
    </xf>
    <xf numFmtId="0" fontId="47" fillId="5" borderId="58" xfId="0" applyFont="1" applyFill="1" applyBorder="1" applyAlignment="1">
      <alignment horizontal="center" vertical="center"/>
    </xf>
    <xf numFmtId="0" fontId="47" fillId="5" borderId="64" xfId="0" applyFont="1" applyFill="1" applyBorder="1" applyAlignment="1">
      <alignment vertical="center"/>
    </xf>
    <xf numFmtId="0" fontId="47" fillId="5" borderId="59" xfId="0" applyFont="1" applyFill="1" applyBorder="1" applyAlignment="1">
      <alignment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0" fillId="0" borderId="6" xfId="0" applyFont="1" applyBorder="1" applyAlignment="1"/>
    <xf numFmtId="0" fontId="10" fillId="0" borderId="8" xfId="0" applyFont="1" applyBorder="1" applyAlignment="1"/>
    <xf numFmtId="0" fontId="10" fillId="0" borderId="9" xfId="0" applyFont="1" applyBorder="1"/>
    <xf numFmtId="0" fontId="10" fillId="0" borderId="10" xfId="0" applyFont="1" applyBorder="1"/>
    <xf numFmtId="0" fontId="10" fillId="4" borderId="0" xfId="0" applyFont="1" applyFill="1"/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0" fontId="47" fillId="5" borderId="58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46" fillId="5" borderId="79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left" vertical="center" wrapText="1"/>
    </xf>
    <xf numFmtId="0" fontId="46" fillId="5" borderId="46" xfId="0" applyFont="1" applyFill="1" applyBorder="1" applyAlignment="1">
      <alignment horizontal="center" vertical="center"/>
    </xf>
    <xf numFmtId="0" fontId="46" fillId="5" borderId="51" xfId="0" applyFont="1" applyFill="1" applyBorder="1" applyAlignment="1">
      <alignment horizontal="center" vertical="center"/>
    </xf>
    <xf numFmtId="0" fontId="46" fillId="5" borderId="62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center" vertical="center"/>
    </xf>
    <xf numFmtId="0" fontId="46" fillId="6" borderId="7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justify" vertical="top" wrapText="1"/>
    </xf>
    <xf numFmtId="0" fontId="0" fillId="0" borderId="22" xfId="0" applyFill="1" applyBorder="1" applyAlignment="1">
      <alignment horizontal="center"/>
    </xf>
    <xf numFmtId="8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right" vertical="center"/>
    </xf>
    <xf numFmtId="166" fontId="0" fillId="0" borderId="22" xfId="0" applyNumberFormat="1" applyFill="1" applyBorder="1" applyAlignment="1">
      <alignment horizontal="right"/>
    </xf>
    <xf numFmtId="44" fontId="30" fillId="0" borderId="22" xfId="1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0" fontId="30" fillId="0" borderId="22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/>
    </xf>
    <xf numFmtId="166" fontId="68" fillId="0" borderId="22" xfId="0" applyNumberFormat="1" applyFont="1" applyFill="1" applyBorder="1" applyAlignment="1">
      <alignment horizontal="right" vertical="center"/>
    </xf>
    <xf numFmtId="0" fontId="68" fillId="0" borderId="22" xfId="0" applyFont="1" applyBorder="1" applyAlignment="1">
      <alignment horizontal="center"/>
    </xf>
    <xf numFmtId="0" fontId="68" fillId="0" borderId="22" xfId="0" applyFont="1" applyBorder="1"/>
    <xf numFmtId="0" fontId="0" fillId="0" borderId="22" xfId="0" applyFont="1" applyBorder="1"/>
    <xf numFmtId="8" fontId="0" fillId="0" borderId="22" xfId="0" applyNumberFormat="1" applyFont="1" applyBorder="1"/>
    <xf numFmtId="43" fontId="0" fillId="0" borderId="22" xfId="9" applyFont="1" applyBorder="1"/>
    <xf numFmtId="8" fontId="0" fillId="0" borderId="0" xfId="0" applyNumberFormat="1" applyFont="1"/>
    <xf numFmtId="0" fontId="70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9" fillId="0" borderId="6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48" fillId="0" borderId="2" xfId="0" applyFont="1" applyBorder="1" applyAlignment="1">
      <alignment horizontal="center" vertical="justify"/>
    </xf>
    <xf numFmtId="0" fontId="48" fillId="0" borderId="3" xfId="0" applyFont="1" applyBorder="1" applyAlignment="1">
      <alignment horizontal="center" vertical="justify"/>
    </xf>
    <xf numFmtId="0" fontId="48" fillId="0" borderId="4" xfId="0" applyFont="1" applyBorder="1" applyAlignment="1">
      <alignment horizontal="center" vertical="justify"/>
    </xf>
    <xf numFmtId="0" fontId="48" fillId="0" borderId="6" xfId="0" applyFont="1" applyBorder="1" applyAlignment="1">
      <alignment horizontal="center" vertical="justify"/>
    </xf>
    <xf numFmtId="0" fontId="48" fillId="0" borderId="0" xfId="0" applyFont="1" applyBorder="1" applyAlignment="1">
      <alignment horizontal="center" vertical="justify"/>
    </xf>
    <xf numFmtId="0" fontId="48" fillId="0" borderId="7" xfId="0" applyFont="1" applyBorder="1" applyAlignment="1">
      <alignment horizontal="center" vertical="justify"/>
    </xf>
    <xf numFmtId="0" fontId="48" fillId="0" borderId="8" xfId="0" applyFont="1" applyBorder="1" applyAlignment="1">
      <alignment horizontal="center" vertical="justify"/>
    </xf>
    <xf numFmtId="0" fontId="48" fillId="0" borderId="9" xfId="0" applyFont="1" applyBorder="1" applyAlignment="1">
      <alignment horizontal="center" vertical="justify"/>
    </xf>
    <xf numFmtId="0" fontId="48" fillId="0" borderId="10" xfId="0" applyFont="1" applyBorder="1" applyAlignment="1">
      <alignment horizontal="center" vertical="justify"/>
    </xf>
    <xf numFmtId="0" fontId="53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43" fontId="10" fillId="0" borderId="6" xfId="9" applyFont="1" applyBorder="1" applyAlignment="1">
      <alignment horizontal="right" vertical="top" wrapText="1"/>
    </xf>
    <xf numFmtId="43" fontId="10" fillId="0" borderId="7" xfId="9" applyFont="1" applyBorder="1" applyAlignment="1">
      <alignment horizontal="right" vertical="top" wrapText="1"/>
    </xf>
    <xf numFmtId="43" fontId="10" fillId="0" borderId="6" xfId="9" applyFont="1" applyBorder="1" applyAlignment="1">
      <alignment horizontal="justify" vertical="top" wrapText="1"/>
    </xf>
    <xf numFmtId="43" fontId="10" fillId="0" borderId="7" xfId="9" applyFont="1" applyBorder="1" applyAlignment="1">
      <alignment horizontal="justify" vertical="top" wrapText="1"/>
    </xf>
    <xf numFmtId="43" fontId="7" fillId="0" borderId="6" xfId="9" applyFont="1" applyBorder="1" applyAlignment="1">
      <alignment horizontal="justify" vertical="top" wrapText="1"/>
    </xf>
    <xf numFmtId="43" fontId="7" fillId="0" borderId="7" xfId="9" applyFont="1" applyBorder="1" applyAlignment="1">
      <alignment horizontal="justify" vertical="top" wrapText="1"/>
    </xf>
    <xf numFmtId="43" fontId="50" fillId="0" borderId="11" xfId="9" applyFont="1" applyBorder="1" applyAlignment="1">
      <alignment horizontal="right" vertical="center" wrapText="1"/>
    </xf>
    <xf numFmtId="43" fontId="50" fillId="0" borderId="12" xfId="9" applyFont="1" applyBorder="1" applyAlignment="1">
      <alignment horizontal="right" vertical="center" wrapText="1"/>
    </xf>
    <xf numFmtId="43" fontId="50" fillId="0" borderId="13" xfId="9" applyFont="1" applyBorder="1" applyAlignment="1">
      <alignment horizontal="righ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7" fillId="0" borderId="6" xfId="0" applyFont="1" applyBorder="1" applyAlignment="1">
      <alignment horizontal="left" vertical="center" wrapText="1"/>
    </xf>
    <xf numFmtId="0" fontId="57" fillId="0" borderId="7" xfId="0" applyFont="1" applyBorder="1" applyAlignment="1">
      <alignment horizontal="left" vertical="center" wrapText="1"/>
    </xf>
    <xf numFmtId="0" fontId="32" fillId="2" borderId="40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9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47" fillId="5" borderId="51" xfId="0" applyFont="1" applyFill="1" applyBorder="1" applyAlignment="1">
      <alignment horizontal="center" vertical="center"/>
    </xf>
    <xf numFmtId="0" fontId="47" fillId="5" borderId="52" xfId="0" applyFont="1" applyFill="1" applyBorder="1" applyAlignment="1">
      <alignment horizontal="center" vertical="center"/>
    </xf>
    <xf numFmtId="0" fontId="47" fillId="5" borderId="53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left" vertical="center"/>
    </xf>
    <xf numFmtId="0" fontId="46" fillId="5" borderId="54" xfId="0" applyFont="1" applyFill="1" applyBorder="1" applyAlignment="1">
      <alignment horizontal="left" vertical="center"/>
    </xf>
    <xf numFmtId="0" fontId="47" fillId="5" borderId="58" xfId="0" applyFont="1" applyFill="1" applyBorder="1" applyAlignment="1">
      <alignment horizontal="center" vertical="center"/>
    </xf>
    <xf numFmtId="0" fontId="47" fillId="5" borderId="5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left" vertical="center" wrapText="1"/>
    </xf>
    <xf numFmtId="0" fontId="46" fillId="5" borderId="54" xfId="0" applyFont="1" applyFill="1" applyBorder="1" applyAlignment="1">
      <alignment horizontal="left" vertical="center" wrapText="1"/>
    </xf>
    <xf numFmtId="0" fontId="46" fillId="5" borderId="61" xfId="0" applyFont="1" applyFill="1" applyBorder="1" applyAlignment="1">
      <alignment horizontal="center" vertical="center" wrapText="1"/>
    </xf>
    <xf numFmtId="0" fontId="46" fillId="5" borderId="62" xfId="0" applyFont="1" applyFill="1" applyBorder="1" applyAlignment="1">
      <alignment horizontal="center" vertical="center" wrapText="1"/>
    </xf>
    <xf numFmtId="0" fontId="46" fillId="5" borderId="63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64" xfId="0" applyFont="1" applyFill="1" applyBorder="1" applyAlignment="1">
      <alignment horizontal="center" vertical="center" wrapText="1"/>
    </xf>
    <xf numFmtId="0" fontId="46" fillId="5" borderId="58" xfId="0" applyFont="1" applyFill="1" applyBorder="1" applyAlignment="1">
      <alignment horizontal="center" vertical="center" wrapText="1"/>
    </xf>
    <xf numFmtId="0" fontId="46" fillId="5" borderId="59" xfId="0" applyFont="1" applyFill="1" applyBorder="1" applyAlignment="1">
      <alignment horizontal="center" vertical="center" wrapText="1"/>
    </xf>
    <xf numFmtId="0" fontId="46" fillId="5" borderId="64" xfId="0" applyFont="1" applyFill="1" applyBorder="1" applyAlignment="1">
      <alignment horizontal="center" vertical="center"/>
    </xf>
    <xf numFmtId="0" fontId="46" fillId="5" borderId="58" xfId="0" applyFont="1" applyFill="1" applyBorder="1" applyAlignment="1">
      <alignment horizontal="center" vertical="center"/>
    </xf>
    <xf numFmtId="0" fontId="46" fillId="5" borderId="59" xfId="0" applyFont="1" applyFill="1" applyBorder="1" applyAlignment="1">
      <alignment horizontal="center" vertical="center"/>
    </xf>
    <xf numFmtId="0" fontId="46" fillId="5" borderId="65" xfId="0" applyFont="1" applyFill="1" applyBorder="1" applyAlignment="1">
      <alignment horizontal="center" vertical="center"/>
    </xf>
    <xf numFmtId="0" fontId="46" fillId="5" borderId="5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6" fillId="5" borderId="66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6" fillId="6" borderId="68" xfId="0" applyFont="1" applyFill="1" applyBorder="1" applyAlignment="1">
      <alignment horizontal="left" vertical="center" wrapText="1"/>
    </xf>
    <xf numFmtId="0" fontId="46" fillId="6" borderId="69" xfId="0" applyFont="1" applyFill="1" applyBorder="1" applyAlignment="1">
      <alignment horizontal="left" vertical="center" wrapText="1"/>
    </xf>
    <xf numFmtId="0" fontId="46" fillId="6" borderId="63" xfId="0" applyFont="1" applyFill="1" applyBorder="1" applyAlignment="1">
      <alignment horizontal="left" vertical="center" wrapText="1"/>
    </xf>
    <xf numFmtId="0" fontId="46" fillId="6" borderId="70" xfId="0" applyFont="1" applyFill="1" applyBorder="1" applyAlignment="1">
      <alignment horizontal="left" vertical="center" wrapText="1"/>
    </xf>
    <xf numFmtId="0" fontId="46" fillId="6" borderId="71" xfId="0" applyFont="1" applyFill="1" applyBorder="1" applyAlignment="1">
      <alignment horizontal="left" vertical="center" wrapText="1"/>
    </xf>
    <xf numFmtId="0" fontId="46" fillId="6" borderId="72" xfId="0" applyFont="1" applyFill="1" applyBorder="1" applyAlignment="1">
      <alignment horizontal="left" vertical="center" wrapText="1"/>
    </xf>
    <xf numFmtId="0" fontId="46" fillId="6" borderId="70" xfId="0" applyFont="1" applyFill="1" applyBorder="1" applyAlignment="1">
      <alignment horizontal="center" vertical="center" wrapText="1"/>
    </xf>
    <xf numFmtId="0" fontId="46" fillId="5" borderId="70" xfId="0" applyFont="1" applyFill="1" applyBorder="1" applyAlignment="1">
      <alignment horizontal="center" vertical="center"/>
    </xf>
    <xf numFmtId="0" fontId="46" fillId="5" borderId="61" xfId="0" applyFont="1" applyFill="1" applyBorder="1" applyAlignment="1">
      <alignment horizontal="center" vertical="center"/>
    </xf>
    <xf numFmtId="0" fontId="46" fillId="5" borderId="62" xfId="0" applyFont="1" applyFill="1" applyBorder="1" applyAlignment="1">
      <alignment horizontal="center" vertical="center"/>
    </xf>
    <xf numFmtId="0" fontId="46" fillId="5" borderId="63" xfId="0" applyFont="1" applyFill="1" applyBorder="1" applyAlignment="1">
      <alignment horizontal="center" vertical="center"/>
    </xf>
    <xf numFmtId="0" fontId="46" fillId="5" borderId="58" xfId="0" applyFont="1" applyFill="1" applyBorder="1" applyAlignment="1">
      <alignment horizontal="left" vertical="center" wrapText="1"/>
    </xf>
    <xf numFmtId="0" fontId="46" fillId="5" borderId="59" xfId="0" applyFont="1" applyFill="1" applyBorder="1" applyAlignment="1">
      <alignment horizontal="left" vertical="center" wrapText="1"/>
    </xf>
    <xf numFmtId="0" fontId="46" fillId="5" borderId="0" xfId="0" applyFont="1" applyFill="1" applyBorder="1" applyAlignment="1">
      <alignment horizontal="center" vertical="center"/>
    </xf>
    <xf numFmtId="0" fontId="47" fillId="5" borderId="61" xfId="0" applyFont="1" applyFill="1" applyBorder="1" applyAlignment="1">
      <alignment horizontal="center" vertical="center"/>
    </xf>
    <xf numFmtId="0" fontId="47" fillId="5" borderId="62" xfId="0" applyFont="1" applyFill="1" applyBorder="1" applyAlignment="1">
      <alignment horizontal="center" vertical="center"/>
    </xf>
    <xf numFmtId="0" fontId="47" fillId="5" borderId="63" xfId="0" applyFont="1" applyFill="1" applyBorder="1" applyAlignment="1">
      <alignment horizontal="center" vertical="center"/>
    </xf>
    <xf numFmtId="0" fontId="47" fillId="5" borderId="61" xfId="0" applyFont="1" applyFill="1" applyBorder="1" applyAlignment="1">
      <alignment horizontal="center" vertical="center" wrapText="1"/>
    </xf>
    <xf numFmtId="0" fontId="47" fillId="5" borderId="62" xfId="0" applyFont="1" applyFill="1" applyBorder="1" applyAlignment="1">
      <alignment horizontal="center" vertical="center" wrapText="1"/>
    </xf>
    <xf numFmtId="0" fontId="47" fillId="5" borderId="63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6" fillId="5" borderId="76" xfId="0" applyFont="1" applyFill="1" applyBorder="1" applyAlignment="1">
      <alignment horizontal="center" vertical="center" wrapText="1"/>
    </xf>
    <xf numFmtId="0" fontId="46" fillId="5" borderId="77" xfId="0" applyFont="1" applyFill="1" applyBorder="1" applyAlignment="1">
      <alignment horizontal="center" vertical="center" wrapText="1"/>
    </xf>
    <xf numFmtId="0" fontId="46" fillId="5" borderId="78" xfId="0" applyFont="1" applyFill="1" applyBorder="1" applyAlignment="1">
      <alignment horizontal="center" vertical="center" wrapText="1"/>
    </xf>
    <xf numFmtId="0" fontId="46" fillId="5" borderId="72" xfId="0" applyFont="1" applyFill="1" applyBorder="1" applyAlignment="1">
      <alignment horizontal="center" vertical="center" wrapText="1"/>
    </xf>
    <xf numFmtId="0" fontId="46" fillId="5" borderId="75" xfId="0" applyFont="1" applyFill="1" applyBorder="1" applyAlignment="1">
      <alignment horizontal="center" vertical="center" wrapText="1"/>
    </xf>
    <xf numFmtId="0" fontId="46" fillId="5" borderId="69" xfId="0" applyFont="1" applyFill="1" applyBorder="1" applyAlignment="1">
      <alignment horizontal="center" vertical="center" wrapText="1"/>
    </xf>
    <xf numFmtId="0" fontId="46" fillId="5" borderId="72" xfId="0" applyFont="1" applyFill="1" applyBorder="1" applyAlignment="1">
      <alignment horizontal="center" vertical="center"/>
    </xf>
    <xf numFmtId="0" fontId="46" fillId="5" borderId="75" xfId="0" applyFont="1" applyFill="1" applyBorder="1" applyAlignment="1">
      <alignment horizontal="center" vertical="center"/>
    </xf>
    <xf numFmtId="0" fontId="46" fillId="5" borderId="69" xfId="0" applyFont="1" applyFill="1" applyBorder="1" applyAlignment="1">
      <alignment horizontal="center" vertical="center"/>
    </xf>
    <xf numFmtId="0" fontId="46" fillId="6" borderId="72" xfId="0" applyFont="1" applyFill="1" applyBorder="1" applyAlignment="1">
      <alignment horizontal="center" vertical="center" wrapText="1"/>
    </xf>
    <xf numFmtId="0" fontId="46" fillId="6" borderId="69" xfId="0" applyFont="1" applyFill="1" applyBorder="1" applyAlignment="1">
      <alignment horizontal="center" vertical="center" wrapText="1"/>
    </xf>
    <xf numFmtId="0" fontId="46" fillId="5" borderId="46" xfId="0" applyFont="1" applyFill="1" applyBorder="1" applyAlignment="1">
      <alignment horizontal="center" vertical="center"/>
    </xf>
    <xf numFmtId="0" fontId="46" fillId="5" borderId="51" xfId="0" applyFont="1" applyFill="1" applyBorder="1" applyAlignment="1">
      <alignment horizontal="center" vertical="center"/>
    </xf>
    <xf numFmtId="0" fontId="46" fillId="6" borderId="46" xfId="0" applyFont="1" applyFill="1" applyBorder="1" applyAlignment="1">
      <alignment horizontal="center" vertical="center" wrapText="1"/>
    </xf>
    <xf numFmtId="0" fontId="46" fillId="6" borderId="47" xfId="0" applyFont="1" applyFill="1" applyBorder="1" applyAlignment="1">
      <alignment horizontal="center" vertical="center" wrapText="1"/>
    </xf>
    <xf numFmtId="0" fontId="46" fillId="6" borderId="71" xfId="0" applyFont="1" applyFill="1" applyBorder="1" applyAlignment="1">
      <alignment horizontal="center" vertical="center" wrapText="1"/>
    </xf>
    <xf numFmtId="0" fontId="46" fillId="6" borderId="49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54" xfId="0" applyFont="1" applyFill="1" applyBorder="1" applyAlignment="1">
      <alignment horizontal="center" vertical="center" wrapText="1"/>
    </xf>
    <xf numFmtId="0" fontId="46" fillId="6" borderId="51" xfId="0" applyFont="1" applyFill="1" applyBorder="1" applyAlignment="1">
      <alignment horizontal="center" vertical="center" wrapText="1"/>
    </xf>
    <xf numFmtId="0" fontId="46" fillId="6" borderId="52" xfId="0" applyFont="1" applyFill="1" applyBorder="1" applyAlignment="1">
      <alignment horizontal="center" vertical="center" wrapText="1"/>
    </xf>
    <xf numFmtId="0" fontId="46" fillId="6" borderId="68" xfId="0" applyFont="1" applyFill="1" applyBorder="1" applyAlignment="1">
      <alignment horizontal="center" vertical="center" wrapText="1"/>
    </xf>
    <xf numFmtId="0" fontId="46" fillId="6" borderId="75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left" vertical="center"/>
    </xf>
    <xf numFmtId="0" fontId="47" fillId="5" borderId="0" xfId="0" applyFont="1" applyFill="1" applyAlignment="1">
      <alignment horizontal="left" vertical="center"/>
    </xf>
    <xf numFmtId="0" fontId="47" fillId="7" borderId="0" xfId="0" applyFont="1" applyFill="1" applyAlignment="1">
      <alignment horizontal="center" vertical="center"/>
    </xf>
    <xf numFmtId="0" fontId="46" fillId="5" borderId="79" xfId="0" applyFont="1" applyFill="1" applyBorder="1" applyAlignment="1">
      <alignment horizontal="center" vertical="center" wrapText="1"/>
    </xf>
    <xf numFmtId="0" fontId="47" fillId="5" borderId="66" xfId="0" applyFont="1" applyFill="1" applyBorder="1" applyAlignment="1">
      <alignment horizontal="center" vertical="center"/>
    </xf>
    <xf numFmtId="0" fontId="47" fillId="5" borderId="60" xfId="0" applyFont="1" applyFill="1" applyBorder="1" applyAlignment="1">
      <alignment horizontal="center" vertical="center"/>
    </xf>
    <xf numFmtId="0" fontId="47" fillId="5" borderId="67" xfId="0" applyFont="1" applyFill="1" applyBorder="1" applyAlignment="1">
      <alignment horizontal="center" vertical="center"/>
    </xf>
    <xf numFmtId="0" fontId="47" fillId="5" borderId="65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50" xfId="0" applyFont="1" applyFill="1" applyBorder="1" applyAlignment="1">
      <alignment horizontal="center" vertical="center"/>
    </xf>
    <xf numFmtId="0" fontId="47" fillId="5" borderId="80" xfId="0" applyFont="1" applyFill="1" applyBorder="1" applyAlignment="1">
      <alignment horizontal="center" vertical="center"/>
    </xf>
    <xf numFmtId="0" fontId="47" fillId="5" borderId="57" xfId="0" applyFont="1" applyFill="1" applyBorder="1" applyAlignment="1">
      <alignment horizontal="center" vertical="center"/>
    </xf>
    <xf numFmtId="0" fontId="47" fillId="5" borderId="81" xfId="0" applyFont="1" applyFill="1" applyBorder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47" fillId="5" borderId="66" xfId="0" applyFont="1" applyFill="1" applyBorder="1" applyAlignment="1">
      <alignment horizontal="left" vertical="top"/>
    </xf>
    <xf numFmtId="0" fontId="47" fillId="5" borderId="60" xfId="0" applyFont="1" applyFill="1" applyBorder="1" applyAlignment="1">
      <alignment horizontal="left" vertical="top"/>
    </xf>
    <xf numFmtId="0" fontId="47" fillId="5" borderId="67" xfId="0" applyFont="1" applyFill="1" applyBorder="1" applyAlignment="1">
      <alignment horizontal="left" vertical="top"/>
    </xf>
    <xf numFmtId="0" fontId="47" fillId="5" borderId="65" xfId="0" applyFont="1" applyFill="1" applyBorder="1" applyAlignment="1">
      <alignment horizontal="left" vertical="top"/>
    </xf>
    <xf numFmtId="0" fontId="47" fillId="5" borderId="0" xfId="0" applyFont="1" applyFill="1" applyBorder="1" applyAlignment="1">
      <alignment horizontal="left" vertical="top"/>
    </xf>
    <xf numFmtId="0" fontId="47" fillId="5" borderId="50" xfId="0" applyFont="1" applyFill="1" applyBorder="1" applyAlignment="1">
      <alignment horizontal="left" vertical="top"/>
    </xf>
    <xf numFmtId="0" fontId="47" fillId="5" borderId="80" xfId="0" applyFont="1" applyFill="1" applyBorder="1" applyAlignment="1">
      <alignment horizontal="left" vertical="top"/>
    </xf>
    <xf numFmtId="0" fontId="47" fillId="5" borderId="57" xfId="0" applyFont="1" applyFill="1" applyBorder="1" applyAlignment="1">
      <alignment horizontal="left" vertical="top"/>
    </xf>
    <xf numFmtId="0" fontId="47" fillId="5" borderId="81" xfId="0" applyFont="1" applyFill="1" applyBorder="1" applyAlignment="1">
      <alignment horizontal="left" vertical="top"/>
    </xf>
    <xf numFmtId="0" fontId="47" fillId="5" borderId="6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left"/>
    </xf>
    <xf numFmtId="0" fontId="71" fillId="0" borderId="0" xfId="0" applyFont="1" applyAlignment="1">
      <alignment horizontal="left" vertical="center"/>
    </xf>
    <xf numFmtId="0" fontId="71" fillId="0" borderId="0" xfId="0" applyNumberFormat="1" applyFont="1" applyFill="1" applyBorder="1" applyAlignment="1" applyProtection="1">
      <alignment horizont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1">
    <cellStyle name="Euro" xfId="2"/>
    <cellStyle name="Euro 2" xfId="3"/>
    <cellStyle name="Euro 3" xfId="4"/>
    <cellStyle name="Millares" xfId="9" builtinId="3"/>
    <cellStyle name="Millares 3" xfId="8"/>
    <cellStyle name="Moneda" xfId="10" builtinId="4"/>
    <cellStyle name="Normal" xfId="0" builtinId="0"/>
    <cellStyle name="Normal 2" xfId="1"/>
    <cellStyle name="Normal 3" xfId="7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326045</xdr:colOff>
      <xdr:row>3</xdr:row>
      <xdr:rowOff>152878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7405025" y="73199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195946</xdr:colOff>
      <xdr:row>0</xdr:row>
      <xdr:rowOff>9525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311246" y="9525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516053</xdr:colOff>
      <xdr:row>4</xdr:row>
      <xdr:rowOff>171928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9430015" y="955494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8</xdr:col>
      <xdr:colOff>690105</xdr:colOff>
      <xdr:row>0</xdr:row>
      <xdr:rowOff>0</xdr:rowOff>
    </xdr:from>
    <xdr:ext cx="1046953" cy="416781"/>
    <xdr:sp macro="" textlink="">
      <xdr:nvSpPr>
        <xdr:cNvPr id="4" name="3 CuadroTexto"/>
        <xdr:cNvSpPr txBox="1"/>
      </xdr:nvSpPr>
      <xdr:spPr>
        <a:xfrm>
          <a:off x="7871955" y="923626"/>
          <a:ext cx="1046953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31820" y="92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36663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316028</xdr:colOff>
      <xdr:row>4</xdr:row>
      <xdr:rowOff>104775</xdr:rowOff>
    </xdr:from>
    <xdr:ext cx="2332433" cy="254557"/>
    <xdr:sp macro="" textlink="">
      <xdr:nvSpPr>
        <xdr:cNvPr id="4" name="3 CuadroTexto"/>
        <xdr:cNvSpPr txBox="1"/>
      </xdr:nvSpPr>
      <xdr:spPr>
        <a:xfrm>
          <a:off x="6259628" y="88201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657600" y="92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89241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316028</xdr:colOff>
      <xdr:row>4</xdr:row>
      <xdr:rowOff>104775</xdr:rowOff>
    </xdr:from>
    <xdr:ext cx="2332433" cy="254557"/>
    <xdr:sp macro="" textlink="">
      <xdr:nvSpPr>
        <xdr:cNvPr id="4" name="3 CuadroTexto"/>
        <xdr:cNvSpPr txBox="1"/>
      </xdr:nvSpPr>
      <xdr:spPr>
        <a:xfrm>
          <a:off x="6785408" y="882015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oneCellAnchor>
    <xdr:from>
      <xdr:col>2</xdr:col>
      <xdr:colOff>0</xdr:colOff>
      <xdr:row>26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657600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22</xdr:row>
      <xdr:rowOff>0</xdr:rowOff>
    </xdr:from>
    <xdr:ext cx="1285187" cy="254557"/>
    <xdr:sp macro="" textlink="">
      <xdr:nvSpPr>
        <xdr:cNvPr id="6" name="5 CuadroTexto"/>
        <xdr:cNvSpPr txBox="1"/>
      </xdr:nvSpPr>
      <xdr:spPr>
        <a:xfrm>
          <a:off x="7892415" y="765810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323850</xdr:colOff>
      <xdr:row>26</xdr:row>
      <xdr:rowOff>104775</xdr:rowOff>
    </xdr:from>
    <xdr:ext cx="2324611" cy="254557"/>
    <xdr:sp macro="" textlink="">
      <xdr:nvSpPr>
        <xdr:cNvPr id="7" name="6 CuadroTexto"/>
        <xdr:cNvSpPr txBox="1"/>
      </xdr:nvSpPr>
      <xdr:spPr>
        <a:xfrm>
          <a:off x="6793230" y="8540115"/>
          <a:ext cx="2324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ANUAL 2014</a:t>
          </a:r>
        </a:p>
      </xdr:txBody>
    </xdr:sp>
    <xdr:clientData/>
  </xdr:oneCellAnchor>
  <xdr:oneCellAnchor>
    <xdr:from>
      <xdr:col>2</xdr:col>
      <xdr:colOff>0</xdr:colOff>
      <xdr:row>48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657600" y="16190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323850</xdr:colOff>
      <xdr:row>48</xdr:row>
      <xdr:rowOff>104775</xdr:rowOff>
    </xdr:from>
    <xdr:ext cx="2324611" cy="254557"/>
    <xdr:sp macro="" textlink="">
      <xdr:nvSpPr>
        <xdr:cNvPr id="9" name="8 CuadroTexto"/>
        <xdr:cNvSpPr txBox="1"/>
      </xdr:nvSpPr>
      <xdr:spPr>
        <a:xfrm>
          <a:off x="6793230" y="16152495"/>
          <a:ext cx="2324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ANUAL 2014</a:t>
          </a:r>
        </a:p>
      </xdr:txBody>
    </xdr:sp>
    <xdr:clientData/>
  </xdr:oneCellAnchor>
  <xdr:oneCellAnchor>
    <xdr:from>
      <xdr:col>6</xdr:col>
      <xdr:colOff>485775</xdr:colOff>
      <xdr:row>44</xdr:row>
      <xdr:rowOff>0</xdr:rowOff>
    </xdr:from>
    <xdr:ext cx="1285187" cy="254557"/>
    <xdr:sp macro="" textlink="">
      <xdr:nvSpPr>
        <xdr:cNvPr id="10" name="9 CuadroTexto"/>
        <xdr:cNvSpPr txBox="1"/>
      </xdr:nvSpPr>
      <xdr:spPr>
        <a:xfrm>
          <a:off x="7892415" y="1531620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94</xdr:row>
      <xdr:rowOff>142875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3657600" y="2364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323850</xdr:colOff>
      <xdr:row>94</xdr:row>
      <xdr:rowOff>104775</xdr:rowOff>
    </xdr:from>
    <xdr:ext cx="2324611" cy="254557"/>
    <xdr:sp macro="" textlink="">
      <xdr:nvSpPr>
        <xdr:cNvPr id="12" name="11 CuadroTexto"/>
        <xdr:cNvSpPr txBox="1"/>
      </xdr:nvSpPr>
      <xdr:spPr>
        <a:xfrm>
          <a:off x="6793230" y="23604855"/>
          <a:ext cx="2324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ANUAL 2014</a:t>
          </a:r>
        </a:p>
      </xdr:txBody>
    </xdr:sp>
    <xdr:clientData/>
  </xdr:oneCellAnchor>
  <xdr:oneCellAnchor>
    <xdr:from>
      <xdr:col>6</xdr:col>
      <xdr:colOff>485775</xdr:colOff>
      <xdr:row>91</xdr:row>
      <xdr:rowOff>0</xdr:rowOff>
    </xdr:from>
    <xdr:ext cx="1285187" cy="254557"/>
    <xdr:sp macro="" textlink="">
      <xdr:nvSpPr>
        <xdr:cNvPr id="13" name="12 CuadroTexto"/>
        <xdr:cNvSpPr txBox="1"/>
      </xdr:nvSpPr>
      <xdr:spPr>
        <a:xfrm>
          <a:off x="7892415" y="2295144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316028</xdr:colOff>
      <xdr:row>26</xdr:row>
      <xdr:rowOff>182880</xdr:rowOff>
    </xdr:from>
    <xdr:ext cx="2332433" cy="335280"/>
    <xdr:sp macro="" textlink="">
      <xdr:nvSpPr>
        <xdr:cNvPr id="14" name="3 CuadroTexto"/>
        <xdr:cNvSpPr txBox="1"/>
      </xdr:nvSpPr>
      <xdr:spPr>
        <a:xfrm>
          <a:off x="6785408" y="8618220"/>
          <a:ext cx="2332433" cy="335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323850</xdr:colOff>
      <xdr:row>48</xdr:row>
      <xdr:rowOff>104775</xdr:rowOff>
    </xdr:from>
    <xdr:ext cx="2324611" cy="254557"/>
    <xdr:sp macro="" textlink="">
      <xdr:nvSpPr>
        <xdr:cNvPr id="15" name="6 CuadroTexto"/>
        <xdr:cNvSpPr txBox="1"/>
      </xdr:nvSpPr>
      <xdr:spPr>
        <a:xfrm>
          <a:off x="6793230" y="8540115"/>
          <a:ext cx="2324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ANUAL 2014</a:t>
          </a:r>
        </a:p>
      </xdr:txBody>
    </xdr:sp>
    <xdr:clientData/>
  </xdr:oneCellAnchor>
  <xdr:oneCellAnchor>
    <xdr:from>
      <xdr:col>5</xdr:col>
      <xdr:colOff>316028</xdr:colOff>
      <xdr:row>47</xdr:row>
      <xdr:rowOff>175261</xdr:rowOff>
    </xdr:from>
    <xdr:ext cx="2332433" cy="366952"/>
    <xdr:sp macro="" textlink="">
      <xdr:nvSpPr>
        <xdr:cNvPr id="16" name="3 CuadroTexto"/>
        <xdr:cNvSpPr txBox="1"/>
      </xdr:nvSpPr>
      <xdr:spPr>
        <a:xfrm>
          <a:off x="6785408" y="14942821"/>
          <a:ext cx="2332433" cy="3669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2110538</xdr:colOff>
      <xdr:row>3</xdr:row>
      <xdr:rowOff>152878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5752898" y="73199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1095375</xdr:colOff>
      <xdr:row>0</xdr:row>
      <xdr:rowOff>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6696075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ETCA-I-09-B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325553</xdr:colOff>
      <xdr:row>4</xdr:row>
      <xdr:rowOff>9525</xdr:rowOff>
    </xdr:from>
    <xdr:ext cx="2097305" cy="254557"/>
    <xdr:sp macro="" textlink="">
      <xdr:nvSpPr>
        <xdr:cNvPr id="2" name="1 CuadroTexto"/>
        <xdr:cNvSpPr txBox="1"/>
      </xdr:nvSpPr>
      <xdr:spPr>
        <a:xfrm>
          <a:off x="5301413" y="756285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230303</xdr:colOff>
      <xdr:row>4</xdr:row>
      <xdr:rowOff>38100</xdr:rowOff>
    </xdr:from>
    <xdr:ext cx="2097305" cy="254557"/>
    <xdr:sp macro="" textlink="">
      <xdr:nvSpPr>
        <xdr:cNvPr id="2" name="1 CuadroTexto"/>
        <xdr:cNvSpPr txBox="1"/>
      </xdr:nvSpPr>
      <xdr:spPr>
        <a:xfrm>
          <a:off x="6455843" y="784860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858953</xdr:colOff>
      <xdr:row>4</xdr:row>
      <xdr:rowOff>9525</xdr:rowOff>
    </xdr:from>
    <xdr:ext cx="2097305" cy="254557"/>
    <xdr:sp macro="" textlink="">
      <xdr:nvSpPr>
        <xdr:cNvPr id="2" name="1 CuadroTexto"/>
        <xdr:cNvSpPr txBox="1"/>
      </xdr:nvSpPr>
      <xdr:spPr>
        <a:xfrm>
          <a:off x="6223433" y="756285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70</xdr:row>
      <xdr:rowOff>9525</xdr:rowOff>
    </xdr:from>
    <xdr:to>
      <xdr:col>3</xdr:col>
      <xdr:colOff>487408</xdr:colOff>
      <xdr:row>84</xdr:row>
      <xdr:rowOff>93519</xdr:rowOff>
    </xdr:to>
    <xdr:pic>
      <xdr:nvPicPr>
        <xdr:cNvPr id="2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4520" y="12308205"/>
          <a:ext cx="3667125" cy="2430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69</xdr:row>
      <xdr:rowOff>133350</xdr:rowOff>
    </xdr:from>
    <xdr:to>
      <xdr:col>17</xdr:col>
      <xdr:colOff>535305</xdr:colOff>
      <xdr:row>84</xdr:row>
      <xdr:rowOff>154566</xdr:rowOff>
    </xdr:to>
    <xdr:pic>
      <xdr:nvPicPr>
        <xdr:cNvPr id="3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11440" y="12264390"/>
          <a:ext cx="3857625" cy="2535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50771" y="76200"/>
          <a:ext cx="9488804" cy="535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222044</xdr:colOff>
      <xdr:row>3</xdr:row>
      <xdr:rowOff>327115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9720" y="123825"/>
          <a:ext cx="789190" cy="72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65</xdr:row>
      <xdr:rowOff>9525</xdr:rowOff>
    </xdr:from>
    <xdr:to>
      <xdr:col>3</xdr:col>
      <xdr:colOff>487408</xdr:colOff>
      <xdr:row>77</xdr:row>
      <xdr:rowOff>28577</xdr:rowOff>
    </xdr:to>
    <xdr:pic>
      <xdr:nvPicPr>
        <xdr:cNvPr id="6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4520" y="11470005"/>
          <a:ext cx="3667125" cy="2030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609600</xdr:colOff>
      <xdr:row>74</xdr:row>
      <xdr:rowOff>66676</xdr:rowOff>
    </xdr:from>
    <xdr:to>
      <xdr:col>2</xdr:col>
      <xdr:colOff>1209675</xdr:colOff>
      <xdr:row>75</xdr:row>
      <xdr:rowOff>114301</xdr:rowOff>
    </xdr:to>
    <xdr:sp macro="" textlink="">
      <xdr:nvSpPr>
        <xdr:cNvPr id="7" name="CuadroTexto 18"/>
        <xdr:cNvSpPr txBox="1"/>
      </xdr:nvSpPr>
      <xdr:spPr>
        <a:xfrm>
          <a:off x="2179320" y="13035916"/>
          <a:ext cx="173355" cy="2152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Cumplida</a:t>
          </a:r>
        </a:p>
      </xdr:txBody>
    </xdr:sp>
    <xdr:clientData/>
  </xdr:twoCellAnchor>
  <xdr:twoCellAnchor>
    <xdr:from>
      <xdr:col>2</xdr:col>
      <xdr:colOff>438150</xdr:colOff>
      <xdr:row>74</xdr:row>
      <xdr:rowOff>142875</xdr:rowOff>
    </xdr:from>
    <xdr:to>
      <xdr:col>2</xdr:col>
      <xdr:colOff>657225</xdr:colOff>
      <xdr:row>75</xdr:row>
      <xdr:rowOff>57150</xdr:rowOff>
    </xdr:to>
    <xdr:sp macro="" textlink="">
      <xdr:nvSpPr>
        <xdr:cNvPr id="8" name="Rectángulo 16"/>
        <xdr:cNvSpPr/>
      </xdr:nvSpPr>
      <xdr:spPr>
        <a:xfrm>
          <a:off x="2007870" y="13112115"/>
          <a:ext cx="219075" cy="8191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2</xdr:col>
      <xdr:colOff>590550</xdr:colOff>
      <xdr:row>75</xdr:row>
      <xdr:rowOff>114299</xdr:rowOff>
    </xdr:from>
    <xdr:to>
      <xdr:col>2</xdr:col>
      <xdr:colOff>1276350</xdr:colOff>
      <xdr:row>77</xdr:row>
      <xdr:rowOff>0</xdr:rowOff>
    </xdr:to>
    <xdr:sp macro="" textlink="">
      <xdr:nvSpPr>
        <xdr:cNvPr id="9" name="CuadroTexto 21"/>
        <xdr:cNvSpPr txBox="1"/>
      </xdr:nvSpPr>
      <xdr:spPr>
        <a:xfrm>
          <a:off x="2160270" y="13251179"/>
          <a:ext cx="190500" cy="220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En proceso</a:t>
          </a:r>
        </a:p>
      </xdr:txBody>
    </xdr:sp>
    <xdr:clientData/>
  </xdr:twoCellAnchor>
  <xdr:twoCellAnchor>
    <xdr:from>
      <xdr:col>2</xdr:col>
      <xdr:colOff>428625</xdr:colOff>
      <xdr:row>76</xdr:row>
      <xdr:rowOff>19050</xdr:rowOff>
    </xdr:from>
    <xdr:to>
      <xdr:col>2</xdr:col>
      <xdr:colOff>647700</xdr:colOff>
      <xdr:row>76</xdr:row>
      <xdr:rowOff>95250</xdr:rowOff>
    </xdr:to>
    <xdr:sp macro="" textlink="">
      <xdr:nvSpPr>
        <xdr:cNvPr id="10" name="Rectángulo 19"/>
        <xdr:cNvSpPr/>
      </xdr:nvSpPr>
      <xdr:spPr>
        <a:xfrm>
          <a:off x="1998345" y="13323570"/>
          <a:ext cx="219075" cy="762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11" name="CuadroTexto 24"/>
        <xdr:cNvSpPr txBox="1"/>
      </xdr:nvSpPr>
      <xdr:spPr>
        <a:xfrm>
          <a:off x="8852535" y="12820650"/>
          <a:ext cx="133350" cy="158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12" name="CuadroTexto 25"/>
        <xdr:cNvSpPr txBox="1"/>
      </xdr:nvSpPr>
      <xdr:spPr>
        <a:xfrm>
          <a:off x="9185910" y="12767309"/>
          <a:ext cx="422910" cy="211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13" name="CuadroTexto 26"/>
        <xdr:cNvSpPr txBox="1"/>
      </xdr:nvSpPr>
      <xdr:spPr>
        <a:xfrm>
          <a:off x="9846945" y="128016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14" name="CuadroTexto 28"/>
        <xdr:cNvSpPr txBox="1"/>
      </xdr:nvSpPr>
      <xdr:spPr>
        <a:xfrm>
          <a:off x="11026140" y="128111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15" name="CuadroTexto 29"/>
        <xdr:cNvSpPr txBox="1"/>
      </xdr:nvSpPr>
      <xdr:spPr>
        <a:xfrm>
          <a:off x="12011025" y="128206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9</xdr:col>
      <xdr:colOff>647700</xdr:colOff>
      <xdr:row>64</xdr:row>
      <xdr:rowOff>133350</xdr:rowOff>
    </xdr:from>
    <xdr:to>
      <xdr:col>17</xdr:col>
      <xdr:colOff>487680</xdr:colOff>
      <xdr:row>77</xdr:row>
      <xdr:rowOff>57152</xdr:rowOff>
    </xdr:to>
    <xdr:pic>
      <xdr:nvPicPr>
        <xdr:cNvPr id="1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11440" y="11426190"/>
          <a:ext cx="3810000" cy="2103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8370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1053471" y="62059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110</xdr:row>
      <xdr:rowOff>0</xdr:rowOff>
    </xdr:from>
    <xdr:to>
      <xdr:col>3</xdr:col>
      <xdr:colOff>487408</xdr:colOff>
      <xdr:row>124</xdr:row>
      <xdr:rowOff>83994</xdr:rowOff>
    </xdr:to>
    <xdr:pic>
      <xdr:nvPicPr>
        <xdr:cNvPr id="19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2963525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110</xdr:row>
      <xdr:rowOff>0</xdr:rowOff>
    </xdr:from>
    <xdr:to>
      <xdr:col>17</xdr:col>
      <xdr:colOff>535305</xdr:colOff>
      <xdr:row>125</xdr:row>
      <xdr:rowOff>21215</xdr:rowOff>
    </xdr:to>
    <xdr:pic>
      <xdr:nvPicPr>
        <xdr:cNvPr id="20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2913179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222044</xdr:colOff>
      <xdr:row>114</xdr:row>
      <xdr:rowOff>50890</xdr:rowOff>
    </xdr:to>
    <xdr:pic>
      <xdr:nvPicPr>
        <xdr:cNvPr id="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123825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110</xdr:row>
      <xdr:rowOff>0</xdr:rowOff>
    </xdr:from>
    <xdr:to>
      <xdr:col>3</xdr:col>
      <xdr:colOff>487408</xdr:colOff>
      <xdr:row>122</xdr:row>
      <xdr:rowOff>19051</xdr:rowOff>
    </xdr:to>
    <xdr:pic>
      <xdr:nvPicPr>
        <xdr:cNvPr id="23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2092668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110</xdr:row>
      <xdr:rowOff>0</xdr:rowOff>
    </xdr:from>
    <xdr:to>
      <xdr:col>17</xdr:col>
      <xdr:colOff>487680</xdr:colOff>
      <xdr:row>122</xdr:row>
      <xdr:rowOff>97972</xdr:rowOff>
    </xdr:to>
    <xdr:pic>
      <xdr:nvPicPr>
        <xdr:cNvPr id="33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204232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110</xdr:row>
      <xdr:rowOff>0</xdr:rowOff>
    </xdr:from>
    <xdr:ext cx="1222708" cy="257174"/>
    <xdr:sp macro="" textlink="">
      <xdr:nvSpPr>
        <xdr:cNvPr id="34" name="16 CuadroTexto"/>
        <xdr:cNvSpPr txBox="1"/>
      </xdr:nvSpPr>
      <xdr:spPr>
        <a:xfrm>
          <a:off x="11820683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110</xdr:row>
      <xdr:rowOff>0</xdr:rowOff>
    </xdr:from>
    <xdr:ext cx="2137124" cy="239809"/>
    <xdr:sp macro="" textlink="">
      <xdr:nvSpPr>
        <xdr:cNvPr id="35" name="17 CuadroTexto"/>
        <xdr:cNvSpPr txBox="1"/>
      </xdr:nvSpPr>
      <xdr:spPr>
        <a:xfrm>
          <a:off x="11038231" y="639103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110</xdr:row>
      <xdr:rowOff>0</xdr:rowOff>
    </xdr:from>
    <xdr:to>
      <xdr:col>3</xdr:col>
      <xdr:colOff>487408</xdr:colOff>
      <xdr:row>124</xdr:row>
      <xdr:rowOff>83994</xdr:rowOff>
    </xdr:to>
    <xdr:pic>
      <xdr:nvPicPr>
        <xdr:cNvPr id="36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2963525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110</xdr:row>
      <xdr:rowOff>0</xdr:rowOff>
    </xdr:from>
    <xdr:to>
      <xdr:col>17</xdr:col>
      <xdr:colOff>535305</xdr:colOff>
      <xdr:row>125</xdr:row>
      <xdr:rowOff>21215</xdr:rowOff>
    </xdr:to>
    <xdr:pic>
      <xdr:nvPicPr>
        <xdr:cNvPr id="37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2913179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222044</xdr:colOff>
      <xdr:row>114</xdr:row>
      <xdr:rowOff>50890</xdr:rowOff>
    </xdr:to>
    <xdr:pic>
      <xdr:nvPicPr>
        <xdr:cNvPr id="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123825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110</xdr:row>
      <xdr:rowOff>0</xdr:rowOff>
    </xdr:from>
    <xdr:to>
      <xdr:col>3</xdr:col>
      <xdr:colOff>487408</xdr:colOff>
      <xdr:row>122</xdr:row>
      <xdr:rowOff>19051</xdr:rowOff>
    </xdr:to>
    <xdr:pic>
      <xdr:nvPicPr>
        <xdr:cNvPr id="40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2092668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110</xdr:row>
      <xdr:rowOff>0</xdr:rowOff>
    </xdr:from>
    <xdr:to>
      <xdr:col>17</xdr:col>
      <xdr:colOff>487680</xdr:colOff>
      <xdr:row>122</xdr:row>
      <xdr:rowOff>97972</xdr:rowOff>
    </xdr:to>
    <xdr:pic>
      <xdr:nvPicPr>
        <xdr:cNvPr id="50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204232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110</xdr:row>
      <xdr:rowOff>0</xdr:rowOff>
    </xdr:from>
    <xdr:ext cx="1222708" cy="257174"/>
    <xdr:sp macro="" textlink="">
      <xdr:nvSpPr>
        <xdr:cNvPr id="51" name="16 CuadroTexto"/>
        <xdr:cNvSpPr txBox="1"/>
      </xdr:nvSpPr>
      <xdr:spPr>
        <a:xfrm>
          <a:off x="11820683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110</xdr:row>
      <xdr:rowOff>0</xdr:rowOff>
    </xdr:from>
    <xdr:ext cx="2137124" cy="239809"/>
    <xdr:sp macro="" textlink="">
      <xdr:nvSpPr>
        <xdr:cNvPr id="52" name="17 CuadroTexto"/>
        <xdr:cNvSpPr txBox="1"/>
      </xdr:nvSpPr>
      <xdr:spPr>
        <a:xfrm>
          <a:off x="11038231" y="639103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110</xdr:row>
      <xdr:rowOff>0</xdr:rowOff>
    </xdr:from>
    <xdr:to>
      <xdr:col>3</xdr:col>
      <xdr:colOff>487408</xdr:colOff>
      <xdr:row>124</xdr:row>
      <xdr:rowOff>83994</xdr:rowOff>
    </xdr:to>
    <xdr:pic>
      <xdr:nvPicPr>
        <xdr:cNvPr id="53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2963525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110</xdr:row>
      <xdr:rowOff>0</xdr:rowOff>
    </xdr:from>
    <xdr:to>
      <xdr:col>17</xdr:col>
      <xdr:colOff>535305</xdr:colOff>
      <xdr:row>125</xdr:row>
      <xdr:rowOff>21215</xdr:rowOff>
    </xdr:to>
    <xdr:pic>
      <xdr:nvPicPr>
        <xdr:cNvPr id="54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2913179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222044</xdr:colOff>
      <xdr:row>114</xdr:row>
      <xdr:rowOff>50890</xdr:rowOff>
    </xdr:to>
    <xdr:pic>
      <xdr:nvPicPr>
        <xdr:cNvPr id="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123825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110</xdr:row>
      <xdr:rowOff>0</xdr:rowOff>
    </xdr:from>
    <xdr:to>
      <xdr:col>3</xdr:col>
      <xdr:colOff>487408</xdr:colOff>
      <xdr:row>122</xdr:row>
      <xdr:rowOff>19051</xdr:rowOff>
    </xdr:to>
    <xdr:pic>
      <xdr:nvPicPr>
        <xdr:cNvPr id="57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2092668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110</xdr:row>
      <xdr:rowOff>0</xdr:rowOff>
    </xdr:from>
    <xdr:to>
      <xdr:col>17</xdr:col>
      <xdr:colOff>487680</xdr:colOff>
      <xdr:row>122</xdr:row>
      <xdr:rowOff>97972</xdr:rowOff>
    </xdr:to>
    <xdr:pic>
      <xdr:nvPicPr>
        <xdr:cNvPr id="67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204232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110</xdr:row>
      <xdr:rowOff>0</xdr:rowOff>
    </xdr:from>
    <xdr:ext cx="1222708" cy="257174"/>
    <xdr:sp macro="" textlink="">
      <xdr:nvSpPr>
        <xdr:cNvPr id="68" name="16 CuadroTexto"/>
        <xdr:cNvSpPr txBox="1"/>
      </xdr:nvSpPr>
      <xdr:spPr>
        <a:xfrm>
          <a:off x="11820683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110</xdr:row>
      <xdr:rowOff>0</xdr:rowOff>
    </xdr:from>
    <xdr:ext cx="2137124" cy="239809"/>
    <xdr:sp macro="" textlink="">
      <xdr:nvSpPr>
        <xdr:cNvPr id="69" name="17 CuadroTexto"/>
        <xdr:cNvSpPr txBox="1"/>
      </xdr:nvSpPr>
      <xdr:spPr>
        <a:xfrm>
          <a:off x="11038231" y="639103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200</xdr:row>
      <xdr:rowOff>9525</xdr:rowOff>
    </xdr:from>
    <xdr:to>
      <xdr:col>3</xdr:col>
      <xdr:colOff>487408</xdr:colOff>
      <xdr:row>214</xdr:row>
      <xdr:rowOff>93519</xdr:rowOff>
    </xdr:to>
    <xdr:pic>
      <xdr:nvPicPr>
        <xdr:cNvPr id="70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4019439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199</xdr:row>
      <xdr:rowOff>133350</xdr:rowOff>
    </xdr:from>
    <xdr:to>
      <xdr:col>17</xdr:col>
      <xdr:colOff>535305</xdr:colOff>
      <xdr:row>214</xdr:row>
      <xdr:rowOff>154566</xdr:rowOff>
    </xdr:to>
    <xdr:pic>
      <xdr:nvPicPr>
        <xdr:cNvPr id="71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3969093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1581151</xdr:colOff>
      <xdr:row>130</xdr:row>
      <xdr:rowOff>76200</xdr:rowOff>
    </xdr:from>
    <xdr:to>
      <xdr:col>15</xdr:col>
      <xdr:colOff>66675</xdr:colOff>
      <xdr:row>133</xdr:row>
      <xdr:rowOff>85725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48594" y="76200"/>
          <a:ext cx="9474652" cy="5538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130</xdr:row>
      <xdr:rowOff>123825</xdr:rowOff>
    </xdr:from>
    <xdr:to>
      <xdr:col>2</xdr:col>
      <xdr:colOff>222044</xdr:colOff>
      <xdr:row>133</xdr:row>
      <xdr:rowOff>348887</xdr:rowOff>
    </xdr:to>
    <xdr:pic>
      <xdr:nvPicPr>
        <xdr:cNvPr id="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123825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195</xdr:row>
      <xdr:rowOff>9525</xdr:rowOff>
    </xdr:from>
    <xdr:to>
      <xdr:col>3</xdr:col>
      <xdr:colOff>487408</xdr:colOff>
      <xdr:row>207</xdr:row>
      <xdr:rowOff>28577</xdr:rowOff>
    </xdr:to>
    <xdr:pic>
      <xdr:nvPicPr>
        <xdr:cNvPr id="74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3148582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609600</xdr:colOff>
      <xdr:row>204</xdr:row>
      <xdr:rowOff>66676</xdr:rowOff>
    </xdr:from>
    <xdr:to>
      <xdr:col>2</xdr:col>
      <xdr:colOff>1209675</xdr:colOff>
      <xdr:row>205</xdr:row>
      <xdr:rowOff>114301</xdr:rowOff>
    </xdr:to>
    <xdr:sp macro="" textlink="">
      <xdr:nvSpPr>
        <xdr:cNvPr id="75" name="CuadroTexto 18"/>
        <xdr:cNvSpPr txBox="1"/>
      </xdr:nvSpPr>
      <xdr:spPr>
        <a:xfrm>
          <a:off x="2177143" y="14773276"/>
          <a:ext cx="173355" cy="221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Cumplida</a:t>
          </a:r>
        </a:p>
      </xdr:txBody>
    </xdr:sp>
    <xdr:clientData/>
  </xdr:twoCellAnchor>
  <xdr:twoCellAnchor>
    <xdr:from>
      <xdr:col>2</xdr:col>
      <xdr:colOff>438150</xdr:colOff>
      <xdr:row>204</xdr:row>
      <xdr:rowOff>142875</xdr:rowOff>
    </xdr:from>
    <xdr:to>
      <xdr:col>2</xdr:col>
      <xdr:colOff>657225</xdr:colOff>
      <xdr:row>205</xdr:row>
      <xdr:rowOff>57150</xdr:rowOff>
    </xdr:to>
    <xdr:sp macro="" textlink="">
      <xdr:nvSpPr>
        <xdr:cNvPr id="76" name="Rectángulo 16"/>
        <xdr:cNvSpPr/>
      </xdr:nvSpPr>
      <xdr:spPr>
        <a:xfrm>
          <a:off x="2005693" y="14849475"/>
          <a:ext cx="219075" cy="8844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2</xdr:col>
      <xdr:colOff>590550</xdr:colOff>
      <xdr:row>205</xdr:row>
      <xdr:rowOff>114299</xdr:rowOff>
    </xdr:from>
    <xdr:to>
      <xdr:col>2</xdr:col>
      <xdr:colOff>1276350</xdr:colOff>
      <xdr:row>207</xdr:row>
      <xdr:rowOff>0</xdr:rowOff>
    </xdr:to>
    <xdr:sp macro="" textlink="">
      <xdr:nvSpPr>
        <xdr:cNvPr id="77" name="CuadroTexto 21"/>
        <xdr:cNvSpPr txBox="1"/>
      </xdr:nvSpPr>
      <xdr:spPr>
        <a:xfrm>
          <a:off x="2158093" y="14995070"/>
          <a:ext cx="190500" cy="234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En proceso</a:t>
          </a:r>
        </a:p>
      </xdr:txBody>
    </xdr:sp>
    <xdr:clientData/>
  </xdr:twoCellAnchor>
  <xdr:twoCellAnchor>
    <xdr:from>
      <xdr:col>2</xdr:col>
      <xdr:colOff>428625</xdr:colOff>
      <xdr:row>206</xdr:row>
      <xdr:rowOff>19050</xdr:rowOff>
    </xdr:from>
    <xdr:to>
      <xdr:col>2</xdr:col>
      <xdr:colOff>647700</xdr:colOff>
      <xdr:row>206</xdr:row>
      <xdr:rowOff>95250</xdr:rowOff>
    </xdr:to>
    <xdr:sp macro="" textlink="">
      <xdr:nvSpPr>
        <xdr:cNvPr id="78" name="Rectángulo 19"/>
        <xdr:cNvSpPr/>
      </xdr:nvSpPr>
      <xdr:spPr>
        <a:xfrm>
          <a:off x="1996168" y="15073993"/>
          <a:ext cx="219075" cy="762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11</xdr:col>
      <xdr:colOff>219075</xdr:colOff>
      <xdr:row>203</xdr:row>
      <xdr:rowOff>19050</xdr:rowOff>
    </xdr:from>
    <xdr:to>
      <xdr:col>11</xdr:col>
      <xdr:colOff>352425</xdr:colOff>
      <xdr:row>204</xdr:row>
      <xdr:rowOff>9525</xdr:rowOff>
    </xdr:to>
    <xdr:sp macro="" textlink="">
      <xdr:nvSpPr>
        <xdr:cNvPr id="79" name="CuadroTexto 24"/>
        <xdr:cNvSpPr txBox="1"/>
      </xdr:nvSpPr>
      <xdr:spPr>
        <a:xfrm>
          <a:off x="8840561" y="14551479"/>
          <a:ext cx="133350" cy="1646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202</xdr:row>
      <xdr:rowOff>133349</xdr:rowOff>
    </xdr:from>
    <xdr:to>
      <xdr:col>12</xdr:col>
      <xdr:colOff>190500</xdr:colOff>
      <xdr:row>204</xdr:row>
      <xdr:rowOff>9524</xdr:rowOff>
    </xdr:to>
    <xdr:sp macro="" textlink="">
      <xdr:nvSpPr>
        <xdr:cNvPr id="80" name="CuadroTexto 25"/>
        <xdr:cNvSpPr txBox="1"/>
      </xdr:nvSpPr>
      <xdr:spPr>
        <a:xfrm>
          <a:off x="9173936" y="14491606"/>
          <a:ext cx="421821" cy="2245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203</xdr:row>
      <xdr:rowOff>0</xdr:rowOff>
    </xdr:from>
    <xdr:to>
      <xdr:col>12</xdr:col>
      <xdr:colOff>571500</xdr:colOff>
      <xdr:row>203</xdr:row>
      <xdr:rowOff>133350</xdr:rowOff>
    </xdr:to>
    <xdr:sp macro="" textlink="">
      <xdr:nvSpPr>
        <xdr:cNvPr id="81" name="CuadroTexto 26"/>
        <xdr:cNvSpPr txBox="1"/>
      </xdr:nvSpPr>
      <xdr:spPr>
        <a:xfrm>
          <a:off x="9833882" y="14532429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203</xdr:row>
      <xdr:rowOff>9525</xdr:rowOff>
    </xdr:from>
    <xdr:to>
      <xdr:col>14</xdr:col>
      <xdr:colOff>209550</xdr:colOff>
      <xdr:row>203</xdr:row>
      <xdr:rowOff>152400</xdr:rowOff>
    </xdr:to>
    <xdr:sp macro="" textlink="">
      <xdr:nvSpPr>
        <xdr:cNvPr id="82" name="CuadroTexto 28"/>
        <xdr:cNvSpPr txBox="1"/>
      </xdr:nvSpPr>
      <xdr:spPr>
        <a:xfrm>
          <a:off x="11010900" y="14541954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203</xdr:row>
      <xdr:rowOff>19050</xdr:rowOff>
    </xdr:from>
    <xdr:to>
      <xdr:col>15</xdr:col>
      <xdr:colOff>390525</xdr:colOff>
      <xdr:row>203</xdr:row>
      <xdr:rowOff>142875</xdr:rowOff>
    </xdr:to>
    <xdr:sp macro="" textlink="">
      <xdr:nvSpPr>
        <xdr:cNvPr id="83" name="CuadroTexto 29"/>
        <xdr:cNvSpPr txBox="1"/>
      </xdr:nvSpPr>
      <xdr:spPr>
        <a:xfrm>
          <a:off x="11994696" y="14551479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9</xdr:col>
      <xdr:colOff>647700</xdr:colOff>
      <xdr:row>194</xdr:row>
      <xdr:rowOff>133350</xdr:rowOff>
    </xdr:from>
    <xdr:to>
      <xdr:col>17</xdr:col>
      <xdr:colOff>487680</xdr:colOff>
      <xdr:row>207</xdr:row>
      <xdr:rowOff>57152</xdr:rowOff>
    </xdr:to>
    <xdr:pic>
      <xdr:nvPicPr>
        <xdr:cNvPr id="84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3098236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130</xdr:row>
      <xdr:rowOff>108239</xdr:rowOff>
    </xdr:from>
    <xdr:ext cx="1222708" cy="257174"/>
    <xdr:sp macro="" textlink="">
      <xdr:nvSpPr>
        <xdr:cNvPr id="85" name="16 CuadroTexto"/>
        <xdr:cNvSpPr txBox="1"/>
      </xdr:nvSpPr>
      <xdr:spPr>
        <a:xfrm>
          <a:off x="11820683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133</xdr:row>
      <xdr:rowOff>94817</xdr:rowOff>
    </xdr:from>
    <xdr:ext cx="2137124" cy="239809"/>
    <xdr:sp macro="" textlink="">
      <xdr:nvSpPr>
        <xdr:cNvPr id="86" name="17 CuadroTexto"/>
        <xdr:cNvSpPr txBox="1"/>
      </xdr:nvSpPr>
      <xdr:spPr>
        <a:xfrm>
          <a:off x="11038231" y="639103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240</xdr:row>
      <xdr:rowOff>0</xdr:rowOff>
    </xdr:from>
    <xdr:to>
      <xdr:col>3</xdr:col>
      <xdr:colOff>487408</xdr:colOff>
      <xdr:row>254</xdr:row>
      <xdr:rowOff>83994</xdr:rowOff>
    </xdr:to>
    <xdr:pic>
      <xdr:nvPicPr>
        <xdr:cNvPr id="87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240</xdr:row>
      <xdr:rowOff>0</xdr:rowOff>
    </xdr:from>
    <xdr:to>
      <xdr:col>17</xdr:col>
      <xdr:colOff>535305</xdr:colOff>
      <xdr:row>255</xdr:row>
      <xdr:rowOff>21215</xdr:rowOff>
    </xdr:to>
    <xdr:pic>
      <xdr:nvPicPr>
        <xdr:cNvPr id="88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222044</xdr:colOff>
      <xdr:row>244</xdr:row>
      <xdr:rowOff>50890</xdr:rowOff>
    </xdr:to>
    <xdr:pic>
      <xdr:nvPicPr>
        <xdr:cNvPr id="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240</xdr:row>
      <xdr:rowOff>0</xdr:rowOff>
    </xdr:from>
    <xdr:to>
      <xdr:col>3</xdr:col>
      <xdr:colOff>487408</xdr:colOff>
      <xdr:row>252</xdr:row>
      <xdr:rowOff>19051</xdr:rowOff>
    </xdr:to>
    <xdr:pic>
      <xdr:nvPicPr>
        <xdr:cNvPr id="90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240</xdr:row>
      <xdr:rowOff>0</xdr:rowOff>
    </xdr:from>
    <xdr:to>
      <xdr:col>17</xdr:col>
      <xdr:colOff>487680</xdr:colOff>
      <xdr:row>252</xdr:row>
      <xdr:rowOff>97972</xdr:rowOff>
    </xdr:to>
    <xdr:pic>
      <xdr:nvPicPr>
        <xdr:cNvPr id="91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240</xdr:row>
      <xdr:rowOff>0</xdr:rowOff>
    </xdr:from>
    <xdr:ext cx="1222708" cy="257174"/>
    <xdr:sp macro="" textlink="">
      <xdr:nvSpPr>
        <xdr:cNvPr id="92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240</xdr:row>
      <xdr:rowOff>0</xdr:rowOff>
    </xdr:from>
    <xdr:ext cx="2137124" cy="239809"/>
    <xdr:sp macro="" textlink="">
      <xdr:nvSpPr>
        <xdr:cNvPr id="93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240</xdr:row>
      <xdr:rowOff>0</xdr:rowOff>
    </xdr:from>
    <xdr:to>
      <xdr:col>3</xdr:col>
      <xdr:colOff>487408</xdr:colOff>
      <xdr:row>254</xdr:row>
      <xdr:rowOff>83994</xdr:rowOff>
    </xdr:to>
    <xdr:pic>
      <xdr:nvPicPr>
        <xdr:cNvPr id="94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240</xdr:row>
      <xdr:rowOff>0</xdr:rowOff>
    </xdr:from>
    <xdr:to>
      <xdr:col>17</xdr:col>
      <xdr:colOff>535305</xdr:colOff>
      <xdr:row>255</xdr:row>
      <xdr:rowOff>21215</xdr:rowOff>
    </xdr:to>
    <xdr:pic>
      <xdr:nvPicPr>
        <xdr:cNvPr id="95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222044</xdr:colOff>
      <xdr:row>244</xdr:row>
      <xdr:rowOff>50890</xdr:rowOff>
    </xdr:to>
    <xdr:pic>
      <xdr:nvPicPr>
        <xdr:cNvPr id="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240</xdr:row>
      <xdr:rowOff>0</xdr:rowOff>
    </xdr:from>
    <xdr:to>
      <xdr:col>3</xdr:col>
      <xdr:colOff>487408</xdr:colOff>
      <xdr:row>252</xdr:row>
      <xdr:rowOff>19051</xdr:rowOff>
    </xdr:to>
    <xdr:pic>
      <xdr:nvPicPr>
        <xdr:cNvPr id="97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240</xdr:row>
      <xdr:rowOff>0</xdr:rowOff>
    </xdr:from>
    <xdr:to>
      <xdr:col>17</xdr:col>
      <xdr:colOff>487680</xdr:colOff>
      <xdr:row>252</xdr:row>
      <xdr:rowOff>97972</xdr:rowOff>
    </xdr:to>
    <xdr:pic>
      <xdr:nvPicPr>
        <xdr:cNvPr id="98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240</xdr:row>
      <xdr:rowOff>0</xdr:rowOff>
    </xdr:from>
    <xdr:ext cx="1222708" cy="257174"/>
    <xdr:sp macro="" textlink="">
      <xdr:nvSpPr>
        <xdr:cNvPr id="99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240</xdr:row>
      <xdr:rowOff>0</xdr:rowOff>
    </xdr:from>
    <xdr:ext cx="2137124" cy="239809"/>
    <xdr:sp macro="" textlink="">
      <xdr:nvSpPr>
        <xdr:cNvPr id="100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240</xdr:row>
      <xdr:rowOff>0</xdr:rowOff>
    </xdr:from>
    <xdr:to>
      <xdr:col>3</xdr:col>
      <xdr:colOff>487408</xdr:colOff>
      <xdr:row>254</xdr:row>
      <xdr:rowOff>83994</xdr:rowOff>
    </xdr:to>
    <xdr:pic>
      <xdr:nvPicPr>
        <xdr:cNvPr id="101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240</xdr:row>
      <xdr:rowOff>0</xdr:rowOff>
    </xdr:from>
    <xdr:to>
      <xdr:col>17</xdr:col>
      <xdr:colOff>535305</xdr:colOff>
      <xdr:row>255</xdr:row>
      <xdr:rowOff>21215</xdr:rowOff>
    </xdr:to>
    <xdr:pic>
      <xdr:nvPicPr>
        <xdr:cNvPr id="102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222044</xdr:colOff>
      <xdr:row>244</xdr:row>
      <xdr:rowOff>50890</xdr:rowOff>
    </xdr:to>
    <xdr:pic>
      <xdr:nvPicPr>
        <xdr:cNvPr id="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240</xdr:row>
      <xdr:rowOff>0</xdr:rowOff>
    </xdr:from>
    <xdr:to>
      <xdr:col>3</xdr:col>
      <xdr:colOff>487408</xdr:colOff>
      <xdr:row>252</xdr:row>
      <xdr:rowOff>19051</xdr:rowOff>
    </xdr:to>
    <xdr:pic>
      <xdr:nvPicPr>
        <xdr:cNvPr id="104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240</xdr:row>
      <xdr:rowOff>0</xdr:rowOff>
    </xdr:from>
    <xdr:to>
      <xdr:col>17</xdr:col>
      <xdr:colOff>487680</xdr:colOff>
      <xdr:row>252</xdr:row>
      <xdr:rowOff>97972</xdr:rowOff>
    </xdr:to>
    <xdr:pic>
      <xdr:nvPicPr>
        <xdr:cNvPr id="105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240</xdr:row>
      <xdr:rowOff>0</xdr:rowOff>
    </xdr:from>
    <xdr:ext cx="1222708" cy="257174"/>
    <xdr:sp macro="" textlink="">
      <xdr:nvSpPr>
        <xdr:cNvPr id="106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240</xdr:row>
      <xdr:rowOff>0</xdr:rowOff>
    </xdr:from>
    <xdr:ext cx="2137124" cy="239809"/>
    <xdr:sp macro="" textlink="">
      <xdr:nvSpPr>
        <xdr:cNvPr id="107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329</xdr:row>
      <xdr:rowOff>9525</xdr:rowOff>
    </xdr:from>
    <xdr:to>
      <xdr:col>3</xdr:col>
      <xdr:colOff>487408</xdr:colOff>
      <xdr:row>343</xdr:row>
      <xdr:rowOff>93519</xdr:rowOff>
    </xdr:to>
    <xdr:pic>
      <xdr:nvPicPr>
        <xdr:cNvPr id="108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4019439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328</xdr:row>
      <xdr:rowOff>133350</xdr:rowOff>
    </xdr:from>
    <xdr:to>
      <xdr:col>17</xdr:col>
      <xdr:colOff>535305</xdr:colOff>
      <xdr:row>343</xdr:row>
      <xdr:rowOff>154565</xdr:rowOff>
    </xdr:to>
    <xdr:pic>
      <xdr:nvPicPr>
        <xdr:cNvPr id="109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3969093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1581151</xdr:colOff>
      <xdr:row>259</xdr:row>
      <xdr:rowOff>76200</xdr:rowOff>
    </xdr:from>
    <xdr:to>
      <xdr:col>15</xdr:col>
      <xdr:colOff>66675</xdr:colOff>
      <xdr:row>262</xdr:row>
      <xdr:rowOff>85725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48594" y="76200"/>
          <a:ext cx="9474652" cy="5538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259</xdr:row>
      <xdr:rowOff>123825</xdr:rowOff>
    </xdr:from>
    <xdr:to>
      <xdr:col>2</xdr:col>
      <xdr:colOff>222044</xdr:colOff>
      <xdr:row>262</xdr:row>
      <xdr:rowOff>348887</xdr:rowOff>
    </xdr:to>
    <xdr:pic>
      <xdr:nvPicPr>
        <xdr:cNvPr id="1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123825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324</xdr:row>
      <xdr:rowOff>9525</xdr:rowOff>
    </xdr:from>
    <xdr:to>
      <xdr:col>3</xdr:col>
      <xdr:colOff>487408</xdr:colOff>
      <xdr:row>336</xdr:row>
      <xdr:rowOff>28576</xdr:rowOff>
    </xdr:to>
    <xdr:pic>
      <xdr:nvPicPr>
        <xdr:cNvPr id="112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3148582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609600</xdr:colOff>
      <xdr:row>333</xdr:row>
      <xdr:rowOff>66676</xdr:rowOff>
    </xdr:from>
    <xdr:to>
      <xdr:col>2</xdr:col>
      <xdr:colOff>1209675</xdr:colOff>
      <xdr:row>334</xdr:row>
      <xdr:rowOff>114301</xdr:rowOff>
    </xdr:to>
    <xdr:sp macro="" textlink="">
      <xdr:nvSpPr>
        <xdr:cNvPr id="113" name="CuadroTexto 18"/>
        <xdr:cNvSpPr txBox="1"/>
      </xdr:nvSpPr>
      <xdr:spPr>
        <a:xfrm>
          <a:off x="2177143" y="14773276"/>
          <a:ext cx="173355" cy="221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Cumplida</a:t>
          </a:r>
        </a:p>
      </xdr:txBody>
    </xdr:sp>
    <xdr:clientData/>
  </xdr:twoCellAnchor>
  <xdr:twoCellAnchor>
    <xdr:from>
      <xdr:col>2</xdr:col>
      <xdr:colOff>438150</xdr:colOff>
      <xdr:row>333</xdr:row>
      <xdr:rowOff>142875</xdr:rowOff>
    </xdr:from>
    <xdr:to>
      <xdr:col>2</xdr:col>
      <xdr:colOff>657225</xdr:colOff>
      <xdr:row>334</xdr:row>
      <xdr:rowOff>57150</xdr:rowOff>
    </xdr:to>
    <xdr:sp macro="" textlink="">
      <xdr:nvSpPr>
        <xdr:cNvPr id="114" name="Rectángulo 16"/>
        <xdr:cNvSpPr/>
      </xdr:nvSpPr>
      <xdr:spPr>
        <a:xfrm>
          <a:off x="2005693" y="14849475"/>
          <a:ext cx="219075" cy="8844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2</xdr:col>
      <xdr:colOff>590550</xdr:colOff>
      <xdr:row>334</xdr:row>
      <xdr:rowOff>114299</xdr:rowOff>
    </xdr:from>
    <xdr:to>
      <xdr:col>2</xdr:col>
      <xdr:colOff>1276350</xdr:colOff>
      <xdr:row>336</xdr:row>
      <xdr:rowOff>0</xdr:rowOff>
    </xdr:to>
    <xdr:sp macro="" textlink="">
      <xdr:nvSpPr>
        <xdr:cNvPr id="115" name="CuadroTexto 21"/>
        <xdr:cNvSpPr txBox="1"/>
      </xdr:nvSpPr>
      <xdr:spPr>
        <a:xfrm>
          <a:off x="2158093" y="14995070"/>
          <a:ext cx="190500" cy="234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En proceso</a:t>
          </a:r>
        </a:p>
      </xdr:txBody>
    </xdr:sp>
    <xdr:clientData/>
  </xdr:twoCellAnchor>
  <xdr:twoCellAnchor>
    <xdr:from>
      <xdr:col>2</xdr:col>
      <xdr:colOff>428625</xdr:colOff>
      <xdr:row>335</xdr:row>
      <xdr:rowOff>19050</xdr:rowOff>
    </xdr:from>
    <xdr:to>
      <xdr:col>2</xdr:col>
      <xdr:colOff>647700</xdr:colOff>
      <xdr:row>335</xdr:row>
      <xdr:rowOff>95250</xdr:rowOff>
    </xdr:to>
    <xdr:sp macro="" textlink="">
      <xdr:nvSpPr>
        <xdr:cNvPr id="116" name="Rectángulo 19"/>
        <xdr:cNvSpPr/>
      </xdr:nvSpPr>
      <xdr:spPr>
        <a:xfrm>
          <a:off x="1996168" y="15073993"/>
          <a:ext cx="219075" cy="762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11</xdr:col>
      <xdr:colOff>219075</xdr:colOff>
      <xdr:row>332</xdr:row>
      <xdr:rowOff>19050</xdr:rowOff>
    </xdr:from>
    <xdr:to>
      <xdr:col>11</xdr:col>
      <xdr:colOff>352425</xdr:colOff>
      <xdr:row>333</xdr:row>
      <xdr:rowOff>9525</xdr:rowOff>
    </xdr:to>
    <xdr:sp macro="" textlink="">
      <xdr:nvSpPr>
        <xdr:cNvPr id="117" name="CuadroTexto 24"/>
        <xdr:cNvSpPr txBox="1"/>
      </xdr:nvSpPr>
      <xdr:spPr>
        <a:xfrm>
          <a:off x="8840561" y="14551479"/>
          <a:ext cx="133350" cy="1646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331</xdr:row>
      <xdr:rowOff>133349</xdr:rowOff>
    </xdr:from>
    <xdr:to>
      <xdr:col>12</xdr:col>
      <xdr:colOff>190500</xdr:colOff>
      <xdr:row>333</xdr:row>
      <xdr:rowOff>9524</xdr:rowOff>
    </xdr:to>
    <xdr:sp macro="" textlink="">
      <xdr:nvSpPr>
        <xdr:cNvPr id="118" name="CuadroTexto 25"/>
        <xdr:cNvSpPr txBox="1"/>
      </xdr:nvSpPr>
      <xdr:spPr>
        <a:xfrm>
          <a:off x="9173936" y="14491606"/>
          <a:ext cx="421821" cy="2245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332</xdr:row>
      <xdr:rowOff>0</xdr:rowOff>
    </xdr:from>
    <xdr:to>
      <xdr:col>12</xdr:col>
      <xdr:colOff>571500</xdr:colOff>
      <xdr:row>332</xdr:row>
      <xdr:rowOff>133350</xdr:rowOff>
    </xdr:to>
    <xdr:sp macro="" textlink="">
      <xdr:nvSpPr>
        <xdr:cNvPr id="119" name="CuadroTexto 26"/>
        <xdr:cNvSpPr txBox="1"/>
      </xdr:nvSpPr>
      <xdr:spPr>
        <a:xfrm>
          <a:off x="9833882" y="14532429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332</xdr:row>
      <xdr:rowOff>9525</xdr:rowOff>
    </xdr:from>
    <xdr:to>
      <xdr:col>14</xdr:col>
      <xdr:colOff>209550</xdr:colOff>
      <xdr:row>332</xdr:row>
      <xdr:rowOff>152400</xdr:rowOff>
    </xdr:to>
    <xdr:sp macro="" textlink="">
      <xdr:nvSpPr>
        <xdr:cNvPr id="120" name="CuadroTexto 28"/>
        <xdr:cNvSpPr txBox="1"/>
      </xdr:nvSpPr>
      <xdr:spPr>
        <a:xfrm>
          <a:off x="11010900" y="14541954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332</xdr:row>
      <xdr:rowOff>19050</xdr:rowOff>
    </xdr:from>
    <xdr:to>
      <xdr:col>15</xdr:col>
      <xdr:colOff>390525</xdr:colOff>
      <xdr:row>332</xdr:row>
      <xdr:rowOff>142875</xdr:rowOff>
    </xdr:to>
    <xdr:sp macro="" textlink="">
      <xdr:nvSpPr>
        <xdr:cNvPr id="121" name="CuadroTexto 29"/>
        <xdr:cNvSpPr txBox="1"/>
      </xdr:nvSpPr>
      <xdr:spPr>
        <a:xfrm>
          <a:off x="11994696" y="14551479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9</xdr:col>
      <xdr:colOff>647700</xdr:colOff>
      <xdr:row>323</xdr:row>
      <xdr:rowOff>133350</xdr:rowOff>
    </xdr:from>
    <xdr:to>
      <xdr:col>17</xdr:col>
      <xdr:colOff>487680</xdr:colOff>
      <xdr:row>336</xdr:row>
      <xdr:rowOff>57151</xdr:rowOff>
    </xdr:to>
    <xdr:pic>
      <xdr:nvPicPr>
        <xdr:cNvPr id="122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3098236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259</xdr:row>
      <xdr:rowOff>108239</xdr:rowOff>
    </xdr:from>
    <xdr:ext cx="1222708" cy="257174"/>
    <xdr:sp macro="" textlink="">
      <xdr:nvSpPr>
        <xdr:cNvPr id="123" name="16 CuadroTexto"/>
        <xdr:cNvSpPr txBox="1"/>
      </xdr:nvSpPr>
      <xdr:spPr>
        <a:xfrm>
          <a:off x="11820683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262</xdr:row>
      <xdr:rowOff>94817</xdr:rowOff>
    </xdr:from>
    <xdr:ext cx="2137124" cy="239809"/>
    <xdr:sp macro="" textlink="">
      <xdr:nvSpPr>
        <xdr:cNvPr id="124" name="17 CuadroTexto"/>
        <xdr:cNvSpPr txBox="1"/>
      </xdr:nvSpPr>
      <xdr:spPr>
        <a:xfrm>
          <a:off x="11038231" y="639103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369</xdr:row>
      <xdr:rowOff>0</xdr:rowOff>
    </xdr:from>
    <xdr:to>
      <xdr:col>3</xdr:col>
      <xdr:colOff>487408</xdr:colOff>
      <xdr:row>383</xdr:row>
      <xdr:rowOff>83994</xdr:rowOff>
    </xdr:to>
    <xdr:pic>
      <xdr:nvPicPr>
        <xdr:cNvPr id="125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369</xdr:row>
      <xdr:rowOff>0</xdr:rowOff>
    </xdr:from>
    <xdr:to>
      <xdr:col>17</xdr:col>
      <xdr:colOff>535305</xdr:colOff>
      <xdr:row>384</xdr:row>
      <xdr:rowOff>21216</xdr:rowOff>
    </xdr:to>
    <xdr:pic>
      <xdr:nvPicPr>
        <xdr:cNvPr id="12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222044</xdr:colOff>
      <xdr:row>373</xdr:row>
      <xdr:rowOff>50891</xdr:rowOff>
    </xdr:to>
    <xdr:pic>
      <xdr:nvPicPr>
        <xdr:cNvPr id="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369</xdr:row>
      <xdr:rowOff>0</xdr:rowOff>
    </xdr:from>
    <xdr:to>
      <xdr:col>3</xdr:col>
      <xdr:colOff>487408</xdr:colOff>
      <xdr:row>381</xdr:row>
      <xdr:rowOff>19052</xdr:rowOff>
    </xdr:to>
    <xdr:pic>
      <xdr:nvPicPr>
        <xdr:cNvPr id="128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369</xdr:row>
      <xdr:rowOff>0</xdr:rowOff>
    </xdr:from>
    <xdr:to>
      <xdr:col>17</xdr:col>
      <xdr:colOff>487680</xdr:colOff>
      <xdr:row>381</xdr:row>
      <xdr:rowOff>97973</xdr:rowOff>
    </xdr:to>
    <xdr:pic>
      <xdr:nvPicPr>
        <xdr:cNvPr id="129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369</xdr:row>
      <xdr:rowOff>0</xdr:rowOff>
    </xdr:from>
    <xdr:ext cx="1222708" cy="257174"/>
    <xdr:sp macro="" textlink="">
      <xdr:nvSpPr>
        <xdr:cNvPr id="130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369</xdr:row>
      <xdr:rowOff>0</xdr:rowOff>
    </xdr:from>
    <xdr:ext cx="2137124" cy="239809"/>
    <xdr:sp macro="" textlink="">
      <xdr:nvSpPr>
        <xdr:cNvPr id="131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369</xdr:row>
      <xdr:rowOff>0</xdr:rowOff>
    </xdr:from>
    <xdr:to>
      <xdr:col>3</xdr:col>
      <xdr:colOff>487408</xdr:colOff>
      <xdr:row>383</xdr:row>
      <xdr:rowOff>83994</xdr:rowOff>
    </xdr:to>
    <xdr:pic>
      <xdr:nvPicPr>
        <xdr:cNvPr id="132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369</xdr:row>
      <xdr:rowOff>0</xdr:rowOff>
    </xdr:from>
    <xdr:to>
      <xdr:col>17</xdr:col>
      <xdr:colOff>535305</xdr:colOff>
      <xdr:row>384</xdr:row>
      <xdr:rowOff>21216</xdr:rowOff>
    </xdr:to>
    <xdr:pic>
      <xdr:nvPicPr>
        <xdr:cNvPr id="133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222044</xdr:colOff>
      <xdr:row>373</xdr:row>
      <xdr:rowOff>50891</xdr:rowOff>
    </xdr:to>
    <xdr:pic>
      <xdr:nvPicPr>
        <xdr:cNvPr id="1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369</xdr:row>
      <xdr:rowOff>0</xdr:rowOff>
    </xdr:from>
    <xdr:to>
      <xdr:col>3</xdr:col>
      <xdr:colOff>487408</xdr:colOff>
      <xdr:row>381</xdr:row>
      <xdr:rowOff>19052</xdr:rowOff>
    </xdr:to>
    <xdr:pic>
      <xdr:nvPicPr>
        <xdr:cNvPr id="135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369</xdr:row>
      <xdr:rowOff>0</xdr:rowOff>
    </xdr:from>
    <xdr:to>
      <xdr:col>17</xdr:col>
      <xdr:colOff>487680</xdr:colOff>
      <xdr:row>381</xdr:row>
      <xdr:rowOff>97973</xdr:rowOff>
    </xdr:to>
    <xdr:pic>
      <xdr:nvPicPr>
        <xdr:cNvPr id="13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369</xdr:row>
      <xdr:rowOff>0</xdr:rowOff>
    </xdr:from>
    <xdr:ext cx="1222708" cy="257174"/>
    <xdr:sp macro="" textlink="">
      <xdr:nvSpPr>
        <xdr:cNvPr id="137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369</xdr:row>
      <xdr:rowOff>0</xdr:rowOff>
    </xdr:from>
    <xdr:ext cx="2137124" cy="239809"/>
    <xdr:sp macro="" textlink="">
      <xdr:nvSpPr>
        <xdr:cNvPr id="138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369</xdr:row>
      <xdr:rowOff>0</xdr:rowOff>
    </xdr:from>
    <xdr:to>
      <xdr:col>3</xdr:col>
      <xdr:colOff>487408</xdr:colOff>
      <xdr:row>383</xdr:row>
      <xdr:rowOff>83994</xdr:rowOff>
    </xdr:to>
    <xdr:pic>
      <xdr:nvPicPr>
        <xdr:cNvPr id="139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369</xdr:row>
      <xdr:rowOff>0</xdr:rowOff>
    </xdr:from>
    <xdr:to>
      <xdr:col>17</xdr:col>
      <xdr:colOff>535305</xdr:colOff>
      <xdr:row>384</xdr:row>
      <xdr:rowOff>21216</xdr:rowOff>
    </xdr:to>
    <xdr:pic>
      <xdr:nvPicPr>
        <xdr:cNvPr id="140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222044</xdr:colOff>
      <xdr:row>373</xdr:row>
      <xdr:rowOff>50891</xdr:rowOff>
    </xdr:to>
    <xdr:pic>
      <xdr:nvPicPr>
        <xdr:cNvPr id="1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369</xdr:row>
      <xdr:rowOff>0</xdr:rowOff>
    </xdr:from>
    <xdr:to>
      <xdr:col>3</xdr:col>
      <xdr:colOff>487408</xdr:colOff>
      <xdr:row>381</xdr:row>
      <xdr:rowOff>19052</xdr:rowOff>
    </xdr:to>
    <xdr:pic>
      <xdr:nvPicPr>
        <xdr:cNvPr id="142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369</xdr:row>
      <xdr:rowOff>0</xdr:rowOff>
    </xdr:from>
    <xdr:to>
      <xdr:col>17</xdr:col>
      <xdr:colOff>487680</xdr:colOff>
      <xdr:row>381</xdr:row>
      <xdr:rowOff>97973</xdr:rowOff>
    </xdr:to>
    <xdr:pic>
      <xdr:nvPicPr>
        <xdr:cNvPr id="143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369</xdr:row>
      <xdr:rowOff>0</xdr:rowOff>
    </xdr:from>
    <xdr:ext cx="1222708" cy="257174"/>
    <xdr:sp macro="" textlink="">
      <xdr:nvSpPr>
        <xdr:cNvPr id="144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369</xdr:row>
      <xdr:rowOff>0</xdr:rowOff>
    </xdr:from>
    <xdr:ext cx="2137124" cy="239809"/>
    <xdr:sp macro="" textlink="">
      <xdr:nvSpPr>
        <xdr:cNvPr id="145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458</xdr:row>
      <xdr:rowOff>9525</xdr:rowOff>
    </xdr:from>
    <xdr:to>
      <xdr:col>3</xdr:col>
      <xdr:colOff>487408</xdr:colOff>
      <xdr:row>472</xdr:row>
      <xdr:rowOff>93519</xdr:rowOff>
    </xdr:to>
    <xdr:pic>
      <xdr:nvPicPr>
        <xdr:cNvPr id="146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4019439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457</xdr:row>
      <xdr:rowOff>133350</xdr:rowOff>
    </xdr:from>
    <xdr:to>
      <xdr:col>17</xdr:col>
      <xdr:colOff>535305</xdr:colOff>
      <xdr:row>472</xdr:row>
      <xdr:rowOff>154566</xdr:rowOff>
    </xdr:to>
    <xdr:pic>
      <xdr:nvPicPr>
        <xdr:cNvPr id="147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3969093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1581151</xdr:colOff>
      <xdr:row>388</xdr:row>
      <xdr:rowOff>76200</xdr:rowOff>
    </xdr:from>
    <xdr:to>
      <xdr:col>15</xdr:col>
      <xdr:colOff>66675</xdr:colOff>
      <xdr:row>391</xdr:row>
      <xdr:rowOff>85725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48594" y="76200"/>
          <a:ext cx="9474652" cy="5538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388</xdr:row>
      <xdr:rowOff>123825</xdr:rowOff>
    </xdr:from>
    <xdr:to>
      <xdr:col>2</xdr:col>
      <xdr:colOff>222044</xdr:colOff>
      <xdr:row>391</xdr:row>
      <xdr:rowOff>348887</xdr:rowOff>
    </xdr:to>
    <xdr:pic>
      <xdr:nvPicPr>
        <xdr:cNvPr id="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123825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453</xdr:row>
      <xdr:rowOff>9525</xdr:rowOff>
    </xdr:from>
    <xdr:to>
      <xdr:col>3</xdr:col>
      <xdr:colOff>487408</xdr:colOff>
      <xdr:row>465</xdr:row>
      <xdr:rowOff>28577</xdr:rowOff>
    </xdr:to>
    <xdr:pic>
      <xdr:nvPicPr>
        <xdr:cNvPr id="150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13148582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609600</xdr:colOff>
      <xdr:row>462</xdr:row>
      <xdr:rowOff>66676</xdr:rowOff>
    </xdr:from>
    <xdr:to>
      <xdr:col>2</xdr:col>
      <xdr:colOff>1209675</xdr:colOff>
      <xdr:row>463</xdr:row>
      <xdr:rowOff>114301</xdr:rowOff>
    </xdr:to>
    <xdr:sp macro="" textlink="">
      <xdr:nvSpPr>
        <xdr:cNvPr id="151" name="CuadroTexto 18"/>
        <xdr:cNvSpPr txBox="1"/>
      </xdr:nvSpPr>
      <xdr:spPr>
        <a:xfrm>
          <a:off x="2177143" y="14773276"/>
          <a:ext cx="173355" cy="221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Cumplida</a:t>
          </a:r>
        </a:p>
      </xdr:txBody>
    </xdr:sp>
    <xdr:clientData/>
  </xdr:twoCellAnchor>
  <xdr:twoCellAnchor>
    <xdr:from>
      <xdr:col>2</xdr:col>
      <xdr:colOff>438150</xdr:colOff>
      <xdr:row>462</xdr:row>
      <xdr:rowOff>142875</xdr:rowOff>
    </xdr:from>
    <xdr:to>
      <xdr:col>2</xdr:col>
      <xdr:colOff>657225</xdr:colOff>
      <xdr:row>463</xdr:row>
      <xdr:rowOff>57150</xdr:rowOff>
    </xdr:to>
    <xdr:sp macro="" textlink="">
      <xdr:nvSpPr>
        <xdr:cNvPr id="152" name="Rectángulo 16"/>
        <xdr:cNvSpPr/>
      </xdr:nvSpPr>
      <xdr:spPr>
        <a:xfrm>
          <a:off x="2005693" y="14849475"/>
          <a:ext cx="219075" cy="8844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2</xdr:col>
      <xdr:colOff>590550</xdr:colOff>
      <xdr:row>463</xdr:row>
      <xdr:rowOff>114299</xdr:rowOff>
    </xdr:from>
    <xdr:to>
      <xdr:col>2</xdr:col>
      <xdr:colOff>1276350</xdr:colOff>
      <xdr:row>465</xdr:row>
      <xdr:rowOff>0</xdr:rowOff>
    </xdr:to>
    <xdr:sp macro="" textlink="">
      <xdr:nvSpPr>
        <xdr:cNvPr id="153" name="CuadroTexto 21"/>
        <xdr:cNvSpPr txBox="1"/>
      </xdr:nvSpPr>
      <xdr:spPr>
        <a:xfrm>
          <a:off x="2158093" y="14995070"/>
          <a:ext cx="190500" cy="234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En proceso</a:t>
          </a:r>
        </a:p>
      </xdr:txBody>
    </xdr:sp>
    <xdr:clientData/>
  </xdr:twoCellAnchor>
  <xdr:twoCellAnchor>
    <xdr:from>
      <xdr:col>2</xdr:col>
      <xdr:colOff>428625</xdr:colOff>
      <xdr:row>464</xdr:row>
      <xdr:rowOff>19050</xdr:rowOff>
    </xdr:from>
    <xdr:to>
      <xdr:col>2</xdr:col>
      <xdr:colOff>647700</xdr:colOff>
      <xdr:row>464</xdr:row>
      <xdr:rowOff>95250</xdr:rowOff>
    </xdr:to>
    <xdr:sp macro="" textlink="">
      <xdr:nvSpPr>
        <xdr:cNvPr id="154" name="Rectángulo 19"/>
        <xdr:cNvSpPr/>
      </xdr:nvSpPr>
      <xdr:spPr>
        <a:xfrm>
          <a:off x="1996168" y="15073993"/>
          <a:ext cx="219075" cy="762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11</xdr:col>
      <xdr:colOff>219075</xdr:colOff>
      <xdr:row>461</xdr:row>
      <xdr:rowOff>19050</xdr:rowOff>
    </xdr:from>
    <xdr:to>
      <xdr:col>11</xdr:col>
      <xdr:colOff>352425</xdr:colOff>
      <xdr:row>462</xdr:row>
      <xdr:rowOff>9525</xdr:rowOff>
    </xdr:to>
    <xdr:sp macro="" textlink="">
      <xdr:nvSpPr>
        <xdr:cNvPr id="155" name="CuadroTexto 24"/>
        <xdr:cNvSpPr txBox="1"/>
      </xdr:nvSpPr>
      <xdr:spPr>
        <a:xfrm>
          <a:off x="8840561" y="14551479"/>
          <a:ext cx="133350" cy="1646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460</xdr:row>
      <xdr:rowOff>133349</xdr:rowOff>
    </xdr:from>
    <xdr:to>
      <xdr:col>12</xdr:col>
      <xdr:colOff>190500</xdr:colOff>
      <xdr:row>462</xdr:row>
      <xdr:rowOff>9524</xdr:rowOff>
    </xdr:to>
    <xdr:sp macro="" textlink="">
      <xdr:nvSpPr>
        <xdr:cNvPr id="156" name="CuadroTexto 25"/>
        <xdr:cNvSpPr txBox="1"/>
      </xdr:nvSpPr>
      <xdr:spPr>
        <a:xfrm>
          <a:off x="9173936" y="14491606"/>
          <a:ext cx="421821" cy="2245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461</xdr:row>
      <xdr:rowOff>0</xdr:rowOff>
    </xdr:from>
    <xdr:to>
      <xdr:col>12</xdr:col>
      <xdr:colOff>571500</xdr:colOff>
      <xdr:row>461</xdr:row>
      <xdr:rowOff>133350</xdr:rowOff>
    </xdr:to>
    <xdr:sp macro="" textlink="">
      <xdr:nvSpPr>
        <xdr:cNvPr id="157" name="CuadroTexto 26"/>
        <xdr:cNvSpPr txBox="1"/>
      </xdr:nvSpPr>
      <xdr:spPr>
        <a:xfrm>
          <a:off x="9833882" y="14532429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461</xdr:row>
      <xdr:rowOff>9525</xdr:rowOff>
    </xdr:from>
    <xdr:to>
      <xdr:col>14</xdr:col>
      <xdr:colOff>209550</xdr:colOff>
      <xdr:row>461</xdr:row>
      <xdr:rowOff>152400</xdr:rowOff>
    </xdr:to>
    <xdr:sp macro="" textlink="">
      <xdr:nvSpPr>
        <xdr:cNvPr id="158" name="CuadroTexto 28"/>
        <xdr:cNvSpPr txBox="1"/>
      </xdr:nvSpPr>
      <xdr:spPr>
        <a:xfrm>
          <a:off x="11010900" y="14541954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461</xdr:row>
      <xdr:rowOff>19050</xdr:rowOff>
    </xdr:from>
    <xdr:to>
      <xdr:col>15</xdr:col>
      <xdr:colOff>390525</xdr:colOff>
      <xdr:row>461</xdr:row>
      <xdr:rowOff>142875</xdr:rowOff>
    </xdr:to>
    <xdr:sp macro="" textlink="">
      <xdr:nvSpPr>
        <xdr:cNvPr id="159" name="CuadroTexto 29"/>
        <xdr:cNvSpPr txBox="1"/>
      </xdr:nvSpPr>
      <xdr:spPr>
        <a:xfrm>
          <a:off x="11994696" y="14551479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9</xdr:col>
      <xdr:colOff>647700</xdr:colOff>
      <xdr:row>452</xdr:row>
      <xdr:rowOff>133350</xdr:rowOff>
    </xdr:from>
    <xdr:to>
      <xdr:col>17</xdr:col>
      <xdr:colOff>487680</xdr:colOff>
      <xdr:row>465</xdr:row>
      <xdr:rowOff>57152</xdr:rowOff>
    </xdr:to>
    <xdr:pic>
      <xdr:nvPicPr>
        <xdr:cNvPr id="160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13098236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388</xdr:row>
      <xdr:rowOff>108239</xdr:rowOff>
    </xdr:from>
    <xdr:ext cx="1222708" cy="257174"/>
    <xdr:sp macro="" textlink="">
      <xdr:nvSpPr>
        <xdr:cNvPr id="161" name="16 CuadroTexto"/>
        <xdr:cNvSpPr txBox="1"/>
      </xdr:nvSpPr>
      <xdr:spPr>
        <a:xfrm>
          <a:off x="11820683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391</xdr:row>
      <xdr:rowOff>94817</xdr:rowOff>
    </xdr:from>
    <xdr:ext cx="2137124" cy="239809"/>
    <xdr:sp macro="" textlink="">
      <xdr:nvSpPr>
        <xdr:cNvPr id="162" name="17 CuadroTexto"/>
        <xdr:cNvSpPr txBox="1"/>
      </xdr:nvSpPr>
      <xdr:spPr>
        <a:xfrm>
          <a:off x="11038231" y="639103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498</xdr:row>
      <xdr:rowOff>0</xdr:rowOff>
    </xdr:from>
    <xdr:to>
      <xdr:col>3</xdr:col>
      <xdr:colOff>487408</xdr:colOff>
      <xdr:row>512</xdr:row>
      <xdr:rowOff>83994</xdr:rowOff>
    </xdr:to>
    <xdr:pic>
      <xdr:nvPicPr>
        <xdr:cNvPr id="163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498</xdr:row>
      <xdr:rowOff>0</xdr:rowOff>
    </xdr:from>
    <xdr:to>
      <xdr:col>17</xdr:col>
      <xdr:colOff>535305</xdr:colOff>
      <xdr:row>513</xdr:row>
      <xdr:rowOff>21216</xdr:rowOff>
    </xdr:to>
    <xdr:pic>
      <xdr:nvPicPr>
        <xdr:cNvPr id="164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222044</xdr:colOff>
      <xdr:row>502</xdr:row>
      <xdr:rowOff>50891</xdr:rowOff>
    </xdr:to>
    <xdr:pic>
      <xdr:nvPicPr>
        <xdr:cNvPr id="1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498</xdr:row>
      <xdr:rowOff>0</xdr:rowOff>
    </xdr:from>
    <xdr:to>
      <xdr:col>3</xdr:col>
      <xdr:colOff>487408</xdr:colOff>
      <xdr:row>510</xdr:row>
      <xdr:rowOff>19052</xdr:rowOff>
    </xdr:to>
    <xdr:pic>
      <xdr:nvPicPr>
        <xdr:cNvPr id="166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498</xdr:row>
      <xdr:rowOff>0</xdr:rowOff>
    </xdr:from>
    <xdr:to>
      <xdr:col>17</xdr:col>
      <xdr:colOff>487680</xdr:colOff>
      <xdr:row>510</xdr:row>
      <xdr:rowOff>97973</xdr:rowOff>
    </xdr:to>
    <xdr:pic>
      <xdr:nvPicPr>
        <xdr:cNvPr id="167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498</xdr:row>
      <xdr:rowOff>0</xdr:rowOff>
    </xdr:from>
    <xdr:ext cx="1222708" cy="257174"/>
    <xdr:sp macro="" textlink="">
      <xdr:nvSpPr>
        <xdr:cNvPr id="168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498</xdr:row>
      <xdr:rowOff>0</xdr:rowOff>
    </xdr:from>
    <xdr:ext cx="2137124" cy="239809"/>
    <xdr:sp macro="" textlink="">
      <xdr:nvSpPr>
        <xdr:cNvPr id="169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498</xdr:row>
      <xdr:rowOff>0</xdr:rowOff>
    </xdr:from>
    <xdr:to>
      <xdr:col>3</xdr:col>
      <xdr:colOff>487408</xdr:colOff>
      <xdr:row>512</xdr:row>
      <xdr:rowOff>83994</xdr:rowOff>
    </xdr:to>
    <xdr:pic>
      <xdr:nvPicPr>
        <xdr:cNvPr id="170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498</xdr:row>
      <xdr:rowOff>0</xdr:rowOff>
    </xdr:from>
    <xdr:to>
      <xdr:col>17</xdr:col>
      <xdr:colOff>535305</xdr:colOff>
      <xdr:row>513</xdr:row>
      <xdr:rowOff>21216</xdr:rowOff>
    </xdr:to>
    <xdr:pic>
      <xdr:nvPicPr>
        <xdr:cNvPr id="171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222044</xdr:colOff>
      <xdr:row>502</xdr:row>
      <xdr:rowOff>50891</xdr:rowOff>
    </xdr:to>
    <xdr:pic>
      <xdr:nvPicPr>
        <xdr:cNvPr id="1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498</xdr:row>
      <xdr:rowOff>0</xdr:rowOff>
    </xdr:from>
    <xdr:to>
      <xdr:col>3</xdr:col>
      <xdr:colOff>487408</xdr:colOff>
      <xdr:row>510</xdr:row>
      <xdr:rowOff>19052</xdr:rowOff>
    </xdr:to>
    <xdr:pic>
      <xdr:nvPicPr>
        <xdr:cNvPr id="173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498</xdr:row>
      <xdr:rowOff>0</xdr:rowOff>
    </xdr:from>
    <xdr:to>
      <xdr:col>17</xdr:col>
      <xdr:colOff>487680</xdr:colOff>
      <xdr:row>510</xdr:row>
      <xdr:rowOff>97973</xdr:rowOff>
    </xdr:to>
    <xdr:pic>
      <xdr:nvPicPr>
        <xdr:cNvPr id="174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498</xdr:row>
      <xdr:rowOff>0</xdr:rowOff>
    </xdr:from>
    <xdr:ext cx="1222708" cy="257174"/>
    <xdr:sp macro="" textlink="">
      <xdr:nvSpPr>
        <xdr:cNvPr id="175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498</xdr:row>
      <xdr:rowOff>0</xdr:rowOff>
    </xdr:from>
    <xdr:ext cx="2137124" cy="239809"/>
    <xdr:sp macro="" textlink="">
      <xdr:nvSpPr>
        <xdr:cNvPr id="176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2</xdr:col>
      <xdr:colOff>304800</xdr:colOff>
      <xdr:row>498</xdr:row>
      <xdr:rowOff>0</xdr:rowOff>
    </xdr:from>
    <xdr:to>
      <xdr:col>3</xdr:col>
      <xdr:colOff>487408</xdr:colOff>
      <xdr:row>512</xdr:row>
      <xdr:rowOff>83994</xdr:rowOff>
    </xdr:to>
    <xdr:pic>
      <xdr:nvPicPr>
        <xdr:cNvPr id="177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522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498</xdr:row>
      <xdr:rowOff>0</xdr:rowOff>
    </xdr:from>
    <xdr:to>
      <xdr:col>17</xdr:col>
      <xdr:colOff>535305</xdr:colOff>
      <xdr:row>513</xdr:row>
      <xdr:rowOff>21216</xdr:rowOff>
    </xdr:to>
    <xdr:pic>
      <xdr:nvPicPr>
        <xdr:cNvPr id="178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57776" cy="263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222044</xdr:colOff>
      <xdr:row>502</xdr:row>
      <xdr:rowOff>50891</xdr:rowOff>
    </xdr:to>
    <xdr:pic>
      <xdr:nvPicPr>
        <xdr:cNvPr id="1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7543" y="20976771"/>
          <a:ext cx="222044" cy="74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498</xdr:row>
      <xdr:rowOff>0</xdr:rowOff>
    </xdr:from>
    <xdr:to>
      <xdr:col>3</xdr:col>
      <xdr:colOff>487408</xdr:colOff>
      <xdr:row>510</xdr:row>
      <xdr:rowOff>19052</xdr:rowOff>
    </xdr:to>
    <xdr:pic>
      <xdr:nvPicPr>
        <xdr:cNvPr id="180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343" y="20976771"/>
          <a:ext cx="966379" cy="2109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498</xdr:row>
      <xdr:rowOff>0</xdr:rowOff>
    </xdr:from>
    <xdr:to>
      <xdr:col>17</xdr:col>
      <xdr:colOff>487680</xdr:colOff>
      <xdr:row>510</xdr:row>
      <xdr:rowOff>97973</xdr:rowOff>
    </xdr:to>
    <xdr:pic>
      <xdr:nvPicPr>
        <xdr:cNvPr id="181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01643" y="20976771"/>
          <a:ext cx="6110151" cy="218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498</xdr:row>
      <xdr:rowOff>0</xdr:rowOff>
    </xdr:from>
    <xdr:ext cx="1222708" cy="257174"/>
    <xdr:sp macro="" textlink="">
      <xdr:nvSpPr>
        <xdr:cNvPr id="182" name="16 CuadroTexto"/>
        <xdr:cNvSpPr txBox="1"/>
      </xdr:nvSpPr>
      <xdr:spPr>
        <a:xfrm>
          <a:off x="11820683" y="20976771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498</xdr:row>
      <xdr:rowOff>0</xdr:rowOff>
    </xdr:from>
    <xdr:ext cx="2137124" cy="239809"/>
    <xdr:sp macro="" textlink="">
      <xdr:nvSpPr>
        <xdr:cNvPr id="183" name="17 CuadroTexto"/>
        <xdr:cNvSpPr txBox="1"/>
      </xdr:nvSpPr>
      <xdr:spPr>
        <a:xfrm>
          <a:off x="11038231" y="20976771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541631</xdr:colOff>
      <xdr:row>3</xdr:row>
      <xdr:rowOff>180975</xdr:rowOff>
    </xdr:from>
    <xdr:ext cx="2097305" cy="254557"/>
    <xdr:sp macro="" textlink="">
      <xdr:nvSpPr>
        <xdr:cNvPr id="2" name="1 CuadroTexto"/>
        <xdr:cNvSpPr txBox="1"/>
      </xdr:nvSpPr>
      <xdr:spPr>
        <a:xfrm>
          <a:off x="6020411" y="729615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2" name="2 CuadroTexto"/>
        <xdr:cNvSpPr txBox="1"/>
      </xdr:nvSpPr>
      <xdr:spPr>
        <a:xfrm>
          <a:off x="7282815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ETCA-IV-15</a:t>
          </a:r>
        </a:p>
      </xdr:txBody>
    </xdr:sp>
    <xdr:clientData/>
  </xdr:oneCellAnchor>
  <xdr:oneCellAnchor>
    <xdr:from>
      <xdr:col>2</xdr:col>
      <xdr:colOff>2211503</xdr:colOff>
      <xdr:row>3</xdr:row>
      <xdr:rowOff>190500</xdr:rowOff>
    </xdr:from>
    <xdr:ext cx="2332433" cy="254557"/>
    <xdr:sp macro="" textlink="">
      <xdr:nvSpPr>
        <xdr:cNvPr id="3" name="4 CuadroTexto"/>
        <xdr:cNvSpPr txBox="1"/>
      </xdr:nvSpPr>
      <xdr:spPr>
        <a:xfrm>
          <a:off x="6112943" y="73914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0</xdr:row>
      <xdr:rowOff>19050</xdr:rowOff>
    </xdr:from>
    <xdr:ext cx="1066800" cy="254557"/>
    <xdr:sp macro="" textlink="">
      <xdr:nvSpPr>
        <xdr:cNvPr id="2" name="1 CuadroTexto"/>
        <xdr:cNvSpPr txBox="1"/>
      </xdr:nvSpPr>
      <xdr:spPr>
        <a:xfrm>
          <a:off x="6210300" y="1905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2</xdr:col>
      <xdr:colOff>459463</xdr:colOff>
      <xdr:row>3</xdr:row>
      <xdr:rowOff>104775</xdr:rowOff>
    </xdr:from>
    <xdr:ext cx="2097305" cy="254557"/>
    <xdr:sp macro="" textlink="">
      <xdr:nvSpPr>
        <xdr:cNvPr id="3" name="2 CuadroTexto"/>
        <xdr:cNvSpPr txBox="1"/>
      </xdr:nvSpPr>
      <xdr:spPr>
        <a:xfrm>
          <a:off x="5381983" y="653415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2" name="2 CuadroTexto"/>
        <xdr:cNvSpPr txBox="1"/>
      </xdr:nvSpPr>
      <xdr:spPr>
        <a:xfrm>
          <a:off x="7282815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ETCA-IV-16</a:t>
          </a:r>
        </a:p>
      </xdr:txBody>
    </xdr:sp>
    <xdr:clientData/>
  </xdr:oneCellAnchor>
  <xdr:oneCellAnchor>
    <xdr:from>
      <xdr:col>2</xdr:col>
      <xdr:colOff>2230553</xdr:colOff>
      <xdr:row>3</xdr:row>
      <xdr:rowOff>171450</xdr:rowOff>
    </xdr:from>
    <xdr:ext cx="2332433" cy="254557"/>
    <xdr:sp macro="" textlink="">
      <xdr:nvSpPr>
        <xdr:cNvPr id="3" name="3 CuadroTexto"/>
        <xdr:cNvSpPr txBox="1"/>
      </xdr:nvSpPr>
      <xdr:spPr>
        <a:xfrm>
          <a:off x="6131993" y="720090"/>
          <a:ext cx="233243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DE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4" name="2 CuadroTexto"/>
        <xdr:cNvSpPr txBox="1"/>
      </xdr:nvSpPr>
      <xdr:spPr>
        <a:xfrm>
          <a:off x="7282815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CPCA-IV-17</a:t>
          </a:r>
        </a:p>
      </xdr:txBody>
    </xdr:sp>
    <xdr:clientData/>
  </xdr:oneCellAnchor>
  <xdr:oneCellAnchor>
    <xdr:from>
      <xdr:col>3</xdr:col>
      <xdr:colOff>103481</xdr:colOff>
      <xdr:row>3</xdr:row>
      <xdr:rowOff>171450</xdr:rowOff>
    </xdr:from>
    <xdr:ext cx="2097305" cy="254557"/>
    <xdr:sp macro="" textlink="">
      <xdr:nvSpPr>
        <xdr:cNvPr id="5" name="3 CuadroTexto"/>
        <xdr:cNvSpPr txBox="1"/>
      </xdr:nvSpPr>
      <xdr:spPr>
        <a:xfrm>
          <a:off x="6367121" y="720090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87428</xdr:colOff>
      <xdr:row>3</xdr:row>
      <xdr:rowOff>133828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5055668" y="71294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525808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9239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220778</xdr:colOff>
      <xdr:row>3</xdr:row>
      <xdr:rowOff>133828</xdr:rowOff>
    </xdr:from>
    <xdr:ext cx="2097305" cy="254557"/>
    <xdr:sp macro="" textlink="">
      <xdr:nvSpPr>
        <xdr:cNvPr id="6" name="5 CuadroTexto"/>
        <xdr:cNvSpPr txBox="1"/>
      </xdr:nvSpPr>
      <xdr:spPr>
        <a:xfrm>
          <a:off x="5768138" y="71294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306733</xdr:colOff>
      <xdr:row>0</xdr:row>
      <xdr:rowOff>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83135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487478</xdr:colOff>
      <xdr:row>3</xdr:row>
      <xdr:rowOff>152878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5364278" y="73199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20983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4598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239828</xdr:colOff>
      <xdr:row>3</xdr:row>
      <xdr:rowOff>152878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5238548" y="73199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325783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1700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630353</xdr:colOff>
      <xdr:row>3</xdr:row>
      <xdr:rowOff>171928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8623733" y="75104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10</xdr:col>
      <xdr:colOff>67530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7858980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2110538</xdr:colOff>
      <xdr:row>3</xdr:row>
      <xdr:rowOff>152878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5752898" y="73199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1095375</xdr:colOff>
      <xdr:row>0</xdr:row>
      <xdr:rowOff>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6696075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ETCA-I-08-A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687503</xdr:colOff>
      <xdr:row>4</xdr:row>
      <xdr:rowOff>171928</xdr:rowOff>
    </xdr:from>
    <xdr:ext cx="2097305" cy="254557"/>
    <xdr:sp macro="" textlink="">
      <xdr:nvSpPr>
        <xdr:cNvPr id="3" name="2 CuadroTexto"/>
        <xdr:cNvSpPr txBox="1"/>
      </xdr:nvSpPr>
      <xdr:spPr>
        <a:xfrm>
          <a:off x="9442883" y="949168"/>
          <a:ext cx="20973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10</xdr:col>
      <xdr:colOff>77055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9525855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workbookViewId="0">
      <selection activeCell="A10" sqref="A10"/>
    </sheetView>
  </sheetViews>
  <sheetFormatPr baseColWidth="10" defaultColWidth="11.42578125" defaultRowHeight="15" x14ac:dyDescent="0.25"/>
  <cols>
    <col min="1" max="1" width="50.7109375" style="61" customWidth="1"/>
    <col min="2" max="2" width="12.28515625" style="61" customWidth="1"/>
    <col min="3" max="3" width="13.7109375" style="61" customWidth="1"/>
    <col min="4" max="4" width="0.42578125" style="61" hidden="1" customWidth="1"/>
    <col min="5" max="5" width="50.7109375" style="61" customWidth="1"/>
    <col min="6" max="6" width="11.28515625" style="61" customWidth="1"/>
    <col min="7" max="7" width="13" style="61" customWidth="1"/>
    <col min="8" max="16384" width="11.42578125" style="61"/>
  </cols>
  <sheetData>
    <row r="1" spans="1:7" x14ac:dyDescent="0.25">
      <c r="A1" s="48"/>
      <c r="C1" s="407" t="s">
        <v>179</v>
      </c>
      <c r="D1" s="50"/>
      <c r="E1" s="50"/>
      <c r="G1" s="49" t="s">
        <v>55</v>
      </c>
    </row>
    <row r="2" spans="1:7" x14ac:dyDescent="0.25">
      <c r="B2" s="48"/>
      <c r="C2" s="406" t="s">
        <v>389</v>
      </c>
      <c r="D2" s="48"/>
      <c r="E2" s="48"/>
      <c r="F2" s="48"/>
      <c r="G2" s="48"/>
    </row>
    <row r="3" spans="1:7" x14ac:dyDescent="0.25">
      <c r="B3" s="47"/>
      <c r="C3" s="406" t="s">
        <v>56</v>
      </c>
      <c r="D3" s="47"/>
      <c r="E3" s="47"/>
      <c r="F3" s="47"/>
      <c r="G3" s="47"/>
    </row>
    <row r="4" spans="1:7" x14ac:dyDescent="0.25">
      <c r="A4" s="47"/>
      <c r="C4" s="406" t="s">
        <v>499</v>
      </c>
      <c r="D4" s="48"/>
      <c r="E4" s="48"/>
      <c r="F4" s="47"/>
      <c r="G4" s="47"/>
    </row>
    <row r="5" spans="1:7" x14ac:dyDescent="0.25">
      <c r="A5" s="47"/>
      <c r="C5" s="62" t="s">
        <v>125</v>
      </c>
      <c r="D5" s="62"/>
      <c r="E5" s="62"/>
      <c r="F5" s="47"/>
      <c r="G5" s="49" t="s">
        <v>498</v>
      </c>
    </row>
    <row r="6" spans="1:7" x14ac:dyDescent="0.25">
      <c r="A6" s="517" t="s">
        <v>57</v>
      </c>
      <c r="B6" s="518">
        <v>2015</v>
      </c>
      <c r="C6" s="518">
        <v>2014</v>
      </c>
      <c r="D6" s="519"/>
      <c r="E6" s="517" t="s">
        <v>58</v>
      </c>
      <c r="F6" s="518">
        <v>2015</v>
      </c>
      <c r="G6" s="518">
        <v>2014</v>
      </c>
    </row>
    <row r="7" spans="1:7" x14ac:dyDescent="0.25">
      <c r="A7" s="55"/>
      <c r="B7" s="55"/>
      <c r="C7" s="55"/>
      <c r="D7" s="40"/>
      <c r="E7" s="55"/>
      <c r="F7" s="55"/>
      <c r="G7" s="55"/>
    </row>
    <row r="8" spans="1:7" x14ac:dyDescent="0.25">
      <c r="A8" s="56" t="s">
        <v>59</v>
      </c>
      <c r="B8" s="56"/>
      <c r="C8" s="56"/>
      <c r="D8" s="40"/>
      <c r="E8" s="56" t="s">
        <v>60</v>
      </c>
      <c r="F8" s="56"/>
      <c r="G8" s="56"/>
    </row>
    <row r="9" spans="1:7" ht="16.5" x14ac:dyDescent="0.25">
      <c r="A9" s="53" t="s">
        <v>61</v>
      </c>
      <c r="B9" s="288">
        <v>304821.40999999997</v>
      </c>
      <c r="C9" s="288">
        <v>1047548.25</v>
      </c>
      <c r="D9" s="41"/>
      <c r="E9" s="53" t="s">
        <v>62</v>
      </c>
      <c r="F9" s="288">
        <v>253496.98</v>
      </c>
      <c r="G9" s="288">
        <v>49640.47</v>
      </c>
    </row>
    <row r="10" spans="1:7" ht="16.5" x14ac:dyDescent="0.25">
      <c r="A10" s="53" t="s">
        <v>63</v>
      </c>
      <c r="B10" s="288">
        <v>0</v>
      </c>
      <c r="C10" s="288">
        <v>0</v>
      </c>
      <c r="D10" s="41"/>
      <c r="E10" s="53" t="s">
        <v>64</v>
      </c>
      <c r="F10" s="288"/>
      <c r="G10" s="288"/>
    </row>
    <row r="11" spans="1:7" ht="16.5" x14ac:dyDescent="0.25">
      <c r="A11" s="53" t="s">
        <v>65</v>
      </c>
      <c r="B11" s="288"/>
      <c r="C11" s="288"/>
      <c r="D11" s="41"/>
      <c r="E11" s="54" t="s">
        <v>66</v>
      </c>
      <c r="F11" s="288"/>
      <c r="G11" s="288"/>
    </row>
    <row r="12" spans="1:7" ht="16.5" x14ac:dyDescent="0.25">
      <c r="A12" s="53" t="s">
        <v>67</v>
      </c>
      <c r="B12" s="288"/>
      <c r="C12" s="288"/>
      <c r="D12" s="41"/>
      <c r="E12" s="53" t="s">
        <v>68</v>
      </c>
      <c r="F12" s="288"/>
      <c r="G12" s="288"/>
    </row>
    <row r="13" spans="1:7" ht="16.5" x14ac:dyDescent="0.25">
      <c r="A13" s="53" t="s">
        <v>69</v>
      </c>
      <c r="B13" s="288"/>
      <c r="C13" s="288"/>
      <c r="D13" s="41"/>
      <c r="E13" s="53" t="s">
        <v>70</v>
      </c>
      <c r="F13" s="288"/>
      <c r="G13" s="288"/>
    </row>
    <row r="14" spans="1:7" ht="33" x14ac:dyDescent="0.25">
      <c r="A14" s="38" t="s">
        <v>71</v>
      </c>
      <c r="B14" s="289"/>
      <c r="C14" s="289"/>
      <c r="D14" s="41"/>
      <c r="E14" s="38" t="s">
        <v>72</v>
      </c>
      <c r="F14" s="296"/>
      <c r="G14" s="296"/>
    </row>
    <row r="15" spans="1:7" ht="16.5" x14ac:dyDescent="0.25">
      <c r="A15" s="53" t="s">
        <v>73</v>
      </c>
      <c r="B15" s="288"/>
      <c r="C15" s="288"/>
      <c r="D15" s="41"/>
      <c r="E15" s="53" t="s">
        <v>74</v>
      </c>
      <c r="F15" s="288"/>
      <c r="G15" s="288"/>
    </row>
    <row r="16" spans="1:7" ht="16.5" x14ac:dyDescent="0.25">
      <c r="A16" s="39"/>
      <c r="B16" s="290"/>
      <c r="C16" s="290"/>
      <c r="D16" s="40"/>
      <c r="E16" s="53" t="s">
        <v>75</v>
      </c>
      <c r="F16" s="288"/>
      <c r="G16" s="288"/>
    </row>
    <row r="17" spans="1:7" x14ac:dyDescent="0.25">
      <c r="A17" s="39"/>
      <c r="B17" s="290"/>
      <c r="C17" s="290"/>
      <c r="D17" s="40"/>
      <c r="E17" s="40"/>
      <c r="F17" s="290"/>
      <c r="G17" s="290"/>
    </row>
    <row r="18" spans="1:7" x14ac:dyDescent="0.25">
      <c r="A18" s="51" t="s">
        <v>243</v>
      </c>
      <c r="B18" s="291">
        <f>SUM(B9:B17)</f>
        <v>304821.40999999997</v>
      </c>
      <c r="C18" s="291">
        <f>SUM(C9:C17)</f>
        <v>1047548.25</v>
      </c>
      <c r="D18" s="40"/>
      <c r="E18" s="52" t="s">
        <v>242</v>
      </c>
      <c r="F18" s="291">
        <f>SUM(F9:F17)</f>
        <v>253496.98</v>
      </c>
      <c r="G18" s="291">
        <f>SUM(G9:G17)</f>
        <v>49640.47</v>
      </c>
    </row>
    <row r="19" spans="1:7" x14ac:dyDescent="0.25">
      <c r="A19" s="39"/>
      <c r="B19" s="291"/>
      <c r="C19" s="291"/>
      <c r="D19" s="40"/>
      <c r="E19" s="51"/>
      <c r="F19" s="291"/>
      <c r="G19" s="291"/>
    </row>
    <row r="20" spans="1:7" x14ac:dyDescent="0.25">
      <c r="A20" s="56" t="s">
        <v>76</v>
      </c>
      <c r="B20" s="292"/>
      <c r="C20" s="292"/>
      <c r="D20" s="40"/>
      <c r="E20" s="56" t="s">
        <v>77</v>
      </c>
      <c r="F20" s="292"/>
      <c r="G20" s="292"/>
    </row>
    <row r="21" spans="1:7" ht="16.5" x14ac:dyDescent="0.25">
      <c r="A21" s="53" t="s">
        <v>78</v>
      </c>
      <c r="B21" s="288"/>
      <c r="C21" s="288"/>
      <c r="D21" s="41"/>
      <c r="E21" s="53" t="s">
        <v>79</v>
      </c>
      <c r="F21" s="288"/>
      <c r="G21" s="288"/>
    </row>
    <row r="22" spans="1:7" ht="16.5" x14ac:dyDescent="0.25">
      <c r="A22" s="38" t="s">
        <v>80</v>
      </c>
      <c r="B22" s="289"/>
      <c r="C22" s="289"/>
      <c r="D22" s="41"/>
      <c r="E22" s="54" t="s">
        <v>81</v>
      </c>
      <c r="F22" s="288"/>
      <c r="G22" s="288"/>
    </row>
    <row r="23" spans="1:7" ht="16.5" x14ac:dyDescent="0.25">
      <c r="A23" s="53"/>
      <c r="B23" s="288"/>
      <c r="C23" s="288"/>
      <c r="D23" s="41"/>
      <c r="E23" s="53" t="s">
        <v>82</v>
      </c>
      <c r="F23" s="288"/>
      <c r="G23" s="288"/>
    </row>
    <row r="24" spans="1:7" ht="16.5" customHeight="1" x14ac:dyDescent="0.25">
      <c r="A24" s="38" t="s">
        <v>83</v>
      </c>
      <c r="B24" s="289"/>
      <c r="C24" s="295"/>
      <c r="D24" s="41"/>
      <c r="E24" s="53" t="s">
        <v>84</v>
      </c>
      <c r="F24" s="288"/>
      <c r="G24" s="288"/>
    </row>
    <row r="25" spans="1:7" ht="33" x14ac:dyDescent="0.25">
      <c r="A25" s="53"/>
      <c r="B25" s="288"/>
      <c r="C25" s="288"/>
      <c r="D25" s="41"/>
      <c r="E25" s="38" t="s">
        <v>85</v>
      </c>
      <c r="F25" s="289"/>
      <c r="G25" s="289"/>
    </row>
    <row r="26" spans="1:7" ht="16.5" x14ac:dyDescent="0.25">
      <c r="A26" s="53" t="s">
        <v>86</v>
      </c>
      <c r="B26" s="288">
        <v>430835.92</v>
      </c>
      <c r="C26" s="288">
        <v>406644.07</v>
      </c>
      <c r="D26" s="41"/>
      <c r="E26" s="58"/>
      <c r="F26" s="297"/>
      <c r="G26" s="297"/>
    </row>
    <row r="27" spans="1:7" ht="16.5" x14ac:dyDescent="0.25">
      <c r="A27" s="53" t="s">
        <v>87</v>
      </c>
      <c r="B27" s="288">
        <v>5000</v>
      </c>
      <c r="C27" s="288"/>
      <c r="D27" s="41"/>
      <c r="E27" s="53" t="s">
        <v>88</v>
      </c>
      <c r="F27" s="288"/>
      <c r="G27" s="288"/>
    </row>
    <row r="28" spans="1:7" ht="16.5" x14ac:dyDescent="0.25">
      <c r="A28" s="38" t="s">
        <v>89</v>
      </c>
      <c r="B28" s="289">
        <v>-281198.09999999998</v>
      </c>
      <c r="C28" s="289">
        <v>-234295.77</v>
      </c>
      <c r="D28" s="41"/>
      <c r="E28" s="58"/>
      <c r="F28" s="297"/>
      <c r="G28" s="297"/>
    </row>
    <row r="29" spans="1:7" ht="16.5" x14ac:dyDescent="0.25">
      <c r="A29" s="53" t="s">
        <v>90</v>
      </c>
      <c r="B29" s="288"/>
      <c r="C29" s="288"/>
      <c r="D29" s="40"/>
      <c r="F29" s="291"/>
      <c r="G29" s="291"/>
    </row>
    <row r="30" spans="1:7" ht="16.5" x14ac:dyDescent="0.25">
      <c r="A30" s="38" t="s">
        <v>92</v>
      </c>
      <c r="B30" s="289"/>
      <c r="C30" s="289"/>
      <c r="D30" s="40"/>
      <c r="F30" s="292"/>
      <c r="G30" s="292"/>
    </row>
    <row r="31" spans="1:7" ht="16.5" x14ac:dyDescent="0.25">
      <c r="A31" s="53" t="s">
        <v>94</v>
      </c>
      <c r="B31" s="288"/>
      <c r="C31" s="288"/>
      <c r="D31" s="40"/>
      <c r="F31" s="298"/>
      <c r="G31" s="298"/>
    </row>
    <row r="32" spans="1:7" x14ac:dyDescent="0.25">
      <c r="A32" s="51"/>
      <c r="B32" s="291"/>
      <c r="C32" s="291"/>
      <c r="D32" s="40"/>
      <c r="F32" s="292"/>
      <c r="G32" s="292"/>
    </row>
    <row r="33" spans="1:7" ht="16.5" x14ac:dyDescent="0.25">
      <c r="A33" s="51" t="s">
        <v>97</v>
      </c>
      <c r="B33" s="293">
        <f>SUM(B26:B32)</f>
        <v>154637.82</v>
      </c>
      <c r="C33" s="293">
        <f>SUM(C26:C32)</f>
        <v>172348.30000000002</v>
      </c>
      <c r="D33" s="40"/>
      <c r="E33" s="51" t="s">
        <v>91</v>
      </c>
      <c r="F33" s="288"/>
      <c r="G33" s="288"/>
    </row>
    <row r="34" spans="1:7" ht="16.5" x14ac:dyDescent="0.25">
      <c r="A34" s="51"/>
      <c r="B34" s="291"/>
      <c r="C34" s="291"/>
      <c r="D34" s="40"/>
      <c r="F34" s="288"/>
      <c r="G34" s="288"/>
    </row>
    <row r="35" spans="1:7" ht="16.5" x14ac:dyDescent="0.25">
      <c r="A35" s="56" t="s">
        <v>99</v>
      </c>
      <c r="B35" s="294">
        <f>+B33+B18</f>
        <v>459459.23</v>
      </c>
      <c r="C35" s="294">
        <f>+C33+C18</f>
        <v>1219896.55</v>
      </c>
      <c r="D35" s="40"/>
      <c r="E35" s="56" t="s">
        <v>93</v>
      </c>
      <c r="F35" s="288"/>
      <c r="G35" s="288"/>
    </row>
    <row r="36" spans="1:7" x14ac:dyDescent="0.25">
      <c r="A36" s="39"/>
      <c r="B36" s="57"/>
      <c r="C36" s="57"/>
      <c r="D36" s="40"/>
      <c r="F36" s="292"/>
      <c r="G36" s="292"/>
    </row>
    <row r="37" spans="1:7" ht="16.5" x14ac:dyDescent="0.25">
      <c r="A37" s="39"/>
      <c r="B37" s="57"/>
      <c r="C37" s="57"/>
      <c r="D37" s="40"/>
      <c r="E37" s="59" t="s">
        <v>95</v>
      </c>
      <c r="F37" s="288"/>
      <c r="G37" s="288"/>
    </row>
    <row r="38" spans="1:7" ht="16.5" x14ac:dyDescent="0.25">
      <c r="A38" s="39"/>
      <c r="B38" s="57"/>
      <c r="C38" s="57"/>
      <c r="D38" s="40"/>
      <c r="E38" s="56" t="s">
        <v>96</v>
      </c>
      <c r="F38" s="288"/>
      <c r="G38" s="288"/>
    </row>
    <row r="39" spans="1:7" ht="16.5" x14ac:dyDescent="0.25">
      <c r="A39" s="39"/>
      <c r="B39" s="57"/>
      <c r="C39" s="57"/>
      <c r="D39" s="40"/>
      <c r="E39" s="53" t="s">
        <v>36</v>
      </c>
      <c r="F39" s="288">
        <v>435836.07</v>
      </c>
      <c r="G39" s="288">
        <v>406644.07</v>
      </c>
    </row>
    <row r="40" spans="1:7" ht="16.5" x14ac:dyDescent="0.25">
      <c r="A40" s="39"/>
      <c r="B40" s="57"/>
      <c r="C40" s="57"/>
      <c r="D40" s="40"/>
      <c r="E40" s="53" t="s">
        <v>98</v>
      </c>
      <c r="F40" s="288"/>
      <c r="G40" s="288"/>
    </row>
    <row r="41" spans="1:7" ht="16.5" x14ac:dyDescent="0.25">
      <c r="A41" s="39"/>
      <c r="B41" s="57"/>
      <c r="C41" s="57"/>
      <c r="D41" s="40"/>
      <c r="E41" s="53" t="s">
        <v>100</v>
      </c>
      <c r="F41" s="288"/>
      <c r="G41" s="288"/>
    </row>
    <row r="42" spans="1:7" ht="16.5" x14ac:dyDescent="0.25">
      <c r="A42" s="51"/>
      <c r="B42" s="51"/>
      <c r="C42" s="51"/>
      <c r="D42" s="40"/>
      <c r="E42" s="56" t="s">
        <v>101</v>
      </c>
      <c r="F42" s="299"/>
      <c r="G42" s="299"/>
    </row>
    <row r="43" spans="1:7" ht="16.5" x14ac:dyDescent="0.25">
      <c r="A43" s="51"/>
      <c r="B43" s="51"/>
      <c r="C43" s="51"/>
      <c r="D43" s="40"/>
      <c r="E43" s="53" t="s">
        <v>102</v>
      </c>
      <c r="F43" s="288">
        <v>-326772.28000000003</v>
      </c>
      <c r="G43" s="288">
        <v>250824.37</v>
      </c>
    </row>
    <row r="44" spans="1:7" ht="16.5" x14ac:dyDescent="0.25">
      <c r="A44" s="51"/>
      <c r="B44" s="51"/>
      <c r="C44" s="51"/>
      <c r="D44" s="40"/>
      <c r="E44" s="53" t="s">
        <v>103</v>
      </c>
      <c r="F44" s="288">
        <v>96898.46</v>
      </c>
      <c r="G44" s="288">
        <v>512787.64</v>
      </c>
    </row>
    <row r="45" spans="1:7" ht="16.5" x14ac:dyDescent="0.25">
      <c r="A45" s="39"/>
      <c r="B45" s="57"/>
      <c r="C45" s="57"/>
      <c r="D45" s="40"/>
      <c r="E45" s="53" t="s">
        <v>104</v>
      </c>
      <c r="F45" s="290"/>
      <c r="G45" s="290"/>
    </row>
    <row r="46" spans="1:7" ht="16.5" x14ac:dyDescent="0.25">
      <c r="A46" s="39"/>
      <c r="B46" s="57"/>
      <c r="C46" s="57"/>
      <c r="D46" s="40"/>
      <c r="E46" s="53" t="s">
        <v>105</v>
      </c>
      <c r="F46" s="293"/>
      <c r="G46" s="293"/>
    </row>
    <row r="47" spans="1:7" ht="16.5" x14ac:dyDescent="0.25">
      <c r="A47" s="39"/>
      <c r="B47" s="57"/>
      <c r="C47" s="57"/>
      <c r="D47" s="40"/>
      <c r="E47" s="53" t="s">
        <v>106</v>
      </c>
      <c r="F47" s="293"/>
      <c r="G47" s="293"/>
    </row>
    <row r="48" spans="1:7" ht="33" x14ac:dyDescent="0.25">
      <c r="A48" s="39"/>
      <c r="B48" s="57"/>
      <c r="C48" s="57"/>
      <c r="D48" s="40"/>
      <c r="E48" s="37" t="s">
        <v>107</v>
      </c>
      <c r="F48" s="292"/>
      <c r="G48" s="292"/>
    </row>
    <row r="49" spans="1:7" ht="16.5" x14ac:dyDescent="0.25">
      <c r="A49" s="57"/>
      <c r="B49" s="57"/>
      <c r="C49" s="57"/>
      <c r="D49" s="39"/>
      <c r="E49" s="53" t="s">
        <v>108</v>
      </c>
      <c r="F49" s="300"/>
      <c r="G49" s="300"/>
    </row>
    <row r="50" spans="1:7" ht="16.5" x14ac:dyDescent="0.25">
      <c r="E50" s="53" t="s">
        <v>109</v>
      </c>
      <c r="F50" s="301"/>
      <c r="G50" s="301"/>
    </row>
    <row r="51" spans="1:7" x14ac:dyDescent="0.25">
      <c r="E51" s="39"/>
      <c r="F51" s="301"/>
      <c r="G51" s="301"/>
    </row>
    <row r="52" spans="1:7" x14ac:dyDescent="0.25">
      <c r="E52" s="60" t="s">
        <v>110</v>
      </c>
      <c r="F52" s="301">
        <f>SUM(F39:F50)</f>
        <v>205962.25</v>
      </c>
      <c r="G52" s="301">
        <f>SUM(G39:G50)</f>
        <v>1170256.08</v>
      </c>
    </row>
    <row r="53" spans="1:7" x14ac:dyDescent="0.25">
      <c r="E53" s="60"/>
      <c r="F53" s="301"/>
      <c r="G53" s="301"/>
    </row>
    <row r="54" spans="1:7" x14ac:dyDescent="0.25">
      <c r="E54" s="56" t="s">
        <v>111</v>
      </c>
      <c r="F54" s="301">
        <f>+F52+F18</f>
        <v>459459.23</v>
      </c>
      <c r="G54" s="301">
        <f>+G52+G18</f>
        <v>1219896.55</v>
      </c>
    </row>
    <row r="58" spans="1:7" x14ac:dyDescent="0.25">
      <c r="A58" s="542"/>
      <c r="B58" s="542"/>
      <c r="C58" s="542"/>
      <c r="D58" s="542"/>
      <c r="E58" s="542"/>
      <c r="F58" s="542"/>
      <c r="G58" s="542"/>
    </row>
    <row r="59" spans="1:7" x14ac:dyDescent="0.25">
      <c r="A59" s="543" t="s">
        <v>513</v>
      </c>
      <c r="B59" s="543"/>
      <c r="C59" s="543"/>
      <c r="D59" s="543"/>
      <c r="E59" s="543"/>
      <c r="F59" s="543"/>
      <c r="G59" s="543"/>
    </row>
    <row r="60" spans="1:7" x14ac:dyDescent="0.25">
      <c r="A60" s="543" t="s">
        <v>514</v>
      </c>
      <c r="B60" s="543"/>
      <c r="C60" s="543"/>
      <c r="D60" s="543"/>
      <c r="E60" s="543"/>
      <c r="F60" s="543"/>
      <c r="G60" s="543"/>
    </row>
    <row r="61" spans="1:7" x14ac:dyDescent="0.25">
      <c r="A61" s="543"/>
      <c r="B61" s="543"/>
      <c r="C61" s="543"/>
      <c r="D61" s="543"/>
      <c r="E61" s="543"/>
      <c r="F61" s="543"/>
      <c r="G61" s="543"/>
    </row>
    <row r="62" spans="1:7" x14ac:dyDescent="0.25">
      <c r="A62" s="543"/>
      <c r="B62" s="543"/>
      <c r="C62" s="543"/>
      <c r="D62" s="543"/>
      <c r="E62" s="543"/>
      <c r="F62" s="543"/>
      <c r="G62" s="543"/>
    </row>
    <row r="63" spans="1:7" x14ac:dyDescent="0.25">
      <c r="A63" s="543" t="s">
        <v>518</v>
      </c>
      <c r="B63" s="543"/>
      <c r="C63" s="543"/>
      <c r="D63" s="543"/>
      <c r="E63" s="543"/>
      <c r="F63" s="543"/>
      <c r="G63" s="543"/>
    </row>
    <row r="64" spans="1:7" x14ac:dyDescent="0.25">
      <c r="A64" s="543" t="s">
        <v>519</v>
      </c>
      <c r="B64" s="543"/>
      <c r="C64" s="543"/>
      <c r="D64" s="543"/>
      <c r="E64" s="543"/>
      <c r="F64" s="543"/>
      <c r="G64" s="543"/>
    </row>
    <row r="65" spans="1:7" x14ac:dyDescent="0.25">
      <c r="A65" s="543"/>
      <c r="B65" s="543"/>
      <c r="C65" s="543"/>
      <c r="D65" s="543"/>
      <c r="E65" s="543"/>
      <c r="F65" s="543"/>
      <c r="G65" s="543"/>
    </row>
    <row r="66" spans="1:7" x14ac:dyDescent="0.25">
      <c r="A66" s="543"/>
      <c r="B66" s="543"/>
      <c r="C66" s="543"/>
      <c r="D66" s="543"/>
      <c r="E66" s="543"/>
      <c r="F66" s="543"/>
      <c r="G66" s="543"/>
    </row>
    <row r="67" spans="1:7" x14ac:dyDescent="0.25">
      <c r="A67" s="541"/>
      <c r="B67" s="541"/>
      <c r="C67" s="541"/>
      <c r="D67" s="541"/>
      <c r="E67" s="541"/>
      <c r="F67" s="541"/>
      <c r="G67" s="541"/>
    </row>
    <row r="68" spans="1:7" x14ac:dyDescent="0.25">
      <c r="A68" s="541"/>
      <c r="B68" s="541"/>
      <c r="C68" s="541"/>
      <c r="D68" s="541"/>
      <c r="E68" s="541"/>
      <c r="F68" s="541"/>
      <c r="G68" s="541"/>
    </row>
    <row r="69" spans="1:7" x14ac:dyDescent="0.25">
      <c r="A69" s="541"/>
      <c r="B69" s="541"/>
      <c r="C69" s="541"/>
      <c r="D69" s="541"/>
      <c r="E69" s="541"/>
      <c r="F69" s="541"/>
      <c r="G69" s="541"/>
    </row>
    <row r="70" spans="1:7" x14ac:dyDescent="0.25">
      <c r="A70" s="541"/>
      <c r="B70" s="541"/>
      <c r="C70" s="541"/>
      <c r="D70" s="541"/>
      <c r="E70" s="541"/>
      <c r="F70" s="541"/>
      <c r="G70" s="541"/>
    </row>
    <row r="71" spans="1:7" x14ac:dyDescent="0.25">
      <c r="A71" s="541"/>
      <c r="B71" s="541"/>
      <c r="C71" s="541"/>
      <c r="D71" s="541"/>
      <c r="E71" s="541"/>
      <c r="F71" s="541"/>
      <c r="G71" s="541"/>
    </row>
  </sheetData>
  <autoFilter ref="A1:G49"/>
  <mergeCells count="14">
    <mergeCell ref="A71:G71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</mergeCells>
  <pageMargins left="0.27559055118110237" right="0.15748031496062992" top="0.39370078740157483" bottom="0.51181102362204722" header="0.31496062992125984" footer="0.31496062992125984"/>
  <pageSetup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opLeftCell="A4" zoomScaleNormal="100" workbookViewId="0">
      <selection activeCell="H17" sqref="H17"/>
    </sheetView>
  </sheetViews>
  <sheetFormatPr baseColWidth="10" defaultColWidth="11.42578125" defaultRowHeight="15" x14ac:dyDescent="0.25"/>
  <cols>
    <col min="1" max="1" width="2.85546875" style="164" customWidth="1"/>
    <col min="2" max="2" width="31.7109375" style="164" customWidth="1"/>
    <col min="3" max="8" width="13.7109375" style="95" customWidth="1"/>
    <col min="9" max="9" width="14.28515625" style="95" customWidth="1"/>
    <col min="10" max="11" width="13.7109375" style="95" customWidth="1"/>
    <col min="12" max="16384" width="11.42578125" style="95"/>
  </cols>
  <sheetData>
    <row r="1" spans="1:11" s="120" customFormat="1" x14ac:dyDescent="0.25">
      <c r="A1" s="563" t="s">
        <v>179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s="121" customFormat="1" ht="15.75" x14ac:dyDescent="0.25">
      <c r="A2" s="563" t="s">
        <v>389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21" customFormat="1" ht="15.75" x14ac:dyDescent="0.25">
      <c r="A3" s="563" t="s">
        <v>161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121" customFormat="1" ht="15.75" x14ac:dyDescent="0.25">
      <c r="A4" s="563" t="s">
        <v>500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</row>
    <row r="5" spans="1:11" s="122" customFormat="1" ht="15.75" thickBot="1" x14ac:dyDescent="0.3">
      <c r="A5" s="564" t="s">
        <v>125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</row>
    <row r="6" spans="1:11" s="137" customFormat="1" ht="62.25" customHeight="1" x14ac:dyDescent="0.25">
      <c r="A6" s="597" t="s">
        <v>162</v>
      </c>
      <c r="B6" s="598"/>
      <c r="C6" s="188" t="s">
        <v>272</v>
      </c>
      <c r="D6" s="188" t="s">
        <v>281</v>
      </c>
      <c r="E6" s="188" t="s">
        <v>273</v>
      </c>
      <c r="F6" s="205" t="s">
        <v>275</v>
      </c>
      <c r="G6" s="205" t="s">
        <v>276</v>
      </c>
      <c r="H6" s="205" t="s">
        <v>280</v>
      </c>
      <c r="I6" s="188" t="s">
        <v>287</v>
      </c>
      <c r="J6" s="138" t="s">
        <v>290</v>
      </c>
      <c r="K6" s="139" t="s">
        <v>260</v>
      </c>
    </row>
    <row r="7" spans="1:11" s="137" customFormat="1" ht="27.75" thickBot="1" x14ac:dyDescent="0.3">
      <c r="A7" s="599"/>
      <c r="B7" s="600"/>
      <c r="C7" s="140" t="s">
        <v>249</v>
      </c>
      <c r="D7" s="140" t="s">
        <v>250</v>
      </c>
      <c r="E7" s="140" t="s">
        <v>163</v>
      </c>
      <c r="F7" s="206" t="s">
        <v>251</v>
      </c>
      <c r="G7" s="206" t="s">
        <v>252</v>
      </c>
      <c r="H7" s="206" t="s">
        <v>278</v>
      </c>
      <c r="I7" s="203" t="s">
        <v>289</v>
      </c>
      <c r="J7" s="141" t="s">
        <v>279</v>
      </c>
      <c r="K7" s="142" t="s">
        <v>356</v>
      </c>
    </row>
    <row r="8" spans="1:11" s="137" customFormat="1" x14ac:dyDescent="0.25">
      <c r="A8" s="198"/>
      <c r="B8" s="199" t="s">
        <v>274</v>
      </c>
      <c r="C8" s="176"/>
      <c r="D8" s="176"/>
      <c r="E8" s="176"/>
      <c r="F8" s="176"/>
      <c r="G8" s="176"/>
      <c r="H8" s="396" t="s">
        <v>506</v>
      </c>
      <c r="I8" s="207"/>
      <c r="J8" s="204"/>
      <c r="K8" s="201"/>
    </row>
    <row r="9" spans="1:11" s="137" customFormat="1" x14ac:dyDescent="0.25">
      <c r="A9" s="198"/>
      <c r="B9" s="199"/>
      <c r="C9" s="176"/>
      <c r="D9" s="176"/>
      <c r="E9" s="176"/>
      <c r="F9" s="176"/>
      <c r="G9" s="176"/>
      <c r="H9" s="201"/>
      <c r="I9" s="200"/>
      <c r="J9" s="201"/>
      <c r="K9" s="201"/>
    </row>
    <row r="10" spans="1:11" ht="17.100000000000001" customHeight="1" x14ac:dyDescent="0.25">
      <c r="A10" s="146">
        <v>1</v>
      </c>
      <c r="B10" s="147" t="s">
        <v>3</v>
      </c>
      <c r="C10" s="328"/>
      <c r="D10" s="328"/>
      <c r="E10" s="328"/>
      <c r="F10" s="328"/>
      <c r="G10" s="328"/>
      <c r="H10" s="329"/>
      <c r="I10" s="330"/>
      <c r="J10" s="329"/>
      <c r="K10" s="331"/>
    </row>
    <row r="11" spans="1:11" ht="17.100000000000001" customHeight="1" x14ac:dyDescent="0.25">
      <c r="A11" s="146">
        <v>2</v>
      </c>
      <c r="B11" s="147" t="s">
        <v>4</v>
      </c>
      <c r="C11" s="328"/>
      <c r="D11" s="328"/>
      <c r="E11" s="328"/>
      <c r="F11" s="328"/>
      <c r="G11" s="328"/>
      <c r="H11" s="329"/>
      <c r="I11" s="330"/>
      <c r="J11" s="329"/>
      <c r="K11" s="331"/>
    </row>
    <row r="12" spans="1:11" ht="17.100000000000001" customHeight="1" x14ac:dyDescent="0.25">
      <c r="A12" s="146">
        <v>3</v>
      </c>
      <c r="B12" s="147" t="s">
        <v>254</v>
      </c>
      <c r="C12" s="328"/>
      <c r="D12" s="328"/>
      <c r="E12" s="328"/>
      <c r="F12" s="328"/>
      <c r="G12" s="328"/>
      <c r="H12" s="329"/>
      <c r="I12" s="330"/>
      <c r="J12" s="329"/>
      <c r="K12" s="331"/>
    </row>
    <row r="13" spans="1:11" ht="17.100000000000001" customHeight="1" x14ac:dyDescent="0.25">
      <c r="A13" s="146">
        <v>4</v>
      </c>
      <c r="B13" s="147" t="s">
        <v>6</v>
      </c>
      <c r="C13" s="328">
        <v>0</v>
      </c>
      <c r="D13" s="328">
        <v>0</v>
      </c>
      <c r="E13" s="328">
        <f>+C13+D13</f>
        <v>0</v>
      </c>
      <c r="F13" s="328"/>
      <c r="G13" s="328" t="s">
        <v>182</v>
      </c>
      <c r="H13" s="329" t="s">
        <v>182</v>
      </c>
      <c r="I13" s="330" t="s">
        <v>182</v>
      </c>
      <c r="J13" s="329" t="s">
        <v>182</v>
      </c>
      <c r="K13" s="331" t="s">
        <v>182</v>
      </c>
    </row>
    <row r="14" spans="1:11" ht="17.100000000000001" customHeight="1" x14ac:dyDescent="0.25">
      <c r="A14" s="146">
        <v>5</v>
      </c>
      <c r="B14" s="147" t="s">
        <v>255</v>
      </c>
      <c r="C14" s="328"/>
      <c r="D14" s="328"/>
      <c r="E14" s="328"/>
      <c r="F14" s="328"/>
      <c r="G14" s="328"/>
      <c r="H14" s="329"/>
      <c r="I14" s="330"/>
      <c r="J14" s="329"/>
      <c r="K14" s="331"/>
    </row>
    <row r="15" spans="1:11" ht="17.100000000000001" customHeight="1" x14ac:dyDescent="0.25">
      <c r="A15" s="146"/>
      <c r="B15" s="147" t="s">
        <v>164</v>
      </c>
      <c r="C15" s="328"/>
      <c r="D15" s="328"/>
      <c r="E15" s="328"/>
      <c r="F15" s="328"/>
      <c r="G15" s="328"/>
      <c r="H15" s="329"/>
      <c r="I15" s="330"/>
      <c r="J15" s="329"/>
      <c r="K15" s="331"/>
    </row>
    <row r="16" spans="1:11" ht="17.100000000000001" customHeight="1" x14ac:dyDescent="0.25">
      <c r="A16" s="146"/>
      <c r="B16" s="147" t="s">
        <v>165</v>
      </c>
      <c r="C16" s="328"/>
      <c r="D16" s="328"/>
      <c r="E16" s="328"/>
      <c r="F16" s="328"/>
      <c r="G16" s="328" t="s">
        <v>182</v>
      </c>
      <c r="H16" s="329"/>
      <c r="I16" s="330"/>
      <c r="J16" s="329"/>
      <c r="K16" s="331"/>
    </row>
    <row r="17" spans="1:11" ht="17.100000000000001" customHeight="1" x14ac:dyDescent="0.25">
      <c r="A17" s="146">
        <v>6</v>
      </c>
      <c r="B17" s="147" t="s">
        <v>256</v>
      </c>
      <c r="C17" s="328"/>
      <c r="D17" s="328"/>
      <c r="E17" s="328"/>
      <c r="F17" s="328"/>
      <c r="G17" s="328"/>
      <c r="H17" s="329"/>
      <c r="I17" s="330"/>
      <c r="J17" s="329"/>
      <c r="K17" s="331"/>
    </row>
    <row r="18" spans="1:11" ht="17.100000000000001" customHeight="1" x14ac:dyDescent="0.25">
      <c r="A18" s="146"/>
      <c r="B18" s="147" t="s">
        <v>164</v>
      </c>
      <c r="C18" s="328"/>
      <c r="D18" s="328"/>
      <c r="E18" s="328"/>
      <c r="F18" s="328"/>
      <c r="G18" s="328"/>
      <c r="H18" s="329"/>
      <c r="I18" s="330"/>
      <c r="J18" s="329"/>
      <c r="K18" s="331"/>
    </row>
    <row r="19" spans="1:11" ht="17.100000000000001" customHeight="1" x14ac:dyDescent="0.25">
      <c r="A19" s="146"/>
      <c r="B19" s="147" t="s">
        <v>165</v>
      </c>
      <c r="C19" s="328"/>
      <c r="D19" s="328"/>
      <c r="E19" s="328"/>
      <c r="F19" s="328"/>
      <c r="G19" s="328"/>
      <c r="H19" s="329"/>
      <c r="I19" s="330"/>
      <c r="J19" s="329"/>
      <c r="K19" s="331"/>
    </row>
    <row r="20" spans="1:11" ht="17.100000000000001" customHeight="1" x14ac:dyDescent="0.25">
      <c r="A20" s="146">
        <v>7</v>
      </c>
      <c r="B20" s="147" t="s">
        <v>257</v>
      </c>
      <c r="C20" s="328">
        <v>200000</v>
      </c>
      <c r="D20" s="328">
        <v>0</v>
      </c>
      <c r="E20" s="328">
        <f>+C20+D20</f>
        <v>200000</v>
      </c>
      <c r="F20" s="328">
        <v>27884</v>
      </c>
      <c r="G20" s="328">
        <v>27884</v>
      </c>
      <c r="H20" s="329">
        <f>+F20+G20</f>
        <v>55768</v>
      </c>
      <c r="I20" s="330">
        <v>27884</v>
      </c>
      <c r="J20" s="397">
        <f>+I20/E20</f>
        <v>0.13941999999999999</v>
      </c>
      <c r="K20" s="331">
        <f>+C20-I20</f>
        <v>172116</v>
      </c>
    </row>
    <row r="21" spans="1:11" ht="17.100000000000001" customHeight="1" x14ac:dyDescent="0.25">
      <c r="A21" s="146">
        <v>8</v>
      </c>
      <c r="B21" s="147" t="s">
        <v>11</v>
      </c>
      <c r="C21" s="328"/>
      <c r="D21" s="328"/>
      <c r="E21" s="328"/>
      <c r="F21" s="328"/>
      <c r="G21" s="328"/>
      <c r="H21" s="329"/>
      <c r="I21" s="330"/>
      <c r="J21" s="398"/>
      <c r="K21" s="331"/>
    </row>
    <row r="22" spans="1:11" ht="25.5" x14ac:dyDescent="0.25">
      <c r="A22" s="146">
        <v>9</v>
      </c>
      <c r="B22" s="147" t="s">
        <v>172</v>
      </c>
      <c r="C22" s="328">
        <v>4306565</v>
      </c>
      <c r="D22" s="328">
        <v>0</v>
      </c>
      <c r="E22" s="328">
        <f>+C22+D22</f>
        <v>4306565</v>
      </c>
      <c r="F22" s="328">
        <v>638701.98</v>
      </c>
      <c r="G22" s="328">
        <v>638701.98</v>
      </c>
      <c r="H22" s="329">
        <f>+F22+G22</f>
        <v>1277403.96</v>
      </c>
      <c r="I22" s="330">
        <v>638701.98</v>
      </c>
      <c r="J22" s="397">
        <f>+I22/E22</f>
        <v>0.14830891441322724</v>
      </c>
      <c r="K22" s="331">
        <f>+C22-I22</f>
        <v>3667863.02</v>
      </c>
    </row>
    <row r="23" spans="1:11" ht="17.100000000000001" customHeight="1" thickBot="1" x14ac:dyDescent="0.3">
      <c r="A23" s="148">
        <v>10</v>
      </c>
      <c r="B23" s="149" t="s">
        <v>258</v>
      </c>
      <c r="C23" s="332"/>
      <c r="D23" s="332"/>
      <c r="E23" s="332"/>
      <c r="F23" s="332"/>
      <c r="G23" s="332"/>
      <c r="H23" s="333"/>
      <c r="I23" s="334"/>
      <c r="J23" s="333"/>
      <c r="K23" s="335"/>
    </row>
    <row r="24" spans="1:11" ht="28.5" customHeight="1" thickBot="1" x14ac:dyDescent="0.3">
      <c r="A24" s="595" t="s">
        <v>121</v>
      </c>
      <c r="B24" s="596"/>
      <c r="C24" s="332">
        <f>+C20+C22</f>
        <v>4506565</v>
      </c>
      <c r="D24" s="332">
        <f t="shared" ref="D24:K24" si="0">+D20+D22</f>
        <v>0</v>
      </c>
      <c r="E24" s="332">
        <f t="shared" si="0"/>
        <v>4506565</v>
      </c>
      <c r="F24" s="332">
        <f t="shared" si="0"/>
        <v>666585.98</v>
      </c>
      <c r="G24" s="332">
        <f t="shared" si="0"/>
        <v>666585.98</v>
      </c>
      <c r="H24" s="332">
        <f t="shared" si="0"/>
        <v>1333171.96</v>
      </c>
      <c r="I24" s="332">
        <f t="shared" si="0"/>
        <v>666585.98</v>
      </c>
      <c r="J24" s="332">
        <f t="shared" si="0"/>
        <v>0.28772891441322723</v>
      </c>
      <c r="K24" s="332">
        <f t="shared" si="0"/>
        <v>3839979.02</v>
      </c>
    </row>
    <row r="25" spans="1:11" ht="22.5" customHeight="1" thickBot="1" x14ac:dyDescent="0.3">
      <c r="A25" s="193"/>
      <c r="B25" s="193"/>
      <c r="C25" s="194"/>
      <c r="D25" s="194"/>
      <c r="E25" s="194"/>
      <c r="F25" s="209"/>
      <c r="G25" s="605" t="s">
        <v>269</v>
      </c>
      <c r="H25" s="606"/>
      <c r="I25" s="606"/>
      <c r="J25" s="607"/>
      <c r="K25" s="195"/>
    </row>
    <row r="26" spans="1:11" ht="22.5" customHeight="1" x14ac:dyDescent="0.25">
      <c r="A26" s="213"/>
      <c r="B26" s="213"/>
      <c r="C26" s="145"/>
      <c r="D26" s="145"/>
      <c r="E26" s="145"/>
      <c r="F26" s="214"/>
      <c r="G26" s="215"/>
      <c r="H26" s="215"/>
      <c r="I26" s="215"/>
      <c r="J26" s="215"/>
      <c r="K26" s="209"/>
    </row>
    <row r="27" spans="1:11" ht="22.5" customHeight="1" x14ac:dyDescent="0.25">
      <c r="A27" s="213"/>
      <c r="B27" s="213"/>
      <c r="C27" s="145"/>
      <c r="D27" s="145"/>
      <c r="E27" s="145"/>
      <c r="F27" s="214"/>
      <c r="G27" s="215"/>
      <c r="H27" s="215"/>
      <c r="I27" s="215"/>
      <c r="J27" s="215"/>
      <c r="K27" s="214"/>
    </row>
    <row r="28" spans="1:11" ht="22.5" customHeight="1" x14ac:dyDescent="0.25">
      <c r="A28" s="213"/>
      <c r="B28" s="213"/>
      <c r="C28" s="145"/>
      <c r="D28" s="145"/>
      <c r="E28" s="145"/>
      <c r="F28" s="214"/>
      <c r="G28" s="215"/>
      <c r="H28" s="215"/>
      <c r="I28" s="215"/>
      <c r="J28" s="215"/>
      <c r="K28" s="214"/>
    </row>
    <row r="29" spans="1:11" ht="22.5" customHeight="1" x14ac:dyDescent="0.25">
      <c r="A29" s="213"/>
      <c r="B29" s="213"/>
      <c r="C29" s="145"/>
      <c r="D29" s="145"/>
      <c r="E29" s="145"/>
      <c r="F29" s="214"/>
      <c r="G29" s="215"/>
      <c r="H29" s="215"/>
      <c r="I29" s="215"/>
      <c r="J29" s="215"/>
      <c r="K29" s="214"/>
    </row>
    <row r="30" spans="1:11" ht="22.5" customHeight="1" x14ac:dyDescent="0.25">
      <c r="A30" s="213"/>
      <c r="B30" s="213"/>
      <c r="C30" s="145"/>
      <c r="D30" s="145"/>
      <c r="E30" s="145"/>
      <c r="F30" s="214"/>
      <c r="G30" s="215"/>
      <c r="H30" s="215"/>
      <c r="I30" s="215"/>
      <c r="J30" s="215"/>
      <c r="K30" s="214"/>
    </row>
    <row r="31" spans="1:11" ht="22.5" customHeight="1" x14ac:dyDescent="0.25">
      <c r="A31" s="213"/>
      <c r="B31" s="213"/>
      <c r="C31" s="145"/>
      <c r="D31" s="145"/>
      <c r="E31" s="145"/>
      <c r="F31" s="214"/>
      <c r="G31" s="215"/>
      <c r="H31" s="215"/>
      <c r="I31" s="215"/>
      <c r="J31" s="215"/>
      <c r="K31" s="214"/>
    </row>
    <row r="32" spans="1:11" ht="22.5" customHeight="1" thickBot="1" x14ac:dyDescent="0.3">
      <c r="A32" s="210"/>
      <c r="B32" s="210"/>
      <c r="C32" s="150"/>
      <c r="D32" s="150"/>
      <c r="E32" s="150"/>
      <c r="F32" s="211"/>
      <c r="G32" s="212"/>
      <c r="H32" s="212"/>
      <c r="I32" s="212"/>
      <c r="J32" s="212"/>
      <c r="K32" s="211"/>
    </row>
    <row r="33" spans="1:11" s="143" customFormat="1" ht="48.75" customHeight="1" x14ac:dyDescent="0.25">
      <c r="A33" s="601" t="s">
        <v>253</v>
      </c>
      <c r="B33" s="602"/>
      <c r="C33" s="188" t="s">
        <v>272</v>
      </c>
      <c r="D33" s="188" t="s">
        <v>281</v>
      </c>
      <c r="E33" s="188" t="s">
        <v>273</v>
      </c>
      <c r="F33" s="205" t="s">
        <v>275</v>
      </c>
      <c r="G33" s="205" t="s">
        <v>276</v>
      </c>
      <c r="H33" s="205" t="s">
        <v>280</v>
      </c>
      <c r="I33" s="188" t="s">
        <v>287</v>
      </c>
      <c r="J33" s="138" t="s">
        <v>290</v>
      </c>
      <c r="K33" s="139" t="s">
        <v>260</v>
      </c>
    </row>
    <row r="34" spans="1:11" s="144" customFormat="1" ht="27.75" thickBot="1" x14ac:dyDescent="0.3">
      <c r="A34" s="603"/>
      <c r="B34" s="604"/>
      <c r="C34" s="140" t="s">
        <v>249</v>
      </c>
      <c r="D34" s="140" t="s">
        <v>250</v>
      </c>
      <c r="E34" s="140" t="s">
        <v>163</v>
      </c>
      <c r="F34" s="206" t="s">
        <v>251</v>
      </c>
      <c r="G34" s="206" t="s">
        <v>252</v>
      </c>
      <c r="H34" s="206" t="s">
        <v>278</v>
      </c>
      <c r="I34" s="203" t="s">
        <v>289</v>
      </c>
      <c r="J34" s="141" t="s">
        <v>279</v>
      </c>
      <c r="K34" s="142" t="s">
        <v>356</v>
      </c>
    </row>
    <row r="35" spans="1:11" s="155" customFormat="1" ht="17.100000000000001" customHeight="1" x14ac:dyDescent="0.25">
      <c r="A35" s="151" t="s">
        <v>261</v>
      </c>
      <c r="B35" s="152"/>
      <c r="C35" s="153"/>
      <c r="D35" s="153"/>
      <c r="E35" s="153"/>
      <c r="F35" s="153"/>
      <c r="G35" s="153"/>
      <c r="H35" s="154"/>
      <c r="I35" s="202"/>
      <c r="J35" s="154"/>
      <c r="K35" s="154"/>
    </row>
    <row r="36" spans="1:11" s="155" customFormat="1" ht="17.100000000000001" customHeight="1" x14ac:dyDescent="0.25">
      <c r="A36" s="156" t="s">
        <v>262</v>
      </c>
      <c r="B36" s="157"/>
      <c r="C36" s="336"/>
      <c r="D36" s="336"/>
      <c r="E36" s="336"/>
      <c r="F36" s="336"/>
      <c r="G36" s="336"/>
      <c r="H36" s="337"/>
      <c r="I36" s="338"/>
      <c r="J36" s="337"/>
      <c r="K36" s="337"/>
    </row>
    <row r="37" spans="1:11" s="155" customFormat="1" ht="17.100000000000001" customHeight="1" x14ac:dyDescent="0.25">
      <c r="A37" s="156" t="s">
        <v>254</v>
      </c>
      <c r="B37" s="157"/>
      <c r="C37" s="336"/>
      <c r="D37" s="336"/>
      <c r="E37" s="336"/>
      <c r="F37" s="336"/>
      <c r="G37" s="336"/>
      <c r="H37" s="337"/>
      <c r="I37" s="338"/>
      <c r="J37" s="337"/>
      <c r="K37" s="337"/>
    </row>
    <row r="38" spans="1:11" s="155" customFormat="1" ht="27" customHeight="1" x14ac:dyDescent="0.25">
      <c r="A38" s="593" t="s">
        <v>6</v>
      </c>
      <c r="B38" s="594"/>
      <c r="C38" s="336"/>
      <c r="D38" s="336"/>
      <c r="E38" s="336"/>
      <c r="F38" s="336"/>
      <c r="G38" s="336"/>
      <c r="H38" s="337"/>
      <c r="I38" s="338"/>
      <c r="J38" s="337"/>
      <c r="K38" s="337"/>
    </row>
    <row r="39" spans="1:11" s="155" customFormat="1" ht="17.100000000000001" customHeight="1" x14ac:dyDescent="0.25">
      <c r="A39" s="156" t="s">
        <v>255</v>
      </c>
      <c r="B39" s="157"/>
      <c r="C39" s="336"/>
      <c r="D39" s="336"/>
      <c r="E39" s="336"/>
      <c r="F39" s="336"/>
      <c r="G39" s="336"/>
      <c r="H39" s="337"/>
      <c r="I39" s="338"/>
      <c r="J39" s="337"/>
      <c r="K39" s="337"/>
    </row>
    <row r="40" spans="1:11" s="155" customFormat="1" ht="17.100000000000001" customHeight="1" x14ac:dyDescent="0.25">
      <c r="A40" s="156" t="s">
        <v>263</v>
      </c>
      <c r="B40" s="157"/>
      <c r="C40" s="336"/>
      <c r="D40" s="336"/>
      <c r="E40" s="336"/>
      <c r="F40" s="336"/>
      <c r="G40" s="336"/>
      <c r="H40" s="337"/>
      <c r="I40" s="338"/>
      <c r="J40" s="337"/>
      <c r="K40" s="337"/>
    </row>
    <row r="41" spans="1:11" s="155" customFormat="1" ht="17.100000000000001" customHeight="1" x14ac:dyDescent="0.25">
      <c r="A41" s="156" t="s">
        <v>264</v>
      </c>
      <c r="B41" s="157"/>
      <c r="C41" s="336"/>
      <c r="D41" s="336"/>
      <c r="E41" s="336"/>
      <c r="F41" s="336"/>
      <c r="G41" s="336"/>
      <c r="H41" s="337"/>
      <c r="I41" s="338"/>
      <c r="J41" s="337"/>
      <c r="K41" s="337"/>
    </row>
    <row r="42" spans="1:11" s="155" customFormat="1" ht="17.100000000000001" customHeight="1" x14ac:dyDescent="0.25">
      <c r="A42" s="156" t="s">
        <v>11</v>
      </c>
      <c r="B42" s="157"/>
      <c r="C42" s="336"/>
      <c r="D42" s="336"/>
      <c r="E42" s="336"/>
      <c r="F42" s="336"/>
      <c r="G42" s="336"/>
      <c r="H42" s="337"/>
      <c r="I42" s="338"/>
      <c r="J42" s="337"/>
      <c r="K42" s="337"/>
    </row>
    <row r="43" spans="1:11" s="155" customFormat="1" ht="27.75" customHeight="1" x14ac:dyDescent="0.25">
      <c r="A43" s="593" t="s">
        <v>172</v>
      </c>
      <c r="B43" s="594"/>
      <c r="C43" s="336"/>
      <c r="D43" s="336"/>
      <c r="E43" s="336"/>
      <c r="F43" s="336"/>
      <c r="G43" s="336"/>
      <c r="H43" s="337"/>
      <c r="I43" s="338"/>
      <c r="J43" s="337"/>
      <c r="K43" s="337"/>
    </row>
    <row r="44" spans="1:11" s="155" customFormat="1" ht="17.100000000000001" customHeight="1" x14ac:dyDescent="0.25">
      <c r="A44" s="158" t="s">
        <v>259</v>
      </c>
      <c r="B44" s="159"/>
      <c r="C44" s="336"/>
      <c r="D44" s="336"/>
      <c r="E44" s="336"/>
      <c r="F44" s="336"/>
      <c r="G44" s="336"/>
      <c r="H44" s="337"/>
      <c r="I44" s="338"/>
      <c r="J44" s="337"/>
      <c r="K44" s="337"/>
    </row>
    <row r="45" spans="1:11" s="155" customFormat="1" ht="17.100000000000001" customHeight="1" x14ac:dyDescent="0.25">
      <c r="A45" s="160" t="s">
        <v>265</v>
      </c>
      <c r="B45" s="161"/>
      <c r="C45" s="336"/>
      <c r="D45" s="336"/>
      <c r="E45" s="336"/>
      <c r="F45" s="336"/>
      <c r="G45" s="336"/>
      <c r="H45" s="337"/>
      <c r="I45" s="338"/>
      <c r="J45" s="337"/>
      <c r="K45" s="337"/>
    </row>
    <row r="46" spans="1:11" s="155" customFormat="1" ht="17.100000000000001" customHeight="1" x14ac:dyDescent="0.25">
      <c r="A46" s="156"/>
      <c r="B46" s="157" t="s">
        <v>266</v>
      </c>
      <c r="C46" s="336"/>
      <c r="D46" s="336"/>
      <c r="E46" s="336"/>
      <c r="F46" s="336"/>
      <c r="G46" s="336"/>
      <c r="H46" s="337"/>
      <c r="I46" s="338"/>
      <c r="J46" s="337"/>
      <c r="K46" s="337"/>
    </row>
    <row r="47" spans="1:11" s="155" customFormat="1" ht="17.100000000000001" customHeight="1" x14ac:dyDescent="0.25">
      <c r="A47" s="156"/>
      <c r="B47" s="157" t="s">
        <v>267</v>
      </c>
      <c r="C47" s="336">
        <v>200000</v>
      </c>
      <c r="D47" s="336"/>
      <c r="E47" s="336">
        <v>200000</v>
      </c>
      <c r="F47" s="336"/>
      <c r="G47" s="336">
        <f>+G20</f>
        <v>27884</v>
      </c>
      <c r="H47" s="337">
        <f>+G47</f>
        <v>27884</v>
      </c>
      <c r="I47" s="338">
        <f>+H47</f>
        <v>27884</v>
      </c>
      <c r="J47" s="399">
        <f>+I47/E47</f>
        <v>0.13941999999999999</v>
      </c>
      <c r="K47" s="337">
        <f>+C47-I47</f>
        <v>172116</v>
      </c>
    </row>
    <row r="48" spans="1:11" s="155" customFormat="1" ht="29.25" customHeight="1" x14ac:dyDescent="0.25">
      <c r="A48" s="156"/>
      <c r="B48" s="192" t="s">
        <v>172</v>
      </c>
      <c r="C48" s="336">
        <f>+C22</f>
        <v>4306565</v>
      </c>
      <c r="D48" s="336"/>
      <c r="E48" s="336">
        <f>+C48</f>
        <v>4306565</v>
      </c>
      <c r="F48" s="336"/>
      <c r="G48" s="336">
        <f>+G22</f>
        <v>638701.98</v>
      </c>
      <c r="H48" s="337">
        <f>+G48</f>
        <v>638701.98</v>
      </c>
      <c r="I48" s="338">
        <f>+H48</f>
        <v>638701.98</v>
      </c>
      <c r="J48" s="399">
        <f>+I48/E48</f>
        <v>0.14830891441322724</v>
      </c>
      <c r="K48" s="337">
        <f>+C48-I48</f>
        <v>3667863.02</v>
      </c>
    </row>
    <row r="49" spans="1:11" s="155" customFormat="1" ht="17.100000000000001" customHeight="1" x14ac:dyDescent="0.25">
      <c r="A49" s="156"/>
      <c r="B49" s="157"/>
      <c r="C49" s="336"/>
      <c r="D49" s="336"/>
      <c r="E49" s="336"/>
      <c r="F49" s="336"/>
      <c r="G49" s="336"/>
      <c r="H49" s="337"/>
      <c r="I49" s="338"/>
      <c r="J49" s="337"/>
      <c r="K49" s="337"/>
    </row>
    <row r="50" spans="1:11" s="155" customFormat="1" ht="17.100000000000001" customHeight="1" x14ac:dyDescent="0.25">
      <c r="A50" s="158" t="s">
        <v>268</v>
      </c>
      <c r="B50" s="159"/>
      <c r="C50" s="336"/>
      <c r="D50" s="336"/>
      <c r="E50" s="336"/>
      <c r="F50" s="336"/>
      <c r="G50" s="336"/>
      <c r="H50" s="337"/>
      <c r="I50" s="338"/>
      <c r="J50" s="337"/>
      <c r="K50" s="337"/>
    </row>
    <row r="51" spans="1:11" s="155" customFormat="1" ht="17.100000000000001" customHeight="1" x14ac:dyDescent="0.25">
      <c r="A51" s="158"/>
      <c r="B51" s="147" t="s">
        <v>258</v>
      </c>
      <c r="C51" s="336"/>
      <c r="D51" s="336"/>
      <c r="E51" s="336"/>
      <c r="F51" s="336"/>
      <c r="G51" s="336"/>
      <c r="H51" s="337"/>
      <c r="I51" s="338"/>
      <c r="J51" s="337"/>
      <c r="K51" s="337"/>
    </row>
    <row r="52" spans="1:11" s="155" customFormat="1" ht="17.100000000000001" customHeight="1" thickBot="1" x14ac:dyDescent="0.3">
      <c r="A52" s="162"/>
      <c r="B52" s="163"/>
      <c r="C52" s="339"/>
      <c r="D52" s="339"/>
      <c r="E52" s="339"/>
      <c r="F52" s="339"/>
      <c r="G52" s="339"/>
      <c r="H52" s="340"/>
      <c r="I52" s="341"/>
      <c r="J52" s="340"/>
      <c r="K52" s="340"/>
    </row>
    <row r="53" spans="1:11" ht="28.5" customHeight="1" thickBot="1" x14ac:dyDescent="0.3">
      <c r="A53" s="595" t="s">
        <v>121</v>
      </c>
      <c r="B53" s="596"/>
      <c r="C53" s="332">
        <f>+C47+C48</f>
        <v>4506565</v>
      </c>
      <c r="D53" s="332">
        <f t="shared" ref="D53:K53" si="1">+D47+D48</f>
        <v>0</v>
      </c>
      <c r="E53" s="332">
        <f t="shared" si="1"/>
        <v>4506565</v>
      </c>
      <c r="F53" s="332">
        <f t="shared" si="1"/>
        <v>0</v>
      </c>
      <c r="G53" s="332">
        <f t="shared" si="1"/>
        <v>666585.98</v>
      </c>
      <c r="H53" s="332">
        <f t="shared" si="1"/>
        <v>666585.98</v>
      </c>
      <c r="I53" s="332">
        <f t="shared" si="1"/>
        <v>666585.98</v>
      </c>
      <c r="J53" s="332">
        <f t="shared" si="1"/>
        <v>0.28772891441322723</v>
      </c>
      <c r="K53" s="332">
        <f t="shared" si="1"/>
        <v>3839979.02</v>
      </c>
    </row>
    <row r="54" spans="1:11" ht="22.5" customHeight="1" thickBot="1" x14ac:dyDescent="0.3">
      <c r="A54" s="193"/>
      <c r="B54" s="193"/>
      <c r="C54" s="342"/>
      <c r="D54" s="342"/>
      <c r="E54" s="342"/>
      <c r="F54" s="343"/>
      <c r="G54" s="590" t="s">
        <v>269</v>
      </c>
      <c r="H54" s="591"/>
      <c r="I54" s="591"/>
      <c r="J54" s="592"/>
      <c r="K54" s="344"/>
    </row>
    <row r="55" spans="1:11" ht="20.25" customHeight="1" x14ac:dyDescent="0.25">
      <c r="A55" s="196">
        <v>1</v>
      </c>
      <c r="B55" s="197" t="s">
        <v>270</v>
      </c>
    </row>
    <row r="56" spans="1:11" x14ac:dyDescent="0.25">
      <c r="B56" s="197" t="s">
        <v>271</v>
      </c>
    </row>
    <row r="57" spans="1:11" x14ac:dyDescent="0.25">
      <c r="A57" s="208"/>
      <c r="B57" s="197" t="s">
        <v>277</v>
      </c>
    </row>
    <row r="59" spans="1:11" x14ac:dyDescent="0.25">
      <c r="C59" s="608" t="s">
        <v>513</v>
      </c>
      <c r="D59" s="608"/>
      <c r="E59" s="608"/>
      <c r="F59" s="608"/>
      <c r="G59" s="608"/>
      <c r="H59" s="608"/>
    </row>
    <row r="60" spans="1:11" x14ac:dyDescent="0.25">
      <c r="C60" s="608" t="s">
        <v>514</v>
      </c>
      <c r="D60" s="608"/>
      <c r="E60" s="608"/>
      <c r="F60" s="608"/>
      <c r="G60" s="608"/>
      <c r="H60" s="608"/>
    </row>
    <row r="61" spans="1:11" x14ac:dyDescent="0.25">
      <c r="C61" s="608"/>
      <c r="D61" s="608"/>
      <c r="E61" s="608"/>
      <c r="F61" s="608"/>
      <c r="G61" s="608"/>
      <c r="H61" s="608"/>
    </row>
    <row r="62" spans="1:11" x14ac:dyDescent="0.25">
      <c r="C62" s="608"/>
      <c r="D62" s="608"/>
      <c r="E62" s="608"/>
      <c r="F62" s="608"/>
      <c r="G62" s="608"/>
      <c r="H62" s="608"/>
    </row>
    <row r="63" spans="1:11" x14ac:dyDescent="0.25">
      <c r="C63" s="608" t="s">
        <v>521</v>
      </c>
      <c r="D63" s="608"/>
      <c r="E63" s="608"/>
      <c r="F63" s="608"/>
      <c r="G63" s="608"/>
      <c r="H63" s="608"/>
    </row>
    <row r="64" spans="1:11" x14ac:dyDescent="0.25">
      <c r="C64" s="608" t="s">
        <v>516</v>
      </c>
      <c r="D64" s="608"/>
      <c r="E64" s="608"/>
      <c r="F64" s="608"/>
      <c r="G64" s="608"/>
      <c r="H64" s="608"/>
    </row>
    <row r="65" spans="3:8" x14ac:dyDescent="0.25">
      <c r="C65" s="608"/>
      <c r="D65" s="608"/>
      <c r="E65" s="608"/>
      <c r="F65" s="608"/>
      <c r="G65" s="608"/>
      <c r="H65" s="608"/>
    </row>
    <row r="66" spans="3:8" x14ac:dyDescent="0.25">
      <c r="C66" s="608"/>
      <c r="D66" s="608"/>
      <c r="E66" s="608"/>
      <c r="F66" s="608"/>
      <c r="G66" s="608"/>
      <c r="H66" s="608"/>
    </row>
    <row r="67" spans="3:8" x14ac:dyDescent="0.25">
      <c r="C67" s="608" t="s">
        <v>515</v>
      </c>
      <c r="D67" s="608"/>
      <c r="E67" s="608"/>
      <c r="F67" s="608"/>
      <c r="G67" s="608"/>
      <c r="H67" s="608"/>
    </row>
    <row r="68" spans="3:8" x14ac:dyDescent="0.25">
      <c r="C68" s="608" t="s">
        <v>517</v>
      </c>
      <c r="D68" s="608"/>
      <c r="E68" s="608"/>
      <c r="F68" s="608"/>
      <c r="G68" s="608"/>
      <c r="H68" s="608"/>
    </row>
    <row r="69" spans="3:8" x14ac:dyDescent="0.25">
      <c r="C69" s="608"/>
      <c r="D69" s="608"/>
      <c r="E69" s="608"/>
      <c r="F69" s="608"/>
      <c r="G69" s="608"/>
      <c r="H69" s="608"/>
    </row>
  </sheetData>
  <mergeCells count="24">
    <mergeCell ref="C69:H69"/>
    <mergeCell ref="C64:H64"/>
    <mergeCell ref="C65:H65"/>
    <mergeCell ref="C66:H66"/>
    <mergeCell ref="C67:H67"/>
    <mergeCell ref="C68:H68"/>
    <mergeCell ref="C59:H59"/>
    <mergeCell ref="C60:H60"/>
    <mergeCell ref="C61:H61"/>
    <mergeCell ref="C62:H62"/>
    <mergeCell ref="C63:H63"/>
    <mergeCell ref="G54:J54"/>
    <mergeCell ref="A38:B38"/>
    <mergeCell ref="A53:B53"/>
    <mergeCell ref="A1:K1"/>
    <mergeCell ref="A2:K2"/>
    <mergeCell ref="A3:K3"/>
    <mergeCell ref="A4:K4"/>
    <mergeCell ref="A5:K5"/>
    <mergeCell ref="A6:B7"/>
    <mergeCell ref="A33:B34"/>
    <mergeCell ref="A24:B24"/>
    <mergeCell ref="A43:B43"/>
    <mergeCell ref="G25:J25"/>
  </mergeCells>
  <pageMargins left="0.25" right="0.25" top="0.75" bottom="0.75" header="0.3" footer="0.3"/>
  <pageSetup scale="37"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6" workbookViewId="0">
      <selection activeCell="G15" sqref="G15"/>
    </sheetView>
  </sheetViews>
  <sheetFormatPr baseColWidth="10" defaultColWidth="11.42578125" defaultRowHeight="14.25" x14ac:dyDescent="0.25"/>
  <cols>
    <col min="1" max="1" width="1.42578125" style="88" customWidth="1"/>
    <col min="2" max="2" width="51.7109375" style="88" customWidth="1"/>
    <col min="3" max="3" width="30.85546875" style="88" customWidth="1"/>
    <col min="4" max="4" width="32.7109375" style="88" customWidth="1"/>
    <col min="5" max="16384" width="11.42578125" style="88"/>
  </cols>
  <sheetData>
    <row r="1" spans="1:4" s="120" customFormat="1" ht="15" x14ac:dyDescent="0.25">
      <c r="A1" s="563" t="s">
        <v>179</v>
      </c>
      <c r="B1" s="563"/>
      <c r="C1" s="563"/>
      <c r="D1" s="563"/>
    </row>
    <row r="2" spans="1:4" s="121" customFormat="1" ht="15.75" x14ac:dyDescent="0.25">
      <c r="A2" s="563" t="s">
        <v>389</v>
      </c>
      <c r="B2" s="563"/>
      <c r="C2" s="563"/>
      <c r="D2" s="563"/>
    </row>
    <row r="3" spans="1:4" s="121" customFormat="1" ht="15.75" x14ac:dyDescent="0.25">
      <c r="A3" s="563" t="s">
        <v>357</v>
      </c>
      <c r="B3" s="563"/>
      <c r="C3" s="563"/>
      <c r="D3" s="563"/>
    </row>
    <row r="4" spans="1:4" s="121" customFormat="1" ht="15.75" x14ac:dyDescent="0.25">
      <c r="A4" s="563" t="s">
        <v>500</v>
      </c>
      <c r="B4" s="563"/>
      <c r="C4" s="563"/>
      <c r="D4" s="563"/>
    </row>
    <row r="5" spans="1:4" s="122" customFormat="1" ht="15.75" thickBot="1" x14ac:dyDescent="0.3">
      <c r="A5" s="564" t="s">
        <v>125</v>
      </c>
      <c r="B5" s="564"/>
      <c r="C5" s="564"/>
      <c r="D5" s="564"/>
    </row>
    <row r="6" spans="1:4" s="118" customFormat="1" ht="27" customHeight="1" thickBot="1" x14ac:dyDescent="0.3">
      <c r="A6" s="609" t="s">
        <v>324</v>
      </c>
      <c r="B6" s="610"/>
      <c r="C6" s="238"/>
      <c r="D6" s="345">
        <v>666585.98</v>
      </c>
    </row>
    <row r="7" spans="1:4" s="241" customFormat="1" ht="9.75" customHeight="1" x14ac:dyDescent="0.25">
      <c r="A7" s="239"/>
      <c r="B7" s="239"/>
      <c r="C7" s="240"/>
      <c r="D7" s="346"/>
    </row>
    <row r="8" spans="1:4" s="241" customFormat="1" ht="17.25" customHeight="1" thickBot="1" x14ac:dyDescent="0.3">
      <c r="A8" s="243" t="s">
        <v>326</v>
      </c>
      <c r="B8" s="243"/>
      <c r="C8" s="244"/>
      <c r="D8" s="347"/>
    </row>
    <row r="9" spans="1:4" ht="20.100000000000001" customHeight="1" thickBot="1" x14ac:dyDescent="0.3">
      <c r="A9" s="245" t="s">
        <v>327</v>
      </c>
      <c r="B9" s="246"/>
      <c r="C9" s="247"/>
      <c r="D9" s="348">
        <v>0</v>
      </c>
    </row>
    <row r="10" spans="1:4" ht="20.100000000000001" customHeight="1" x14ac:dyDescent="0.25">
      <c r="A10" s="128"/>
      <c r="B10" s="131" t="s">
        <v>328</v>
      </c>
      <c r="C10" s="236" t="s">
        <v>325</v>
      </c>
      <c r="D10" s="125"/>
    </row>
    <row r="11" spans="1:4" ht="33" customHeight="1" x14ac:dyDescent="0.25">
      <c r="A11" s="128"/>
      <c r="B11" s="131" t="s">
        <v>329</v>
      </c>
      <c r="C11" s="236" t="s">
        <v>325</v>
      </c>
      <c r="D11" s="125"/>
    </row>
    <row r="12" spans="1:4" ht="20.100000000000001" customHeight="1" x14ac:dyDescent="0.25">
      <c r="A12" s="130"/>
      <c r="B12" s="131" t="s">
        <v>330</v>
      </c>
      <c r="C12" s="236" t="s">
        <v>325</v>
      </c>
      <c r="D12" s="125"/>
    </row>
    <row r="13" spans="1:4" ht="20.100000000000001" customHeight="1" x14ac:dyDescent="0.25">
      <c r="A13" s="130"/>
      <c r="B13" s="131" t="s">
        <v>331</v>
      </c>
      <c r="C13" s="236" t="s">
        <v>507</v>
      </c>
      <c r="D13" s="125"/>
    </row>
    <row r="14" spans="1:4" ht="24.75" customHeight="1" thickBot="1" x14ac:dyDescent="0.3">
      <c r="A14" s="248" t="s">
        <v>332</v>
      </c>
      <c r="B14" s="249"/>
      <c r="C14" s="250" t="s">
        <v>325</v>
      </c>
      <c r="D14" s="133"/>
    </row>
    <row r="15" spans="1:4" ht="7.5" customHeight="1" x14ac:dyDescent="0.25">
      <c r="A15" s="130"/>
      <c r="B15" s="131"/>
      <c r="C15" s="236"/>
      <c r="D15" s="125"/>
    </row>
    <row r="16" spans="1:4" ht="20.100000000000001" customHeight="1" thickBot="1" x14ac:dyDescent="0.3">
      <c r="A16" s="242" t="s">
        <v>338</v>
      </c>
      <c r="B16" s="129"/>
      <c r="C16" s="236"/>
      <c r="D16" s="125"/>
    </row>
    <row r="17" spans="1:4" ht="20.100000000000001" customHeight="1" thickBot="1" x14ac:dyDescent="0.3">
      <c r="A17" s="245" t="s">
        <v>366</v>
      </c>
      <c r="B17" s="246"/>
      <c r="C17" s="247"/>
      <c r="D17" s="237" t="s">
        <v>325</v>
      </c>
    </row>
    <row r="18" spans="1:4" ht="20.100000000000001" customHeight="1" x14ac:dyDescent="0.25">
      <c r="A18" s="130"/>
      <c r="B18" s="131" t="s">
        <v>333</v>
      </c>
      <c r="C18" s="236" t="s">
        <v>325</v>
      </c>
      <c r="D18" s="125"/>
    </row>
    <row r="19" spans="1:4" ht="20.100000000000001" customHeight="1" x14ac:dyDescent="0.25">
      <c r="A19" s="130"/>
      <c r="B19" s="131" t="s">
        <v>334</v>
      </c>
      <c r="C19" s="236" t="s">
        <v>325</v>
      </c>
      <c r="D19" s="125"/>
    </row>
    <row r="20" spans="1:4" ht="20.100000000000001" customHeight="1" x14ac:dyDescent="0.25">
      <c r="A20" s="130"/>
      <c r="B20" s="131" t="s">
        <v>335</v>
      </c>
      <c r="C20" s="236" t="s">
        <v>325</v>
      </c>
      <c r="D20" s="125"/>
    </row>
    <row r="21" spans="1:4" ht="20.100000000000001" customHeight="1" x14ac:dyDescent="0.25">
      <c r="A21" s="126" t="s">
        <v>336</v>
      </c>
      <c r="B21" s="131"/>
      <c r="C21" s="236" t="s">
        <v>325</v>
      </c>
      <c r="D21" s="125"/>
    </row>
    <row r="22" spans="1:4" ht="20.100000000000001" customHeight="1" thickBot="1" x14ac:dyDescent="0.3">
      <c r="A22" s="130"/>
      <c r="B22" s="131"/>
      <c r="C22" s="125"/>
      <c r="D22" s="125"/>
    </row>
    <row r="23" spans="1:4" ht="26.25" customHeight="1" thickBot="1" x14ac:dyDescent="0.3">
      <c r="A23" s="251" t="s">
        <v>337</v>
      </c>
      <c r="B23" s="252"/>
      <c r="C23" s="253"/>
      <c r="D23" s="345">
        <f>+D6+D9</f>
        <v>666585.98</v>
      </c>
    </row>
    <row r="26" spans="1:4" x14ac:dyDescent="0.25">
      <c r="B26" s="565"/>
      <c r="C26" s="565"/>
      <c r="D26" s="565"/>
    </row>
    <row r="27" spans="1:4" x14ac:dyDescent="0.25">
      <c r="B27" s="565" t="s">
        <v>513</v>
      </c>
      <c r="C27" s="565"/>
      <c r="D27" s="565"/>
    </row>
    <row r="28" spans="1:4" x14ac:dyDescent="0.25">
      <c r="B28" s="565" t="s">
        <v>514</v>
      </c>
      <c r="C28" s="565"/>
      <c r="D28" s="565"/>
    </row>
    <row r="31" spans="1:4" x14ac:dyDescent="0.25">
      <c r="B31" s="565" t="s">
        <v>521</v>
      </c>
      <c r="C31" s="565"/>
      <c r="D31" s="565"/>
    </row>
    <row r="32" spans="1:4" x14ac:dyDescent="0.25">
      <c r="B32" s="565" t="s">
        <v>516</v>
      </c>
      <c r="C32" s="565"/>
      <c r="D32" s="565"/>
    </row>
    <row r="33" spans="2:4" x14ac:dyDescent="0.25">
      <c r="B33" s="565"/>
      <c r="C33" s="565"/>
      <c r="D33" s="565"/>
    </row>
    <row r="34" spans="2:4" x14ac:dyDescent="0.25">
      <c r="B34" s="565"/>
      <c r="C34" s="565"/>
      <c r="D34" s="565"/>
    </row>
    <row r="35" spans="2:4" x14ac:dyDescent="0.25">
      <c r="B35" s="565" t="s">
        <v>515</v>
      </c>
      <c r="C35" s="565"/>
      <c r="D35" s="565"/>
    </row>
    <row r="36" spans="2:4" x14ac:dyDescent="0.25">
      <c r="B36" s="565" t="s">
        <v>517</v>
      </c>
      <c r="C36" s="565"/>
      <c r="D36" s="565"/>
    </row>
    <row r="37" spans="2:4" x14ac:dyDescent="0.25">
      <c r="B37" s="565"/>
      <c r="C37" s="565"/>
      <c r="D37" s="565"/>
    </row>
    <row r="38" spans="2:4" x14ac:dyDescent="0.25">
      <c r="B38" s="565"/>
      <c r="C38" s="565"/>
      <c r="D38" s="565"/>
    </row>
    <row r="39" spans="2:4" x14ac:dyDescent="0.25">
      <c r="B39" s="565"/>
      <c r="C39" s="565"/>
      <c r="D39" s="565"/>
    </row>
    <row r="40" spans="2:4" x14ac:dyDescent="0.25">
      <c r="B40" s="565"/>
      <c r="C40" s="565"/>
      <c r="D40" s="565"/>
    </row>
    <row r="41" spans="2:4" x14ac:dyDescent="0.25">
      <c r="B41" s="565"/>
      <c r="C41" s="565"/>
      <c r="D41" s="565"/>
    </row>
  </sheetData>
  <mergeCells count="20"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6:D26"/>
    <mergeCell ref="B27:D27"/>
    <mergeCell ref="B28:D28"/>
    <mergeCell ref="B31:D31"/>
    <mergeCell ref="A6:B6"/>
    <mergeCell ref="A1:D1"/>
    <mergeCell ref="A2:D2"/>
    <mergeCell ref="A3:D3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C26" sqref="C26:H26"/>
    </sheetView>
  </sheetViews>
  <sheetFormatPr baseColWidth="10" defaultColWidth="11.42578125" defaultRowHeight="15" x14ac:dyDescent="0.25"/>
  <cols>
    <col min="1" max="1" width="6.140625" style="95" customWidth="1"/>
    <col min="2" max="2" width="39.5703125" style="95" bestFit="1" customWidth="1"/>
    <col min="3" max="11" width="13.7109375" style="95" customWidth="1"/>
    <col min="12" max="16384" width="11.42578125" style="95"/>
  </cols>
  <sheetData>
    <row r="1" spans="1:11" s="120" customFormat="1" x14ac:dyDescent="0.25">
      <c r="A1" s="563" t="s">
        <v>179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s="121" customFormat="1" ht="15.75" x14ac:dyDescent="0.25">
      <c r="A2" s="563" t="s">
        <v>389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21" customFormat="1" ht="15.75" x14ac:dyDescent="0.25">
      <c r="A3" s="563" t="s">
        <v>166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121" customFormat="1" ht="15.75" x14ac:dyDescent="0.25">
      <c r="A4" s="563" t="s">
        <v>167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</row>
    <row r="5" spans="1:11" s="121" customFormat="1" ht="15.75" x14ac:dyDescent="0.25">
      <c r="A5" s="563" t="s">
        <v>500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</row>
    <row r="6" spans="1:11" s="122" customFormat="1" ht="15.75" thickBot="1" x14ac:dyDescent="0.3">
      <c r="A6" s="564" t="s">
        <v>125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1" s="168" customFormat="1" ht="46.5" customHeight="1" x14ac:dyDescent="0.25">
      <c r="A7" s="597" t="s">
        <v>168</v>
      </c>
      <c r="B7" s="598"/>
      <c r="C7" s="139" t="s">
        <v>282</v>
      </c>
      <c r="D7" s="167" t="s">
        <v>169</v>
      </c>
      <c r="E7" s="188" t="s">
        <v>283</v>
      </c>
      <c r="F7" s="205" t="s">
        <v>284</v>
      </c>
      <c r="G7" s="205" t="s">
        <v>285</v>
      </c>
      <c r="H7" s="205" t="s">
        <v>286</v>
      </c>
      <c r="I7" s="188" t="s">
        <v>288</v>
      </c>
      <c r="J7" s="188" t="s">
        <v>291</v>
      </c>
      <c r="K7" s="139" t="s">
        <v>260</v>
      </c>
    </row>
    <row r="8" spans="1:11" s="169" customFormat="1" ht="27.75" thickBot="1" x14ac:dyDescent="0.3">
      <c r="A8" s="611" t="s">
        <v>170</v>
      </c>
      <c r="B8" s="612"/>
      <c r="C8" s="142" t="s">
        <v>249</v>
      </c>
      <c r="D8" s="140" t="s">
        <v>250</v>
      </c>
      <c r="E8" s="140" t="s">
        <v>171</v>
      </c>
      <c r="F8" s="206" t="s">
        <v>251</v>
      </c>
      <c r="G8" s="206" t="s">
        <v>252</v>
      </c>
      <c r="H8" s="206" t="s">
        <v>278</v>
      </c>
      <c r="I8" s="203" t="s">
        <v>289</v>
      </c>
      <c r="J8" s="140" t="s">
        <v>279</v>
      </c>
      <c r="K8" s="140" t="s">
        <v>358</v>
      </c>
    </row>
    <row r="9" spans="1:11" ht="30" customHeight="1" x14ac:dyDescent="0.25">
      <c r="A9" s="170">
        <v>1000</v>
      </c>
      <c r="B9" s="147" t="s">
        <v>22</v>
      </c>
      <c r="C9" s="328">
        <v>2970275</v>
      </c>
      <c r="D9" s="328"/>
      <c r="E9" s="328">
        <f>+C9+D9</f>
        <v>2970275</v>
      </c>
      <c r="F9" s="328">
        <v>672096.65</v>
      </c>
      <c r="G9" s="328">
        <v>519540.33</v>
      </c>
      <c r="H9" s="328">
        <f>+F9+G9</f>
        <v>1191636.98</v>
      </c>
      <c r="I9" s="328">
        <v>672096.65</v>
      </c>
      <c r="J9" s="400">
        <f>+I9/E9</f>
        <v>0.22627421703377634</v>
      </c>
      <c r="K9" s="328">
        <f>+C9-I9</f>
        <v>2298178.35</v>
      </c>
    </row>
    <row r="10" spans="1:11" ht="30" customHeight="1" x14ac:dyDescent="0.25">
      <c r="A10" s="170">
        <v>2000</v>
      </c>
      <c r="B10" s="147" t="s">
        <v>23</v>
      </c>
      <c r="C10" s="328">
        <v>438993</v>
      </c>
      <c r="D10" s="328">
        <v>0</v>
      </c>
      <c r="E10" s="328">
        <f>+C10+D10</f>
        <v>438993</v>
      </c>
      <c r="F10" s="328">
        <v>72525.89</v>
      </c>
      <c r="G10" s="328">
        <v>72525.89</v>
      </c>
      <c r="H10" s="328">
        <f>+F10+G10</f>
        <v>145051.78</v>
      </c>
      <c r="I10" s="328">
        <v>72525.89</v>
      </c>
      <c r="J10" s="400">
        <f>+I10/E10</f>
        <v>0.16520967304717843</v>
      </c>
      <c r="K10" s="328">
        <f>+C10-I10</f>
        <v>366467.11</v>
      </c>
    </row>
    <row r="11" spans="1:11" ht="30" customHeight="1" x14ac:dyDescent="0.25">
      <c r="A11" s="170">
        <v>3000</v>
      </c>
      <c r="B11" s="147" t="s">
        <v>24</v>
      </c>
      <c r="C11" s="328">
        <v>1091297</v>
      </c>
      <c r="D11" s="328">
        <v>-6270</v>
      </c>
      <c r="E11" s="328">
        <f>+C11+D11</f>
        <v>1085027</v>
      </c>
      <c r="F11" s="328">
        <v>227208.62</v>
      </c>
      <c r="G11" s="328">
        <v>227208.62</v>
      </c>
      <c r="H11" s="328">
        <f>+F11+G11</f>
        <v>454417.24</v>
      </c>
      <c r="I11" s="328">
        <v>227208.62</v>
      </c>
      <c r="J11" s="400">
        <f>+I11/E11</f>
        <v>0.20940365539290726</v>
      </c>
      <c r="K11" s="328">
        <f>+C11-I11</f>
        <v>864088.38</v>
      </c>
    </row>
    <row r="12" spans="1:11" ht="30" customHeight="1" x14ac:dyDescent="0.25">
      <c r="A12" s="170">
        <v>4000</v>
      </c>
      <c r="B12" s="147" t="s">
        <v>172</v>
      </c>
      <c r="C12" s="328"/>
      <c r="D12" s="328"/>
      <c r="E12" s="328"/>
      <c r="F12" s="328"/>
      <c r="G12" s="328"/>
      <c r="H12" s="328"/>
      <c r="I12" s="328"/>
      <c r="J12" s="400"/>
      <c r="K12" s="328"/>
    </row>
    <row r="13" spans="1:11" ht="30" customHeight="1" x14ac:dyDescent="0.25">
      <c r="A13" s="170">
        <v>5000</v>
      </c>
      <c r="B13" s="147" t="s">
        <v>173</v>
      </c>
      <c r="C13" s="328">
        <v>6000</v>
      </c>
      <c r="D13" s="328">
        <v>6270</v>
      </c>
      <c r="E13" s="328">
        <f>+C13+D13</f>
        <v>12270</v>
      </c>
      <c r="F13" s="328">
        <v>6270</v>
      </c>
      <c r="G13" s="328">
        <v>6270</v>
      </c>
      <c r="H13" s="328">
        <f>+F13+G13</f>
        <v>12540</v>
      </c>
      <c r="I13" s="328">
        <v>6270</v>
      </c>
      <c r="J13" s="400">
        <f>+I13/E13</f>
        <v>0.51100244498777503</v>
      </c>
      <c r="K13" s="328">
        <f>+C13-I13</f>
        <v>-270</v>
      </c>
    </row>
    <row r="14" spans="1:11" ht="30" customHeight="1" x14ac:dyDescent="0.25">
      <c r="A14" s="170">
        <v>6000</v>
      </c>
      <c r="B14" s="147" t="s">
        <v>51</v>
      </c>
      <c r="C14" s="328"/>
      <c r="D14" s="328"/>
      <c r="E14" s="328"/>
      <c r="F14" s="328"/>
      <c r="G14" s="328"/>
      <c r="H14" s="328"/>
      <c r="I14" s="328"/>
      <c r="J14" s="400"/>
      <c r="K14" s="328"/>
    </row>
    <row r="15" spans="1:11" ht="30" customHeight="1" x14ac:dyDescent="0.25">
      <c r="A15" s="170">
        <v>7000</v>
      </c>
      <c r="B15" s="147" t="s">
        <v>174</v>
      </c>
      <c r="C15" s="328"/>
      <c r="D15" s="328"/>
      <c r="E15" s="328"/>
      <c r="F15" s="328"/>
      <c r="G15" s="328"/>
      <c r="H15" s="328"/>
      <c r="I15" s="328"/>
      <c r="J15" s="328"/>
      <c r="K15" s="328"/>
    </row>
    <row r="16" spans="1:11" ht="30" customHeight="1" x14ac:dyDescent="0.25">
      <c r="A16" s="170">
        <v>8000</v>
      </c>
      <c r="B16" s="147" t="s">
        <v>11</v>
      </c>
      <c r="C16" s="328"/>
      <c r="D16" s="328"/>
      <c r="E16" s="328"/>
      <c r="F16" s="328"/>
      <c r="G16" s="328"/>
      <c r="H16" s="328"/>
      <c r="I16" s="328"/>
      <c r="J16" s="328"/>
      <c r="K16" s="328"/>
    </row>
    <row r="17" spans="1:11" ht="30" customHeight="1" thickBot="1" x14ac:dyDescent="0.3">
      <c r="A17" s="171">
        <v>9000</v>
      </c>
      <c r="B17" s="149" t="s">
        <v>175</v>
      </c>
      <c r="C17" s="332"/>
      <c r="D17" s="332"/>
      <c r="E17" s="332"/>
      <c r="F17" s="332"/>
      <c r="G17" s="332"/>
      <c r="H17" s="332"/>
      <c r="I17" s="332"/>
      <c r="J17" s="332"/>
      <c r="K17" s="332"/>
    </row>
    <row r="18" spans="1:11" ht="30" customHeight="1" thickBot="1" x14ac:dyDescent="0.3">
      <c r="A18" s="165"/>
      <c r="B18" s="166" t="s">
        <v>176</v>
      </c>
      <c r="C18" s="332">
        <f>SUM(C9:C17)</f>
        <v>4506565</v>
      </c>
      <c r="D18" s="332">
        <f t="shared" ref="D18:K18" si="0">SUM(D9:D17)</f>
        <v>0</v>
      </c>
      <c r="E18" s="332">
        <f t="shared" si="0"/>
        <v>4506565</v>
      </c>
      <c r="F18" s="332">
        <f t="shared" si="0"/>
        <v>978101.16</v>
      </c>
      <c r="G18" s="332">
        <f t="shared" si="0"/>
        <v>825544.84</v>
      </c>
      <c r="H18" s="332">
        <f t="shared" si="0"/>
        <v>1803646</v>
      </c>
      <c r="I18" s="332">
        <f t="shared" si="0"/>
        <v>978101.16</v>
      </c>
      <c r="J18" s="332" t="s">
        <v>182</v>
      </c>
      <c r="K18" s="332">
        <f t="shared" si="0"/>
        <v>3528463.84</v>
      </c>
    </row>
    <row r="21" spans="1:11" x14ac:dyDescent="0.25">
      <c r="C21" s="608"/>
      <c r="D21" s="608"/>
      <c r="E21" s="608"/>
      <c r="F21" s="608"/>
      <c r="G21" s="608"/>
      <c r="H21" s="608"/>
    </row>
    <row r="22" spans="1:11" x14ac:dyDescent="0.25">
      <c r="C22" s="608" t="s">
        <v>513</v>
      </c>
      <c r="D22" s="608"/>
      <c r="E22" s="608"/>
      <c r="F22" s="608"/>
      <c r="G22" s="608"/>
      <c r="H22" s="608"/>
    </row>
    <row r="23" spans="1:11" x14ac:dyDescent="0.25">
      <c r="C23" s="608" t="s">
        <v>514</v>
      </c>
      <c r="D23" s="608"/>
      <c r="E23" s="608"/>
      <c r="F23" s="608"/>
      <c r="G23" s="608"/>
      <c r="H23" s="608"/>
    </row>
    <row r="24" spans="1:11" x14ac:dyDescent="0.25">
      <c r="C24" s="608"/>
      <c r="D24" s="608"/>
      <c r="E24" s="608"/>
      <c r="F24" s="608"/>
      <c r="G24" s="608"/>
      <c r="H24" s="608"/>
    </row>
    <row r="25" spans="1:11" x14ac:dyDescent="0.25">
      <c r="C25" s="608"/>
      <c r="D25" s="608"/>
      <c r="E25" s="608"/>
      <c r="F25" s="608"/>
      <c r="G25" s="608"/>
      <c r="H25" s="608"/>
    </row>
    <row r="26" spans="1:11" x14ac:dyDescent="0.25">
      <c r="C26" s="608" t="s">
        <v>521</v>
      </c>
      <c r="D26" s="608"/>
      <c r="E26" s="608"/>
      <c r="F26" s="608"/>
      <c r="G26" s="608"/>
      <c r="H26" s="608"/>
    </row>
    <row r="27" spans="1:11" x14ac:dyDescent="0.25">
      <c r="C27" s="608" t="s">
        <v>516</v>
      </c>
      <c r="D27" s="608"/>
      <c r="E27" s="608"/>
      <c r="F27" s="608"/>
      <c r="G27" s="608"/>
      <c r="H27" s="608"/>
    </row>
    <row r="28" spans="1:11" x14ac:dyDescent="0.25">
      <c r="C28" s="608"/>
      <c r="D28" s="608"/>
      <c r="E28" s="608"/>
      <c r="F28" s="608"/>
      <c r="G28" s="608"/>
      <c r="H28" s="608"/>
    </row>
    <row r="29" spans="1:11" x14ac:dyDescent="0.25">
      <c r="C29" s="608"/>
      <c r="D29" s="608"/>
      <c r="E29" s="608"/>
      <c r="F29" s="608"/>
      <c r="G29" s="608"/>
      <c r="H29" s="608"/>
    </row>
    <row r="30" spans="1:11" x14ac:dyDescent="0.25">
      <c r="C30" s="608" t="s">
        <v>515</v>
      </c>
      <c r="D30" s="608"/>
      <c r="E30" s="608"/>
      <c r="F30" s="608"/>
      <c r="G30" s="608"/>
      <c r="H30" s="608"/>
    </row>
    <row r="31" spans="1:11" x14ac:dyDescent="0.25">
      <c r="C31" s="608" t="s">
        <v>517</v>
      </c>
      <c r="D31" s="608"/>
      <c r="E31" s="608"/>
      <c r="F31" s="608"/>
      <c r="G31" s="608"/>
      <c r="H31" s="608"/>
    </row>
    <row r="32" spans="1:11" x14ac:dyDescent="0.25">
      <c r="C32" s="608"/>
      <c r="D32" s="608"/>
      <c r="E32" s="608"/>
      <c r="F32" s="608"/>
      <c r="G32" s="608"/>
      <c r="H32" s="608"/>
    </row>
    <row r="33" spans="3:8" x14ac:dyDescent="0.25">
      <c r="C33" s="608"/>
      <c r="D33" s="608"/>
      <c r="E33" s="608"/>
      <c r="F33" s="608"/>
      <c r="G33" s="608"/>
      <c r="H33" s="608"/>
    </row>
    <row r="34" spans="3:8" x14ac:dyDescent="0.25">
      <c r="C34" s="608"/>
      <c r="D34" s="608"/>
      <c r="E34" s="608"/>
      <c r="F34" s="608"/>
      <c r="G34" s="608"/>
      <c r="H34" s="608"/>
    </row>
  </sheetData>
  <mergeCells count="22">
    <mergeCell ref="C31:H31"/>
    <mergeCell ref="C32:H32"/>
    <mergeCell ref="C33:H33"/>
    <mergeCell ref="C34:H34"/>
    <mergeCell ref="C26:H26"/>
    <mergeCell ref="C27:H27"/>
    <mergeCell ref="C28:H28"/>
    <mergeCell ref="C29:H29"/>
    <mergeCell ref="C30:H30"/>
    <mergeCell ref="C21:H21"/>
    <mergeCell ref="C22:H22"/>
    <mergeCell ref="C23:H23"/>
    <mergeCell ref="C24:H24"/>
    <mergeCell ref="C25:H25"/>
    <mergeCell ref="A1:K1"/>
    <mergeCell ref="A6:K6"/>
    <mergeCell ref="A4:K4"/>
    <mergeCell ref="A8:B8"/>
    <mergeCell ref="A2:K2"/>
    <mergeCell ref="A3:K3"/>
    <mergeCell ref="A5:K5"/>
    <mergeCell ref="A7:B7"/>
  </mergeCells>
  <pageMargins left="0.27559055118110237" right="0.27559055118110237" top="0.74803149606299213" bottom="0.74803149606299213" header="0.31496062992125984" footer="0.31496062992125984"/>
  <pageSetup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zoomScale="106" zoomScaleNormal="106" workbookViewId="0">
      <selection activeCell="D15" sqref="D15"/>
    </sheetView>
  </sheetViews>
  <sheetFormatPr baseColWidth="10" defaultColWidth="11.5703125" defaultRowHeight="15" x14ac:dyDescent="0.25"/>
  <cols>
    <col min="1" max="1" width="7.140625" style="172" customWidth="1"/>
    <col min="2" max="2" width="41.140625" style="95" customWidth="1"/>
    <col min="3" max="11" width="13.7109375" style="95" customWidth="1"/>
  </cols>
  <sheetData>
    <row r="1" spans="1:11" s="120" customFormat="1" x14ac:dyDescent="0.25">
      <c r="A1" s="563" t="s">
        <v>179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s="121" customFormat="1" ht="15.75" x14ac:dyDescent="0.25">
      <c r="A2" s="563" t="s">
        <v>389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s="121" customFormat="1" ht="15.75" x14ac:dyDescent="0.25">
      <c r="A3" s="563" t="s">
        <v>166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121" customFormat="1" ht="15.75" x14ac:dyDescent="0.25">
      <c r="A4" s="563" t="s">
        <v>183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</row>
    <row r="5" spans="1:11" s="121" customFormat="1" ht="15.75" x14ac:dyDescent="0.25">
      <c r="A5" s="563" t="s">
        <v>508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</row>
    <row r="6" spans="1:11" s="122" customFormat="1" ht="15.75" thickBot="1" x14ac:dyDescent="0.3">
      <c r="A6" s="564" t="s">
        <v>125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1" ht="38.25" x14ac:dyDescent="0.25">
      <c r="A7" s="597" t="s">
        <v>168</v>
      </c>
      <c r="B7" s="598"/>
      <c r="C7" s="139" t="s">
        <v>282</v>
      </c>
      <c r="D7" s="167" t="s">
        <v>169</v>
      </c>
      <c r="E7" s="188" t="s">
        <v>283</v>
      </c>
      <c r="F7" s="205" t="s">
        <v>284</v>
      </c>
      <c r="G7" s="205" t="s">
        <v>285</v>
      </c>
      <c r="H7" s="205" t="s">
        <v>286</v>
      </c>
      <c r="I7" s="188" t="s">
        <v>288</v>
      </c>
      <c r="J7" s="188" t="s">
        <v>291</v>
      </c>
      <c r="K7" s="139" t="s">
        <v>260</v>
      </c>
    </row>
    <row r="8" spans="1:11" ht="27.75" customHeight="1" thickBot="1" x14ac:dyDescent="0.3">
      <c r="A8" s="611" t="s">
        <v>205</v>
      </c>
      <c r="B8" s="612"/>
      <c r="C8" s="142" t="s">
        <v>249</v>
      </c>
      <c r="D8" s="140" t="s">
        <v>250</v>
      </c>
      <c r="E8" s="140" t="s">
        <v>171</v>
      </c>
      <c r="F8" s="206" t="s">
        <v>251</v>
      </c>
      <c r="G8" s="206" t="s">
        <v>252</v>
      </c>
      <c r="H8" s="206" t="s">
        <v>278</v>
      </c>
      <c r="I8" s="203" t="s">
        <v>289</v>
      </c>
      <c r="J8" s="140" t="s">
        <v>279</v>
      </c>
      <c r="K8" s="140" t="s">
        <v>358</v>
      </c>
    </row>
    <row r="9" spans="1:11" ht="6" customHeight="1" x14ac:dyDescent="0.25">
      <c r="A9" s="174"/>
      <c r="B9" s="175"/>
      <c r="C9" s="176"/>
      <c r="D9" s="176"/>
      <c r="E9" s="176"/>
      <c r="F9" s="176"/>
      <c r="G9" s="176"/>
      <c r="H9" s="176"/>
      <c r="I9" s="176"/>
      <c r="J9" s="176"/>
      <c r="K9" s="176"/>
    </row>
    <row r="10" spans="1:11" ht="20.100000000000001" customHeight="1" x14ac:dyDescent="0.25">
      <c r="A10" s="217">
        <v>1000</v>
      </c>
      <c r="B10" s="216" t="s">
        <v>184</v>
      </c>
      <c r="C10" s="374">
        <f>SUM(C13:C44)</f>
        <v>2970275</v>
      </c>
      <c r="D10" s="375"/>
      <c r="E10" s="374">
        <f>SUM(E13:E44)</f>
        <v>2970275</v>
      </c>
      <c r="F10" s="374">
        <f t="shared" ref="F10:H10" si="0">SUM(F13:F44)</f>
        <v>672096.64999999991</v>
      </c>
      <c r="G10" s="374">
        <f t="shared" si="0"/>
        <v>519540.33</v>
      </c>
      <c r="H10" s="374">
        <f t="shared" si="0"/>
        <v>1191636.9799999997</v>
      </c>
      <c r="I10" s="374">
        <f>SUM(I13:I44)</f>
        <v>672096.72</v>
      </c>
      <c r="J10" s="401"/>
      <c r="K10" s="328">
        <f>+C10-I10</f>
        <v>2298178.2800000003</v>
      </c>
    </row>
    <row r="11" spans="1:11" ht="20.100000000000001" customHeight="1" x14ac:dyDescent="0.25">
      <c r="A11" s="173">
        <v>1100</v>
      </c>
      <c r="B11" s="16" t="s">
        <v>185</v>
      </c>
      <c r="C11" s="328"/>
      <c r="D11" s="328"/>
      <c r="E11" s="328"/>
      <c r="F11" s="328"/>
      <c r="G11" s="328"/>
      <c r="H11" s="328"/>
      <c r="I11" s="328"/>
      <c r="J11" s="400"/>
      <c r="K11" s="328"/>
    </row>
    <row r="12" spans="1:11" ht="20.100000000000001" customHeight="1" x14ac:dyDescent="0.25">
      <c r="A12" s="218">
        <v>113</v>
      </c>
      <c r="B12" s="16" t="s">
        <v>186</v>
      </c>
      <c r="C12" s="328"/>
      <c r="D12" s="328"/>
      <c r="E12" s="328"/>
      <c r="F12" s="328"/>
      <c r="G12" s="328"/>
      <c r="H12" s="328"/>
      <c r="I12" s="328"/>
      <c r="J12" s="400"/>
      <c r="K12" s="328"/>
    </row>
    <row r="13" spans="1:11" ht="20.100000000000001" customHeight="1" x14ac:dyDescent="0.25">
      <c r="A13" s="219">
        <v>11301</v>
      </c>
      <c r="B13" s="16" t="s">
        <v>187</v>
      </c>
      <c r="C13" s="328">
        <v>1720592.06</v>
      </c>
      <c r="D13" s="328"/>
      <c r="E13" s="328">
        <v>1720592.06</v>
      </c>
      <c r="F13" s="328">
        <v>435796.2</v>
      </c>
      <c r="G13" s="328">
        <v>435796.2</v>
      </c>
      <c r="H13" s="328">
        <f>+F13+G13</f>
        <v>871592.4</v>
      </c>
      <c r="I13" s="328">
        <v>435796.2</v>
      </c>
      <c r="J13" s="400">
        <f>+I13/E13</f>
        <v>0.25328269851483565</v>
      </c>
      <c r="K13" s="328">
        <f>+C13-I13</f>
        <v>1284795.8600000001</v>
      </c>
    </row>
    <row r="14" spans="1:11" ht="20.100000000000001" customHeight="1" x14ac:dyDescent="0.25">
      <c r="A14" s="219">
        <v>11306</v>
      </c>
      <c r="B14" s="16" t="s">
        <v>188</v>
      </c>
      <c r="C14" s="328"/>
      <c r="D14" s="328"/>
      <c r="E14" s="328"/>
      <c r="F14" s="328"/>
      <c r="G14" s="328"/>
      <c r="H14" s="328"/>
      <c r="I14" s="328"/>
      <c r="J14" s="400"/>
      <c r="K14" s="328"/>
    </row>
    <row r="15" spans="1:11" ht="20.100000000000001" customHeight="1" x14ac:dyDescent="0.25">
      <c r="A15" s="219">
        <v>11307</v>
      </c>
      <c r="B15" s="16" t="s">
        <v>189</v>
      </c>
      <c r="C15" s="328"/>
      <c r="D15" s="328"/>
      <c r="E15" s="328"/>
      <c r="F15" s="328"/>
      <c r="G15" s="328"/>
      <c r="H15" s="328"/>
      <c r="I15" s="328"/>
      <c r="J15" s="400"/>
      <c r="K15" s="328"/>
    </row>
    <row r="16" spans="1:11" ht="20.100000000000001" customHeight="1" x14ac:dyDescent="0.25">
      <c r="A16" s="219">
        <v>11309</v>
      </c>
      <c r="B16" s="16" t="s">
        <v>190</v>
      </c>
      <c r="C16" s="328"/>
      <c r="D16" s="328"/>
      <c r="E16" s="328"/>
      <c r="F16" s="328"/>
      <c r="G16" s="328"/>
      <c r="H16" s="328"/>
      <c r="I16" s="328"/>
      <c r="J16" s="400"/>
      <c r="K16" s="328"/>
    </row>
    <row r="17" spans="1:11" ht="20.100000000000001" customHeight="1" x14ac:dyDescent="0.25">
      <c r="A17" s="219">
        <v>11310</v>
      </c>
      <c r="B17" s="16" t="s">
        <v>191</v>
      </c>
      <c r="C17" s="328"/>
      <c r="D17" s="328"/>
      <c r="E17" s="328"/>
      <c r="F17" s="328"/>
      <c r="G17" s="328"/>
      <c r="H17" s="328"/>
      <c r="I17" s="328"/>
      <c r="J17" s="400"/>
      <c r="K17" s="328"/>
    </row>
    <row r="18" spans="1:11" ht="20.100000000000001" customHeight="1" x14ac:dyDescent="0.25">
      <c r="A18" s="218">
        <v>121</v>
      </c>
      <c r="B18" s="16" t="s">
        <v>192</v>
      </c>
      <c r="C18" s="328"/>
      <c r="D18" s="328"/>
      <c r="E18" s="328"/>
      <c r="F18" s="328"/>
      <c r="G18" s="328"/>
      <c r="H18" s="328"/>
      <c r="I18" s="328"/>
      <c r="J18" s="400"/>
      <c r="K18" s="328"/>
    </row>
    <row r="19" spans="1:11" ht="20.100000000000001" customHeight="1" x14ac:dyDescent="0.25">
      <c r="A19" s="219">
        <v>12101</v>
      </c>
      <c r="B19" s="16" t="s">
        <v>193</v>
      </c>
      <c r="C19" s="328"/>
      <c r="D19" s="328"/>
      <c r="E19" s="328"/>
      <c r="F19" s="328"/>
      <c r="G19" s="328"/>
      <c r="H19" s="328"/>
      <c r="I19" s="328"/>
      <c r="J19" s="400"/>
      <c r="K19" s="328"/>
    </row>
    <row r="20" spans="1:11" ht="20.100000000000001" customHeight="1" x14ac:dyDescent="0.25">
      <c r="A20" s="218">
        <v>122</v>
      </c>
      <c r="B20" s="16" t="s">
        <v>194</v>
      </c>
      <c r="C20" s="328"/>
      <c r="D20" s="328"/>
      <c r="E20" s="328"/>
      <c r="F20" s="328"/>
      <c r="G20" s="328"/>
      <c r="H20" s="328"/>
      <c r="I20" s="328"/>
      <c r="J20" s="400"/>
      <c r="K20" s="328"/>
    </row>
    <row r="21" spans="1:11" ht="20.100000000000001" customHeight="1" x14ac:dyDescent="0.25">
      <c r="A21" s="219">
        <v>12201</v>
      </c>
      <c r="B21" s="16" t="s">
        <v>194</v>
      </c>
      <c r="C21" s="328"/>
      <c r="D21" s="328"/>
      <c r="E21" s="328"/>
      <c r="F21" s="328"/>
      <c r="G21" s="328"/>
      <c r="H21" s="328"/>
      <c r="I21" s="328"/>
      <c r="J21" s="400"/>
      <c r="K21" s="328"/>
    </row>
    <row r="22" spans="1:11" ht="20.100000000000001" customHeight="1" x14ac:dyDescent="0.25">
      <c r="A22" s="173">
        <v>1300</v>
      </c>
      <c r="B22" s="16" t="s">
        <v>195</v>
      </c>
      <c r="C22" s="328"/>
      <c r="D22" s="328"/>
      <c r="E22" s="328"/>
      <c r="F22" s="328"/>
      <c r="G22" s="328"/>
      <c r="H22" s="328"/>
      <c r="I22" s="328"/>
      <c r="J22" s="400"/>
      <c r="K22" s="328"/>
    </row>
    <row r="23" spans="1:11" ht="20.100000000000001" customHeight="1" x14ac:dyDescent="0.25">
      <c r="A23" s="218">
        <v>131</v>
      </c>
      <c r="B23" s="16" t="s">
        <v>196</v>
      </c>
      <c r="C23" s="328"/>
      <c r="D23" s="328"/>
      <c r="E23" s="328"/>
      <c r="F23" s="328"/>
      <c r="G23" s="328"/>
      <c r="H23" s="328"/>
      <c r="I23" s="328"/>
      <c r="J23" s="400"/>
      <c r="K23" s="328"/>
    </row>
    <row r="24" spans="1:11" ht="25.5" x14ac:dyDescent="0.25">
      <c r="A24" s="219">
        <v>13101</v>
      </c>
      <c r="B24" s="16" t="s">
        <v>197</v>
      </c>
      <c r="C24" s="328">
        <v>33136.43</v>
      </c>
      <c r="D24" s="328"/>
      <c r="E24" s="328">
        <v>33136.43</v>
      </c>
      <c r="F24" s="328">
        <v>9644.1299999999992</v>
      </c>
      <c r="G24" s="328">
        <v>9644.1299999999992</v>
      </c>
      <c r="H24" s="328">
        <f>+F24+G24</f>
        <v>19288.259999999998</v>
      </c>
      <c r="I24" s="328">
        <v>9644.1299999999992</v>
      </c>
      <c r="J24" s="400">
        <f>+I24/E24</f>
        <v>0.29104312081898981</v>
      </c>
      <c r="K24" s="328">
        <f>+C24-I24</f>
        <v>23492.300000000003</v>
      </c>
    </row>
    <row r="25" spans="1:11" ht="27" customHeight="1" x14ac:dyDescent="0.25">
      <c r="A25" s="218">
        <v>132</v>
      </c>
      <c r="B25" s="16" t="s">
        <v>198</v>
      </c>
      <c r="C25" s="328"/>
      <c r="D25" s="328"/>
      <c r="E25" s="328"/>
      <c r="F25" s="328"/>
      <c r="G25" s="328"/>
      <c r="H25" s="328"/>
      <c r="I25" s="328"/>
      <c r="J25" s="400"/>
      <c r="K25" s="328"/>
    </row>
    <row r="26" spans="1:11" ht="20.100000000000001" customHeight="1" x14ac:dyDescent="0.25">
      <c r="A26" s="219">
        <v>13201</v>
      </c>
      <c r="B26" s="16" t="s">
        <v>199</v>
      </c>
      <c r="C26" s="328">
        <v>86547.88</v>
      </c>
      <c r="D26" s="328"/>
      <c r="E26" s="328">
        <v>86547.88</v>
      </c>
      <c r="F26" s="328"/>
      <c r="G26" s="328"/>
      <c r="H26" s="328"/>
      <c r="I26" s="328"/>
      <c r="J26" s="400">
        <f>+I26/E26</f>
        <v>0</v>
      </c>
      <c r="K26" s="328">
        <f>+C26-I26</f>
        <v>86547.88</v>
      </c>
    </row>
    <row r="27" spans="1:11" ht="20.100000000000001" customHeight="1" x14ac:dyDescent="0.25">
      <c r="A27" s="219">
        <v>13202</v>
      </c>
      <c r="B27" s="16" t="s">
        <v>200</v>
      </c>
      <c r="C27" s="328">
        <v>230191.88</v>
      </c>
      <c r="D27" s="328"/>
      <c r="E27" s="328">
        <v>230191.88</v>
      </c>
      <c r="F27" s="328"/>
      <c r="G27" s="328"/>
      <c r="H27" s="328"/>
      <c r="I27" s="328"/>
      <c r="J27" s="400">
        <f>+I27/E27</f>
        <v>0</v>
      </c>
      <c r="K27" s="328">
        <f>+C27-I27</f>
        <v>230191.88</v>
      </c>
    </row>
    <row r="28" spans="1:11" ht="20.100000000000001" customHeight="1" x14ac:dyDescent="0.25">
      <c r="A28" s="219">
        <v>13203</v>
      </c>
      <c r="B28" s="16" t="s">
        <v>201</v>
      </c>
      <c r="C28" s="328">
        <v>21717.34</v>
      </c>
      <c r="D28" s="328"/>
      <c r="E28" s="328">
        <v>21717.34</v>
      </c>
      <c r="F28" s="328"/>
      <c r="G28" s="328"/>
      <c r="H28" s="328"/>
      <c r="I28" s="328"/>
      <c r="J28" s="400">
        <f>+I28/E28</f>
        <v>0</v>
      </c>
      <c r="K28" s="328">
        <f>+C28-I28</f>
        <v>21717.34</v>
      </c>
    </row>
    <row r="29" spans="1:11" ht="20.100000000000001" customHeight="1" x14ac:dyDescent="0.25">
      <c r="A29" s="219">
        <v>13204</v>
      </c>
      <c r="B29" s="16" t="s">
        <v>202</v>
      </c>
      <c r="C29" s="328">
        <v>21717.34</v>
      </c>
      <c r="D29" s="328"/>
      <c r="E29" s="328">
        <v>21717.34</v>
      </c>
      <c r="F29" s="328"/>
      <c r="G29" s="328"/>
      <c r="H29" s="328"/>
      <c r="I29" s="328"/>
      <c r="J29" s="400">
        <f>+I29/E29</f>
        <v>0</v>
      </c>
      <c r="K29" s="328">
        <f>+C29-I29</f>
        <v>21717.34</v>
      </c>
    </row>
    <row r="30" spans="1:11" ht="20.100000000000001" customHeight="1" x14ac:dyDescent="0.25">
      <c r="A30" s="218">
        <v>134</v>
      </c>
      <c r="B30" s="16" t="s">
        <v>203</v>
      </c>
      <c r="C30" s="328"/>
      <c r="D30" s="328"/>
      <c r="E30" s="328"/>
      <c r="F30" s="328"/>
      <c r="G30" s="328"/>
      <c r="H30" s="328"/>
      <c r="I30" s="328"/>
      <c r="J30" s="400"/>
      <c r="K30" s="328"/>
    </row>
    <row r="31" spans="1:11" ht="20.100000000000001" customHeight="1" x14ac:dyDescent="0.25">
      <c r="A31" s="219">
        <v>13403</v>
      </c>
      <c r="B31" s="349" t="s">
        <v>204</v>
      </c>
      <c r="C31" s="350">
        <v>271700</v>
      </c>
      <c r="D31" s="351"/>
      <c r="E31" s="350">
        <v>271700</v>
      </c>
      <c r="F31" s="350">
        <v>74100</v>
      </c>
      <c r="G31" s="350">
        <v>74100</v>
      </c>
      <c r="H31" s="351">
        <f>+F31+G31</f>
        <v>148200</v>
      </c>
      <c r="I31" s="350">
        <v>74100</v>
      </c>
      <c r="J31" s="400">
        <f>+I31/E31</f>
        <v>0.27272727272727271</v>
      </c>
      <c r="K31" s="328">
        <f>+C31-I31</f>
        <v>197600</v>
      </c>
    </row>
    <row r="32" spans="1:11" ht="20.100000000000001" customHeight="1" x14ac:dyDescent="0.25">
      <c r="A32" s="372" t="s">
        <v>494</v>
      </c>
      <c r="B32" s="355" t="s">
        <v>392</v>
      </c>
      <c r="C32" s="356" t="s">
        <v>182</v>
      </c>
      <c r="D32" s="351"/>
      <c r="E32" s="350"/>
      <c r="F32" s="350"/>
      <c r="G32" s="350"/>
      <c r="H32" s="351"/>
      <c r="I32" s="350"/>
      <c r="J32" s="400"/>
      <c r="K32" s="328"/>
    </row>
    <row r="33" spans="1:11" ht="20.100000000000001" customHeight="1" x14ac:dyDescent="0.25">
      <c r="A33" s="354">
        <v>14101</v>
      </c>
      <c r="B33" s="355" t="s">
        <v>393</v>
      </c>
      <c r="C33" s="356">
        <v>130742.24</v>
      </c>
      <c r="D33" s="351"/>
      <c r="E33" s="350">
        <v>130742.24</v>
      </c>
      <c r="F33" s="350">
        <v>33426.26</v>
      </c>
      <c r="G33" s="350">
        <v>0</v>
      </c>
      <c r="H33" s="351">
        <v>33426.26</v>
      </c>
      <c r="I33" s="350">
        <v>33426.26</v>
      </c>
      <c r="J33" s="400">
        <f t="shared" ref="J33:J97" si="1">+I33/E33</f>
        <v>0.25566534579796096</v>
      </c>
      <c r="K33" s="328">
        <f t="shared" ref="K33:K97" si="2">+C33-I33</f>
        <v>97315.98000000001</v>
      </c>
    </row>
    <row r="34" spans="1:11" ht="20.100000000000001" customHeight="1" x14ac:dyDescent="0.25">
      <c r="A34" s="354">
        <v>14102</v>
      </c>
      <c r="B34" s="355" t="s">
        <v>394</v>
      </c>
      <c r="C34" s="356">
        <v>22.8</v>
      </c>
      <c r="D34" s="351"/>
      <c r="E34" s="350">
        <v>22.8</v>
      </c>
      <c r="F34" s="350">
        <v>5.7</v>
      </c>
      <c r="G34" s="350">
        <v>0</v>
      </c>
      <c r="H34" s="351">
        <v>5.7</v>
      </c>
      <c r="I34" s="350">
        <v>5.7</v>
      </c>
      <c r="J34" s="400">
        <f t="shared" si="1"/>
        <v>0.25</v>
      </c>
      <c r="K34" s="328">
        <f t="shared" si="2"/>
        <v>17.100000000000001</v>
      </c>
    </row>
    <row r="35" spans="1:11" ht="20.100000000000001" customHeight="1" x14ac:dyDescent="0.25">
      <c r="A35" s="354">
        <v>14103</v>
      </c>
      <c r="B35" s="355" t="s">
        <v>395</v>
      </c>
      <c r="C35" s="356">
        <v>368.4</v>
      </c>
      <c r="D35" s="351"/>
      <c r="E35" s="350">
        <v>368.4</v>
      </c>
      <c r="F35" s="350">
        <v>94.7</v>
      </c>
      <c r="G35" s="350">
        <v>0</v>
      </c>
      <c r="H35" s="351">
        <v>94.7</v>
      </c>
      <c r="I35" s="350">
        <v>94.77</v>
      </c>
      <c r="J35" s="400">
        <f t="shared" si="1"/>
        <v>0.25724755700325735</v>
      </c>
      <c r="K35" s="328">
        <f t="shared" si="2"/>
        <v>273.63</v>
      </c>
    </row>
    <row r="36" spans="1:11" ht="20.100000000000001" customHeight="1" x14ac:dyDescent="0.25">
      <c r="A36" s="354">
        <v>14104</v>
      </c>
      <c r="B36" s="355" t="s">
        <v>396</v>
      </c>
      <c r="C36" s="356">
        <v>8716</v>
      </c>
      <c r="D36" s="351"/>
      <c r="E36" s="350">
        <v>8716</v>
      </c>
      <c r="F36" s="350">
        <v>2228.41</v>
      </c>
      <c r="G36" s="350" t="s">
        <v>511</v>
      </c>
      <c r="H36" s="351">
        <v>2228.41</v>
      </c>
      <c r="I36" s="350">
        <v>2228.41</v>
      </c>
      <c r="J36" s="400">
        <f t="shared" si="1"/>
        <v>0.25566888480954564</v>
      </c>
      <c r="K36" s="328">
        <f t="shared" si="2"/>
        <v>6487.59</v>
      </c>
    </row>
    <row r="37" spans="1:11" ht="20.100000000000001" customHeight="1" x14ac:dyDescent="0.25">
      <c r="A37" s="354">
        <v>14105</v>
      </c>
      <c r="B37" s="355" t="s">
        <v>397</v>
      </c>
      <c r="C37" s="356">
        <v>8716</v>
      </c>
      <c r="D37" s="351"/>
      <c r="E37" s="350">
        <v>8716</v>
      </c>
      <c r="F37" s="350">
        <v>2228.41</v>
      </c>
      <c r="G37" s="350"/>
      <c r="H37" s="351">
        <v>2228.41</v>
      </c>
      <c r="I37" s="350">
        <v>2228.41</v>
      </c>
      <c r="J37" s="400">
        <f t="shared" si="1"/>
        <v>0.25566888480954564</v>
      </c>
      <c r="K37" s="328">
        <f t="shared" si="2"/>
        <v>6487.59</v>
      </c>
    </row>
    <row r="38" spans="1:11" ht="20.100000000000001" customHeight="1" x14ac:dyDescent="0.25">
      <c r="A38" s="354">
        <v>14106</v>
      </c>
      <c r="B38" s="355" t="s">
        <v>398</v>
      </c>
      <c r="C38" s="356">
        <v>52296.9</v>
      </c>
      <c r="D38" s="351"/>
      <c r="E38" s="350">
        <v>52296.9</v>
      </c>
      <c r="F38" s="350">
        <v>13370.49</v>
      </c>
      <c r="G38" s="350"/>
      <c r="H38" s="351">
        <v>13370.49</v>
      </c>
      <c r="I38" s="350">
        <v>13370.49</v>
      </c>
      <c r="J38" s="400">
        <f t="shared" si="1"/>
        <v>0.25566505854075477</v>
      </c>
      <c r="K38" s="328">
        <f t="shared" si="2"/>
        <v>38926.410000000003</v>
      </c>
    </row>
    <row r="39" spans="1:11" ht="20.100000000000001" customHeight="1" x14ac:dyDescent="0.25">
      <c r="A39" s="354">
        <v>14107</v>
      </c>
      <c r="B39" s="355" t="s">
        <v>399</v>
      </c>
      <c r="C39" s="356">
        <v>17432.3</v>
      </c>
      <c r="D39" s="351"/>
      <c r="E39" s="350">
        <v>17432.3</v>
      </c>
      <c r="F39" s="350">
        <v>4456.84</v>
      </c>
      <c r="G39" s="350">
        <v>0</v>
      </c>
      <c r="H39" s="351">
        <v>4456.84</v>
      </c>
      <c r="I39" s="350">
        <v>4456.84</v>
      </c>
      <c r="J39" s="400">
        <f t="shared" si="1"/>
        <v>0.25566563218852362</v>
      </c>
      <c r="K39" s="328">
        <f t="shared" si="2"/>
        <v>12975.46</v>
      </c>
    </row>
    <row r="40" spans="1:11" ht="20.100000000000001" customHeight="1" x14ac:dyDescent="0.25">
      <c r="A40" s="354">
        <v>14108</v>
      </c>
      <c r="B40" s="355" t="s">
        <v>510</v>
      </c>
      <c r="C40" s="356">
        <v>18319.43</v>
      </c>
      <c r="D40" s="351"/>
      <c r="E40" s="350">
        <v>18319.43</v>
      </c>
      <c r="F40" s="350">
        <v>3152</v>
      </c>
      <c r="G40" s="350">
        <v>0</v>
      </c>
      <c r="H40" s="351">
        <v>3152</v>
      </c>
      <c r="I40" s="350">
        <v>3152</v>
      </c>
      <c r="J40" s="400">
        <f t="shared" si="1"/>
        <v>0.17205775507207374</v>
      </c>
      <c r="K40" s="328">
        <f t="shared" si="2"/>
        <v>15167.43</v>
      </c>
    </row>
    <row r="41" spans="1:11" ht="20.100000000000001" customHeight="1" x14ac:dyDescent="0.25">
      <c r="A41" s="367">
        <v>142</v>
      </c>
      <c r="B41" s="355" t="s">
        <v>400</v>
      </c>
      <c r="C41" s="356" t="s">
        <v>182</v>
      </c>
      <c r="D41" s="351"/>
      <c r="E41" s="350"/>
      <c r="F41" s="350"/>
      <c r="G41" s="350"/>
      <c r="H41" s="351"/>
      <c r="I41" s="350"/>
      <c r="J41" s="400"/>
      <c r="K41" s="328" t="s">
        <v>182</v>
      </c>
    </row>
    <row r="42" spans="1:11" ht="20.100000000000001" customHeight="1" x14ac:dyDescent="0.25">
      <c r="A42" s="354">
        <v>14201</v>
      </c>
      <c r="B42" s="355" t="s">
        <v>401</v>
      </c>
      <c r="C42" s="356">
        <v>69729.2</v>
      </c>
      <c r="D42" s="351"/>
      <c r="E42" s="350">
        <v>69729.2</v>
      </c>
      <c r="F42" s="350">
        <v>17827.34</v>
      </c>
      <c r="G42" s="350">
        <v>0</v>
      </c>
      <c r="H42" s="351">
        <v>17827.34</v>
      </c>
      <c r="I42" s="350">
        <v>17827.34</v>
      </c>
      <c r="J42" s="400">
        <f t="shared" si="1"/>
        <v>0.2556653453646392</v>
      </c>
      <c r="K42" s="328">
        <f t="shared" si="2"/>
        <v>51901.86</v>
      </c>
    </row>
    <row r="43" spans="1:11" ht="20.100000000000001" customHeight="1" x14ac:dyDescent="0.25">
      <c r="A43" s="367">
        <v>143</v>
      </c>
      <c r="B43" s="355" t="s">
        <v>402</v>
      </c>
      <c r="C43" s="356" t="s">
        <v>182</v>
      </c>
      <c r="D43" s="351"/>
      <c r="E43" s="350"/>
      <c r="F43" s="350"/>
      <c r="G43" s="350"/>
      <c r="H43" s="351"/>
      <c r="I43" s="350"/>
      <c r="J43" s="400"/>
      <c r="K43" s="328" t="s">
        <v>182</v>
      </c>
    </row>
    <row r="44" spans="1:11" ht="20.100000000000001" customHeight="1" x14ac:dyDescent="0.25">
      <c r="A44" s="354">
        <v>14301</v>
      </c>
      <c r="B44" s="355" t="s">
        <v>403</v>
      </c>
      <c r="C44" s="356">
        <v>278328.8</v>
      </c>
      <c r="D44" s="351"/>
      <c r="E44" s="350">
        <v>278328.8</v>
      </c>
      <c r="F44" s="350">
        <v>75766.17</v>
      </c>
      <c r="G44" s="350">
        <v>0</v>
      </c>
      <c r="H44" s="351">
        <v>75766.17</v>
      </c>
      <c r="I44" s="350">
        <v>75766.17</v>
      </c>
      <c r="J44" s="400">
        <f t="shared" si="1"/>
        <v>0.27221821816499048</v>
      </c>
      <c r="K44" s="328">
        <f t="shared" si="2"/>
        <v>202562.63</v>
      </c>
    </row>
    <row r="45" spans="1:11" ht="20.100000000000001" customHeight="1" x14ac:dyDescent="0.25">
      <c r="A45" s="357">
        <v>2000</v>
      </c>
      <c r="B45" s="352" t="s">
        <v>404</v>
      </c>
      <c r="C45" s="353">
        <f>SUM(C48:C96)</f>
        <v>438993</v>
      </c>
      <c r="D45" s="353">
        <f>SUM(D48:D96)</f>
        <v>0</v>
      </c>
      <c r="E45" s="353">
        <f>SUM(E48:E96)</f>
        <v>438993</v>
      </c>
      <c r="F45" s="353">
        <f t="shared" ref="F45:H45" si="3">SUM(F48:F96)</f>
        <v>72525.89</v>
      </c>
      <c r="G45" s="353">
        <f t="shared" si="3"/>
        <v>72525.930000000008</v>
      </c>
      <c r="H45" s="353">
        <f t="shared" si="3"/>
        <v>145051.82</v>
      </c>
      <c r="I45" s="353">
        <f t="shared" ref="I45" si="4">SUM(I48:I96)</f>
        <v>72525.89</v>
      </c>
      <c r="J45" s="400">
        <f t="shared" si="1"/>
        <v>0.16520967304717843</v>
      </c>
      <c r="K45" s="328">
        <f t="shared" si="2"/>
        <v>366467.11</v>
      </c>
    </row>
    <row r="46" spans="1:11" ht="20.100000000000001" customHeight="1" x14ac:dyDescent="0.25">
      <c r="A46" s="366">
        <v>2100</v>
      </c>
      <c r="B46" s="355" t="s">
        <v>405</v>
      </c>
      <c r="C46" s="356"/>
      <c r="D46" s="351"/>
      <c r="E46" s="350"/>
      <c r="F46" s="350"/>
      <c r="G46" s="350"/>
      <c r="H46" s="351"/>
      <c r="I46" s="350"/>
      <c r="J46" s="400"/>
      <c r="K46" s="328">
        <f t="shared" si="2"/>
        <v>0</v>
      </c>
    </row>
    <row r="47" spans="1:11" ht="20.100000000000001" customHeight="1" x14ac:dyDescent="0.25">
      <c r="A47" s="367">
        <v>211</v>
      </c>
      <c r="B47" s="355" t="s">
        <v>406</v>
      </c>
      <c r="C47" s="356"/>
      <c r="D47" s="351"/>
      <c r="E47" s="350"/>
      <c r="F47" s="350"/>
      <c r="G47" s="350"/>
      <c r="H47" s="351"/>
      <c r="I47" s="350"/>
      <c r="J47" s="400"/>
      <c r="K47" s="328">
        <f t="shared" si="2"/>
        <v>0</v>
      </c>
    </row>
    <row r="48" spans="1:11" ht="20.100000000000001" customHeight="1" x14ac:dyDescent="0.25">
      <c r="A48" s="354">
        <v>21101</v>
      </c>
      <c r="B48" s="355" t="s">
        <v>406</v>
      </c>
      <c r="C48" s="356">
        <v>31000</v>
      </c>
      <c r="D48" s="351">
        <v>0</v>
      </c>
      <c r="E48" s="350">
        <v>31000</v>
      </c>
      <c r="F48" s="350">
        <v>8859.06</v>
      </c>
      <c r="G48" s="350">
        <v>8859.06</v>
      </c>
      <c r="H48" s="351">
        <f>+F48+G48</f>
        <v>17718.12</v>
      </c>
      <c r="I48" s="350">
        <v>8859.06</v>
      </c>
      <c r="J48" s="400">
        <f t="shared" si="1"/>
        <v>0.28577612903225807</v>
      </c>
      <c r="K48" s="328">
        <f t="shared" si="2"/>
        <v>22140.940000000002</v>
      </c>
    </row>
    <row r="49" spans="1:11" ht="20.100000000000001" customHeight="1" x14ac:dyDescent="0.25">
      <c r="A49" s="367">
        <v>212</v>
      </c>
      <c r="B49" s="355" t="s">
        <v>407</v>
      </c>
      <c r="C49" s="356"/>
      <c r="D49" s="351"/>
      <c r="E49" s="350"/>
      <c r="F49" s="350"/>
      <c r="G49" s="350"/>
      <c r="H49" s="351"/>
      <c r="I49" s="350"/>
      <c r="J49" s="400"/>
      <c r="K49" s="328">
        <f t="shared" si="2"/>
        <v>0</v>
      </c>
    </row>
    <row r="50" spans="1:11" ht="20.100000000000001" customHeight="1" x14ac:dyDescent="0.25">
      <c r="A50" s="354">
        <v>21201</v>
      </c>
      <c r="B50" s="355" t="s">
        <v>407</v>
      </c>
      <c r="C50" s="356">
        <v>63000</v>
      </c>
      <c r="D50" s="351">
        <v>0</v>
      </c>
      <c r="E50" s="350">
        <v>63000</v>
      </c>
      <c r="F50" s="350">
        <v>5484.4</v>
      </c>
      <c r="G50" s="350">
        <v>5484.4</v>
      </c>
      <c r="H50" s="351">
        <f>+F50+G50</f>
        <v>10968.8</v>
      </c>
      <c r="I50" s="350">
        <v>5484.4</v>
      </c>
      <c r="J50" s="400">
        <f t="shared" si="1"/>
        <v>8.7053968253968245E-2</v>
      </c>
      <c r="K50" s="328">
        <f t="shared" si="2"/>
        <v>57515.6</v>
      </c>
    </row>
    <row r="51" spans="1:11" ht="20.100000000000001" customHeight="1" x14ac:dyDescent="0.25">
      <c r="A51" s="367">
        <v>214</v>
      </c>
      <c r="B51" s="355" t="s">
        <v>408</v>
      </c>
      <c r="C51" s="356"/>
      <c r="D51" s="351">
        <f t="shared" ref="D51:D112" si="5">+C51-E51</f>
        <v>0</v>
      </c>
      <c r="E51" s="350"/>
      <c r="F51" s="350"/>
      <c r="G51" s="350"/>
      <c r="H51" s="351">
        <f t="shared" ref="H51:H99" si="6">+G51</f>
        <v>0</v>
      </c>
      <c r="I51" s="350"/>
      <c r="J51" s="400"/>
      <c r="K51" s="328">
        <f t="shared" si="2"/>
        <v>0</v>
      </c>
    </row>
    <row r="52" spans="1:11" ht="20.100000000000001" customHeight="1" x14ac:dyDescent="0.25">
      <c r="A52" s="354">
        <v>21401</v>
      </c>
      <c r="B52" s="355" t="s">
        <v>409</v>
      </c>
      <c r="C52" s="356">
        <v>4000</v>
      </c>
      <c r="D52" s="351">
        <v>0</v>
      </c>
      <c r="E52" s="350">
        <v>4000</v>
      </c>
      <c r="F52" s="350">
        <v>1650</v>
      </c>
      <c r="G52" s="350">
        <v>1650</v>
      </c>
      <c r="H52" s="351">
        <f>+F52+G52</f>
        <v>3300</v>
      </c>
      <c r="I52" s="350">
        <v>1650</v>
      </c>
      <c r="J52" s="400">
        <f t="shared" si="1"/>
        <v>0.41249999999999998</v>
      </c>
      <c r="K52" s="328">
        <f t="shared" si="2"/>
        <v>2350</v>
      </c>
    </row>
    <row r="53" spans="1:11" ht="20.100000000000001" customHeight="1" x14ac:dyDescent="0.25">
      <c r="A53" s="367">
        <v>215</v>
      </c>
      <c r="B53" s="355" t="s">
        <v>410</v>
      </c>
      <c r="C53" s="356"/>
      <c r="D53" s="351">
        <f t="shared" si="5"/>
        <v>0</v>
      </c>
      <c r="E53" s="350"/>
      <c r="F53" s="350"/>
      <c r="G53" s="350"/>
      <c r="H53" s="351">
        <f t="shared" si="6"/>
        <v>0</v>
      </c>
      <c r="I53" s="350"/>
      <c r="J53" s="400"/>
      <c r="K53" s="328">
        <f t="shared" si="2"/>
        <v>0</v>
      </c>
    </row>
    <row r="54" spans="1:11" ht="20.100000000000001" customHeight="1" x14ac:dyDescent="0.25">
      <c r="A54" s="354">
        <v>21501</v>
      </c>
      <c r="B54" s="355" t="s">
        <v>411</v>
      </c>
      <c r="C54" s="356">
        <v>1500</v>
      </c>
      <c r="D54" s="351">
        <v>0</v>
      </c>
      <c r="E54" s="350">
        <v>1500</v>
      </c>
      <c r="F54" s="350">
        <v>0</v>
      </c>
      <c r="G54" s="350"/>
      <c r="H54" s="351">
        <f t="shared" si="6"/>
        <v>0</v>
      </c>
      <c r="I54" s="350"/>
      <c r="J54" s="400"/>
      <c r="K54" s="328">
        <f t="shared" si="2"/>
        <v>1500</v>
      </c>
    </row>
    <row r="55" spans="1:11" ht="20.100000000000001" customHeight="1" x14ac:dyDescent="0.25">
      <c r="A55" s="367">
        <v>216</v>
      </c>
      <c r="B55" s="355" t="s">
        <v>412</v>
      </c>
      <c r="C55" s="356" t="s">
        <v>182</v>
      </c>
      <c r="D55" s="351" t="s">
        <v>182</v>
      </c>
      <c r="E55" s="350" t="s">
        <v>182</v>
      </c>
      <c r="F55" s="350"/>
      <c r="G55" s="350"/>
      <c r="H55" s="351">
        <f t="shared" si="6"/>
        <v>0</v>
      </c>
      <c r="I55" s="350"/>
      <c r="J55" s="400"/>
      <c r="K55" s="328" t="e">
        <f t="shared" si="2"/>
        <v>#VALUE!</v>
      </c>
    </row>
    <row r="56" spans="1:11" ht="20.100000000000001" customHeight="1" x14ac:dyDescent="0.25">
      <c r="A56" s="354">
        <v>21601</v>
      </c>
      <c r="B56" s="355" t="s">
        <v>412</v>
      </c>
      <c r="C56" s="356">
        <v>14000</v>
      </c>
      <c r="D56" s="351">
        <v>0</v>
      </c>
      <c r="E56" s="350">
        <v>14000</v>
      </c>
      <c r="F56" s="350">
        <v>3286.95</v>
      </c>
      <c r="G56" s="350">
        <v>3286.95</v>
      </c>
      <c r="H56" s="351">
        <f>+F56+G56</f>
        <v>6573.9</v>
      </c>
      <c r="I56" s="350">
        <v>3286.95</v>
      </c>
      <c r="J56" s="400">
        <f t="shared" si="1"/>
        <v>0.23478214285714286</v>
      </c>
      <c r="K56" s="328">
        <f t="shared" si="2"/>
        <v>10713.05</v>
      </c>
    </row>
    <row r="57" spans="1:11" ht="20.100000000000001" customHeight="1" x14ac:dyDescent="0.25">
      <c r="A57" s="367">
        <v>217</v>
      </c>
      <c r="B57" s="355" t="s">
        <v>413</v>
      </c>
      <c r="C57" s="356"/>
      <c r="D57" s="351">
        <f t="shared" si="5"/>
        <v>0</v>
      </c>
      <c r="E57" s="350"/>
      <c r="F57" s="350"/>
      <c r="G57" s="350"/>
      <c r="H57" s="351">
        <f t="shared" si="6"/>
        <v>0</v>
      </c>
      <c r="I57" s="350"/>
      <c r="J57" s="400"/>
      <c r="K57" s="328">
        <f t="shared" si="2"/>
        <v>0</v>
      </c>
    </row>
    <row r="58" spans="1:11" ht="20.100000000000001" customHeight="1" x14ac:dyDescent="0.25">
      <c r="A58" s="354">
        <v>21701</v>
      </c>
      <c r="B58" s="355" t="s">
        <v>414</v>
      </c>
      <c r="C58" s="356">
        <v>40000</v>
      </c>
      <c r="D58" s="351">
        <v>0</v>
      </c>
      <c r="E58" s="350">
        <v>40000</v>
      </c>
      <c r="F58" s="350">
        <v>11622.86</v>
      </c>
      <c r="G58" s="350">
        <v>11622.86</v>
      </c>
      <c r="H58" s="351">
        <f>+F58+G58</f>
        <v>23245.72</v>
      </c>
      <c r="I58" s="350">
        <v>11622.86</v>
      </c>
      <c r="J58" s="400">
        <f t="shared" si="1"/>
        <v>0.29057150000000004</v>
      </c>
      <c r="K58" s="328">
        <f t="shared" si="2"/>
        <v>28377.14</v>
      </c>
    </row>
    <row r="59" spans="1:11" ht="20.100000000000001" customHeight="1" x14ac:dyDescent="0.25">
      <c r="A59" s="367">
        <v>218</v>
      </c>
      <c r="B59" s="355" t="s">
        <v>415</v>
      </c>
      <c r="C59" s="356"/>
      <c r="D59" s="351">
        <f t="shared" si="5"/>
        <v>0</v>
      </c>
      <c r="E59" s="350"/>
      <c r="F59" s="350"/>
      <c r="G59" s="350"/>
      <c r="H59" s="351">
        <f t="shared" si="6"/>
        <v>0</v>
      </c>
      <c r="I59" s="350"/>
      <c r="J59" s="400"/>
      <c r="K59" s="328">
        <f t="shared" si="2"/>
        <v>0</v>
      </c>
    </row>
    <row r="60" spans="1:11" ht="20.100000000000001" customHeight="1" x14ac:dyDescent="0.25">
      <c r="A60" s="354">
        <v>21801</v>
      </c>
      <c r="B60" s="355" t="s">
        <v>416</v>
      </c>
      <c r="C60" s="356">
        <v>1300</v>
      </c>
      <c r="D60" s="351">
        <v>0</v>
      </c>
      <c r="E60" s="350">
        <v>1300</v>
      </c>
      <c r="F60" s="350">
        <v>1081</v>
      </c>
      <c r="G60" s="350">
        <v>1081</v>
      </c>
      <c r="H60" s="351">
        <f>+F60+G60</f>
        <v>2162</v>
      </c>
      <c r="I60" s="350">
        <v>1081</v>
      </c>
      <c r="J60" s="400">
        <f t="shared" si="1"/>
        <v>0.83153846153846156</v>
      </c>
      <c r="K60" s="328">
        <f t="shared" si="2"/>
        <v>219</v>
      </c>
    </row>
    <row r="61" spans="1:11" ht="20.100000000000001" customHeight="1" x14ac:dyDescent="0.25">
      <c r="A61" s="366">
        <v>2200</v>
      </c>
      <c r="B61" s="355" t="s">
        <v>417</v>
      </c>
      <c r="C61" s="356"/>
      <c r="D61" s="351">
        <f t="shared" si="5"/>
        <v>0</v>
      </c>
      <c r="E61" s="350"/>
      <c r="F61" s="350"/>
      <c r="G61" s="350"/>
      <c r="H61" s="351">
        <f t="shared" si="6"/>
        <v>0</v>
      </c>
      <c r="I61" s="350"/>
      <c r="J61" s="400"/>
      <c r="K61" s="328">
        <f t="shared" si="2"/>
        <v>0</v>
      </c>
    </row>
    <row r="62" spans="1:11" ht="20.100000000000001" customHeight="1" x14ac:dyDescent="0.25">
      <c r="A62" s="367">
        <v>221</v>
      </c>
      <c r="B62" s="355" t="s">
        <v>418</v>
      </c>
      <c r="C62" s="356"/>
      <c r="D62" s="351">
        <f t="shared" si="5"/>
        <v>0</v>
      </c>
      <c r="E62" s="350"/>
      <c r="F62" s="350"/>
      <c r="G62" s="350"/>
      <c r="H62" s="351">
        <f t="shared" si="6"/>
        <v>0</v>
      </c>
      <c r="I62" s="350"/>
      <c r="J62" s="400"/>
      <c r="K62" s="328">
        <f t="shared" si="2"/>
        <v>0</v>
      </c>
    </row>
    <row r="63" spans="1:11" ht="20.100000000000001" customHeight="1" x14ac:dyDescent="0.25">
      <c r="A63" s="354">
        <v>22101</v>
      </c>
      <c r="B63" s="355" t="s">
        <v>419</v>
      </c>
      <c r="C63" s="356">
        <v>11000</v>
      </c>
      <c r="D63" s="351">
        <v>0</v>
      </c>
      <c r="E63" s="350">
        <v>11000</v>
      </c>
      <c r="F63" s="350">
        <v>272.39999999999998</v>
      </c>
      <c r="G63" s="350">
        <v>272.44</v>
      </c>
      <c r="H63" s="351">
        <f>+F63+G63</f>
        <v>544.83999999999992</v>
      </c>
      <c r="I63" s="350">
        <v>272.39999999999998</v>
      </c>
      <c r="J63" s="400">
        <f t="shared" si="1"/>
        <v>2.4763636363636363E-2</v>
      </c>
      <c r="K63" s="328">
        <f t="shared" si="2"/>
        <v>10727.6</v>
      </c>
    </row>
    <row r="64" spans="1:11" ht="20.100000000000001" customHeight="1" x14ac:dyDescent="0.25">
      <c r="A64" s="354">
        <v>22106</v>
      </c>
      <c r="B64" s="355" t="s">
        <v>420</v>
      </c>
      <c r="C64" s="356">
        <v>6500</v>
      </c>
      <c r="D64" s="351">
        <v>0</v>
      </c>
      <c r="E64" s="350">
        <v>6500</v>
      </c>
      <c r="F64" s="350">
        <v>325</v>
      </c>
      <c r="G64" s="350">
        <v>325</v>
      </c>
      <c r="H64" s="351">
        <f>+F64+G64</f>
        <v>650</v>
      </c>
      <c r="I64" s="350">
        <v>325</v>
      </c>
      <c r="J64" s="400">
        <f t="shared" si="1"/>
        <v>0.05</v>
      </c>
      <c r="K64" s="328">
        <f t="shared" si="2"/>
        <v>6175</v>
      </c>
    </row>
    <row r="65" spans="1:11" ht="20.100000000000001" customHeight="1" x14ac:dyDescent="0.25">
      <c r="A65" s="367">
        <v>223</v>
      </c>
      <c r="B65" s="355" t="s">
        <v>421</v>
      </c>
      <c r="C65" s="356"/>
      <c r="D65" s="351">
        <f t="shared" si="5"/>
        <v>0</v>
      </c>
      <c r="E65" s="350"/>
      <c r="F65" s="350"/>
      <c r="G65" s="350"/>
      <c r="H65" s="351">
        <f t="shared" si="6"/>
        <v>0</v>
      </c>
      <c r="I65" s="350"/>
      <c r="J65" s="400"/>
      <c r="K65" s="328">
        <f t="shared" si="2"/>
        <v>0</v>
      </c>
    </row>
    <row r="66" spans="1:11" ht="20.100000000000001" customHeight="1" x14ac:dyDescent="0.25">
      <c r="A66" s="354">
        <v>22301</v>
      </c>
      <c r="B66" s="355" t="s">
        <v>421</v>
      </c>
      <c r="C66" s="356">
        <v>2500</v>
      </c>
      <c r="D66" s="351">
        <v>0</v>
      </c>
      <c r="E66" s="350">
        <v>2500</v>
      </c>
      <c r="F66" s="350">
        <v>0</v>
      </c>
      <c r="G66" s="350">
        <v>0</v>
      </c>
      <c r="H66" s="351">
        <v>0</v>
      </c>
      <c r="I66" s="350">
        <v>0</v>
      </c>
      <c r="J66" s="400">
        <f t="shared" si="1"/>
        <v>0</v>
      </c>
      <c r="K66" s="328">
        <f t="shared" si="2"/>
        <v>2500</v>
      </c>
    </row>
    <row r="67" spans="1:11" ht="20.100000000000001" customHeight="1" x14ac:dyDescent="0.25">
      <c r="A67" s="366">
        <v>2400</v>
      </c>
      <c r="B67" s="355" t="s">
        <v>422</v>
      </c>
      <c r="C67" s="356"/>
      <c r="D67" s="351">
        <f t="shared" si="5"/>
        <v>0</v>
      </c>
      <c r="E67" s="350"/>
      <c r="F67" s="350"/>
      <c r="G67" s="350"/>
      <c r="H67" s="351">
        <f t="shared" si="6"/>
        <v>0</v>
      </c>
      <c r="I67" s="350"/>
      <c r="J67" s="400"/>
      <c r="K67" s="328">
        <f t="shared" si="2"/>
        <v>0</v>
      </c>
    </row>
    <row r="68" spans="1:11" ht="20.100000000000001" customHeight="1" x14ac:dyDescent="0.25">
      <c r="A68" s="367">
        <v>244</v>
      </c>
      <c r="B68" s="355" t="s">
        <v>423</v>
      </c>
      <c r="C68" s="356"/>
      <c r="D68" s="351">
        <f t="shared" si="5"/>
        <v>0</v>
      </c>
      <c r="E68" s="350"/>
      <c r="F68" s="350"/>
      <c r="G68" s="350"/>
      <c r="H68" s="351">
        <f t="shared" si="6"/>
        <v>0</v>
      </c>
      <c r="I68" s="350"/>
      <c r="J68" s="400"/>
      <c r="K68" s="328">
        <f t="shared" si="2"/>
        <v>0</v>
      </c>
    </row>
    <row r="69" spans="1:11" ht="20.100000000000001" customHeight="1" x14ac:dyDescent="0.25">
      <c r="A69" s="354">
        <v>24401</v>
      </c>
      <c r="B69" s="355" t="s">
        <v>423</v>
      </c>
      <c r="C69" s="356">
        <v>3000</v>
      </c>
      <c r="D69" s="351">
        <v>0</v>
      </c>
      <c r="E69" s="350">
        <v>3000</v>
      </c>
      <c r="F69" s="350">
        <v>0</v>
      </c>
      <c r="G69" s="350">
        <v>0</v>
      </c>
      <c r="H69" s="351">
        <v>0</v>
      </c>
      <c r="I69" s="350">
        <v>0</v>
      </c>
      <c r="J69" s="400">
        <f t="shared" si="1"/>
        <v>0</v>
      </c>
      <c r="K69" s="328">
        <f t="shared" si="2"/>
        <v>3000</v>
      </c>
    </row>
    <row r="70" spans="1:11" ht="20.100000000000001" customHeight="1" x14ac:dyDescent="0.25">
      <c r="A70" s="367">
        <v>245</v>
      </c>
      <c r="B70" s="355" t="s">
        <v>424</v>
      </c>
      <c r="C70" s="356"/>
      <c r="D70" s="351">
        <f t="shared" si="5"/>
        <v>0</v>
      </c>
      <c r="E70" s="350"/>
      <c r="F70" s="350"/>
      <c r="G70" s="350"/>
      <c r="H70" s="351">
        <f t="shared" si="6"/>
        <v>0</v>
      </c>
      <c r="I70" s="350"/>
      <c r="J70" s="400"/>
      <c r="K70" s="328">
        <f t="shared" si="2"/>
        <v>0</v>
      </c>
    </row>
    <row r="71" spans="1:11" ht="20.100000000000001" customHeight="1" x14ac:dyDescent="0.25">
      <c r="A71" s="354">
        <v>24501</v>
      </c>
      <c r="B71" s="355" t="s">
        <v>424</v>
      </c>
      <c r="C71" s="356">
        <v>7000</v>
      </c>
      <c r="D71" s="351">
        <v>0</v>
      </c>
      <c r="E71" s="350">
        <v>7000</v>
      </c>
      <c r="F71" s="350">
        <v>464</v>
      </c>
      <c r="G71" s="350">
        <v>464</v>
      </c>
      <c r="H71" s="351">
        <f>+F71+G71</f>
        <v>928</v>
      </c>
      <c r="I71" s="350">
        <v>464</v>
      </c>
      <c r="J71" s="400">
        <f t="shared" si="1"/>
        <v>6.6285714285714281E-2</v>
      </c>
      <c r="K71" s="328">
        <f t="shared" si="2"/>
        <v>6536</v>
      </c>
    </row>
    <row r="72" spans="1:11" ht="20.100000000000001" customHeight="1" x14ac:dyDescent="0.25">
      <c r="A72" s="367">
        <v>246</v>
      </c>
      <c r="B72" s="355" t="s">
        <v>425</v>
      </c>
      <c r="C72" s="356"/>
      <c r="D72" s="351">
        <f t="shared" si="5"/>
        <v>0</v>
      </c>
      <c r="E72" s="350"/>
      <c r="F72" s="350"/>
      <c r="G72" s="350"/>
      <c r="H72" s="351">
        <f t="shared" si="6"/>
        <v>0</v>
      </c>
      <c r="I72" s="350"/>
      <c r="J72" s="400"/>
      <c r="K72" s="328">
        <f t="shared" si="2"/>
        <v>0</v>
      </c>
    </row>
    <row r="73" spans="1:11" ht="20.100000000000001" customHeight="1" x14ac:dyDescent="0.25">
      <c r="A73" s="354">
        <v>24601</v>
      </c>
      <c r="B73" s="355" t="s">
        <v>425</v>
      </c>
      <c r="C73" s="356">
        <v>90290</v>
      </c>
      <c r="D73" s="351">
        <v>0</v>
      </c>
      <c r="E73" s="350">
        <v>90290</v>
      </c>
      <c r="F73" s="350">
        <v>11618.79</v>
      </c>
      <c r="G73" s="350">
        <v>11618.79</v>
      </c>
      <c r="H73" s="351">
        <f>+F73+G73</f>
        <v>23237.58</v>
      </c>
      <c r="I73" s="350">
        <v>11618.79</v>
      </c>
      <c r="J73" s="400">
        <f t="shared" si="1"/>
        <v>0.12868302137556761</v>
      </c>
      <c r="K73" s="328">
        <f t="shared" si="2"/>
        <v>78671.209999999992</v>
      </c>
    </row>
    <row r="74" spans="1:11" ht="20.100000000000001" customHeight="1" x14ac:dyDescent="0.25">
      <c r="A74" s="367">
        <v>248</v>
      </c>
      <c r="B74" s="355" t="s">
        <v>426</v>
      </c>
      <c r="C74" s="356"/>
      <c r="D74" s="351">
        <f t="shared" si="5"/>
        <v>0</v>
      </c>
      <c r="E74" s="350"/>
      <c r="F74" s="350"/>
      <c r="G74" s="350"/>
      <c r="H74" s="351">
        <f t="shared" si="6"/>
        <v>0</v>
      </c>
      <c r="I74" s="350"/>
      <c r="J74" s="400"/>
      <c r="K74" s="328">
        <f t="shared" si="2"/>
        <v>0</v>
      </c>
    </row>
    <row r="75" spans="1:11" ht="20.100000000000001" customHeight="1" x14ac:dyDescent="0.25">
      <c r="A75" s="354">
        <v>24801</v>
      </c>
      <c r="B75" s="355" t="s">
        <v>426</v>
      </c>
      <c r="C75" s="356">
        <v>53000</v>
      </c>
      <c r="D75" s="351">
        <v>0</v>
      </c>
      <c r="E75" s="350">
        <v>53000</v>
      </c>
      <c r="F75" s="350">
        <v>7053.27</v>
      </c>
      <c r="G75" s="350">
        <v>7053.27</v>
      </c>
      <c r="H75" s="351">
        <f>+F75+G75</f>
        <v>14106.54</v>
      </c>
      <c r="I75" s="350">
        <v>7053.27</v>
      </c>
      <c r="J75" s="400">
        <f t="shared" si="1"/>
        <v>0.13308056603773585</v>
      </c>
      <c r="K75" s="328">
        <f t="shared" si="2"/>
        <v>45946.729999999996</v>
      </c>
    </row>
    <row r="76" spans="1:11" ht="20.100000000000001" customHeight="1" x14ac:dyDescent="0.25">
      <c r="A76" s="367">
        <v>2500</v>
      </c>
      <c r="B76" s="355" t="s">
        <v>427</v>
      </c>
      <c r="C76" s="356"/>
      <c r="D76" s="351">
        <f t="shared" si="5"/>
        <v>0</v>
      </c>
      <c r="E76" s="350"/>
      <c r="F76" s="350"/>
      <c r="G76" s="350"/>
      <c r="H76" s="351">
        <f t="shared" si="6"/>
        <v>0</v>
      </c>
      <c r="I76" s="350"/>
      <c r="J76" s="400"/>
      <c r="K76" s="328">
        <f t="shared" si="2"/>
        <v>0</v>
      </c>
    </row>
    <row r="77" spans="1:11" ht="20.100000000000001" customHeight="1" x14ac:dyDescent="0.25">
      <c r="A77" s="367">
        <v>253</v>
      </c>
      <c r="B77" s="355" t="s">
        <v>428</v>
      </c>
      <c r="C77" s="356"/>
      <c r="D77" s="351">
        <f t="shared" si="5"/>
        <v>0</v>
      </c>
      <c r="E77" s="350"/>
      <c r="F77" s="350"/>
      <c r="G77" s="350"/>
      <c r="H77" s="351">
        <f t="shared" si="6"/>
        <v>0</v>
      </c>
      <c r="I77" s="350"/>
      <c r="J77" s="400"/>
      <c r="K77" s="328">
        <f t="shared" si="2"/>
        <v>0</v>
      </c>
    </row>
    <row r="78" spans="1:11" ht="20.100000000000001" customHeight="1" x14ac:dyDescent="0.25">
      <c r="A78" s="354">
        <v>25301</v>
      </c>
      <c r="B78" s="355" t="s">
        <v>428</v>
      </c>
      <c r="C78" s="356">
        <v>1500</v>
      </c>
      <c r="D78" s="351">
        <v>0</v>
      </c>
      <c r="E78" s="350">
        <v>1500</v>
      </c>
      <c r="F78" s="350"/>
      <c r="G78" s="350"/>
      <c r="H78" s="351">
        <f t="shared" si="6"/>
        <v>0</v>
      </c>
      <c r="I78" s="350"/>
      <c r="J78" s="400"/>
      <c r="K78" s="328">
        <f t="shared" si="2"/>
        <v>1500</v>
      </c>
    </row>
    <row r="79" spans="1:11" ht="20.100000000000001" customHeight="1" x14ac:dyDescent="0.25">
      <c r="A79" s="366">
        <v>2600</v>
      </c>
      <c r="B79" s="355" t="s">
        <v>429</v>
      </c>
      <c r="C79" s="356"/>
      <c r="D79" s="351">
        <f t="shared" si="5"/>
        <v>0</v>
      </c>
      <c r="E79" s="350"/>
      <c r="F79" s="350"/>
      <c r="G79" s="350"/>
      <c r="H79" s="351">
        <f t="shared" si="6"/>
        <v>0</v>
      </c>
      <c r="I79" s="350"/>
      <c r="J79" s="400"/>
      <c r="K79" s="328">
        <f t="shared" si="2"/>
        <v>0</v>
      </c>
    </row>
    <row r="80" spans="1:11" ht="20.100000000000001" customHeight="1" x14ac:dyDescent="0.25">
      <c r="A80" s="367">
        <v>261</v>
      </c>
      <c r="B80" s="355" t="s">
        <v>429</v>
      </c>
      <c r="C80" s="356"/>
      <c r="D80" s="351">
        <f t="shared" si="5"/>
        <v>0</v>
      </c>
      <c r="E80" s="350"/>
      <c r="F80" s="350"/>
      <c r="G80" s="350"/>
      <c r="H80" s="351">
        <f t="shared" si="6"/>
        <v>0</v>
      </c>
      <c r="I80" s="350"/>
      <c r="J80" s="400"/>
      <c r="K80" s="328">
        <f t="shared" si="2"/>
        <v>0</v>
      </c>
    </row>
    <row r="81" spans="1:11" ht="20.100000000000001" customHeight="1" x14ac:dyDescent="0.25">
      <c r="A81" s="354">
        <v>26101</v>
      </c>
      <c r="B81" s="355" t="s">
        <v>430</v>
      </c>
      <c r="C81" s="356">
        <v>68000</v>
      </c>
      <c r="D81" s="351">
        <v>0</v>
      </c>
      <c r="E81" s="350">
        <v>68000</v>
      </c>
      <c r="F81" s="350">
        <v>18400</v>
      </c>
      <c r="G81" s="350">
        <v>18400</v>
      </c>
      <c r="H81" s="351">
        <f>+F81+G81</f>
        <v>36800</v>
      </c>
      <c r="I81" s="350">
        <v>18400</v>
      </c>
      <c r="J81" s="400">
        <f t="shared" si="1"/>
        <v>0.27058823529411763</v>
      </c>
      <c r="K81" s="328">
        <f t="shared" si="2"/>
        <v>49600</v>
      </c>
    </row>
    <row r="82" spans="1:11" ht="20.100000000000001" customHeight="1" x14ac:dyDescent="0.25">
      <c r="A82" s="354">
        <v>26102</v>
      </c>
      <c r="B82" s="355" t="s">
        <v>431</v>
      </c>
      <c r="C82" s="356">
        <v>1000</v>
      </c>
      <c r="D82" s="351">
        <v>0</v>
      </c>
      <c r="E82" s="350">
        <v>1000</v>
      </c>
      <c r="F82" s="350"/>
      <c r="G82" s="350"/>
      <c r="H82" s="351">
        <f t="shared" si="6"/>
        <v>0</v>
      </c>
      <c r="I82" s="350"/>
      <c r="J82" s="400"/>
      <c r="K82" s="328">
        <f t="shared" si="2"/>
        <v>1000</v>
      </c>
    </row>
    <row r="83" spans="1:11" ht="20.100000000000001" customHeight="1" x14ac:dyDescent="0.25">
      <c r="A83" s="366">
        <v>2700</v>
      </c>
      <c r="B83" s="355" t="s">
        <v>432</v>
      </c>
      <c r="C83" s="356"/>
      <c r="D83" s="351">
        <f t="shared" si="5"/>
        <v>0</v>
      </c>
      <c r="E83" s="350"/>
      <c r="F83" s="350"/>
      <c r="G83" s="350"/>
      <c r="H83" s="351">
        <f t="shared" si="6"/>
        <v>0</v>
      </c>
      <c r="I83" s="350"/>
      <c r="J83" s="400"/>
      <c r="K83" s="328">
        <f t="shared" si="2"/>
        <v>0</v>
      </c>
    </row>
    <row r="84" spans="1:11" ht="20.100000000000001" customHeight="1" x14ac:dyDescent="0.25">
      <c r="A84" s="367">
        <v>271</v>
      </c>
      <c r="B84" s="355" t="s">
        <v>433</v>
      </c>
      <c r="C84" s="356"/>
      <c r="D84" s="351">
        <f t="shared" si="5"/>
        <v>0</v>
      </c>
      <c r="E84" s="350"/>
      <c r="F84" s="350"/>
      <c r="G84" s="350"/>
      <c r="H84" s="351">
        <f t="shared" si="6"/>
        <v>0</v>
      </c>
      <c r="I84" s="350"/>
      <c r="J84" s="400"/>
      <c r="K84" s="328">
        <f t="shared" si="2"/>
        <v>0</v>
      </c>
    </row>
    <row r="85" spans="1:11" ht="20.100000000000001" customHeight="1" x14ac:dyDescent="0.25">
      <c r="A85" s="354">
        <v>27101</v>
      </c>
      <c r="B85" s="355" t="s">
        <v>433</v>
      </c>
      <c r="C85" s="356">
        <v>7613</v>
      </c>
      <c r="D85" s="351">
        <v>0</v>
      </c>
      <c r="E85" s="350">
        <v>7613</v>
      </c>
      <c r="F85" s="350"/>
      <c r="G85" s="350"/>
      <c r="H85" s="351">
        <f t="shared" si="6"/>
        <v>0</v>
      </c>
      <c r="I85" s="350"/>
      <c r="J85" s="400"/>
      <c r="K85" s="328">
        <f t="shared" si="2"/>
        <v>7613</v>
      </c>
    </row>
    <row r="86" spans="1:11" ht="20.100000000000001" customHeight="1" x14ac:dyDescent="0.25">
      <c r="A86" s="366">
        <v>2900</v>
      </c>
      <c r="B86" s="355" t="s">
        <v>434</v>
      </c>
      <c r="C86" s="356"/>
      <c r="D86" s="351">
        <f t="shared" si="5"/>
        <v>0</v>
      </c>
      <c r="E86" s="350"/>
      <c r="F86" s="350"/>
      <c r="G86" s="350"/>
      <c r="H86" s="351">
        <f t="shared" si="6"/>
        <v>0</v>
      </c>
      <c r="I86" s="350"/>
      <c r="J86" s="400"/>
      <c r="K86" s="328">
        <f t="shared" si="2"/>
        <v>0</v>
      </c>
    </row>
    <row r="87" spans="1:11" ht="20.100000000000001" customHeight="1" x14ac:dyDescent="0.25">
      <c r="A87" s="367">
        <v>291</v>
      </c>
      <c r="B87" s="355" t="s">
        <v>435</v>
      </c>
      <c r="C87" s="356"/>
      <c r="D87" s="351">
        <f t="shared" si="5"/>
        <v>0</v>
      </c>
      <c r="E87" s="350"/>
      <c r="F87" s="350"/>
      <c r="G87" s="350"/>
      <c r="H87" s="351">
        <f t="shared" si="6"/>
        <v>0</v>
      </c>
      <c r="I87" s="350"/>
      <c r="J87" s="400"/>
      <c r="K87" s="328">
        <f t="shared" si="2"/>
        <v>0</v>
      </c>
    </row>
    <row r="88" spans="1:11" ht="20.100000000000001" customHeight="1" x14ac:dyDescent="0.25">
      <c r="A88" s="354">
        <v>29101</v>
      </c>
      <c r="B88" s="355" t="s">
        <v>435</v>
      </c>
      <c r="C88" s="356">
        <v>8790</v>
      </c>
      <c r="D88" s="351">
        <v>0</v>
      </c>
      <c r="E88" s="350">
        <v>8790</v>
      </c>
      <c r="F88" s="350">
        <v>324.8</v>
      </c>
      <c r="G88" s="350">
        <v>324.8</v>
      </c>
      <c r="H88" s="351">
        <f>+F88+G88</f>
        <v>649.6</v>
      </c>
      <c r="I88" s="350">
        <v>324.8</v>
      </c>
      <c r="J88" s="400">
        <f t="shared" si="1"/>
        <v>3.6951080773606371E-2</v>
      </c>
      <c r="K88" s="328">
        <f t="shared" si="2"/>
        <v>8465.2000000000007</v>
      </c>
    </row>
    <row r="89" spans="1:11" ht="20.100000000000001" customHeight="1" x14ac:dyDescent="0.25">
      <c r="A89" s="367">
        <v>292</v>
      </c>
      <c r="B89" s="355" t="s">
        <v>436</v>
      </c>
      <c r="C89" s="356"/>
      <c r="D89" s="351">
        <f t="shared" si="5"/>
        <v>0</v>
      </c>
      <c r="E89" s="350"/>
      <c r="F89" s="350"/>
      <c r="G89" s="350"/>
      <c r="H89" s="351">
        <f t="shared" si="6"/>
        <v>0</v>
      </c>
      <c r="I89" s="350"/>
      <c r="J89" s="400"/>
      <c r="K89" s="328">
        <f t="shared" si="2"/>
        <v>0</v>
      </c>
    </row>
    <row r="90" spans="1:11" ht="20.100000000000001" customHeight="1" x14ac:dyDescent="0.25">
      <c r="A90" s="354">
        <v>29201</v>
      </c>
      <c r="B90" s="355" t="s">
        <v>436</v>
      </c>
      <c r="C90" s="356">
        <v>3000</v>
      </c>
      <c r="D90" s="351">
        <v>0</v>
      </c>
      <c r="E90" s="350">
        <v>3000</v>
      </c>
      <c r="F90" s="350">
        <v>1132.1600000000001</v>
      </c>
      <c r="G90" s="350">
        <v>1132.1600000000001</v>
      </c>
      <c r="H90" s="351">
        <f>+F90+G90</f>
        <v>2264.3200000000002</v>
      </c>
      <c r="I90" s="350">
        <v>1132.1600000000001</v>
      </c>
      <c r="J90" s="400">
        <f t="shared" si="1"/>
        <v>0.3773866666666667</v>
      </c>
      <c r="K90" s="328">
        <f t="shared" si="2"/>
        <v>1867.84</v>
      </c>
    </row>
    <row r="91" spans="1:11" ht="20.100000000000001" customHeight="1" x14ac:dyDescent="0.25">
      <c r="A91" s="367">
        <v>293</v>
      </c>
      <c r="B91" s="355" t="s">
        <v>437</v>
      </c>
      <c r="C91" s="356"/>
      <c r="D91" s="351">
        <f t="shared" si="5"/>
        <v>0</v>
      </c>
      <c r="E91" s="350"/>
      <c r="F91" s="350"/>
      <c r="G91" s="350"/>
      <c r="H91" s="351">
        <f t="shared" si="6"/>
        <v>0</v>
      </c>
      <c r="I91" s="350"/>
      <c r="J91" s="400"/>
      <c r="K91" s="328">
        <f t="shared" si="2"/>
        <v>0</v>
      </c>
    </row>
    <row r="92" spans="1:11" ht="20.100000000000001" customHeight="1" x14ac:dyDescent="0.25">
      <c r="A92" s="354">
        <v>29301</v>
      </c>
      <c r="B92" s="355" t="s">
        <v>437</v>
      </c>
      <c r="C92" s="356">
        <v>1000</v>
      </c>
      <c r="D92" s="351">
        <v>0</v>
      </c>
      <c r="E92" s="350">
        <v>1000</v>
      </c>
      <c r="F92" s="350"/>
      <c r="G92" s="350"/>
      <c r="H92" s="351">
        <f t="shared" si="6"/>
        <v>0</v>
      </c>
      <c r="I92" s="350">
        <v>0</v>
      </c>
      <c r="J92" s="400">
        <f t="shared" si="1"/>
        <v>0</v>
      </c>
      <c r="K92" s="328">
        <f t="shared" si="2"/>
        <v>1000</v>
      </c>
    </row>
    <row r="93" spans="1:11" s="95" customFormat="1" ht="30" customHeight="1" x14ac:dyDescent="0.25">
      <c r="A93" s="367">
        <v>294</v>
      </c>
      <c r="B93" s="355" t="s">
        <v>438</v>
      </c>
      <c r="C93" s="371"/>
      <c r="D93" s="351">
        <f t="shared" si="5"/>
        <v>0</v>
      </c>
      <c r="E93" s="350"/>
      <c r="F93" s="350"/>
      <c r="G93" s="350"/>
      <c r="H93" s="351">
        <f t="shared" si="6"/>
        <v>0</v>
      </c>
      <c r="I93" s="350"/>
      <c r="J93" s="400"/>
      <c r="K93" s="328">
        <f t="shared" si="2"/>
        <v>0</v>
      </c>
    </row>
    <row r="94" spans="1:11" ht="22.5" x14ac:dyDescent="0.25">
      <c r="A94" s="354">
        <v>29401</v>
      </c>
      <c r="B94" s="355" t="s">
        <v>438</v>
      </c>
      <c r="C94" s="356">
        <v>7000</v>
      </c>
      <c r="D94" s="351">
        <v>0</v>
      </c>
      <c r="E94" s="370">
        <v>7000</v>
      </c>
      <c r="F94" s="370"/>
      <c r="G94" s="370"/>
      <c r="H94" s="351">
        <f t="shared" si="6"/>
        <v>0</v>
      </c>
      <c r="I94" s="370">
        <v>0</v>
      </c>
      <c r="J94" s="400">
        <f t="shared" si="1"/>
        <v>0</v>
      </c>
      <c r="K94" s="328">
        <f t="shared" si="2"/>
        <v>7000</v>
      </c>
    </row>
    <row r="95" spans="1:11" ht="22.5" x14ac:dyDescent="0.25">
      <c r="A95" s="367">
        <v>296</v>
      </c>
      <c r="B95" s="355" t="s">
        <v>439</v>
      </c>
      <c r="C95" s="356"/>
      <c r="D95" s="351">
        <f t="shared" si="5"/>
        <v>0</v>
      </c>
      <c r="E95" s="370"/>
      <c r="F95" s="370"/>
      <c r="G95" s="370"/>
      <c r="H95" s="351">
        <f t="shared" si="6"/>
        <v>0</v>
      </c>
      <c r="I95" s="370"/>
      <c r="J95" s="400"/>
      <c r="K95" s="328">
        <f t="shared" si="2"/>
        <v>0</v>
      </c>
    </row>
    <row r="96" spans="1:11" ht="22.5" x14ac:dyDescent="0.25">
      <c r="A96" s="354">
        <v>29601</v>
      </c>
      <c r="B96" s="355" t="s">
        <v>439</v>
      </c>
      <c r="C96" s="356">
        <v>13000</v>
      </c>
      <c r="D96" s="351">
        <v>0</v>
      </c>
      <c r="E96" s="376">
        <v>13000</v>
      </c>
      <c r="F96" s="376">
        <v>951.2</v>
      </c>
      <c r="G96" s="376">
        <v>951.2</v>
      </c>
      <c r="H96" s="351">
        <f>+F96+G96</f>
        <v>1902.4</v>
      </c>
      <c r="I96" s="376">
        <v>951.2</v>
      </c>
      <c r="J96" s="400">
        <f t="shared" si="1"/>
        <v>7.3169230769230778E-2</v>
      </c>
      <c r="K96" s="328">
        <f t="shared" si="2"/>
        <v>12048.8</v>
      </c>
    </row>
    <row r="97" spans="1:11" x14ac:dyDescent="0.25">
      <c r="A97" s="357">
        <v>3000</v>
      </c>
      <c r="B97" s="352" t="s">
        <v>440</v>
      </c>
      <c r="C97" s="353">
        <f>SUM(C100:C166)</f>
        <v>1091297</v>
      </c>
      <c r="D97" s="353">
        <f>SUM(D100:D166)</f>
        <v>-6270</v>
      </c>
      <c r="E97" s="353">
        <f>SUM(E100:E166)</f>
        <v>1085027</v>
      </c>
      <c r="F97" s="353">
        <f t="shared" ref="F97:I97" si="7">SUM(F100:F166)</f>
        <v>227208.51999999996</v>
      </c>
      <c r="G97" s="353">
        <f t="shared" si="7"/>
        <v>227208.51999999996</v>
      </c>
      <c r="H97" s="353">
        <f t="shared" si="7"/>
        <v>454417.03999999992</v>
      </c>
      <c r="I97" s="353">
        <f t="shared" si="7"/>
        <v>227208.51999999996</v>
      </c>
      <c r="J97" s="400">
        <f t="shared" si="1"/>
        <v>0.20940356322930209</v>
      </c>
      <c r="K97" s="328">
        <f t="shared" si="2"/>
        <v>864088.48</v>
      </c>
    </row>
    <row r="98" spans="1:11" x14ac:dyDescent="0.25">
      <c r="A98" s="366">
        <v>3100</v>
      </c>
      <c r="B98" s="355" t="s">
        <v>441</v>
      </c>
      <c r="C98" s="356"/>
      <c r="D98" s="351">
        <f t="shared" si="5"/>
        <v>0</v>
      </c>
      <c r="E98" s="370"/>
      <c r="F98" s="370"/>
      <c r="G98" s="370"/>
      <c r="H98" s="351">
        <f t="shared" si="6"/>
        <v>0</v>
      </c>
      <c r="I98" s="370"/>
      <c r="J98" s="400"/>
      <c r="K98" s="328">
        <f t="shared" ref="K98:K163" si="8">+C98-I98</f>
        <v>0</v>
      </c>
    </row>
    <row r="99" spans="1:11" x14ac:dyDescent="0.25">
      <c r="A99" s="367">
        <v>311</v>
      </c>
      <c r="B99" s="355" t="s">
        <v>442</v>
      </c>
      <c r="C99" s="356"/>
      <c r="D99" s="351">
        <f t="shared" si="5"/>
        <v>0</v>
      </c>
      <c r="E99" s="370"/>
      <c r="F99" s="370"/>
      <c r="G99" s="370"/>
      <c r="H99" s="351">
        <f t="shared" si="6"/>
        <v>0</v>
      </c>
      <c r="I99" s="370"/>
      <c r="J99" s="400"/>
      <c r="K99" s="328">
        <f t="shared" si="8"/>
        <v>0</v>
      </c>
    </row>
    <row r="100" spans="1:11" x14ac:dyDescent="0.25">
      <c r="A100" s="354">
        <v>31101</v>
      </c>
      <c r="B100" s="355" t="s">
        <v>442</v>
      </c>
      <c r="C100" s="356">
        <v>234918</v>
      </c>
      <c r="D100" s="351">
        <v>0</v>
      </c>
      <c r="E100" s="370">
        <v>234918</v>
      </c>
      <c r="F100" s="370">
        <v>32705</v>
      </c>
      <c r="G100" s="370">
        <v>32705</v>
      </c>
      <c r="H100" s="351">
        <f>+F100+G100</f>
        <v>65410</v>
      </c>
      <c r="I100" s="370">
        <v>32705</v>
      </c>
      <c r="J100" s="400">
        <f t="shared" ref="J100:J163" si="9">+I100/E100</f>
        <v>0.13921879123779363</v>
      </c>
      <c r="K100" s="328">
        <f t="shared" si="8"/>
        <v>202213</v>
      </c>
    </row>
    <row r="101" spans="1:11" x14ac:dyDescent="0.25">
      <c r="A101" s="367">
        <v>313</v>
      </c>
      <c r="B101" s="355" t="s">
        <v>443</v>
      </c>
      <c r="C101" s="356"/>
      <c r="D101" s="351">
        <f t="shared" si="5"/>
        <v>0</v>
      </c>
      <c r="E101" s="370"/>
      <c r="F101" s="370"/>
      <c r="G101" s="370"/>
      <c r="H101" s="351"/>
      <c r="I101" s="370"/>
      <c r="J101" s="400"/>
      <c r="K101" s="328">
        <f t="shared" si="8"/>
        <v>0</v>
      </c>
    </row>
    <row r="102" spans="1:11" x14ac:dyDescent="0.25">
      <c r="A102" s="354">
        <v>31301</v>
      </c>
      <c r="B102" s="355" t="s">
        <v>443</v>
      </c>
      <c r="C102" s="356">
        <v>19297</v>
      </c>
      <c r="D102" s="351">
        <v>0</v>
      </c>
      <c r="E102" s="370">
        <v>19297</v>
      </c>
      <c r="F102" s="370">
        <v>3568</v>
      </c>
      <c r="G102" s="370">
        <v>3568</v>
      </c>
      <c r="H102" s="351">
        <f>+F102+G102</f>
        <v>7136</v>
      </c>
      <c r="I102" s="370">
        <v>3568</v>
      </c>
      <c r="J102" s="400">
        <f t="shared" si="9"/>
        <v>0.18489920713064206</v>
      </c>
      <c r="K102" s="328">
        <f t="shared" si="8"/>
        <v>15729</v>
      </c>
    </row>
    <row r="103" spans="1:11" x14ac:dyDescent="0.25">
      <c r="A103" s="367">
        <v>314</v>
      </c>
      <c r="B103" s="355" t="s">
        <v>444</v>
      </c>
      <c r="C103" s="356"/>
      <c r="D103" s="351">
        <f t="shared" si="5"/>
        <v>0</v>
      </c>
      <c r="E103" s="370"/>
      <c r="F103" s="370"/>
      <c r="G103" s="370"/>
      <c r="H103" s="351"/>
      <c r="I103" s="370"/>
      <c r="J103" s="400"/>
      <c r="K103" s="328">
        <f t="shared" si="8"/>
        <v>0</v>
      </c>
    </row>
    <row r="104" spans="1:11" x14ac:dyDescent="0.25">
      <c r="A104" s="354">
        <v>31401</v>
      </c>
      <c r="B104" s="355" t="s">
        <v>444</v>
      </c>
      <c r="C104" s="356">
        <v>15382</v>
      </c>
      <c r="D104" s="351">
        <v>0</v>
      </c>
      <c r="E104" s="370">
        <v>15382</v>
      </c>
      <c r="F104" s="370">
        <v>3199</v>
      </c>
      <c r="G104" s="370">
        <v>3199</v>
      </c>
      <c r="H104" s="351">
        <f>+F104+G104</f>
        <v>6398</v>
      </c>
      <c r="I104" s="370">
        <v>3199</v>
      </c>
      <c r="J104" s="400">
        <f t="shared" si="9"/>
        <v>0.20797035496034325</v>
      </c>
      <c r="K104" s="328">
        <f t="shared" si="8"/>
        <v>12183</v>
      </c>
    </row>
    <row r="105" spans="1:11" ht="22.5" x14ac:dyDescent="0.25">
      <c r="A105" s="367">
        <v>317</v>
      </c>
      <c r="B105" s="355" t="s">
        <v>445</v>
      </c>
      <c r="C105" s="356"/>
      <c r="D105" s="351">
        <f t="shared" si="5"/>
        <v>0</v>
      </c>
      <c r="E105" s="370"/>
      <c r="F105" s="370"/>
      <c r="G105" s="370"/>
      <c r="H105" s="351"/>
      <c r="I105" s="370"/>
      <c r="J105" s="400"/>
      <c r="K105" s="328">
        <f t="shared" si="8"/>
        <v>0</v>
      </c>
    </row>
    <row r="106" spans="1:11" ht="22.5" x14ac:dyDescent="0.25">
      <c r="A106" s="354">
        <v>31701</v>
      </c>
      <c r="B106" s="355" t="s">
        <v>445</v>
      </c>
      <c r="C106" s="356">
        <v>9002</v>
      </c>
      <c r="D106" s="351">
        <v>0</v>
      </c>
      <c r="E106" s="370">
        <v>9002</v>
      </c>
      <c r="F106" s="370">
        <v>4002</v>
      </c>
      <c r="G106" s="370">
        <v>4002</v>
      </c>
      <c r="H106" s="351">
        <f>+F106+G106</f>
        <v>8004</v>
      </c>
      <c r="I106" s="370">
        <v>4002</v>
      </c>
      <c r="J106" s="400">
        <f t="shared" si="9"/>
        <v>0.44456787380582091</v>
      </c>
      <c r="K106" s="328">
        <f t="shared" si="8"/>
        <v>5000</v>
      </c>
    </row>
    <row r="107" spans="1:11" x14ac:dyDescent="0.25">
      <c r="A107" s="367">
        <v>318</v>
      </c>
      <c r="B107" s="355" t="s">
        <v>446</v>
      </c>
      <c r="C107" s="356"/>
      <c r="D107" s="351">
        <f t="shared" si="5"/>
        <v>0</v>
      </c>
      <c r="E107" s="370"/>
      <c r="F107" s="370"/>
      <c r="G107" s="370"/>
      <c r="H107" s="351"/>
      <c r="I107" s="370"/>
      <c r="J107" s="400"/>
      <c r="K107" s="328">
        <f t="shared" si="8"/>
        <v>0</v>
      </c>
    </row>
    <row r="108" spans="1:11" x14ac:dyDescent="0.25">
      <c r="A108" s="354">
        <v>31801</v>
      </c>
      <c r="B108" s="355" t="s">
        <v>447</v>
      </c>
      <c r="C108" s="356">
        <v>12000</v>
      </c>
      <c r="D108" s="351">
        <v>0</v>
      </c>
      <c r="E108" s="370">
        <v>12000</v>
      </c>
      <c r="F108" s="370">
        <v>2616.8000000000002</v>
      </c>
      <c r="G108" s="370">
        <v>2616.8000000000002</v>
      </c>
      <c r="H108" s="351">
        <f>+F108+G108</f>
        <v>5233.6000000000004</v>
      </c>
      <c r="I108" s="370">
        <v>2616.8000000000002</v>
      </c>
      <c r="J108" s="400">
        <f t="shared" si="9"/>
        <v>0.21806666666666669</v>
      </c>
      <c r="K108" s="328">
        <f t="shared" si="8"/>
        <v>9383.2000000000007</v>
      </c>
    </row>
    <row r="109" spans="1:11" x14ac:dyDescent="0.25">
      <c r="A109" s="366">
        <v>3200</v>
      </c>
      <c r="B109" s="355" t="s">
        <v>448</v>
      </c>
      <c r="C109" s="356"/>
      <c r="D109" s="351">
        <f t="shared" si="5"/>
        <v>0</v>
      </c>
      <c r="E109" s="370"/>
      <c r="F109" s="370"/>
      <c r="G109" s="370"/>
      <c r="H109" s="351"/>
      <c r="I109" s="370"/>
      <c r="J109" s="400"/>
      <c r="K109" s="328">
        <f t="shared" si="8"/>
        <v>0</v>
      </c>
    </row>
    <row r="110" spans="1:11" ht="22.5" x14ac:dyDescent="0.25">
      <c r="A110" s="367">
        <v>323</v>
      </c>
      <c r="B110" s="355" t="s">
        <v>449</v>
      </c>
      <c r="C110" s="356"/>
      <c r="D110" s="351">
        <f t="shared" si="5"/>
        <v>0</v>
      </c>
      <c r="E110" s="370"/>
      <c r="F110" s="370"/>
      <c r="G110" s="370"/>
      <c r="H110" s="351"/>
      <c r="I110" s="370"/>
      <c r="J110" s="400"/>
      <c r="K110" s="328">
        <f t="shared" si="8"/>
        <v>0</v>
      </c>
    </row>
    <row r="111" spans="1:11" x14ac:dyDescent="0.25">
      <c r="A111" s="354">
        <v>32301</v>
      </c>
      <c r="B111" s="355" t="s">
        <v>450</v>
      </c>
      <c r="C111" s="356">
        <v>22000</v>
      </c>
      <c r="D111" s="351">
        <v>0</v>
      </c>
      <c r="E111" s="370">
        <v>22000</v>
      </c>
      <c r="F111" s="370">
        <v>2737.6</v>
      </c>
      <c r="G111" s="370">
        <v>2737.6</v>
      </c>
      <c r="H111" s="351">
        <f>+F111+G111</f>
        <v>5475.2</v>
      </c>
      <c r="I111" s="370">
        <v>2737.6</v>
      </c>
      <c r="J111" s="400">
        <f t="shared" si="9"/>
        <v>0.12443636363636364</v>
      </c>
      <c r="K111" s="328">
        <f t="shared" si="8"/>
        <v>19262.400000000001</v>
      </c>
    </row>
    <row r="112" spans="1:11" x14ac:dyDescent="0.25">
      <c r="A112" s="367">
        <v>325</v>
      </c>
      <c r="B112" s="355" t="s">
        <v>451</v>
      </c>
      <c r="C112" s="356"/>
      <c r="D112" s="351">
        <f t="shared" si="5"/>
        <v>0</v>
      </c>
      <c r="E112" s="370"/>
      <c r="F112" s="370"/>
      <c r="G112" s="370"/>
      <c r="H112" s="351"/>
      <c r="I112" s="370"/>
      <c r="J112" s="400"/>
      <c r="K112" s="328">
        <f t="shared" si="8"/>
        <v>0</v>
      </c>
    </row>
    <row r="113" spans="1:11" x14ac:dyDescent="0.25">
      <c r="A113" s="354">
        <v>32501</v>
      </c>
      <c r="B113" s="355" t="s">
        <v>451</v>
      </c>
      <c r="C113" s="356">
        <v>20000</v>
      </c>
      <c r="D113" s="351">
        <v>0</v>
      </c>
      <c r="E113" s="370">
        <v>20000</v>
      </c>
      <c r="F113" s="370"/>
      <c r="G113" s="370"/>
      <c r="H113" s="351"/>
      <c r="I113" s="370"/>
      <c r="J113" s="400">
        <f t="shared" si="9"/>
        <v>0</v>
      </c>
      <c r="K113" s="328">
        <f t="shared" si="8"/>
        <v>20000</v>
      </c>
    </row>
    <row r="114" spans="1:11" x14ac:dyDescent="0.25">
      <c r="A114" s="367">
        <v>329</v>
      </c>
      <c r="B114" s="355" t="s">
        <v>452</v>
      </c>
      <c r="C114" s="356"/>
      <c r="D114" s="351">
        <f t="shared" ref="D114:D179" si="10">+C114-E114</f>
        <v>0</v>
      </c>
      <c r="E114" s="370"/>
      <c r="F114" s="370"/>
      <c r="G114" s="370"/>
      <c r="H114" s="351"/>
      <c r="I114" s="370"/>
      <c r="J114" s="400"/>
      <c r="K114" s="328">
        <f t="shared" si="8"/>
        <v>0</v>
      </c>
    </row>
    <row r="115" spans="1:11" x14ac:dyDescent="0.25">
      <c r="A115" s="354">
        <v>32901</v>
      </c>
      <c r="B115" s="355" t="s">
        <v>452</v>
      </c>
      <c r="C115" s="356">
        <v>70000</v>
      </c>
      <c r="D115" s="351">
        <v>0</v>
      </c>
      <c r="E115" s="370">
        <v>70000</v>
      </c>
      <c r="F115" s="370">
        <v>2749.2</v>
      </c>
      <c r="G115" s="370">
        <v>2749.2</v>
      </c>
      <c r="H115" s="351">
        <f>+F115+G115</f>
        <v>5498.4</v>
      </c>
      <c r="I115" s="370">
        <v>2749.2</v>
      </c>
      <c r="J115" s="400">
        <f t="shared" si="9"/>
        <v>3.9274285714285713E-2</v>
      </c>
      <c r="K115" s="328">
        <f t="shared" si="8"/>
        <v>67250.8</v>
      </c>
    </row>
    <row r="116" spans="1:11" ht="22.5" x14ac:dyDescent="0.25">
      <c r="A116" s="366">
        <v>3300</v>
      </c>
      <c r="B116" s="355" t="s">
        <v>453</v>
      </c>
      <c r="C116" s="356"/>
      <c r="D116" s="351">
        <f t="shared" si="10"/>
        <v>0</v>
      </c>
      <c r="E116" s="370"/>
      <c r="F116" s="370"/>
      <c r="G116" s="370"/>
      <c r="H116" s="351"/>
      <c r="I116" s="370"/>
      <c r="J116" s="400"/>
      <c r="K116" s="328">
        <f t="shared" si="8"/>
        <v>0</v>
      </c>
    </row>
    <row r="117" spans="1:11" ht="22.5" x14ac:dyDescent="0.25">
      <c r="A117" s="366">
        <v>331</v>
      </c>
      <c r="B117" s="355" t="s">
        <v>454</v>
      </c>
      <c r="C117" s="356"/>
      <c r="D117" s="351">
        <f t="shared" si="10"/>
        <v>0</v>
      </c>
      <c r="E117" s="370"/>
      <c r="F117" s="370"/>
      <c r="G117" s="370"/>
      <c r="H117" s="351"/>
      <c r="I117" s="370"/>
      <c r="J117" s="400"/>
      <c r="K117" s="328">
        <f t="shared" si="8"/>
        <v>0</v>
      </c>
    </row>
    <row r="118" spans="1:11" ht="22.5" x14ac:dyDescent="0.25">
      <c r="A118" s="358">
        <v>33101</v>
      </c>
      <c r="B118" s="355" t="s">
        <v>454</v>
      </c>
      <c r="C118" s="356">
        <v>0</v>
      </c>
      <c r="D118" s="351">
        <v>0</v>
      </c>
      <c r="E118" s="370">
        <v>0</v>
      </c>
      <c r="F118" s="370"/>
      <c r="G118" s="370"/>
      <c r="H118" s="351"/>
      <c r="I118" s="370"/>
      <c r="J118" s="400" t="e">
        <f t="shared" si="9"/>
        <v>#DIV/0!</v>
      </c>
      <c r="K118" s="328">
        <f t="shared" si="8"/>
        <v>0</v>
      </c>
    </row>
    <row r="119" spans="1:11" x14ac:dyDescent="0.25">
      <c r="A119" s="368">
        <v>333</v>
      </c>
      <c r="B119" s="355" t="s">
        <v>455</v>
      </c>
      <c r="C119" s="356"/>
      <c r="D119" s="351">
        <f t="shared" si="10"/>
        <v>0</v>
      </c>
      <c r="E119" s="370"/>
      <c r="F119" s="370"/>
      <c r="G119" s="370"/>
      <c r="H119" s="351"/>
      <c r="I119" s="370"/>
      <c r="J119" s="400"/>
      <c r="K119" s="328">
        <f t="shared" si="8"/>
        <v>0</v>
      </c>
    </row>
    <row r="120" spans="1:11" x14ac:dyDescent="0.25">
      <c r="A120" s="358">
        <v>33302</v>
      </c>
      <c r="B120" s="355" t="s">
        <v>455</v>
      </c>
      <c r="C120" s="356">
        <v>0</v>
      </c>
      <c r="D120" s="351">
        <v>0</v>
      </c>
      <c r="E120" s="370">
        <v>0</v>
      </c>
      <c r="F120" s="370"/>
      <c r="G120" s="370"/>
      <c r="H120" s="351"/>
      <c r="I120" s="370"/>
      <c r="J120" s="400" t="e">
        <f t="shared" si="9"/>
        <v>#DIV/0!</v>
      </c>
      <c r="K120" s="328">
        <f t="shared" si="8"/>
        <v>0</v>
      </c>
    </row>
    <row r="121" spans="1:11" ht="22.5" x14ac:dyDescent="0.25">
      <c r="A121" s="367">
        <v>336</v>
      </c>
      <c r="B121" s="355" t="s">
        <v>456</v>
      </c>
      <c r="C121" s="356"/>
      <c r="D121" s="351">
        <f t="shared" si="10"/>
        <v>0</v>
      </c>
      <c r="E121" s="370"/>
      <c r="F121" s="370"/>
      <c r="G121" s="370"/>
      <c r="H121" s="351"/>
      <c r="I121" s="370"/>
      <c r="J121" s="400"/>
      <c r="K121" s="328">
        <f t="shared" si="8"/>
        <v>0</v>
      </c>
    </row>
    <row r="122" spans="1:11" x14ac:dyDescent="0.25">
      <c r="A122" s="354">
        <v>33603</v>
      </c>
      <c r="B122" s="355" t="s">
        <v>457</v>
      </c>
      <c r="C122" s="356">
        <v>57148</v>
      </c>
      <c r="D122" s="351">
        <v>0</v>
      </c>
      <c r="E122" s="370">
        <v>57148</v>
      </c>
      <c r="F122" s="370">
        <v>7309.4</v>
      </c>
      <c r="G122" s="370">
        <v>7309.4</v>
      </c>
      <c r="H122" s="351">
        <f>+F122+G122</f>
        <v>14618.8</v>
      </c>
      <c r="I122" s="370">
        <v>7309.4</v>
      </c>
      <c r="J122" s="400">
        <f t="shared" si="9"/>
        <v>0.12790298873101419</v>
      </c>
      <c r="K122" s="328">
        <f t="shared" si="8"/>
        <v>49838.6</v>
      </c>
    </row>
    <row r="123" spans="1:11" x14ac:dyDescent="0.25">
      <c r="A123" s="367">
        <v>337</v>
      </c>
      <c r="B123" s="355" t="s">
        <v>458</v>
      </c>
      <c r="C123" s="356"/>
      <c r="D123" s="351">
        <f t="shared" si="10"/>
        <v>0</v>
      </c>
      <c r="E123" s="370"/>
      <c r="F123" s="370"/>
      <c r="G123" s="370"/>
      <c r="H123" s="351"/>
      <c r="I123" s="370"/>
      <c r="J123" s="400"/>
      <c r="K123" s="328">
        <f t="shared" si="8"/>
        <v>0</v>
      </c>
    </row>
    <row r="124" spans="1:11" x14ac:dyDescent="0.25">
      <c r="A124" s="354">
        <v>33701</v>
      </c>
      <c r="B124" s="355" t="s">
        <v>458</v>
      </c>
      <c r="C124" s="356">
        <v>4200</v>
      </c>
      <c r="D124" s="351">
        <v>0</v>
      </c>
      <c r="E124" s="370">
        <v>4200</v>
      </c>
      <c r="F124" s="370">
        <v>1044</v>
      </c>
      <c r="G124" s="370">
        <v>1044</v>
      </c>
      <c r="H124" s="351">
        <f>+F124+G124</f>
        <v>2088</v>
      </c>
      <c r="I124" s="370">
        <v>1044</v>
      </c>
      <c r="J124" s="400">
        <f t="shared" si="9"/>
        <v>0.24857142857142858</v>
      </c>
      <c r="K124" s="328">
        <f t="shared" si="8"/>
        <v>3156</v>
      </c>
    </row>
    <row r="125" spans="1:11" x14ac:dyDescent="0.25">
      <c r="A125" s="367">
        <v>338</v>
      </c>
      <c r="B125" s="355" t="s">
        <v>459</v>
      </c>
      <c r="C125" s="356"/>
      <c r="D125" s="351">
        <f t="shared" si="10"/>
        <v>0</v>
      </c>
      <c r="E125" s="370"/>
      <c r="F125" s="370"/>
      <c r="G125" s="370"/>
      <c r="H125" s="351"/>
      <c r="I125" s="370"/>
      <c r="J125" s="400"/>
      <c r="K125" s="328">
        <f t="shared" si="8"/>
        <v>0</v>
      </c>
    </row>
    <row r="126" spans="1:11" x14ac:dyDescent="0.25">
      <c r="A126" s="354">
        <v>33801</v>
      </c>
      <c r="B126" s="355" t="s">
        <v>459</v>
      </c>
      <c r="C126" s="356">
        <v>1000</v>
      </c>
      <c r="D126" s="351">
        <v>0</v>
      </c>
      <c r="E126" s="370">
        <v>1000</v>
      </c>
      <c r="F126" s="370"/>
      <c r="G126" s="370"/>
      <c r="H126" s="351"/>
      <c r="I126" s="370"/>
      <c r="J126" s="400">
        <f t="shared" si="9"/>
        <v>0</v>
      </c>
      <c r="K126" s="328">
        <f t="shared" si="8"/>
        <v>1000</v>
      </c>
    </row>
    <row r="127" spans="1:11" x14ac:dyDescent="0.25">
      <c r="A127" s="366">
        <v>3400</v>
      </c>
      <c r="B127" s="355" t="s">
        <v>460</v>
      </c>
      <c r="C127" s="356"/>
      <c r="D127" s="351">
        <f t="shared" si="10"/>
        <v>0</v>
      </c>
      <c r="E127" s="370"/>
      <c r="F127" s="370"/>
      <c r="G127" s="370"/>
      <c r="H127" s="351"/>
      <c r="I127" s="370"/>
      <c r="J127" s="400"/>
      <c r="K127" s="328">
        <f t="shared" si="8"/>
        <v>0</v>
      </c>
    </row>
    <row r="128" spans="1:11" x14ac:dyDescent="0.25">
      <c r="A128" s="367">
        <v>341</v>
      </c>
      <c r="B128" s="355" t="s">
        <v>461</v>
      </c>
      <c r="C128" s="356"/>
      <c r="D128" s="351">
        <f t="shared" si="10"/>
        <v>0</v>
      </c>
      <c r="E128" s="370"/>
      <c r="F128" s="370"/>
      <c r="G128" s="370"/>
      <c r="H128" s="351"/>
      <c r="I128" s="370"/>
      <c r="J128" s="400"/>
      <c r="K128" s="328">
        <f t="shared" si="8"/>
        <v>0</v>
      </c>
    </row>
    <row r="129" spans="1:11" x14ac:dyDescent="0.25">
      <c r="A129" s="354">
        <v>34101</v>
      </c>
      <c r="B129" s="355" t="s">
        <v>461</v>
      </c>
      <c r="C129" s="356">
        <v>12000</v>
      </c>
      <c r="D129" s="351">
        <v>0</v>
      </c>
      <c r="E129" s="370">
        <v>12000</v>
      </c>
      <c r="F129" s="370">
        <v>904.8</v>
      </c>
      <c r="G129" s="370">
        <v>904.8</v>
      </c>
      <c r="H129" s="351">
        <f>+F129+G129</f>
        <v>1809.6</v>
      </c>
      <c r="I129" s="370">
        <v>904.8</v>
      </c>
      <c r="J129" s="400">
        <f t="shared" si="9"/>
        <v>7.5399999999999995E-2</v>
      </c>
      <c r="K129" s="328">
        <f t="shared" si="8"/>
        <v>11095.2</v>
      </c>
    </row>
    <row r="130" spans="1:11" x14ac:dyDescent="0.25">
      <c r="A130" s="367">
        <v>345</v>
      </c>
      <c r="B130" s="355" t="s">
        <v>462</v>
      </c>
      <c r="C130" s="356"/>
      <c r="D130" s="351">
        <f t="shared" si="10"/>
        <v>0</v>
      </c>
      <c r="E130" s="370"/>
      <c r="F130" s="370"/>
      <c r="G130" s="370"/>
      <c r="H130" s="351"/>
      <c r="I130" s="370"/>
      <c r="J130" s="400"/>
      <c r="K130" s="328">
        <f t="shared" si="8"/>
        <v>0</v>
      </c>
    </row>
    <row r="131" spans="1:11" x14ac:dyDescent="0.25">
      <c r="A131" s="354">
        <v>34501</v>
      </c>
      <c r="B131" s="355" t="s">
        <v>462</v>
      </c>
      <c r="C131" s="356">
        <v>8000</v>
      </c>
      <c r="D131" s="351">
        <v>0</v>
      </c>
      <c r="E131" s="370">
        <v>8000</v>
      </c>
      <c r="F131" s="370"/>
      <c r="G131" s="370"/>
      <c r="H131" s="351"/>
      <c r="I131" s="370"/>
      <c r="J131" s="400">
        <f t="shared" si="9"/>
        <v>0</v>
      </c>
      <c r="K131" s="328">
        <f t="shared" si="8"/>
        <v>8000</v>
      </c>
    </row>
    <row r="132" spans="1:11" x14ac:dyDescent="0.25">
      <c r="A132" s="367">
        <v>347</v>
      </c>
      <c r="B132" s="355" t="s">
        <v>463</v>
      </c>
      <c r="C132" s="356"/>
      <c r="D132" s="351">
        <f t="shared" si="10"/>
        <v>0</v>
      </c>
      <c r="E132" s="370"/>
      <c r="F132" s="370"/>
      <c r="G132" s="370"/>
      <c r="H132" s="351"/>
      <c r="I132" s="370"/>
      <c r="J132" s="400"/>
      <c r="K132" s="328">
        <f t="shared" si="8"/>
        <v>0</v>
      </c>
    </row>
    <row r="133" spans="1:11" x14ac:dyDescent="0.25">
      <c r="A133" s="354">
        <v>34701</v>
      </c>
      <c r="B133" s="355" t="s">
        <v>463</v>
      </c>
      <c r="C133" s="356">
        <v>7000</v>
      </c>
      <c r="D133" s="351">
        <v>0</v>
      </c>
      <c r="E133" s="370">
        <v>7000</v>
      </c>
      <c r="F133" s="370">
        <v>1379.36</v>
      </c>
      <c r="G133" s="370">
        <v>1379.36</v>
      </c>
      <c r="H133" s="351">
        <f>+F133+G133</f>
        <v>2758.72</v>
      </c>
      <c r="I133" s="370">
        <v>1379.36</v>
      </c>
      <c r="J133" s="400">
        <f t="shared" si="9"/>
        <v>0.19705142857142854</v>
      </c>
      <c r="K133" s="328">
        <f t="shared" si="8"/>
        <v>5620.64</v>
      </c>
    </row>
    <row r="134" spans="1:11" x14ac:dyDescent="0.25">
      <c r="A134" s="366">
        <v>3500</v>
      </c>
      <c r="B134" s="355" t="s">
        <v>464</v>
      </c>
      <c r="C134" s="356"/>
      <c r="D134" s="351">
        <f t="shared" si="10"/>
        <v>0</v>
      </c>
      <c r="E134" s="370"/>
      <c r="F134" s="370"/>
      <c r="G134" s="370"/>
      <c r="H134" s="351"/>
      <c r="I134" s="370"/>
      <c r="J134" s="400"/>
      <c r="K134" s="328">
        <f t="shared" si="8"/>
        <v>0</v>
      </c>
    </row>
    <row r="135" spans="1:11" x14ac:dyDescent="0.25">
      <c r="A135" s="367">
        <v>351</v>
      </c>
      <c r="B135" s="355" t="s">
        <v>465</v>
      </c>
      <c r="C135" s="356"/>
      <c r="D135" s="351">
        <f t="shared" si="10"/>
        <v>0</v>
      </c>
      <c r="E135" s="370"/>
      <c r="F135" s="370"/>
      <c r="G135" s="370"/>
      <c r="H135" s="351"/>
      <c r="I135" s="370"/>
      <c r="J135" s="400"/>
      <c r="K135" s="328">
        <f t="shared" si="8"/>
        <v>0</v>
      </c>
    </row>
    <row r="136" spans="1:11" x14ac:dyDescent="0.25">
      <c r="A136" s="354">
        <v>35101</v>
      </c>
      <c r="B136" s="355" t="s">
        <v>466</v>
      </c>
      <c r="C136" s="356">
        <v>45000</v>
      </c>
      <c r="D136" s="351">
        <v>0</v>
      </c>
      <c r="E136" s="370">
        <v>45000</v>
      </c>
      <c r="F136" s="370">
        <v>11210.84</v>
      </c>
      <c r="G136" s="370">
        <v>11210.84</v>
      </c>
      <c r="H136" s="351">
        <f>+F136+G136</f>
        <v>22421.68</v>
      </c>
      <c r="I136" s="370">
        <v>11210.84</v>
      </c>
      <c r="J136" s="400">
        <f t="shared" si="9"/>
        <v>0.24912977777777778</v>
      </c>
      <c r="K136" s="328">
        <f t="shared" si="8"/>
        <v>33789.160000000003</v>
      </c>
    </row>
    <row r="137" spans="1:11" ht="22.5" x14ac:dyDescent="0.25">
      <c r="A137" s="367">
        <v>352</v>
      </c>
      <c r="B137" s="355" t="s">
        <v>467</v>
      </c>
      <c r="C137" s="356"/>
      <c r="D137" s="351">
        <f t="shared" si="10"/>
        <v>0</v>
      </c>
      <c r="E137" s="370"/>
      <c r="F137" s="370"/>
      <c r="G137" s="370"/>
      <c r="H137" s="351"/>
      <c r="I137" s="370"/>
      <c r="J137" s="400"/>
      <c r="K137" s="328">
        <f t="shared" si="8"/>
        <v>0</v>
      </c>
    </row>
    <row r="138" spans="1:11" x14ac:dyDescent="0.25">
      <c r="A138" s="354">
        <v>35201</v>
      </c>
      <c r="B138" s="355" t="s">
        <v>468</v>
      </c>
      <c r="C138" s="356">
        <v>25000</v>
      </c>
      <c r="D138" s="351">
        <v>0</v>
      </c>
      <c r="E138" s="370">
        <v>25000</v>
      </c>
      <c r="F138" s="370">
        <v>11356.96</v>
      </c>
      <c r="G138" s="370">
        <v>11356.96</v>
      </c>
      <c r="H138" s="351">
        <f>+F138+G138</f>
        <v>22713.919999999998</v>
      </c>
      <c r="I138" s="370">
        <v>11356.96</v>
      </c>
      <c r="J138" s="400">
        <f t="shared" si="9"/>
        <v>0.45427839999999997</v>
      </c>
      <c r="K138" s="328">
        <f t="shared" si="8"/>
        <v>13643.04</v>
      </c>
    </row>
    <row r="139" spans="1:11" ht="22.5" x14ac:dyDescent="0.25">
      <c r="A139" s="367">
        <v>353</v>
      </c>
      <c r="B139" s="355" t="s">
        <v>469</v>
      </c>
      <c r="C139" s="356"/>
      <c r="D139" s="351">
        <f t="shared" si="10"/>
        <v>0</v>
      </c>
      <c r="E139" s="370"/>
      <c r="F139" s="370"/>
      <c r="G139" s="370"/>
      <c r="H139" s="351"/>
      <c r="I139" s="370"/>
      <c r="J139" s="400"/>
      <c r="K139" s="328">
        <f t="shared" si="8"/>
        <v>0</v>
      </c>
    </row>
    <row r="140" spans="1:11" x14ac:dyDescent="0.25">
      <c r="A140" s="354">
        <v>35302</v>
      </c>
      <c r="B140" s="355" t="s">
        <v>470</v>
      </c>
      <c r="C140" s="356">
        <v>20000</v>
      </c>
      <c r="D140" s="351">
        <v>0</v>
      </c>
      <c r="E140" s="370">
        <v>20000</v>
      </c>
      <c r="F140" s="370">
        <v>3364</v>
      </c>
      <c r="G140" s="370">
        <v>3364</v>
      </c>
      <c r="H140" s="351">
        <f>+F140+G140</f>
        <v>6728</v>
      </c>
      <c r="I140" s="370">
        <v>3364</v>
      </c>
      <c r="J140" s="400">
        <f t="shared" si="9"/>
        <v>0.16819999999999999</v>
      </c>
      <c r="K140" s="328">
        <f t="shared" si="8"/>
        <v>16636</v>
      </c>
    </row>
    <row r="141" spans="1:11" x14ac:dyDescent="0.25">
      <c r="A141" s="367">
        <v>355</v>
      </c>
      <c r="B141" s="355" t="s">
        <v>471</v>
      </c>
      <c r="C141" s="356"/>
      <c r="D141" s="351">
        <f t="shared" si="10"/>
        <v>0</v>
      </c>
      <c r="E141" s="370"/>
      <c r="F141" s="370"/>
      <c r="G141" s="370"/>
      <c r="H141" s="351"/>
      <c r="I141" s="370"/>
      <c r="J141" s="400"/>
      <c r="K141" s="328">
        <f t="shared" si="8"/>
        <v>0</v>
      </c>
    </row>
    <row r="142" spans="1:11" x14ac:dyDescent="0.25">
      <c r="A142" s="354">
        <v>35501</v>
      </c>
      <c r="B142" s="355" t="s">
        <v>472</v>
      </c>
      <c r="C142" s="356">
        <v>20000</v>
      </c>
      <c r="D142" s="351">
        <v>12133.6</v>
      </c>
      <c r="E142" s="403">
        <f>+C142+D142</f>
        <v>32133.599999999999</v>
      </c>
      <c r="F142" s="370">
        <v>19598.2</v>
      </c>
      <c r="G142" s="370">
        <v>19598.2</v>
      </c>
      <c r="H142" s="351">
        <f>+F142+G142</f>
        <v>39196.400000000001</v>
      </c>
      <c r="I142" s="370">
        <v>19598.2</v>
      </c>
      <c r="J142" s="400">
        <f t="shared" si="9"/>
        <v>0.60989742823711013</v>
      </c>
      <c r="K142" s="328">
        <f t="shared" si="8"/>
        <v>401.79999999999927</v>
      </c>
    </row>
    <row r="143" spans="1:11" ht="22.5" x14ac:dyDescent="0.25">
      <c r="A143" s="367">
        <v>357</v>
      </c>
      <c r="B143" s="355" t="s">
        <v>473</v>
      </c>
      <c r="C143" s="356"/>
      <c r="D143" s="351">
        <f t="shared" si="10"/>
        <v>0</v>
      </c>
      <c r="E143" s="370"/>
      <c r="F143" s="370"/>
      <c r="G143" s="370"/>
      <c r="H143" s="351"/>
      <c r="I143" s="370"/>
      <c r="J143" s="400"/>
      <c r="K143" s="328">
        <f t="shared" si="8"/>
        <v>0</v>
      </c>
    </row>
    <row r="144" spans="1:11" x14ac:dyDescent="0.25">
      <c r="A144" s="354">
        <v>35701</v>
      </c>
      <c r="B144" s="355" t="s">
        <v>474</v>
      </c>
      <c r="C144" s="356">
        <v>10000</v>
      </c>
      <c r="D144" s="351">
        <v>0</v>
      </c>
      <c r="E144" s="370">
        <v>10000</v>
      </c>
      <c r="F144" s="370"/>
      <c r="G144" s="370"/>
      <c r="H144" s="351"/>
      <c r="I144" s="370"/>
      <c r="J144" s="400">
        <f t="shared" si="9"/>
        <v>0</v>
      </c>
      <c r="K144" s="328">
        <f t="shared" si="8"/>
        <v>10000</v>
      </c>
    </row>
    <row r="145" spans="1:11" x14ac:dyDescent="0.25">
      <c r="A145" s="367">
        <v>359</v>
      </c>
      <c r="B145" s="355" t="s">
        <v>475</v>
      </c>
      <c r="C145" s="356"/>
      <c r="D145" s="351">
        <f t="shared" si="10"/>
        <v>0</v>
      </c>
      <c r="E145" s="370"/>
      <c r="F145" s="370"/>
      <c r="G145" s="370"/>
      <c r="H145" s="351"/>
      <c r="I145" s="370"/>
      <c r="J145" s="400"/>
      <c r="K145" s="328">
        <f t="shared" si="8"/>
        <v>0</v>
      </c>
    </row>
    <row r="146" spans="1:11" x14ac:dyDescent="0.25">
      <c r="A146" s="354">
        <v>35901</v>
      </c>
      <c r="B146" s="355" t="s">
        <v>475</v>
      </c>
      <c r="C146" s="356">
        <v>15000</v>
      </c>
      <c r="D146" s="351">
        <v>0</v>
      </c>
      <c r="E146" s="370">
        <v>15000</v>
      </c>
      <c r="F146" s="370">
        <v>4640</v>
      </c>
      <c r="G146" s="370">
        <v>4640</v>
      </c>
      <c r="H146" s="351">
        <f>+F146+G146</f>
        <v>9280</v>
      </c>
      <c r="I146" s="370">
        <v>4640</v>
      </c>
      <c r="J146" s="400">
        <f t="shared" si="9"/>
        <v>0.30933333333333335</v>
      </c>
      <c r="K146" s="328">
        <f t="shared" si="8"/>
        <v>10360</v>
      </c>
    </row>
    <row r="147" spans="1:11" x14ac:dyDescent="0.25">
      <c r="A147" s="354">
        <v>362</v>
      </c>
      <c r="B147" s="355" t="s">
        <v>512</v>
      </c>
      <c r="C147" s="356"/>
      <c r="D147" s="351"/>
      <c r="E147" s="370"/>
      <c r="F147" s="370"/>
      <c r="G147" s="370"/>
      <c r="H147" s="351"/>
      <c r="I147" s="370"/>
      <c r="J147" s="400"/>
      <c r="K147" s="328"/>
    </row>
    <row r="148" spans="1:11" x14ac:dyDescent="0.25">
      <c r="A148" s="354">
        <v>36201</v>
      </c>
      <c r="B148" s="355" t="s">
        <v>512</v>
      </c>
      <c r="C148" s="356">
        <v>50000</v>
      </c>
      <c r="D148" s="351"/>
      <c r="E148" s="370">
        <v>50000</v>
      </c>
      <c r="F148" s="370">
        <v>5974</v>
      </c>
      <c r="G148" s="370">
        <v>5974</v>
      </c>
      <c r="H148" s="351">
        <f>+F148+G148</f>
        <v>11948</v>
      </c>
      <c r="I148" s="370">
        <v>5974</v>
      </c>
      <c r="J148" s="400"/>
      <c r="K148" s="328"/>
    </row>
    <row r="149" spans="1:11" x14ac:dyDescent="0.25">
      <c r="A149" s="366">
        <v>3700</v>
      </c>
      <c r="B149" s="355" t="s">
        <v>476</v>
      </c>
      <c r="C149" s="356"/>
      <c r="D149" s="351">
        <f t="shared" si="10"/>
        <v>0</v>
      </c>
      <c r="E149" s="370"/>
      <c r="F149" s="370"/>
      <c r="G149" s="370"/>
      <c r="H149" s="351"/>
      <c r="I149" s="370"/>
      <c r="J149" s="400"/>
      <c r="K149" s="328">
        <f t="shared" si="8"/>
        <v>0</v>
      </c>
    </row>
    <row r="150" spans="1:11" x14ac:dyDescent="0.25">
      <c r="A150" s="367">
        <v>371</v>
      </c>
      <c r="B150" s="355" t="s">
        <v>477</v>
      </c>
      <c r="C150" s="356" t="s">
        <v>182</v>
      </c>
      <c r="D150" s="351">
        <v>0</v>
      </c>
      <c r="E150" s="370" t="s">
        <v>182</v>
      </c>
      <c r="F150" s="370" t="s">
        <v>182</v>
      </c>
      <c r="G150" s="370" t="s">
        <v>182</v>
      </c>
      <c r="H150" s="351" t="s">
        <v>182</v>
      </c>
      <c r="I150" s="370" t="s">
        <v>182</v>
      </c>
      <c r="J150" s="400" t="s">
        <v>182</v>
      </c>
      <c r="K150" s="328" t="s">
        <v>182</v>
      </c>
    </row>
    <row r="151" spans="1:11" x14ac:dyDescent="0.25">
      <c r="A151" s="354">
        <v>37101</v>
      </c>
      <c r="B151" s="355" t="s">
        <v>477</v>
      </c>
      <c r="C151" s="356">
        <v>70000</v>
      </c>
      <c r="D151" s="351">
        <v>-6270</v>
      </c>
      <c r="E151" s="403">
        <f>+C151+D151</f>
        <v>63730</v>
      </c>
      <c r="F151" s="370">
        <v>29255</v>
      </c>
      <c r="G151" s="370">
        <v>29255</v>
      </c>
      <c r="H151" s="351">
        <f>+F151+G151</f>
        <v>58510</v>
      </c>
      <c r="I151" s="370">
        <v>29255</v>
      </c>
      <c r="J151" s="400">
        <f t="shared" si="9"/>
        <v>0.45904597520790835</v>
      </c>
      <c r="K151" s="328">
        <f t="shared" si="8"/>
        <v>40745</v>
      </c>
    </row>
    <row r="152" spans="1:11" x14ac:dyDescent="0.25">
      <c r="A152" s="367">
        <v>375</v>
      </c>
      <c r="B152" s="355" t="s">
        <v>478</v>
      </c>
      <c r="F152" s="370"/>
      <c r="G152" s="370"/>
      <c r="H152" s="351"/>
      <c r="I152" s="370"/>
      <c r="J152" s="400">
        <f>+I152/E153</f>
        <v>0</v>
      </c>
      <c r="K152" s="328">
        <f>+C153-I152</f>
        <v>72000</v>
      </c>
    </row>
    <row r="153" spans="1:11" x14ac:dyDescent="0.25">
      <c r="A153" s="354">
        <v>37501</v>
      </c>
      <c r="B153" s="355" t="s">
        <v>478</v>
      </c>
      <c r="C153" s="356">
        <v>72000</v>
      </c>
      <c r="D153" s="351">
        <v>0</v>
      </c>
      <c r="E153" s="370">
        <v>72000</v>
      </c>
      <c r="F153" s="370">
        <v>21916</v>
      </c>
      <c r="G153" s="370">
        <v>21916</v>
      </c>
      <c r="H153" s="351">
        <f>+F153+G153</f>
        <v>43832</v>
      </c>
      <c r="I153" s="370">
        <v>21916</v>
      </c>
      <c r="J153" s="400"/>
      <c r="K153" s="328" t="e">
        <f>+#REF!-I153</f>
        <v>#REF!</v>
      </c>
    </row>
    <row r="154" spans="1:11" x14ac:dyDescent="0.25">
      <c r="A154" s="354">
        <v>37502</v>
      </c>
      <c r="B154" s="355" t="s">
        <v>479</v>
      </c>
      <c r="C154" s="356">
        <v>36000</v>
      </c>
      <c r="D154" s="351">
        <v>0</v>
      </c>
      <c r="E154" s="370">
        <v>36000</v>
      </c>
      <c r="F154" s="370">
        <v>6240</v>
      </c>
      <c r="G154" s="370">
        <v>6240</v>
      </c>
      <c r="H154" s="351">
        <f>+F154+G154</f>
        <v>12480</v>
      </c>
      <c r="I154" s="370">
        <v>6240</v>
      </c>
      <c r="J154" s="400">
        <f t="shared" si="9"/>
        <v>0.17333333333333334</v>
      </c>
      <c r="K154" s="328">
        <f t="shared" si="8"/>
        <v>29760</v>
      </c>
    </row>
    <row r="155" spans="1:11" x14ac:dyDescent="0.25">
      <c r="A155" s="367">
        <v>379</v>
      </c>
      <c r="B155" s="355" t="s">
        <v>480</v>
      </c>
      <c r="C155" s="356"/>
      <c r="D155" s="351">
        <f t="shared" si="10"/>
        <v>0</v>
      </c>
      <c r="E155" s="370"/>
      <c r="F155" s="370"/>
      <c r="G155" s="370"/>
      <c r="H155" s="351"/>
      <c r="I155" s="370"/>
      <c r="J155" s="400"/>
      <c r="K155" s="328">
        <f t="shared" si="8"/>
        <v>0</v>
      </c>
    </row>
    <row r="156" spans="1:11" x14ac:dyDescent="0.25">
      <c r="A156" s="354">
        <v>37901</v>
      </c>
      <c r="B156" s="355" t="s">
        <v>481</v>
      </c>
      <c r="C156" s="356">
        <v>4500</v>
      </c>
      <c r="D156" s="351">
        <v>0</v>
      </c>
      <c r="E156" s="370">
        <v>4500</v>
      </c>
      <c r="F156" s="370">
        <v>705</v>
      </c>
      <c r="G156" s="370">
        <v>705</v>
      </c>
      <c r="H156" s="351">
        <f>+F156+G156</f>
        <v>1410</v>
      </c>
      <c r="I156" s="370">
        <v>705</v>
      </c>
      <c r="J156" s="400">
        <f t="shared" si="9"/>
        <v>0.15666666666666668</v>
      </c>
      <c r="K156" s="328">
        <f t="shared" si="8"/>
        <v>3795</v>
      </c>
    </row>
    <row r="157" spans="1:11" x14ac:dyDescent="0.25">
      <c r="A157" s="366">
        <v>3800</v>
      </c>
      <c r="B157" s="355" t="s">
        <v>482</v>
      </c>
      <c r="C157" s="356"/>
      <c r="D157" s="351">
        <f t="shared" si="10"/>
        <v>0</v>
      </c>
      <c r="E157" s="370"/>
      <c r="F157" s="370"/>
      <c r="G157" s="370"/>
      <c r="H157" s="351"/>
      <c r="I157" s="370"/>
      <c r="J157" s="400"/>
      <c r="K157" s="328">
        <f t="shared" si="8"/>
        <v>0</v>
      </c>
    </row>
    <row r="158" spans="1:11" x14ac:dyDescent="0.25">
      <c r="A158" s="367">
        <v>382</v>
      </c>
      <c r="B158" s="355" t="s">
        <v>483</v>
      </c>
      <c r="C158" s="356"/>
      <c r="D158" s="351">
        <f t="shared" si="10"/>
        <v>0</v>
      </c>
      <c r="E158" s="370"/>
      <c r="F158" s="370"/>
      <c r="G158" s="370"/>
      <c r="H158" s="351"/>
      <c r="I158" s="370"/>
      <c r="J158" s="400"/>
      <c r="K158" s="328">
        <f t="shared" si="8"/>
        <v>0</v>
      </c>
    </row>
    <row r="159" spans="1:11" x14ac:dyDescent="0.25">
      <c r="A159" s="354">
        <v>38201</v>
      </c>
      <c r="B159" s="355" t="s">
        <v>483</v>
      </c>
      <c r="C159" s="356">
        <v>25000</v>
      </c>
      <c r="D159" s="351">
        <v>0</v>
      </c>
      <c r="E159" s="370">
        <v>25000</v>
      </c>
      <c r="F159" s="370">
        <v>580</v>
      </c>
      <c r="G159" s="370">
        <v>580</v>
      </c>
      <c r="H159" s="351">
        <f>+F159+G159</f>
        <v>1160</v>
      </c>
      <c r="I159" s="370">
        <v>580</v>
      </c>
      <c r="J159" s="400">
        <f t="shared" si="9"/>
        <v>2.3199999999999998E-2</v>
      </c>
      <c r="K159" s="328">
        <f t="shared" si="8"/>
        <v>24420</v>
      </c>
    </row>
    <row r="160" spans="1:11" x14ac:dyDescent="0.25">
      <c r="A160" s="367">
        <v>383</v>
      </c>
      <c r="B160" s="355" t="s">
        <v>484</v>
      </c>
      <c r="C160" s="356"/>
      <c r="D160" s="351">
        <f t="shared" si="10"/>
        <v>0</v>
      </c>
      <c r="E160" s="370"/>
      <c r="F160" s="370"/>
      <c r="G160" s="370"/>
      <c r="H160" s="351"/>
      <c r="I160" s="370"/>
      <c r="J160" s="400"/>
      <c r="K160" s="328">
        <f t="shared" si="8"/>
        <v>0</v>
      </c>
    </row>
    <row r="161" spans="1:11" x14ac:dyDescent="0.25">
      <c r="A161" s="354">
        <v>38301</v>
      </c>
      <c r="B161" s="355" t="s">
        <v>484</v>
      </c>
      <c r="C161" s="356">
        <v>135850</v>
      </c>
      <c r="D161" s="351">
        <v>-12133.6</v>
      </c>
      <c r="E161" s="403">
        <f>+C161+D161</f>
        <v>123716.4</v>
      </c>
      <c r="F161" s="370">
        <v>26530.43</v>
      </c>
      <c r="G161" s="370">
        <v>26530.43</v>
      </c>
      <c r="H161" s="351">
        <f>+F161+G161</f>
        <v>53060.86</v>
      </c>
      <c r="I161" s="370">
        <v>26530.43</v>
      </c>
      <c r="J161" s="400">
        <f t="shared" si="9"/>
        <v>0.2144455383441484</v>
      </c>
      <c r="K161" s="328">
        <f t="shared" si="8"/>
        <v>109319.57</v>
      </c>
    </row>
    <row r="162" spans="1:11" x14ac:dyDescent="0.25">
      <c r="A162" s="367">
        <v>384</v>
      </c>
      <c r="B162" s="355" t="s">
        <v>485</v>
      </c>
      <c r="C162" s="356"/>
      <c r="D162" s="351">
        <f t="shared" si="10"/>
        <v>0</v>
      </c>
      <c r="E162" s="370"/>
      <c r="F162" s="370"/>
      <c r="G162" s="370"/>
      <c r="H162" s="351"/>
      <c r="I162" s="370"/>
      <c r="J162" s="400"/>
      <c r="K162" s="328">
        <f t="shared" si="8"/>
        <v>0</v>
      </c>
    </row>
    <row r="163" spans="1:11" x14ac:dyDescent="0.25">
      <c r="A163" s="354">
        <v>38401</v>
      </c>
      <c r="B163" s="355" t="s">
        <v>485</v>
      </c>
      <c r="C163" s="356">
        <v>70000</v>
      </c>
      <c r="D163" s="351">
        <v>0</v>
      </c>
      <c r="E163" s="370">
        <v>70000</v>
      </c>
      <c r="F163" s="370">
        <v>23622.93</v>
      </c>
      <c r="G163" s="370">
        <v>23622.93</v>
      </c>
      <c r="H163" s="351">
        <f>+F163+G163</f>
        <v>47245.86</v>
      </c>
      <c r="I163" s="370">
        <v>23622.93</v>
      </c>
      <c r="J163" s="400">
        <f t="shared" si="9"/>
        <v>0.33747042857142856</v>
      </c>
      <c r="K163" s="328">
        <f t="shared" si="8"/>
        <v>46377.07</v>
      </c>
    </row>
    <row r="164" spans="1:11" x14ac:dyDescent="0.25">
      <c r="A164" s="366">
        <v>3900</v>
      </c>
      <c r="B164" s="355" t="s">
        <v>486</v>
      </c>
      <c r="C164" s="356"/>
      <c r="D164" s="351">
        <f t="shared" si="10"/>
        <v>0</v>
      </c>
      <c r="E164" s="370"/>
      <c r="F164" s="370"/>
      <c r="G164" s="370"/>
      <c r="H164" s="351">
        <f t="shared" ref="H164:H179" si="11">+G164</f>
        <v>0</v>
      </c>
      <c r="I164" s="370"/>
      <c r="J164" s="400"/>
      <c r="K164" s="328">
        <f t="shared" ref="K164:K183" si="12">+C164-I164</f>
        <v>0</v>
      </c>
    </row>
    <row r="165" spans="1:11" x14ac:dyDescent="0.25">
      <c r="A165" s="367">
        <v>395</v>
      </c>
      <c r="B165" s="355" t="s">
        <v>487</v>
      </c>
      <c r="C165" s="356"/>
      <c r="D165" s="351">
        <f t="shared" si="10"/>
        <v>0</v>
      </c>
      <c r="E165" s="370"/>
      <c r="F165" s="370"/>
      <c r="G165" s="370"/>
      <c r="H165" s="351">
        <f t="shared" si="11"/>
        <v>0</v>
      </c>
      <c r="I165" s="370"/>
      <c r="J165" s="400"/>
      <c r="K165" s="328">
        <f t="shared" si="12"/>
        <v>0</v>
      </c>
    </row>
    <row r="166" spans="1:11" x14ac:dyDescent="0.25">
      <c r="A166" s="354">
        <v>39501</v>
      </c>
      <c r="B166" s="355" t="s">
        <v>487</v>
      </c>
      <c r="C166" s="356">
        <v>1000</v>
      </c>
      <c r="D166" s="351">
        <v>0</v>
      </c>
      <c r="E166" s="370">
        <v>1000</v>
      </c>
      <c r="F166" s="370"/>
      <c r="G166" s="370"/>
      <c r="H166" s="351">
        <f t="shared" si="11"/>
        <v>0</v>
      </c>
      <c r="I166" s="370"/>
      <c r="J166" s="400"/>
      <c r="K166" s="328">
        <f t="shared" si="12"/>
        <v>1000</v>
      </c>
    </row>
    <row r="167" spans="1:11" x14ac:dyDescent="0.25">
      <c r="A167" s="365">
        <v>5000</v>
      </c>
      <c r="B167" s="355" t="s">
        <v>488</v>
      </c>
      <c r="C167" s="356">
        <v>0</v>
      </c>
      <c r="D167" s="351">
        <v>0</v>
      </c>
      <c r="E167" s="356">
        <v>0</v>
      </c>
      <c r="F167" s="370"/>
      <c r="G167" s="370"/>
      <c r="H167" s="351">
        <f t="shared" si="11"/>
        <v>0</v>
      </c>
      <c r="I167" s="356">
        <v>0</v>
      </c>
      <c r="J167" s="400" t="e">
        <f t="shared" ref="J167:J183" si="13">+I167/E167</f>
        <v>#DIV/0!</v>
      </c>
      <c r="K167" s="328">
        <f t="shared" si="12"/>
        <v>0</v>
      </c>
    </row>
    <row r="168" spans="1:11" x14ac:dyDescent="0.25">
      <c r="A168" s="366">
        <v>5100</v>
      </c>
      <c r="B168" s="355" t="s">
        <v>367</v>
      </c>
      <c r="C168" s="356">
        <f>+C183</f>
        <v>6000</v>
      </c>
      <c r="D168" s="370">
        <f>+D170+D183</f>
        <v>6270</v>
      </c>
      <c r="E168" s="370">
        <f>+E170+E183</f>
        <v>12270</v>
      </c>
      <c r="F168" s="370">
        <f t="shared" ref="F168:I168" si="14">+F170+F183</f>
        <v>6270</v>
      </c>
      <c r="G168" s="370">
        <f t="shared" si="14"/>
        <v>6270</v>
      </c>
      <c r="H168" s="370">
        <f t="shared" si="14"/>
        <v>12540</v>
      </c>
      <c r="I168" s="370">
        <f t="shared" si="14"/>
        <v>6270</v>
      </c>
      <c r="J168" s="400"/>
      <c r="K168" s="328">
        <f t="shared" si="12"/>
        <v>-270</v>
      </c>
    </row>
    <row r="169" spans="1:11" x14ac:dyDescent="0.25">
      <c r="A169" s="367">
        <v>511</v>
      </c>
      <c r="B169" s="355" t="s">
        <v>489</v>
      </c>
      <c r="C169" s="356"/>
      <c r="D169" s="351">
        <f t="shared" si="10"/>
        <v>0</v>
      </c>
      <c r="E169" s="370"/>
      <c r="F169" s="370"/>
      <c r="G169" s="370"/>
      <c r="H169" s="351">
        <f t="shared" si="11"/>
        <v>0</v>
      </c>
      <c r="I169" s="370"/>
      <c r="J169" s="400"/>
      <c r="K169" s="328">
        <f t="shared" si="12"/>
        <v>0</v>
      </c>
    </row>
    <row r="170" spans="1:11" x14ac:dyDescent="0.25">
      <c r="A170" s="359">
        <v>51101</v>
      </c>
      <c r="B170" s="360" t="s">
        <v>489</v>
      </c>
      <c r="C170" s="356">
        <v>0</v>
      </c>
      <c r="D170" s="351">
        <v>6270</v>
      </c>
      <c r="E170" s="370">
        <v>6270</v>
      </c>
      <c r="F170" s="370">
        <v>6270</v>
      </c>
      <c r="G170" s="370">
        <v>6270</v>
      </c>
      <c r="H170" s="351">
        <f>+F170+G170</f>
        <v>12540</v>
      </c>
      <c r="I170" s="370">
        <v>6270</v>
      </c>
      <c r="J170" s="400"/>
      <c r="K170" s="328">
        <f t="shared" si="12"/>
        <v>-6270</v>
      </c>
    </row>
    <row r="171" spans="1:11" x14ac:dyDescent="0.25">
      <c r="A171" s="369">
        <v>5200</v>
      </c>
      <c r="B171" s="360" t="s">
        <v>368</v>
      </c>
      <c r="C171" s="356"/>
      <c r="D171" s="351">
        <f t="shared" si="10"/>
        <v>0</v>
      </c>
      <c r="E171" s="370"/>
      <c r="F171" s="370"/>
      <c r="G171" s="370"/>
      <c r="H171" s="351">
        <f t="shared" si="11"/>
        <v>0</v>
      </c>
      <c r="I171" s="370"/>
      <c r="J171" s="400"/>
      <c r="K171" s="328">
        <f t="shared" si="12"/>
        <v>0</v>
      </c>
    </row>
    <row r="172" spans="1:11" x14ac:dyDescent="0.25">
      <c r="A172" s="373">
        <v>521</v>
      </c>
      <c r="B172" s="360" t="s">
        <v>490</v>
      </c>
      <c r="C172" s="356"/>
      <c r="D172" s="351">
        <f t="shared" si="10"/>
        <v>0</v>
      </c>
      <c r="E172" s="370"/>
      <c r="F172" s="370"/>
      <c r="G172" s="370"/>
      <c r="H172" s="351">
        <f t="shared" si="11"/>
        <v>0</v>
      </c>
      <c r="I172" s="370"/>
      <c r="J172" s="400"/>
      <c r="K172" s="328">
        <f t="shared" si="12"/>
        <v>0</v>
      </c>
    </row>
    <row r="173" spans="1:11" x14ac:dyDescent="0.25">
      <c r="A173" s="359">
        <v>52101</v>
      </c>
      <c r="B173" s="360" t="s">
        <v>490</v>
      </c>
      <c r="C173" s="356">
        <v>0</v>
      </c>
      <c r="D173" s="351">
        <v>0</v>
      </c>
      <c r="E173" s="370">
        <v>0</v>
      </c>
      <c r="F173" s="370"/>
      <c r="G173" s="370"/>
      <c r="H173" s="351">
        <f t="shared" si="11"/>
        <v>0</v>
      </c>
      <c r="I173" s="370"/>
      <c r="J173" s="400"/>
      <c r="K173" s="328">
        <f t="shared" si="12"/>
        <v>0</v>
      </c>
    </row>
    <row r="174" spans="1:11" x14ac:dyDescent="0.25">
      <c r="A174" s="369">
        <v>5600</v>
      </c>
      <c r="B174" s="360" t="s">
        <v>369</v>
      </c>
      <c r="C174" s="356"/>
      <c r="D174" s="351">
        <f t="shared" si="10"/>
        <v>0</v>
      </c>
      <c r="E174" s="370"/>
      <c r="F174" s="370"/>
      <c r="G174" s="370"/>
      <c r="H174" s="351">
        <f t="shared" si="11"/>
        <v>0</v>
      </c>
      <c r="I174" s="370"/>
      <c r="J174" s="400"/>
      <c r="K174" s="328">
        <f t="shared" si="12"/>
        <v>0</v>
      </c>
    </row>
    <row r="175" spans="1:11" ht="22.5" x14ac:dyDescent="0.25">
      <c r="A175" s="373">
        <v>564</v>
      </c>
      <c r="B175" s="360" t="s">
        <v>491</v>
      </c>
      <c r="C175" s="356"/>
      <c r="D175" s="351">
        <f t="shared" si="10"/>
        <v>0</v>
      </c>
      <c r="E175" s="370"/>
      <c r="F175" s="370"/>
      <c r="G175" s="370"/>
      <c r="H175" s="351">
        <f t="shared" si="11"/>
        <v>0</v>
      </c>
      <c r="I175" s="370"/>
      <c r="J175" s="400"/>
      <c r="K175" s="328">
        <f t="shared" si="12"/>
        <v>0</v>
      </c>
    </row>
    <row r="176" spans="1:11" ht="22.5" x14ac:dyDescent="0.25">
      <c r="A176" s="359">
        <v>56401</v>
      </c>
      <c r="B176" s="360" t="s">
        <v>491</v>
      </c>
      <c r="C176" s="356"/>
      <c r="D176" s="351">
        <f t="shared" si="10"/>
        <v>0</v>
      </c>
      <c r="E176" s="370"/>
      <c r="F176" s="370"/>
      <c r="G176" s="370"/>
      <c r="H176" s="351">
        <f t="shared" si="11"/>
        <v>0</v>
      </c>
      <c r="I176" s="370"/>
      <c r="J176" s="400"/>
      <c r="K176" s="328">
        <f t="shared" si="12"/>
        <v>0</v>
      </c>
    </row>
    <row r="177" spans="1:11" x14ac:dyDescent="0.25">
      <c r="A177" s="359">
        <v>51501</v>
      </c>
      <c r="B177" s="360" t="s">
        <v>492</v>
      </c>
      <c r="C177" s="356">
        <v>0</v>
      </c>
      <c r="D177" s="351">
        <v>0</v>
      </c>
      <c r="E177" s="370">
        <v>0</v>
      </c>
      <c r="F177" s="370"/>
      <c r="G177" s="370"/>
      <c r="H177" s="351">
        <f t="shared" si="11"/>
        <v>0</v>
      </c>
      <c r="I177" s="370">
        <v>0</v>
      </c>
      <c r="J177" s="400">
        <v>0</v>
      </c>
      <c r="K177" s="328">
        <f t="shared" si="12"/>
        <v>0</v>
      </c>
    </row>
    <row r="178" spans="1:11" x14ac:dyDescent="0.25">
      <c r="A178" s="366">
        <v>5200</v>
      </c>
      <c r="B178" s="363" t="s">
        <v>368</v>
      </c>
      <c r="C178" s="356"/>
      <c r="D178" s="351">
        <f t="shared" si="10"/>
        <v>0</v>
      </c>
      <c r="E178" s="370"/>
      <c r="F178" s="370"/>
      <c r="G178" s="370"/>
      <c r="H178" s="351">
        <f t="shared" si="11"/>
        <v>0</v>
      </c>
      <c r="I178" s="370"/>
      <c r="J178" s="400"/>
      <c r="K178" s="328">
        <f t="shared" si="12"/>
        <v>0</v>
      </c>
    </row>
    <row r="179" spans="1:11" x14ac:dyDescent="0.25">
      <c r="A179" s="367">
        <v>521</v>
      </c>
      <c r="B179" s="363" t="s">
        <v>490</v>
      </c>
      <c r="C179" s="356"/>
      <c r="D179" s="351">
        <f t="shared" si="10"/>
        <v>0</v>
      </c>
      <c r="E179" s="370"/>
      <c r="F179" s="370"/>
      <c r="G179" s="370"/>
      <c r="H179" s="351">
        <f t="shared" si="11"/>
        <v>0</v>
      </c>
      <c r="I179" s="370"/>
      <c r="J179" s="400"/>
      <c r="K179" s="328">
        <f t="shared" si="12"/>
        <v>0</v>
      </c>
    </row>
    <row r="180" spans="1:11" x14ac:dyDescent="0.25">
      <c r="A180" s="354">
        <v>52101</v>
      </c>
      <c r="B180" s="363" t="s">
        <v>490</v>
      </c>
      <c r="C180" s="356"/>
      <c r="D180" s="351">
        <f t="shared" ref="D180:D182" si="15">+C180-E180</f>
        <v>0</v>
      </c>
      <c r="E180" s="370"/>
      <c r="F180" s="370"/>
      <c r="G180" s="370"/>
      <c r="H180" s="351">
        <f t="shared" ref="H180:H183" si="16">+G180</f>
        <v>0</v>
      </c>
      <c r="I180" s="370"/>
      <c r="J180" s="400"/>
      <c r="K180" s="328">
        <f t="shared" si="12"/>
        <v>0</v>
      </c>
    </row>
    <row r="181" spans="1:11" x14ac:dyDescent="0.25">
      <c r="A181" s="369">
        <v>5900</v>
      </c>
      <c r="B181" s="360" t="s">
        <v>370</v>
      </c>
      <c r="C181" s="356"/>
      <c r="D181" s="351">
        <f t="shared" si="15"/>
        <v>0</v>
      </c>
      <c r="E181" s="370"/>
      <c r="F181" s="370"/>
      <c r="G181" s="370"/>
      <c r="H181" s="351">
        <f t="shared" si="16"/>
        <v>0</v>
      </c>
      <c r="I181" s="370"/>
      <c r="J181" s="400"/>
      <c r="K181" s="328">
        <f t="shared" si="12"/>
        <v>0</v>
      </c>
    </row>
    <row r="182" spans="1:11" x14ac:dyDescent="0.25">
      <c r="A182" s="373">
        <v>597</v>
      </c>
      <c r="B182" s="360" t="s">
        <v>493</v>
      </c>
      <c r="C182" s="356"/>
      <c r="D182" s="351">
        <f t="shared" si="15"/>
        <v>0</v>
      </c>
      <c r="E182" s="370"/>
      <c r="F182" s="370"/>
      <c r="G182" s="370"/>
      <c r="H182" s="351">
        <f t="shared" si="16"/>
        <v>0</v>
      </c>
      <c r="I182" s="370"/>
      <c r="J182" s="400"/>
      <c r="K182" s="328">
        <f t="shared" si="12"/>
        <v>0</v>
      </c>
    </row>
    <row r="183" spans="1:11" x14ac:dyDescent="0.25">
      <c r="A183" s="364">
        <v>59701</v>
      </c>
      <c r="B183" s="361" t="s">
        <v>493</v>
      </c>
      <c r="C183" s="362">
        <v>6000</v>
      </c>
      <c r="D183" s="392">
        <v>0</v>
      </c>
      <c r="E183" s="393">
        <v>6000</v>
      </c>
      <c r="F183" s="393"/>
      <c r="G183" s="393"/>
      <c r="H183" s="394">
        <f t="shared" si="16"/>
        <v>0</v>
      </c>
      <c r="I183" s="393">
        <v>0</v>
      </c>
      <c r="J183" s="402">
        <f t="shared" si="13"/>
        <v>0</v>
      </c>
      <c r="K183" s="395">
        <f t="shared" si="12"/>
        <v>6000</v>
      </c>
    </row>
    <row r="186" spans="1:11" x14ac:dyDescent="0.25">
      <c r="C186" s="608" t="s">
        <v>513</v>
      </c>
      <c r="D186" s="608"/>
      <c r="E186" s="608"/>
      <c r="F186" s="608"/>
      <c r="G186" s="608"/>
      <c r="H186" s="608"/>
    </row>
    <row r="187" spans="1:11" x14ac:dyDescent="0.25">
      <c r="C187" s="608" t="s">
        <v>514</v>
      </c>
      <c r="D187" s="608"/>
      <c r="E187" s="608"/>
      <c r="F187" s="608"/>
      <c r="G187" s="608"/>
      <c r="H187" s="608"/>
    </row>
    <row r="188" spans="1:11" x14ac:dyDescent="0.25">
      <c r="C188" s="608"/>
      <c r="D188" s="608"/>
      <c r="E188" s="608"/>
      <c r="F188" s="608"/>
      <c r="G188" s="608"/>
      <c r="H188" s="608"/>
    </row>
    <row r="189" spans="1:11" x14ac:dyDescent="0.25">
      <c r="C189" s="608"/>
      <c r="D189" s="608"/>
      <c r="E189" s="608"/>
      <c r="F189" s="608"/>
      <c r="G189" s="608"/>
      <c r="H189" s="608"/>
    </row>
    <row r="190" spans="1:11" x14ac:dyDescent="0.25">
      <c r="C190" s="608" t="s">
        <v>521</v>
      </c>
      <c r="D190" s="608"/>
      <c r="E190" s="608"/>
      <c r="F190" s="608"/>
      <c r="G190" s="608"/>
      <c r="H190" s="608"/>
    </row>
    <row r="191" spans="1:11" x14ac:dyDescent="0.25">
      <c r="C191" s="608" t="s">
        <v>516</v>
      </c>
      <c r="D191" s="608"/>
      <c r="E191" s="608"/>
      <c r="F191" s="608"/>
      <c r="G191" s="608"/>
      <c r="H191" s="608"/>
    </row>
    <row r="192" spans="1:11" x14ac:dyDescent="0.25">
      <c r="C192" s="608"/>
      <c r="D192" s="608"/>
      <c r="E192" s="608"/>
      <c r="F192" s="608"/>
      <c r="G192" s="608"/>
      <c r="H192" s="608"/>
    </row>
    <row r="193" spans="3:8" x14ac:dyDescent="0.25">
      <c r="C193" s="608"/>
      <c r="D193" s="608"/>
      <c r="E193" s="608"/>
      <c r="F193" s="608"/>
      <c r="G193" s="608"/>
      <c r="H193" s="608"/>
    </row>
    <row r="194" spans="3:8" x14ac:dyDescent="0.25">
      <c r="C194" s="608" t="s">
        <v>515</v>
      </c>
      <c r="D194" s="608"/>
      <c r="E194" s="608"/>
      <c r="F194" s="608"/>
      <c r="G194" s="608"/>
      <c r="H194" s="608"/>
    </row>
    <row r="195" spans="3:8" x14ac:dyDescent="0.25">
      <c r="C195" s="608" t="s">
        <v>517</v>
      </c>
      <c r="D195" s="608"/>
      <c r="E195" s="608"/>
      <c r="F195" s="608"/>
      <c r="G195" s="608"/>
      <c r="H195" s="608"/>
    </row>
    <row r="196" spans="3:8" x14ac:dyDescent="0.25">
      <c r="C196" s="608"/>
      <c r="D196" s="608"/>
      <c r="E196" s="608"/>
      <c r="F196" s="608"/>
      <c r="G196" s="608"/>
      <c r="H196" s="608"/>
    </row>
    <row r="197" spans="3:8" x14ac:dyDescent="0.25">
      <c r="C197" s="608"/>
      <c r="D197" s="608"/>
      <c r="E197" s="608"/>
      <c r="F197" s="608"/>
      <c r="G197" s="608"/>
      <c r="H197" s="608"/>
    </row>
    <row r="198" spans="3:8" x14ac:dyDescent="0.25">
      <c r="C198" s="608"/>
      <c r="D198" s="608"/>
      <c r="E198" s="608"/>
      <c r="F198" s="608"/>
      <c r="G198" s="608"/>
      <c r="H198" s="608"/>
    </row>
    <row r="199" spans="3:8" x14ac:dyDescent="0.25">
      <c r="C199" s="608"/>
      <c r="D199" s="608"/>
      <c r="E199" s="608"/>
      <c r="F199" s="608"/>
      <c r="G199" s="608"/>
      <c r="H199" s="608"/>
    </row>
  </sheetData>
  <mergeCells count="22">
    <mergeCell ref="C196:H196"/>
    <mergeCell ref="C197:H197"/>
    <mergeCell ref="C198:H198"/>
    <mergeCell ref="C199:H199"/>
    <mergeCell ref="C191:H191"/>
    <mergeCell ref="C192:H192"/>
    <mergeCell ref="C193:H193"/>
    <mergeCell ref="C194:H194"/>
    <mergeCell ref="C195:H195"/>
    <mergeCell ref="C186:H186"/>
    <mergeCell ref="C187:H187"/>
    <mergeCell ref="C188:H188"/>
    <mergeCell ref="C189:H189"/>
    <mergeCell ref="C190:H190"/>
    <mergeCell ref="A1:K1"/>
    <mergeCell ref="A7:B7"/>
    <mergeCell ref="A8:B8"/>
    <mergeCell ref="A2:K2"/>
    <mergeCell ref="A3:K3"/>
    <mergeCell ref="A4:K4"/>
    <mergeCell ref="A5:K5"/>
    <mergeCell ref="A6:K6"/>
  </mergeCells>
  <pageMargins left="0.27559055118110237" right="0.27559055118110237" top="0.51" bottom="0.21" header="0.31496062992125984" footer="0.17"/>
  <pageSetup scale="77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B30" sqref="B30:G30"/>
    </sheetView>
  </sheetViews>
  <sheetFormatPr baseColWidth="10" defaultColWidth="11.42578125" defaultRowHeight="15" x14ac:dyDescent="0.25"/>
  <cols>
    <col min="1" max="1" width="6.140625" style="95" customWidth="1"/>
    <col min="2" max="2" width="39.5703125" style="95" bestFit="1" customWidth="1"/>
    <col min="3" max="8" width="13.7109375" style="95" customWidth="1"/>
    <col min="9" max="16384" width="11.42578125" style="95"/>
  </cols>
  <sheetData>
    <row r="1" spans="1:8" s="120" customFormat="1" x14ac:dyDescent="0.25">
      <c r="A1" s="563" t="s">
        <v>179</v>
      </c>
      <c r="B1" s="563"/>
      <c r="C1" s="563"/>
      <c r="D1" s="563"/>
      <c r="E1" s="563"/>
      <c r="F1" s="563"/>
      <c r="G1" s="563"/>
      <c r="H1" s="563"/>
    </row>
    <row r="2" spans="1:8" s="121" customFormat="1" ht="15.75" x14ac:dyDescent="0.25">
      <c r="A2" s="563" t="s">
        <v>166</v>
      </c>
      <c r="B2" s="563"/>
      <c r="C2" s="563"/>
      <c r="D2" s="563"/>
      <c r="E2" s="563"/>
      <c r="F2" s="563"/>
      <c r="G2" s="563"/>
      <c r="H2" s="563"/>
    </row>
    <row r="3" spans="1:8" s="121" customFormat="1" ht="15.75" x14ac:dyDescent="0.25">
      <c r="A3" s="563" t="s">
        <v>524</v>
      </c>
      <c r="B3" s="563"/>
      <c r="C3" s="563"/>
      <c r="D3" s="563"/>
      <c r="E3" s="563"/>
      <c r="F3" s="563"/>
      <c r="G3" s="563"/>
      <c r="H3" s="563"/>
    </row>
    <row r="4" spans="1:8" s="121" customFormat="1" ht="15.75" x14ac:dyDescent="0.25">
      <c r="A4" s="563" t="s">
        <v>389</v>
      </c>
      <c r="B4" s="563"/>
      <c r="C4" s="563"/>
      <c r="D4" s="563"/>
      <c r="E4" s="563"/>
      <c r="F4" s="563"/>
      <c r="G4" s="563"/>
      <c r="H4" s="563"/>
    </row>
    <row r="5" spans="1:8" s="121" customFormat="1" ht="15.75" x14ac:dyDescent="0.25">
      <c r="A5" s="563" t="s">
        <v>525</v>
      </c>
      <c r="B5" s="563"/>
      <c r="C5" s="563"/>
      <c r="D5" s="563"/>
      <c r="E5" s="563"/>
      <c r="F5" s="563"/>
      <c r="G5" s="563"/>
      <c r="H5" s="563"/>
    </row>
    <row r="6" spans="1:8" s="122" customFormat="1" ht="15.75" thickBot="1" x14ac:dyDescent="0.3">
      <c r="A6" s="564" t="s">
        <v>125</v>
      </c>
      <c r="B6" s="564"/>
      <c r="C6" s="564"/>
      <c r="D6" s="564"/>
      <c r="E6" s="564"/>
      <c r="F6" s="564"/>
      <c r="G6" s="564"/>
      <c r="H6" s="564"/>
    </row>
    <row r="7" spans="1:8" s="168" customFormat="1" ht="38.25" x14ac:dyDescent="0.25">
      <c r="A7" s="597" t="s">
        <v>116</v>
      </c>
      <c r="B7" s="598"/>
      <c r="C7" s="139" t="s">
        <v>282</v>
      </c>
      <c r="D7" s="167" t="s">
        <v>169</v>
      </c>
      <c r="E7" s="404" t="s">
        <v>283</v>
      </c>
      <c r="F7" s="205" t="s">
        <v>526</v>
      </c>
      <c r="G7" s="205" t="s">
        <v>527</v>
      </c>
      <c r="H7" s="139" t="s">
        <v>528</v>
      </c>
    </row>
    <row r="8" spans="1:8" s="169" customFormat="1" ht="13.5" thickBot="1" x14ac:dyDescent="0.3">
      <c r="A8" s="611"/>
      <c r="B8" s="612"/>
      <c r="C8" s="142" t="s">
        <v>249</v>
      </c>
      <c r="D8" s="140" t="s">
        <v>250</v>
      </c>
      <c r="E8" s="140" t="s">
        <v>171</v>
      </c>
      <c r="F8" s="206" t="s">
        <v>251</v>
      </c>
      <c r="G8" s="206" t="s">
        <v>252</v>
      </c>
      <c r="H8" s="140" t="s">
        <v>529</v>
      </c>
    </row>
    <row r="9" spans="1:8" x14ac:dyDescent="0.25">
      <c r="A9" s="170"/>
      <c r="B9" s="147" t="s">
        <v>530</v>
      </c>
      <c r="C9" s="413">
        <v>4500565</v>
      </c>
      <c r="D9" s="413">
        <v>-6270</v>
      </c>
      <c r="E9" s="413">
        <f>+C9+D9</f>
        <v>4494295</v>
      </c>
      <c r="F9" s="413">
        <v>971831.16</v>
      </c>
      <c r="G9" s="413">
        <v>819274.84</v>
      </c>
      <c r="H9" s="413">
        <f>+E9-F9</f>
        <v>3522463.84</v>
      </c>
    </row>
    <row r="10" spans="1:8" x14ac:dyDescent="0.25">
      <c r="A10" s="170"/>
      <c r="B10" s="147"/>
      <c r="C10" s="413"/>
      <c r="D10" s="413"/>
      <c r="E10" s="413"/>
      <c r="F10" s="413"/>
      <c r="G10" s="413"/>
      <c r="H10" s="413"/>
    </row>
    <row r="11" spans="1:8" x14ac:dyDescent="0.25">
      <c r="A11" s="170"/>
      <c r="B11" s="147" t="s">
        <v>531</v>
      </c>
      <c r="C11" s="413">
        <v>6000</v>
      </c>
      <c r="D11" s="413">
        <v>6270</v>
      </c>
      <c r="E11" s="413">
        <f>+C11+D11</f>
        <v>12270</v>
      </c>
      <c r="F11" s="413">
        <v>6270</v>
      </c>
      <c r="G11" s="413">
        <v>6270</v>
      </c>
      <c r="H11" s="413">
        <f>+E11-F11</f>
        <v>6000</v>
      </c>
    </row>
    <row r="12" spans="1:8" x14ac:dyDescent="0.25">
      <c r="A12" s="170"/>
      <c r="B12" s="147"/>
      <c r="C12" s="413"/>
      <c r="D12" s="413"/>
      <c r="E12" s="413"/>
      <c r="F12" s="413"/>
      <c r="G12" s="413"/>
      <c r="H12" s="413"/>
    </row>
    <row r="13" spans="1:8" x14ac:dyDescent="0.25">
      <c r="A13" s="170"/>
      <c r="B13" s="147" t="s">
        <v>532</v>
      </c>
      <c r="C13" s="413"/>
      <c r="D13" s="413"/>
      <c r="E13" s="413"/>
      <c r="F13" s="413"/>
      <c r="G13" s="413"/>
      <c r="H13" s="413"/>
    </row>
    <row r="14" spans="1:8" x14ac:dyDescent="0.25">
      <c r="A14" s="170"/>
      <c r="B14" s="147"/>
      <c r="C14" s="413"/>
      <c r="D14" s="413"/>
      <c r="E14" s="413"/>
      <c r="F14" s="413"/>
      <c r="G14" s="413"/>
      <c r="H14" s="413"/>
    </row>
    <row r="15" spans="1:8" x14ac:dyDescent="0.25">
      <c r="A15" s="170"/>
      <c r="B15" s="147"/>
      <c r="C15" s="413"/>
      <c r="D15" s="413"/>
      <c r="E15" s="413"/>
      <c r="F15" s="413"/>
      <c r="G15" s="413"/>
      <c r="H15" s="413"/>
    </row>
    <row r="16" spans="1:8" x14ac:dyDescent="0.25">
      <c r="A16" s="170"/>
      <c r="B16" s="147"/>
      <c r="C16" s="413"/>
      <c r="D16" s="413"/>
      <c r="E16" s="413"/>
      <c r="F16" s="413"/>
      <c r="G16" s="413"/>
      <c r="H16" s="413"/>
    </row>
    <row r="17" spans="1:8" ht="15.75" thickBot="1" x14ac:dyDescent="0.3">
      <c r="A17" s="171"/>
      <c r="B17" s="149"/>
      <c r="C17" s="414"/>
      <c r="D17" s="414"/>
      <c r="E17" s="414"/>
      <c r="F17" s="414"/>
      <c r="G17" s="414"/>
      <c r="H17" s="414"/>
    </row>
    <row r="18" spans="1:8" ht="15.75" thickBot="1" x14ac:dyDescent="0.3">
      <c r="A18" s="165"/>
      <c r="B18" s="166" t="s">
        <v>176</v>
      </c>
      <c r="C18" s="414">
        <f>+C9+C11</f>
        <v>4506565</v>
      </c>
      <c r="D18" s="414">
        <f t="shared" ref="D18:H18" si="0">+D9+D11</f>
        <v>0</v>
      </c>
      <c r="E18" s="414">
        <f t="shared" si="0"/>
        <v>4506565</v>
      </c>
      <c r="F18" s="414">
        <f t="shared" si="0"/>
        <v>978101.16</v>
      </c>
      <c r="G18" s="414">
        <f t="shared" si="0"/>
        <v>825544.84</v>
      </c>
      <c r="H18" s="414">
        <f t="shared" si="0"/>
        <v>3528463.84</v>
      </c>
    </row>
    <row r="21" spans="1:8" x14ac:dyDescent="0.25">
      <c r="B21" s="608" t="s">
        <v>513</v>
      </c>
      <c r="C21" s="608"/>
      <c r="D21" s="608"/>
      <c r="E21" s="608"/>
      <c r="F21" s="608"/>
      <c r="G21" s="608"/>
    </row>
    <row r="22" spans="1:8" x14ac:dyDescent="0.25">
      <c r="B22" s="608" t="s">
        <v>514</v>
      </c>
      <c r="C22" s="608"/>
      <c r="D22" s="608"/>
      <c r="E22" s="608"/>
      <c r="F22" s="608"/>
      <c r="G22" s="608"/>
    </row>
    <row r="23" spans="1:8" x14ac:dyDescent="0.25">
      <c r="B23" s="608"/>
      <c r="C23" s="608"/>
      <c r="D23" s="608"/>
      <c r="E23" s="608"/>
      <c r="F23" s="608"/>
      <c r="G23" s="608"/>
    </row>
    <row r="24" spans="1:8" x14ac:dyDescent="0.25">
      <c r="B24" s="608"/>
      <c r="C24" s="608"/>
      <c r="D24" s="608"/>
      <c r="E24" s="608"/>
      <c r="F24" s="608"/>
      <c r="G24" s="608"/>
    </row>
    <row r="25" spans="1:8" x14ac:dyDescent="0.25">
      <c r="B25" s="608"/>
      <c r="C25" s="608"/>
      <c r="D25" s="608"/>
      <c r="E25" s="608"/>
      <c r="F25" s="608"/>
      <c r="G25" s="608"/>
    </row>
    <row r="26" spans="1:8" x14ac:dyDescent="0.25">
      <c r="B26" s="608" t="s">
        <v>521</v>
      </c>
      <c r="C26" s="608"/>
      <c r="D26" s="608"/>
      <c r="E26" s="608"/>
      <c r="F26" s="608"/>
      <c r="G26" s="608"/>
    </row>
    <row r="27" spans="1:8" x14ac:dyDescent="0.25">
      <c r="B27" s="608" t="s">
        <v>610</v>
      </c>
      <c r="C27" s="608"/>
      <c r="D27" s="608"/>
      <c r="E27" s="608"/>
      <c r="F27" s="608"/>
      <c r="G27" s="608"/>
    </row>
    <row r="28" spans="1:8" x14ac:dyDescent="0.25">
      <c r="B28" s="608"/>
      <c r="C28" s="608"/>
      <c r="D28" s="608"/>
      <c r="E28" s="608"/>
      <c r="F28" s="608"/>
      <c r="G28" s="608"/>
    </row>
    <row r="29" spans="1:8" x14ac:dyDescent="0.25">
      <c r="B29" s="608"/>
      <c r="C29" s="608"/>
      <c r="D29" s="608"/>
      <c r="E29" s="608"/>
      <c r="F29" s="608"/>
      <c r="G29" s="608"/>
    </row>
    <row r="30" spans="1:8" x14ac:dyDescent="0.25">
      <c r="B30" s="608"/>
      <c r="C30" s="608"/>
      <c r="D30" s="608"/>
      <c r="E30" s="608"/>
      <c r="F30" s="608"/>
      <c r="G30" s="608"/>
    </row>
    <row r="31" spans="1:8" x14ac:dyDescent="0.25">
      <c r="B31" s="608" t="s">
        <v>515</v>
      </c>
      <c r="C31" s="608"/>
      <c r="D31" s="608"/>
      <c r="E31" s="608"/>
      <c r="F31" s="608"/>
      <c r="G31" s="608"/>
    </row>
    <row r="32" spans="1:8" x14ac:dyDescent="0.25">
      <c r="B32" s="608" t="s">
        <v>517</v>
      </c>
      <c r="C32" s="608"/>
      <c r="D32" s="608"/>
      <c r="E32" s="608"/>
      <c r="F32" s="608"/>
      <c r="G32" s="608"/>
    </row>
  </sheetData>
  <mergeCells count="20">
    <mergeCell ref="B31:G3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A7:B7"/>
    <mergeCell ref="A8:B8"/>
    <mergeCell ref="A1:H1"/>
    <mergeCell ref="A2:H2"/>
    <mergeCell ref="A3:H3"/>
    <mergeCell ref="A4:H4"/>
    <mergeCell ref="A5:H5"/>
    <mergeCell ref="A6:H6"/>
  </mergeCells>
  <pageMargins left="0.25" right="0.25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opLeftCell="A101" workbookViewId="0">
      <selection activeCell="F151" sqref="F151"/>
    </sheetView>
  </sheetViews>
  <sheetFormatPr baseColWidth="10" defaultColWidth="11.42578125" defaultRowHeight="15" x14ac:dyDescent="0.25"/>
  <cols>
    <col min="1" max="1" width="7.7109375" style="95" customWidth="1"/>
    <col min="2" max="2" width="45.7109375" style="95" customWidth="1"/>
    <col min="3" max="8" width="13.7109375" style="95" customWidth="1"/>
    <col min="9" max="16384" width="11.42578125" style="95"/>
  </cols>
  <sheetData>
    <row r="1" spans="1:8" s="120" customFormat="1" x14ac:dyDescent="0.25">
      <c r="A1" s="563" t="s">
        <v>179</v>
      </c>
      <c r="B1" s="563"/>
      <c r="C1" s="563"/>
      <c r="D1" s="563"/>
      <c r="E1" s="563"/>
      <c r="F1" s="563"/>
      <c r="G1" s="563"/>
      <c r="H1" s="563"/>
    </row>
    <row r="2" spans="1:8" s="121" customFormat="1" ht="15.75" x14ac:dyDescent="0.25">
      <c r="A2" s="563" t="s">
        <v>166</v>
      </c>
      <c r="B2" s="563"/>
      <c r="C2" s="563"/>
      <c r="D2" s="563"/>
      <c r="E2" s="563"/>
      <c r="F2" s="563"/>
      <c r="G2" s="563"/>
      <c r="H2" s="563"/>
    </row>
    <row r="3" spans="1:8" s="121" customFormat="1" ht="15.75" x14ac:dyDescent="0.25">
      <c r="A3" s="563" t="s">
        <v>533</v>
      </c>
      <c r="B3" s="563"/>
      <c r="C3" s="563"/>
      <c r="D3" s="563"/>
      <c r="E3" s="563"/>
      <c r="F3" s="563"/>
      <c r="G3" s="563"/>
      <c r="H3" s="563"/>
    </row>
    <row r="4" spans="1:8" s="121" customFormat="1" ht="15.75" x14ac:dyDescent="0.25">
      <c r="A4" s="613" t="s">
        <v>389</v>
      </c>
      <c r="B4" s="613"/>
      <c r="C4" s="613"/>
      <c r="D4" s="613"/>
      <c r="E4" s="613"/>
      <c r="F4" s="613"/>
      <c r="G4" s="613"/>
      <c r="H4" s="613"/>
    </row>
    <row r="5" spans="1:8" s="121" customFormat="1" ht="15.75" x14ac:dyDescent="0.25">
      <c r="A5" s="563" t="s">
        <v>525</v>
      </c>
      <c r="B5" s="563"/>
      <c r="C5" s="563"/>
      <c r="D5" s="563"/>
      <c r="E5" s="563"/>
      <c r="F5" s="563"/>
      <c r="G5" s="563"/>
      <c r="H5" s="563"/>
    </row>
    <row r="6" spans="1:8" s="122" customFormat="1" ht="15.75" thickBot="1" x14ac:dyDescent="0.3">
      <c r="A6" s="564" t="s">
        <v>125</v>
      </c>
      <c r="B6" s="564"/>
      <c r="C6" s="564"/>
      <c r="D6" s="564"/>
      <c r="E6" s="564"/>
      <c r="F6" s="564"/>
      <c r="G6" s="564"/>
      <c r="H6" s="564"/>
    </row>
    <row r="7" spans="1:8" s="168" customFormat="1" ht="53.25" customHeight="1" x14ac:dyDescent="0.25">
      <c r="A7" s="597" t="s">
        <v>533</v>
      </c>
      <c r="B7" s="598"/>
      <c r="C7" s="139" t="s">
        <v>282</v>
      </c>
      <c r="D7" s="167" t="s">
        <v>169</v>
      </c>
      <c r="E7" s="404" t="s">
        <v>283</v>
      </c>
      <c r="F7" s="205" t="s">
        <v>526</v>
      </c>
      <c r="G7" s="205" t="s">
        <v>527</v>
      </c>
      <c r="H7" s="139" t="s">
        <v>528</v>
      </c>
    </row>
    <row r="8" spans="1:8" s="169" customFormat="1" ht="13.5" thickBot="1" x14ac:dyDescent="0.3">
      <c r="A8" s="611"/>
      <c r="B8" s="612"/>
      <c r="C8" s="142" t="s">
        <v>249</v>
      </c>
      <c r="D8" s="140" t="s">
        <v>250</v>
      </c>
      <c r="E8" s="140" t="s">
        <v>171</v>
      </c>
      <c r="F8" s="206" t="s">
        <v>251</v>
      </c>
      <c r="G8" s="206" t="s">
        <v>252</v>
      </c>
      <c r="H8" s="140" t="s">
        <v>529</v>
      </c>
    </row>
    <row r="9" spans="1:8" ht="30" customHeight="1" x14ac:dyDescent="0.25">
      <c r="A9" s="170"/>
      <c r="B9" s="147" t="s">
        <v>389</v>
      </c>
      <c r="C9" s="426">
        <f>+C36</f>
        <v>4506565</v>
      </c>
      <c r="D9" s="426">
        <f t="shared" ref="D9:H9" si="0">+D36</f>
        <v>0</v>
      </c>
      <c r="E9" s="426">
        <f t="shared" si="0"/>
        <v>4506565</v>
      </c>
      <c r="F9" s="426">
        <f t="shared" si="0"/>
        <v>978101.16</v>
      </c>
      <c r="G9" s="426">
        <f t="shared" si="0"/>
        <v>825544.84</v>
      </c>
      <c r="H9" s="426">
        <f t="shared" si="0"/>
        <v>3528463.84</v>
      </c>
    </row>
    <row r="10" spans="1:8" ht="30" customHeight="1" x14ac:dyDescent="0.25">
      <c r="A10" s="170"/>
      <c r="B10" s="147" t="s">
        <v>534</v>
      </c>
      <c r="C10" s="411"/>
      <c r="D10" s="411"/>
      <c r="E10" s="411"/>
      <c r="F10" s="411"/>
      <c r="G10" s="411"/>
      <c r="H10" s="411"/>
    </row>
    <row r="11" spans="1:8" ht="30" customHeight="1" x14ac:dyDescent="0.25">
      <c r="A11" s="170"/>
      <c r="B11" s="147" t="s">
        <v>535</v>
      </c>
      <c r="C11" s="411"/>
      <c r="D11" s="411"/>
      <c r="E11" s="411"/>
      <c r="F11" s="411"/>
      <c r="G11" s="411"/>
      <c r="H11" s="411"/>
    </row>
    <row r="12" spans="1:8" ht="30" customHeight="1" x14ac:dyDescent="0.25">
      <c r="A12" s="170"/>
      <c r="B12" s="147" t="s">
        <v>536</v>
      </c>
      <c r="C12" s="411"/>
      <c r="D12" s="411"/>
      <c r="E12" s="411"/>
      <c r="F12" s="411"/>
      <c r="G12" s="411"/>
      <c r="H12" s="411"/>
    </row>
    <row r="13" spans="1:8" ht="30" customHeight="1" x14ac:dyDescent="0.25">
      <c r="A13" s="170"/>
      <c r="B13" s="147" t="s">
        <v>537</v>
      </c>
      <c r="C13" s="411"/>
      <c r="D13" s="411"/>
      <c r="E13" s="411"/>
      <c r="F13" s="411"/>
      <c r="G13" s="411"/>
      <c r="H13" s="411"/>
    </row>
    <row r="14" spans="1:8" ht="30" customHeight="1" x14ac:dyDescent="0.25">
      <c r="A14" s="170"/>
      <c r="B14" s="147" t="s">
        <v>538</v>
      </c>
      <c r="C14" s="411"/>
      <c r="D14" s="411"/>
      <c r="E14" s="411"/>
      <c r="F14" s="411"/>
      <c r="G14" s="411"/>
      <c r="H14" s="411"/>
    </row>
    <row r="15" spans="1:8" ht="30" customHeight="1" x14ac:dyDescent="0.25">
      <c r="A15" s="170"/>
      <c r="B15" s="147" t="s">
        <v>539</v>
      </c>
      <c r="C15" s="411"/>
      <c r="D15" s="411"/>
      <c r="E15" s="411"/>
      <c r="F15" s="411"/>
      <c r="G15" s="411"/>
      <c r="H15" s="411"/>
    </row>
    <row r="16" spans="1:8" ht="30" customHeight="1" x14ac:dyDescent="0.25">
      <c r="A16" s="170"/>
      <c r="B16" s="147" t="s">
        <v>540</v>
      </c>
      <c r="C16" s="411"/>
      <c r="D16" s="411"/>
      <c r="E16" s="411"/>
      <c r="F16" s="411"/>
      <c r="G16" s="411"/>
      <c r="H16" s="411"/>
    </row>
    <row r="17" spans="1:8" ht="30" customHeight="1" thickBot="1" x14ac:dyDescent="0.3">
      <c r="A17" s="171"/>
      <c r="B17" s="149"/>
      <c r="C17" s="412"/>
      <c r="D17" s="412"/>
      <c r="E17" s="412"/>
      <c r="F17" s="412"/>
      <c r="G17" s="412"/>
      <c r="H17" s="412"/>
    </row>
    <row r="18" spans="1:8" ht="30" customHeight="1" thickBot="1" x14ac:dyDescent="0.3">
      <c r="A18" s="165"/>
      <c r="B18" s="166" t="s">
        <v>176</v>
      </c>
      <c r="C18" s="430">
        <f>+C9</f>
        <v>4506565</v>
      </c>
      <c r="D18" s="430">
        <f t="shared" ref="D18:H18" si="1">+D9</f>
        <v>0</v>
      </c>
      <c r="E18" s="430">
        <f t="shared" si="1"/>
        <v>4506565</v>
      </c>
      <c r="F18" s="430">
        <f t="shared" si="1"/>
        <v>978101.16</v>
      </c>
      <c r="G18" s="430">
        <f t="shared" si="1"/>
        <v>825544.84</v>
      </c>
      <c r="H18" s="430">
        <f t="shared" si="1"/>
        <v>3528463.84</v>
      </c>
    </row>
    <row r="20" spans="1:8" x14ac:dyDescent="0.25">
      <c r="G20" s="415" t="s">
        <v>689</v>
      </c>
    </row>
    <row r="23" spans="1:8" s="120" customFormat="1" x14ac:dyDescent="0.25">
      <c r="A23" s="563" t="s">
        <v>179</v>
      </c>
      <c r="B23" s="563"/>
      <c r="C23" s="563"/>
      <c r="D23" s="563"/>
      <c r="E23" s="563"/>
      <c r="F23" s="563"/>
      <c r="G23" s="563"/>
      <c r="H23" s="563"/>
    </row>
    <row r="24" spans="1:8" s="121" customFormat="1" ht="15.75" x14ac:dyDescent="0.25">
      <c r="A24" s="563" t="s">
        <v>166</v>
      </c>
      <c r="B24" s="563"/>
      <c r="C24" s="563"/>
      <c r="D24" s="563"/>
      <c r="E24" s="563"/>
      <c r="F24" s="563"/>
      <c r="G24" s="563"/>
      <c r="H24" s="563"/>
    </row>
    <row r="25" spans="1:8" s="121" customFormat="1" ht="15.75" x14ac:dyDescent="0.25">
      <c r="A25" s="563" t="s">
        <v>541</v>
      </c>
      <c r="B25" s="563"/>
      <c r="C25" s="563"/>
      <c r="D25" s="563"/>
      <c r="E25" s="563"/>
      <c r="F25" s="563"/>
      <c r="G25" s="563"/>
      <c r="H25" s="563"/>
    </row>
    <row r="26" spans="1:8" s="121" customFormat="1" ht="15.75" x14ac:dyDescent="0.25">
      <c r="A26" s="613" t="s">
        <v>389</v>
      </c>
      <c r="B26" s="613"/>
      <c r="C26" s="613"/>
      <c r="D26" s="613"/>
      <c r="E26" s="613"/>
      <c r="F26" s="613"/>
      <c r="G26" s="613"/>
      <c r="H26" s="613"/>
    </row>
    <row r="27" spans="1:8" s="121" customFormat="1" ht="15.75" x14ac:dyDescent="0.25">
      <c r="A27" s="563" t="s">
        <v>525</v>
      </c>
      <c r="B27" s="563"/>
      <c r="C27" s="563"/>
      <c r="D27" s="563"/>
      <c r="E27" s="563"/>
      <c r="F27" s="563"/>
      <c r="G27" s="563"/>
      <c r="H27" s="563"/>
    </row>
    <row r="28" spans="1:8" s="122" customFormat="1" x14ac:dyDescent="0.25">
      <c r="A28" s="614" t="s">
        <v>125</v>
      </c>
      <c r="B28" s="614"/>
      <c r="C28" s="614"/>
      <c r="D28" s="614"/>
      <c r="E28" s="614"/>
      <c r="F28" s="614"/>
      <c r="G28" s="614"/>
      <c r="H28" s="614"/>
    </row>
    <row r="29" spans="1:8" ht="15.75" thickBot="1" x14ac:dyDescent="0.3"/>
    <row r="30" spans="1:8" s="168" customFormat="1" ht="53.25" customHeight="1" x14ac:dyDescent="0.25">
      <c r="A30" s="597" t="s">
        <v>541</v>
      </c>
      <c r="B30" s="598"/>
      <c r="C30" s="139" t="s">
        <v>282</v>
      </c>
      <c r="D30" s="167" t="s">
        <v>169</v>
      </c>
      <c r="E30" s="404" t="s">
        <v>283</v>
      </c>
      <c r="F30" s="205" t="s">
        <v>526</v>
      </c>
      <c r="G30" s="205" t="s">
        <v>527</v>
      </c>
      <c r="H30" s="139" t="s">
        <v>528</v>
      </c>
    </row>
    <row r="31" spans="1:8" s="169" customFormat="1" ht="13.5" thickBot="1" x14ac:dyDescent="0.3">
      <c r="A31" s="611"/>
      <c r="B31" s="612"/>
      <c r="C31" s="142" t="s">
        <v>249</v>
      </c>
      <c r="D31" s="140" t="s">
        <v>250</v>
      </c>
      <c r="E31" s="140" t="s">
        <v>171</v>
      </c>
      <c r="F31" s="206" t="s">
        <v>251</v>
      </c>
      <c r="G31" s="206" t="s">
        <v>252</v>
      </c>
      <c r="H31" s="140" t="s">
        <v>529</v>
      </c>
    </row>
    <row r="32" spans="1:8" ht="30" customHeight="1" x14ac:dyDescent="0.25">
      <c r="A32" s="170"/>
      <c r="B32" s="147" t="s">
        <v>543</v>
      </c>
      <c r="C32" s="413"/>
      <c r="D32" s="413"/>
      <c r="E32" s="413"/>
      <c r="F32" s="413"/>
      <c r="G32" s="413"/>
      <c r="H32" s="413"/>
    </row>
    <row r="33" spans="1:8" ht="30" customHeight="1" x14ac:dyDescent="0.25">
      <c r="A33" s="170"/>
      <c r="B33" s="147" t="s">
        <v>544</v>
      </c>
      <c r="C33" s="413"/>
      <c r="D33" s="413"/>
      <c r="E33" s="413"/>
      <c r="F33" s="413"/>
      <c r="G33" s="413"/>
      <c r="H33" s="413"/>
    </row>
    <row r="34" spans="1:8" ht="30" customHeight="1" x14ac:dyDescent="0.25">
      <c r="A34" s="170"/>
      <c r="B34" s="147" t="s">
        <v>545</v>
      </c>
      <c r="C34" s="413"/>
      <c r="D34" s="413"/>
      <c r="E34" s="413"/>
      <c r="F34" s="413"/>
      <c r="G34" s="413"/>
      <c r="H34" s="413"/>
    </row>
    <row r="35" spans="1:8" ht="30" customHeight="1" x14ac:dyDescent="0.25">
      <c r="A35" s="170"/>
      <c r="B35" s="147" t="s">
        <v>546</v>
      </c>
      <c r="C35" s="413" t="s">
        <v>182</v>
      </c>
      <c r="D35" s="413"/>
      <c r="E35" s="413" t="s">
        <v>182</v>
      </c>
      <c r="F35" s="413" t="s">
        <v>182</v>
      </c>
      <c r="G35" s="413" t="s">
        <v>182</v>
      </c>
      <c r="H35" s="413" t="s">
        <v>182</v>
      </c>
    </row>
    <row r="36" spans="1:8" ht="30" customHeight="1" x14ac:dyDescent="0.25">
      <c r="A36" s="170"/>
      <c r="B36" s="147" t="s">
        <v>547</v>
      </c>
      <c r="C36" s="413">
        <v>4506565</v>
      </c>
      <c r="D36" s="413"/>
      <c r="E36" s="413">
        <v>4506565</v>
      </c>
      <c r="F36" s="413">
        <v>978101.16</v>
      </c>
      <c r="G36" s="413">
        <v>825544.84</v>
      </c>
      <c r="H36" s="413">
        <v>3528463.84</v>
      </c>
    </row>
    <row r="37" spans="1:8" ht="30" customHeight="1" x14ac:dyDescent="0.25">
      <c r="A37" s="170"/>
      <c r="B37" s="147"/>
      <c r="C37" s="413"/>
      <c r="D37" s="413"/>
      <c r="E37" s="413"/>
      <c r="F37" s="413"/>
      <c r="G37" s="413"/>
      <c r="H37" s="413"/>
    </row>
    <row r="38" spans="1:8" ht="30" customHeight="1" x14ac:dyDescent="0.25">
      <c r="A38" s="170"/>
      <c r="B38" s="147"/>
      <c r="C38" s="413"/>
      <c r="D38" s="413"/>
      <c r="E38" s="413"/>
      <c r="F38" s="413"/>
      <c r="G38" s="413"/>
      <c r="H38" s="413"/>
    </row>
    <row r="39" spans="1:8" ht="30" customHeight="1" thickBot="1" x14ac:dyDescent="0.3">
      <c r="A39" s="171"/>
      <c r="B39" s="149"/>
      <c r="C39" s="414"/>
      <c r="D39" s="414"/>
      <c r="E39" s="414"/>
      <c r="F39" s="414"/>
      <c r="G39" s="414"/>
      <c r="H39" s="414"/>
    </row>
    <row r="40" spans="1:8" ht="30" customHeight="1" thickBot="1" x14ac:dyDescent="0.3">
      <c r="A40" s="165"/>
      <c r="B40" s="166" t="s">
        <v>176</v>
      </c>
      <c r="C40" s="414">
        <f>+C36</f>
        <v>4506565</v>
      </c>
      <c r="D40" s="414">
        <f t="shared" ref="D40:H40" si="2">+D36</f>
        <v>0</v>
      </c>
      <c r="E40" s="414">
        <f t="shared" si="2"/>
        <v>4506565</v>
      </c>
      <c r="F40" s="414">
        <f t="shared" si="2"/>
        <v>978101.16</v>
      </c>
      <c r="G40" s="414">
        <f t="shared" si="2"/>
        <v>825544.84</v>
      </c>
      <c r="H40" s="414">
        <f t="shared" si="2"/>
        <v>3528463.84</v>
      </c>
    </row>
    <row r="42" spans="1:8" x14ac:dyDescent="0.25">
      <c r="G42" s="415" t="s">
        <v>690</v>
      </c>
    </row>
    <row r="45" spans="1:8" x14ac:dyDescent="0.25">
      <c r="A45" s="563" t="s">
        <v>179</v>
      </c>
      <c r="B45" s="563"/>
      <c r="C45" s="563"/>
      <c r="D45" s="563"/>
      <c r="E45" s="563"/>
      <c r="F45" s="563"/>
      <c r="G45" s="563"/>
      <c r="H45" s="563"/>
    </row>
    <row r="46" spans="1:8" x14ac:dyDescent="0.25">
      <c r="A46" s="563" t="s">
        <v>166</v>
      </c>
      <c r="B46" s="563"/>
      <c r="C46" s="563"/>
      <c r="D46" s="563"/>
      <c r="E46" s="563"/>
      <c r="F46" s="563"/>
      <c r="G46" s="563"/>
      <c r="H46" s="563"/>
    </row>
    <row r="47" spans="1:8" x14ac:dyDescent="0.25">
      <c r="A47" s="563" t="s">
        <v>548</v>
      </c>
      <c r="B47" s="563"/>
      <c r="C47" s="563"/>
      <c r="D47" s="563"/>
      <c r="E47" s="563"/>
      <c r="F47" s="563"/>
      <c r="G47" s="563"/>
      <c r="H47" s="563"/>
    </row>
    <row r="48" spans="1:8" x14ac:dyDescent="0.25">
      <c r="A48" s="613" t="s">
        <v>389</v>
      </c>
      <c r="B48" s="613"/>
      <c r="C48" s="613"/>
      <c r="D48" s="613"/>
      <c r="E48" s="613"/>
      <c r="F48" s="613"/>
      <c r="G48" s="613"/>
      <c r="H48" s="613"/>
    </row>
    <row r="49" spans="1:8" x14ac:dyDescent="0.25">
      <c r="A49" s="563" t="s">
        <v>525</v>
      </c>
      <c r="B49" s="563"/>
      <c r="C49" s="563"/>
      <c r="D49" s="563"/>
      <c r="E49" s="563"/>
      <c r="F49" s="563"/>
      <c r="G49" s="563"/>
      <c r="H49" s="563"/>
    </row>
    <row r="50" spans="1:8" x14ac:dyDescent="0.25">
      <c r="A50" s="614" t="s">
        <v>125</v>
      </c>
      <c r="B50" s="614"/>
      <c r="C50" s="614"/>
      <c r="D50" s="614"/>
      <c r="E50" s="614"/>
      <c r="F50" s="614"/>
      <c r="G50" s="614"/>
      <c r="H50" s="614"/>
    </row>
    <row r="51" spans="1:8" ht="4.5" customHeight="1" thickBot="1" x14ac:dyDescent="0.3"/>
    <row r="52" spans="1:8" ht="38.25" x14ac:dyDescent="0.25">
      <c r="A52" s="597" t="s">
        <v>116</v>
      </c>
      <c r="B52" s="598"/>
      <c r="C52" s="139" t="s">
        <v>282</v>
      </c>
      <c r="D52" s="167" t="s">
        <v>169</v>
      </c>
      <c r="E52" s="404" t="s">
        <v>283</v>
      </c>
      <c r="F52" s="205" t="s">
        <v>526</v>
      </c>
      <c r="G52" s="205" t="s">
        <v>527</v>
      </c>
      <c r="H52" s="139" t="s">
        <v>528</v>
      </c>
    </row>
    <row r="53" spans="1:8" ht="15.75" thickBot="1" x14ac:dyDescent="0.3">
      <c r="A53" s="611"/>
      <c r="B53" s="612"/>
      <c r="C53" s="142" t="s">
        <v>249</v>
      </c>
      <c r="D53" s="140" t="s">
        <v>250</v>
      </c>
      <c r="E53" s="140" t="s">
        <v>171</v>
      </c>
      <c r="F53" s="206" t="s">
        <v>251</v>
      </c>
      <c r="G53" s="206" t="s">
        <v>252</v>
      </c>
      <c r="H53" s="140" t="s">
        <v>529</v>
      </c>
    </row>
    <row r="54" spans="1:8" ht="4.5" customHeight="1" x14ac:dyDescent="0.25">
      <c r="A54" s="170"/>
      <c r="B54" s="147"/>
      <c r="C54" s="411"/>
      <c r="D54" s="411"/>
      <c r="E54" s="411"/>
      <c r="F54" s="411"/>
      <c r="G54" s="411"/>
      <c r="H54" s="411"/>
    </row>
    <row r="55" spans="1:8" ht="12" customHeight="1" x14ac:dyDescent="0.25">
      <c r="A55" s="416" t="s">
        <v>549</v>
      </c>
      <c r="B55" s="417"/>
      <c r="C55" s="411"/>
      <c r="D55" s="411"/>
      <c r="E55" s="411"/>
      <c r="F55" s="411"/>
      <c r="G55" s="411"/>
      <c r="H55" s="411"/>
    </row>
    <row r="56" spans="1:8" ht="12" customHeight="1" x14ac:dyDescent="0.25">
      <c r="A56" s="416"/>
      <c r="B56" s="417" t="s">
        <v>550</v>
      </c>
      <c r="C56" s="411"/>
      <c r="D56" s="411"/>
      <c r="E56" s="411"/>
      <c r="F56" s="411"/>
      <c r="G56" s="411"/>
      <c r="H56" s="411"/>
    </row>
    <row r="57" spans="1:8" ht="12" customHeight="1" x14ac:dyDescent="0.25">
      <c r="A57" s="416"/>
      <c r="B57" s="417" t="s">
        <v>551</v>
      </c>
      <c r="C57" s="411"/>
      <c r="D57" s="411"/>
      <c r="E57" s="411"/>
      <c r="F57" s="411"/>
      <c r="G57" s="411"/>
      <c r="H57" s="411"/>
    </row>
    <row r="58" spans="1:8" ht="12" customHeight="1" x14ac:dyDescent="0.25">
      <c r="A58" s="416"/>
      <c r="B58" s="417" t="s">
        <v>552</v>
      </c>
      <c r="C58" s="411"/>
      <c r="D58" s="411"/>
      <c r="E58" s="411"/>
      <c r="F58" s="411"/>
      <c r="G58" s="411"/>
      <c r="H58" s="411"/>
    </row>
    <row r="59" spans="1:8" ht="12" customHeight="1" x14ac:dyDescent="0.25">
      <c r="A59" s="416"/>
      <c r="B59" s="417" t="s">
        <v>553</v>
      </c>
      <c r="C59" s="411"/>
      <c r="D59" s="411"/>
      <c r="E59" s="411"/>
      <c r="F59" s="411"/>
      <c r="G59" s="411"/>
      <c r="H59" s="411"/>
    </row>
    <row r="60" spans="1:8" ht="12" customHeight="1" x14ac:dyDescent="0.25">
      <c r="A60" s="416"/>
      <c r="B60" s="417" t="s">
        <v>554</v>
      </c>
      <c r="C60" s="411"/>
      <c r="D60" s="411"/>
      <c r="E60" s="411"/>
      <c r="F60" s="411"/>
      <c r="G60" s="411"/>
      <c r="H60" s="411"/>
    </row>
    <row r="61" spans="1:8" ht="12" customHeight="1" x14ac:dyDescent="0.25">
      <c r="A61" s="416"/>
      <c r="B61" s="417" t="s">
        <v>555</v>
      </c>
      <c r="C61" s="411"/>
      <c r="D61" s="411"/>
      <c r="E61" s="411"/>
      <c r="F61" s="411"/>
      <c r="G61" s="411"/>
      <c r="H61" s="411"/>
    </row>
    <row r="62" spans="1:8" ht="12" customHeight="1" x14ac:dyDescent="0.25">
      <c r="A62" s="416"/>
      <c r="B62" s="417" t="s">
        <v>556</v>
      </c>
      <c r="C62" s="411"/>
      <c r="D62" s="411"/>
      <c r="E62" s="411"/>
      <c r="F62" s="411"/>
      <c r="G62" s="411"/>
      <c r="H62" s="411"/>
    </row>
    <row r="63" spans="1:8" ht="12" customHeight="1" x14ac:dyDescent="0.25">
      <c r="A63" s="416"/>
      <c r="B63" s="417" t="s">
        <v>557</v>
      </c>
      <c r="C63" s="411"/>
      <c r="D63" s="411"/>
      <c r="E63" s="411"/>
      <c r="F63" s="411"/>
      <c r="G63" s="411"/>
      <c r="H63" s="411"/>
    </row>
    <row r="64" spans="1:8" ht="5.25" customHeight="1" x14ac:dyDescent="0.25">
      <c r="A64" s="416"/>
      <c r="B64" s="417"/>
      <c r="C64" s="411"/>
      <c r="D64" s="411"/>
      <c r="E64" s="411"/>
      <c r="F64" s="411"/>
      <c r="G64" s="411"/>
      <c r="H64" s="411"/>
    </row>
    <row r="65" spans="1:8" ht="12" customHeight="1" x14ac:dyDescent="0.25">
      <c r="A65" s="615" t="s">
        <v>495</v>
      </c>
      <c r="B65" s="616"/>
      <c r="C65" s="411"/>
      <c r="D65" s="411"/>
      <c r="E65" s="411"/>
      <c r="F65" s="411"/>
      <c r="G65" s="411"/>
      <c r="H65" s="411"/>
    </row>
    <row r="66" spans="1:8" ht="12" customHeight="1" x14ac:dyDescent="0.25">
      <c r="A66" s="416"/>
      <c r="B66" s="417" t="s">
        <v>558</v>
      </c>
      <c r="C66" s="411"/>
      <c r="D66" s="411"/>
      <c r="E66" s="411"/>
      <c r="F66" s="411"/>
      <c r="G66" s="411"/>
      <c r="H66" s="411"/>
    </row>
    <row r="67" spans="1:8" ht="12" customHeight="1" x14ac:dyDescent="0.25">
      <c r="A67" s="416"/>
      <c r="B67" s="417" t="s">
        <v>559</v>
      </c>
      <c r="C67" s="411"/>
      <c r="D67" s="411"/>
      <c r="E67" s="411"/>
      <c r="F67" s="411"/>
      <c r="G67" s="411"/>
      <c r="H67" s="411"/>
    </row>
    <row r="68" spans="1:8" ht="12" customHeight="1" x14ac:dyDescent="0.25">
      <c r="A68" s="416"/>
      <c r="B68" s="417" t="s">
        <v>560</v>
      </c>
      <c r="C68" s="411"/>
      <c r="D68" s="411"/>
      <c r="E68" s="411"/>
      <c r="F68" s="411"/>
      <c r="G68" s="411"/>
      <c r="H68" s="411"/>
    </row>
    <row r="69" spans="1:8" ht="12" customHeight="1" x14ac:dyDescent="0.25">
      <c r="A69" s="416"/>
      <c r="B69" s="417" t="s">
        <v>496</v>
      </c>
      <c r="C69" s="426">
        <f t="shared" ref="C69:H69" si="3">+C36</f>
        <v>4506565</v>
      </c>
      <c r="D69" s="426">
        <f t="shared" si="3"/>
        <v>0</v>
      </c>
      <c r="E69" s="426">
        <f t="shared" si="3"/>
        <v>4506565</v>
      </c>
      <c r="F69" s="426">
        <f t="shared" si="3"/>
        <v>978101.16</v>
      </c>
      <c r="G69" s="426">
        <f t="shared" si="3"/>
        <v>825544.84</v>
      </c>
      <c r="H69" s="426">
        <f t="shared" si="3"/>
        <v>3528463.84</v>
      </c>
    </row>
    <row r="70" spans="1:8" ht="12" customHeight="1" x14ac:dyDescent="0.25">
      <c r="A70" s="416"/>
      <c r="B70" s="417" t="s">
        <v>561</v>
      </c>
      <c r="C70" s="411"/>
      <c r="D70" s="411"/>
      <c r="E70" s="411"/>
      <c r="F70" s="411"/>
      <c r="G70" s="411"/>
      <c r="H70" s="411"/>
    </row>
    <row r="71" spans="1:8" ht="12" customHeight="1" x14ac:dyDescent="0.25">
      <c r="A71" s="416"/>
      <c r="B71" s="417" t="s">
        <v>562</v>
      </c>
      <c r="C71" s="411"/>
      <c r="D71" s="411"/>
      <c r="E71" s="411"/>
      <c r="F71" s="411"/>
      <c r="G71" s="411"/>
      <c r="H71" s="411"/>
    </row>
    <row r="72" spans="1:8" ht="12" customHeight="1" x14ac:dyDescent="0.25">
      <c r="A72" s="416"/>
      <c r="B72" s="417" t="s">
        <v>563</v>
      </c>
      <c r="C72" s="411"/>
      <c r="D72" s="411"/>
      <c r="E72" s="411"/>
      <c r="F72" s="411"/>
      <c r="G72" s="411"/>
      <c r="H72" s="411"/>
    </row>
    <row r="73" spans="1:8" ht="3" customHeight="1" x14ac:dyDescent="0.25">
      <c r="A73" s="416"/>
      <c r="B73" s="417"/>
      <c r="C73" s="411"/>
      <c r="D73" s="411"/>
      <c r="E73" s="411"/>
      <c r="F73" s="411"/>
      <c r="G73" s="411"/>
      <c r="H73" s="411"/>
    </row>
    <row r="74" spans="1:8" ht="12" customHeight="1" x14ac:dyDescent="0.25">
      <c r="A74" s="615" t="s">
        <v>564</v>
      </c>
      <c r="B74" s="616"/>
      <c r="C74" s="411"/>
      <c r="D74" s="411"/>
      <c r="E74" s="411"/>
      <c r="F74" s="411"/>
      <c r="G74" s="411"/>
      <c r="H74" s="411"/>
    </row>
    <row r="75" spans="1:8" ht="12" customHeight="1" x14ac:dyDescent="0.25">
      <c r="A75" s="416"/>
      <c r="B75" s="417" t="s">
        <v>565</v>
      </c>
      <c r="C75" s="411"/>
      <c r="D75" s="411"/>
      <c r="E75" s="411"/>
      <c r="F75" s="411"/>
      <c r="G75" s="411"/>
      <c r="H75" s="411"/>
    </row>
    <row r="76" spans="1:8" ht="12" customHeight="1" x14ac:dyDescent="0.25">
      <c r="A76" s="416"/>
      <c r="B76" s="417" t="s">
        <v>566</v>
      </c>
      <c r="C76" s="411"/>
      <c r="D76" s="411"/>
      <c r="E76" s="411"/>
      <c r="F76" s="411"/>
      <c r="G76" s="411"/>
      <c r="H76" s="411"/>
    </row>
    <row r="77" spans="1:8" ht="12" customHeight="1" x14ac:dyDescent="0.25">
      <c r="A77" s="416"/>
      <c r="B77" s="417" t="s">
        <v>567</v>
      </c>
      <c r="C77" s="411"/>
      <c r="D77" s="411"/>
      <c r="E77" s="411"/>
      <c r="F77" s="411"/>
      <c r="G77" s="411"/>
      <c r="H77" s="411"/>
    </row>
    <row r="78" spans="1:8" ht="12" customHeight="1" x14ac:dyDescent="0.25">
      <c r="A78" s="416"/>
      <c r="B78" s="417" t="s">
        <v>568</v>
      </c>
      <c r="C78" s="411"/>
      <c r="D78" s="411"/>
      <c r="E78" s="411"/>
      <c r="F78" s="411"/>
      <c r="G78" s="411"/>
      <c r="H78" s="411"/>
    </row>
    <row r="79" spans="1:8" ht="12" customHeight="1" x14ac:dyDescent="0.25">
      <c r="A79" s="416"/>
      <c r="B79" s="417" t="s">
        <v>569</v>
      </c>
      <c r="C79" s="411"/>
      <c r="D79" s="411"/>
      <c r="E79" s="411"/>
      <c r="F79" s="411"/>
      <c r="G79" s="411"/>
      <c r="H79" s="411"/>
    </row>
    <row r="80" spans="1:8" ht="12" customHeight="1" x14ac:dyDescent="0.25">
      <c r="A80" s="416"/>
      <c r="B80" s="417" t="s">
        <v>570</v>
      </c>
      <c r="C80" s="411"/>
      <c r="D80" s="411"/>
      <c r="E80" s="411"/>
      <c r="F80" s="411"/>
      <c r="G80" s="411"/>
      <c r="H80" s="411"/>
    </row>
    <row r="81" spans="1:8" ht="12" customHeight="1" x14ac:dyDescent="0.25">
      <c r="A81" s="416"/>
      <c r="B81" s="417" t="s">
        <v>571</v>
      </c>
      <c r="C81" s="411"/>
      <c r="D81" s="411"/>
      <c r="E81" s="411"/>
      <c r="F81" s="411"/>
      <c r="G81" s="411"/>
      <c r="H81" s="411"/>
    </row>
    <row r="82" spans="1:8" ht="12" customHeight="1" x14ac:dyDescent="0.25">
      <c r="A82" s="416"/>
      <c r="B82" s="417" t="s">
        <v>572</v>
      </c>
      <c r="C82" s="411"/>
      <c r="D82" s="411"/>
      <c r="E82" s="411"/>
      <c r="F82" s="411"/>
      <c r="G82" s="411"/>
      <c r="H82" s="411"/>
    </row>
    <row r="83" spans="1:8" ht="12" customHeight="1" x14ac:dyDescent="0.25">
      <c r="A83" s="416"/>
      <c r="B83" s="417" t="s">
        <v>573</v>
      </c>
      <c r="C83" s="411"/>
      <c r="D83" s="411"/>
      <c r="E83" s="411"/>
      <c r="F83" s="411"/>
      <c r="G83" s="411"/>
      <c r="H83" s="411"/>
    </row>
    <row r="84" spans="1:8" ht="3" customHeight="1" x14ac:dyDescent="0.25">
      <c r="A84" s="416"/>
      <c r="B84" s="417"/>
      <c r="C84" s="411"/>
      <c r="D84" s="411"/>
      <c r="E84" s="411"/>
      <c r="F84" s="411"/>
      <c r="G84" s="411"/>
      <c r="H84" s="411"/>
    </row>
    <row r="85" spans="1:8" ht="12" customHeight="1" x14ac:dyDescent="0.25">
      <c r="A85" s="615" t="s">
        <v>574</v>
      </c>
      <c r="B85" s="616"/>
      <c r="C85" s="411"/>
      <c r="D85" s="411"/>
      <c r="E85" s="411"/>
      <c r="F85" s="411"/>
      <c r="G85" s="411"/>
      <c r="H85" s="411"/>
    </row>
    <row r="86" spans="1:8" ht="12" customHeight="1" x14ac:dyDescent="0.25">
      <c r="A86" s="416"/>
      <c r="B86" s="418" t="s">
        <v>575</v>
      </c>
      <c r="C86" s="411"/>
      <c r="D86" s="411"/>
      <c r="E86" s="411"/>
      <c r="F86" s="411"/>
      <c r="G86" s="411"/>
      <c r="H86" s="411"/>
    </row>
    <row r="87" spans="1:8" ht="25.5" customHeight="1" x14ac:dyDescent="0.25">
      <c r="A87" s="416"/>
      <c r="B87" s="418" t="s">
        <v>576</v>
      </c>
      <c r="C87" s="411"/>
      <c r="D87" s="411"/>
      <c r="E87" s="411"/>
      <c r="F87" s="411"/>
      <c r="G87" s="411"/>
      <c r="H87" s="411"/>
    </row>
    <row r="88" spans="1:8" ht="12" customHeight="1" x14ac:dyDescent="0.25">
      <c r="A88" s="416"/>
      <c r="B88" s="417" t="s">
        <v>577</v>
      </c>
      <c r="C88" s="411"/>
      <c r="D88" s="411"/>
      <c r="E88" s="411"/>
      <c r="F88" s="411"/>
      <c r="G88" s="411"/>
      <c r="H88" s="411"/>
    </row>
    <row r="89" spans="1:8" ht="12" customHeight="1" thickBot="1" x14ac:dyDescent="0.3">
      <c r="A89" s="416"/>
      <c r="B89" s="417" t="s">
        <v>578</v>
      </c>
      <c r="C89" s="411"/>
      <c r="D89" s="411"/>
      <c r="E89" s="411"/>
      <c r="F89" s="411"/>
      <c r="G89" s="411"/>
      <c r="H89" s="411"/>
    </row>
    <row r="90" spans="1:8" ht="15.75" thickBot="1" x14ac:dyDescent="0.3">
      <c r="A90" s="419"/>
      <c r="B90" s="420" t="s">
        <v>176</v>
      </c>
      <c r="C90" s="427">
        <f>+C69</f>
        <v>4506565</v>
      </c>
      <c r="D90" s="427">
        <f t="shared" ref="D90:H90" si="4">+D69</f>
        <v>0</v>
      </c>
      <c r="E90" s="427">
        <f t="shared" si="4"/>
        <v>4506565</v>
      </c>
      <c r="F90" s="427">
        <f t="shared" si="4"/>
        <v>978101.16</v>
      </c>
      <c r="G90" s="427">
        <f t="shared" si="4"/>
        <v>825544.84</v>
      </c>
      <c r="H90" s="427">
        <f t="shared" si="4"/>
        <v>3528463.84</v>
      </c>
    </row>
    <row r="91" spans="1:8" x14ac:dyDescent="0.25">
      <c r="G91" s="415" t="s">
        <v>691</v>
      </c>
    </row>
    <row r="92" spans="1:8" x14ac:dyDescent="0.25">
      <c r="A92" s="563" t="s">
        <v>179</v>
      </c>
      <c r="B92" s="563"/>
      <c r="C92" s="563"/>
      <c r="D92" s="563"/>
      <c r="E92" s="563"/>
      <c r="F92" s="563"/>
      <c r="G92" s="563"/>
      <c r="H92" s="563"/>
    </row>
    <row r="93" spans="1:8" x14ac:dyDescent="0.25">
      <c r="A93" s="563" t="s">
        <v>579</v>
      </c>
      <c r="B93" s="563"/>
      <c r="C93" s="563"/>
      <c r="D93" s="563"/>
      <c r="E93" s="563"/>
      <c r="F93" s="563"/>
      <c r="G93" s="563"/>
      <c r="H93" s="563"/>
    </row>
    <row r="94" spans="1:8" x14ac:dyDescent="0.25">
      <c r="A94" s="613" t="s">
        <v>389</v>
      </c>
      <c r="B94" s="613"/>
      <c r="C94" s="613"/>
      <c r="D94" s="613"/>
      <c r="E94" s="613"/>
      <c r="F94" s="613"/>
      <c r="G94" s="613"/>
      <c r="H94" s="613"/>
    </row>
    <row r="95" spans="1:8" x14ac:dyDescent="0.25">
      <c r="A95" s="563" t="s">
        <v>542</v>
      </c>
      <c r="B95" s="563"/>
      <c r="C95" s="563"/>
      <c r="D95" s="563"/>
      <c r="E95" s="563"/>
      <c r="F95" s="563"/>
      <c r="G95" s="563"/>
      <c r="H95" s="563"/>
    </row>
    <row r="96" spans="1:8" x14ac:dyDescent="0.25">
      <c r="A96" s="614" t="s">
        <v>125</v>
      </c>
      <c r="B96" s="614"/>
      <c r="C96" s="614"/>
      <c r="D96" s="614"/>
      <c r="E96" s="614"/>
      <c r="F96" s="614"/>
      <c r="G96" s="614"/>
      <c r="H96" s="614"/>
    </row>
    <row r="97" spans="1:8" ht="6" customHeight="1" thickBot="1" x14ac:dyDescent="0.3"/>
    <row r="98" spans="1:8" ht="38.25" x14ac:dyDescent="0.25">
      <c r="A98" s="597" t="s">
        <v>116</v>
      </c>
      <c r="B98" s="598"/>
      <c r="C98" s="139" t="s">
        <v>282</v>
      </c>
      <c r="D98" s="167" t="s">
        <v>169</v>
      </c>
      <c r="E98" s="404" t="s">
        <v>283</v>
      </c>
      <c r="F98" s="205" t="s">
        <v>526</v>
      </c>
      <c r="G98" s="205" t="s">
        <v>527</v>
      </c>
      <c r="H98" s="139" t="s">
        <v>528</v>
      </c>
    </row>
    <row r="99" spans="1:8" ht="15.75" thickBot="1" x14ac:dyDescent="0.3">
      <c r="A99" s="611"/>
      <c r="B99" s="612"/>
      <c r="C99" s="142" t="s">
        <v>249</v>
      </c>
      <c r="D99" s="140" t="s">
        <v>250</v>
      </c>
      <c r="E99" s="140" t="s">
        <v>171</v>
      </c>
      <c r="F99" s="206" t="s">
        <v>251</v>
      </c>
      <c r="G99" s="206" t="s">
        <v>252</v>
      </c>
      <c r="H99" s="140" t="s">
        <v>529</v>
      </c>
    </row>
    <row r="100" spans="1:8" ht="4.5" customHeight="1" x14ac:dyDescent="0.25">
      <c r="A100" s="170"/>
      <c r="B100" s="147"/>
      <c r="C100" s="411"/>
      <c r="D100" s="411"/>
      <c r="E100" s="411"/>
      <c r="F100" s="411"/>
      <c r="G100" s="411"/>
      <c r="H100" s="411"/>
    </row>
    <row r="101" spans="1:8" x14ac:dyDescent="0.25">
      <c r="A101" s="416" t="s">
        <v>580</v>
      </c>
      <c r="B101" s="417"/>
      <c r="C101" s="411"/>
      <c r="D101" s="411"/>
      <c r="E101" s="411"/>
      <c r="F101" s="411"/>
      <c r="G101" s="411"/>
      <c r="H101" s="411"/>
    </row>
    <row r="102" spans="1:8" ht="13.5" customHeight="1" x14ac:dyDescent="0.25">
      <c r="A102" s="422" t="s">
        <v>581</v>
      </c>
      <c r="B102" s="423"/>
      <c r="C102" s="424"/>
      <c r="D102" s="424"/>
      <c r="E102" s="424"/>
      <c r="F102" s="424"/>
      <c r="G102" s="424"/>
      <c r="H102" s="424"/>
    </row>
    <row r="103" spans="1:8" ht="14.25" customHeight="1" x14ac:dyDescent="0.25">
      <c r="A103" s="425"/>
      <c r="B103" s="423" t="s">
        <v>582</v>
      </c>
      <c r="C103" s="424"/>
      <c r="D103" s="424"/>
      <c r="E103" s="424"/>
      <c r="F103" s="424"/>
      <c r="G103" s="424"/>
      <c r="H103" s="424"/>
    </row>
    <row r="104" spans="1:8" ht="14.25" customHeight="1" x14ac:dyDescent="0.25">
      <c r="A104" s="425"/>
      <c r="B104" s="423" t="s">
        <v>583</v>
      </c>
      <c r="C104" s="411"/>
      <c r="D104" s="411"/>
      <c r="E104" s="411"/>
      <c r="F104" s="411"/>
      <c r="G104" s="411"/>
      <c r="H104" s="411"/>
    </row>
    <row r="105" spans="1:8" ht="14.25" customHeight="1" x14ac:dyDescent="0.25">
      <c r="A105" s="425"/>
      <c r="B105" s="423" t="s">
        <v>584</v>
      </c>
      <c r="C105" s="411"/>
      <c r="D105" s="411"/>
      <c r="E105" s="411"/>
      <c r="F105" s="411"/>
      <c r="G105" s="411"/>
      <c r="H105" s="411"/>
    </row>
    <row r="106" spans="1:8" ht="12.75" customHeight="1" x14ac:dyDescent="0.25">
      <c r="A106" s="422" t="s">
        <v>585</v>
      </c>
      <c r="B106" s="423"/>
      <c r="C106" s="424"/>
      <c r="D106" s="424"/>
      <c r="E106" s="424"/>
      <c r="F106" s="424"/>
      <c r="G106" s="424"/>
      <c r="H106" s="424"/>
    </row>
    <row r="107" spans="1:8" ht="13.5" customHeight="1" x14ac:dyDescent="0.25">
      <c r="A107" s="425"/>
      <c r="B107" s="423" t="s">
        <v>497</v>
      </c>
      <c r="C107" s="428">
        <f>+C90</f>
        <v>4506565</v>
      </c>
      <c r="D107" s="429"/>
      <c r="E107" s="428">
        <f>+E90</f>
        <v>4506565</v>
      </c>
      <c r="F107" s="428">
        <f>+F90</f>
        <v>978101.16</v>
      </c>
      <c r="G107" s="428">
        <f>+G90</f>
        <v>825544.84</v>
      </c>
      <c r="H107" s="428">
        <f>+H90</f>
        <v>3528463.84</v>
      </c>
    </row>
    <row r="108" spans="1:8" ht="13.5" customHeight="1" x14ac:dyDescent="0.25">
      <c r="A108" s="425"/>
      <c r="B108" s="423" t="s">
        <v>586</v>
      </c>
      <c r="C108" s="411"/>
      <c r="D108" s="411"/>
      <c r="E108" s="411"/>
      <c r="F108" s="411"/>
      <c r="G108" s="411"/>
      <c r="H108" s="411"/>
    </row>
    <row r="109" spans="1:8" ht="13.5" customHeight="1" x14ac:dyDescent="0.25">
      <c r="A109" s="425"/>
      <c r="B109" s="423" t="s">
        <v>587</v>
      </c>
      <c r="C109" s="411"/>
      <c r="D109" s="411"/>
      <c r="E109" s="411"/>
      <c r="F109" s="411"/>
      <c r="G109" s="411"/>
      <c r="H109" s="411"/>
    </row>
    <row r="110" spans="1:8" ht="13.5" customHeight="1" x14ac:dyDescent="0.25">
      <c r="A110" s="425"/>
      <c r="B110" s="423" t="s">
        <v>588</v>
      </c>
      <c r="C110" s="411"/>
      <c r="D110" s="411"/>
      <c r="E110" s="411"/>
      <c r="F110" s="411"/>
      <c r="G110" s="411"/>
      <c r="H110" s="411"/>
    </row>
    <row r="111" spans="1:8" ht="13.5" customHeight="1" x14ac:dyDescent="0.25">
      <c r="A111" s="425"/>
      <c r="B111" s="423" t="s">
        <v>589</v>
      </c>
      <c r="C111" s="411"/>
      <c r="D111" s="411"/>
      <c r="E111" s="411"/>
      <c r="F111" s="411"/>
      <c r="G111" s="411"/>
      <c r="H111" s="411"/>
    </row>
    <row r="112" spans="1:8" ht="13.5" customHeight="1" x14ac:dyDescent="0.25">
      <c r="A112" s="425"/>
      <c r="B112" s="423" t="s">
        <v>590</v>
      </c>
      <c r="C112" s="411"/>
      <c r="D112" s="411"/>
      <c r="E112" s="411"/>
      <c r="F112" s="411"/>
      <c r="G112" s="411"/>
      <c r="H112" s="411"/>
    </row>
    <row r="113" spans="1:8" ht="13.5" customHeight="1" x14ac:dyDescent="0.25">
      <c r="A113" s="425"/>
      <c r="B113" s="423" t="s">
        <v>591</v>
      </c>
      <c r="C113" s="411"/>
      <c r="D113" s="411"/>
      <c r="E113" s="411"/>
      <c r="F113" s="411"/>
      <c r="G113" s="411"/>
      <c r="H113" s="411"/>
    </row>
    <row r="114" spans="1:8" ht="13.5" customHeight="1" x14ac:dyDescent="0.25">
      <c r="A114" s="425"/>
      <c r="B114" s="423" t="s">
        <v>592</v>
      </c>
      <c r="C114" s="411"/>
      <c r="D114" s="411"/>
      <c r="E114" s="411"/>
      <c r="F114" s="411"/>
      <c r="G114" s="411"/>
      <c r="H114" s="411"/>
    </row>
    <row r="115" spans="1:8" ht="12.75" customHeight="1" x14ac:dyDescent="0.25">
      <c r="A115" s="422" t="s">
        <v>593</v>
      </c>
      <c r="B115" s="423"/>
      <c r="C115" s="424"/>
      <c r="D115" s="424"/>
      <c r="E115" s="424"/>
      <c r="F115" s="424"/>
      <c r="G115" s="424"/>
      <c r="H115" s="424"/>
    </row>
    <row r="116" spans="1:8" ht="13.5" customHeight="1" x14ac:dyDescent="0.25">
      <c r="A116" s="425"/>
      <c r="B116" s="423" t="s">
        <v>594</v>
      </c>
      <c r="C116" s="411"/>
      <c r="D116" s="411"/>
      <c r="E116" s="411"/>
      <c r="F116" s="411"/>
      <c r="G116" s="411"/>
      <c r="H116" s="411"/>
    </row>
    <row r="117" spans="1:8" ht="13.5" customHeight="1" x14ac:dyDescent="0.25">
      <c r="A117" s="425"/>
      <c r="B117" s="423" t="s">
        <v>595</v>
      </c>
      <c r="C117" s="411"/>
      <c r="D117" s="411"/>
      <c r="E117" s="411"/>
      <c r="F117" s="411"/>
      <c r="G117" s="411"/>
      <c r="H117" s="411"/>
    </row>
    <row r="118" spans="1:8" ht="13.5" customHeight="1" x14ac:dyDescent="0.25">
      <c r="A118" s="425"/>
      <c r="B118" s="423" t="s">
        <v>596</v>
      </c>
      <c r="C118" s="411"/>
      <c r="D118" s="411"/>
      <c r="E118" s="411"/>
      <c r="F118" s="411"/>
      <c r="G118" s="411"/>
      <c r="H118" s="411"/>
    </row>
    <row r="119" spans="1:8" ht="11.25" customHeight="1" x14ac:dyDescent="0.25">
      <c r="A119" s="422" t="s">
        <v>597</v>
      </c>
      <c r="B119" s="423"/>
      <c r="C119" s="424"/>
      <c r="D119" s="424"/>
      <c r="E119" s="424"/>
      <c r="F119" s="424"/>
      <c r="G119" s="424"/>
      <c r="H119" s="424"/>
    </row>
    <row r="120" spans="1:8" ht="13.5" customHeight="1" x14ac:dyDescent="0.25">
      <c r="A120" s="425"/>
      <c r="B120" s="423" t="s">
        <v>598</v>
      </c>
      <c r="C120" s="411"/>
      <c r="D120" s="411"/>
      <c r="E120" s="411"/>
      <c r="F120" s="411"/>
      <c r="G120" s="411"/>
      <c r="H120" s="411"/>
    </row>
    <row r="121" spans="1:8" ht="13.5" customHeight="1" x14ac:dyDescent="0.25">
      <c r="A121" s="425"/>
      <c r="B121" s="423" t="s">
        <v>599</v>
      </c>
      <c r="C121" s="411"/>
      <c r="D121" s="411"/>
      <c r="E121" s="411"/>
      <c r="F121" s="411"/>
      <c r="G121" s="411"/>
      <c r="H121" s="411"/>
    </row>
    <row r="122" spans="1:8" ht="12.75" customHeight="1" x14ac:dyDescent="0.25">
      <c r="A122" s="422" t="s">
        <v>600</v>
      </c>
      <c r="B122" s="423"/>
      <c r="C122" s="424"/>
      <c r="D122" s="424"/>
      <c r="E122" s="424"/>
      <c r="F122" s="424"/>
      <c r="G122" s="424"/>
      <c r="H122" s="424"/>
    </row>
    <row r="123" spans="1:8" ht="13.5" customHeight="1" x14ac:dyDescent="0.25">
      <c r="A123" s="425"/>
      <c r="B123" s="423" t="s">
        <v>601</v>
      </c>
      <c r="C123" s="411"/>
      <c r="D123" s="411"/>
      <c r="E123" s="411"/>
      <c r="F123" s="411"/>
      <c r="G123" s="411"/>
      <c r="H123" s="411"/>
    </row>
    <row r="124" spans="1:8" ht="13.5" customHeight="1" x14ac:dyDescent="0.25">
      <c r="A124" s="425"/>
      <c r="B124" s="423" t="s">
        <v>602</v>
      </c>
      <c r="C124" s="411"/>
      <c r="D124" s="411"/>
      <c r="E124" s="411"/>
      <c r="F124" s="411"/>
      <c r="G124" s="411"/>
      <c r="H124" s="411"/>
    </row>
    <row r="125" spans="1:8" ht="13.5" customHeight="1" x14ac:dyDescent="0.25">
      <c r="A125" s="425"/>
      <c r="B125" s="423" t="s">
        <v>603</v>
      </c>
      <c r="C125" s="411"/>
      <c r="D125" s="411"/>
      <c r="E125" s="411"/>
      <c r="F125" s="411"/>
      <c r="G125" s="411"/>
      <c r="H125" s="411"/>
    </row>
    <row r="126" spans="1:8" ht="13.5" customHeight="1" x14ac:dyDescent="0.25">
      <c r="A126" s="425"/>
      <c r="B126" s="423" t="s">
        <v>604</v>
      </c>
      <c r="C126" s="411"/>
      <c r="D126" s="411"/>
      <c r="E126" s="411"/>
      <c r="F126" s="411"/>
      <c r="G126" s="411"/>
      <c r="H126" s="411"/>
    </row>
    <row r="127" spans="1:8" x14ac:dyDescent="0.25">
      <c r="A127" s="422" t="s">
        <v>605</v>
      </c>
      <c r="B127" s="423"/>
      <c r="C127" s="424"/>
      <c r="D127" s="424"/>
      <c r="E127" s="424"/>
      <c r="F127" s="424"/>
      <c r="G127" s="424"/>
      <c r="H127" s="424"/>
    </row>
    <row r="128" spans="1:8" ht="12.75" customHeight="1" x14ac:dyDescent="0.25">
      <c r="A128" s="425"/>
      <c r="B128" s="423" t="s">
        <v>606</v>
      </c>
      <c r="C128" s="411"/>
      <c r="D128" s="411"/>
      <c r="E128" s="411"/>
      <c r="F128" s="411"/>
      <c r="G128" s="411"/>
      <c r="H128" s="411"/>
    </row>
    <row r="129" spans="1:8" x14ac:dyDescent="0.25">
      <c r="A129" s="422" t="s">
        <v>607</v>
      </c>
      <c r="B129" s="423"/>
      <c r="C129" s="424"/>
      <c r="D129" s="424"/>
      <c r="E129" s="424"/>
      <c r="F129" s="424"/>
      <c r="G129" s="424"/>
      <c r="H129" s="424"/>
    </row>
    <row r="130" spans="1:8" x14ac:dyDescent="0.25">
      <c r="A130" s="422" t="s">
        <v>608</v>
      </c>
      <c r="B130" s="423"/>
      <c r="C130" s="424"/>
      <c r="D130" s="424"/>
      <c r="E130" s="424"/>
      <c r="F130" s="424"/>
      <c r="G130" s="424"/>
      <c r="H130" s="424"/>
    </row>
    <row r="131" spans="1:8" ht="15.75" thickBot="1" x14ac:dyDescent="0.3">
      <c r="A131" s="422" t="s">
        <v>609</v>
      </c>
      <c r="B131" s="423"/>
      <c r="C131" s="424"/>
      <c r="D131" s="424"/>
      <c r="E131" s="424"/>
      <c r="F131" s="424"/>
      <c r="G131" s="424"/>
      <c r="H131" s="424"/>
    </row>
    <row r="132" spans="1:8" ht="15.75" thickBot="1" x14ac:dyDescent="0.3">
      <c r="A132" s="419"/>
      <c r="B132" s="420" t="s">
        <v>176</v>
      </c>
      <c r="C132" s="427">
        <f>+C107</f>
        <v>4506565</v>
      </c>
      <c r="D132" s="421"/>
      <c r="E132" s="427">
        <f t="shared" ref="E132:H132" si="5">+E107</f>
        <v>4506565</v>
      </c>
      <c r="F132" s="427">
        <f t="shared" si="5"/>
        <v>978101.16</v>
      </c>
      <c r="G132" s="427">
        <f t="shared" si="5"/>
        <v>825544.84</v>
      </c>
      <c r="H132" s="427">
        <f t="shared" si="5"/>
        <v>3528463.84</v>
      </c>
    </row>
    <row r="134" spans="1:8" x14ac:dyDescent="0.25">
      <c r="G134" s="415" t="s">
        <v>692</v>
      </c>
    </row>
    <row r="136" spans="1:8" x14ac:dyDescent="0.25">
      <c r="B136" s="608" t="s">
        <v>513</v>
      </c>
      <c r="C136" s="608"/>
      <c r="D136" s="608"/>
      <c r="E136" s="608"/>
      <c r="F136" s="608"/>
      <c r="G136" s="608"/>
    </row>
    <row r="137" spans="1:8" x14ac:dyDescent="0.25">
      <c r="B137" s="608" t="s">
        <v>514</v>
      </c>
      <c r="C137" s="608"/>
      <c r="D137" s="608"/>
      <c r="E137" s="608"/>
      <c r="F137" s="608"/>
      <c r="G137" s="608"/>
    </row>
    <row r="138" spans="1:8" x14ac:dyDescent="0.25">
      <c r="B138" s="608"/>
      <c r="C138" s="608"/>
      <c r="D138" s="608"/>
      <c r="E138" s="608"/>
      <c r="F138" s="608"/>
      <c r="G138" s="608"/>
    </row>
    <row r="139" spans="1:8" x14ac:dyDescent="0.25">
      <c r="B139" s="608"/>
      <c r="C139" s="608"/>
      <c r="D139" s="608"/>
      <c r="E139" s="608"/>
      <c r="F139" s="608"/>
      <c r="G139" s="608"/>
    </row>
    <row r="140" spans="1:8" x14ac:dyDescent="0.25">
      <c r="B140" s="608"/>
      <c r="C140" s="608"/>
      <c r="D140" s="608"/>
      <c r="E140" s="608"/>
      <c r="F140" s="608"/>
      <c r="G140" s="608"/>
    </row>
    <row r="141" spans="1:8" x14ac:dyDescent="0.25">
      <c r="B141" s="608" t="s">
        <v>521</v>
      </c>
      <c r="C141" s="608"/>
      <c r="D141" s="608"/>
      <c r="E141" s="608"/>
      <c r="F141" s="608"/>
      <c r="G141" s="608"/>
    </row>
    <row r="142" spans="1:8" x14ac:dyDescent="0.25">
      <c r="B142" s="608" t="s">
        <v>610</v>
      </c>
      <c r="C142" s="608"/>
      <c r="D142" s="608"/>
      <c r="E142" s="608"/>
      <c r="F142" s="608"/>
      <c r="G142" s="608"/>
    </row>
    <row r="143" spans="1:8" x14ac:dyDescent="0.25">
      <c r="B143" s="608"/>
      <c r="C143" s="608"/>
      <c r="D143" s="608"/>
      <c r="E143" s="608"/>
      <c r="F143" s="608"/>
      <c r="G143" s="608"/>
    </row>
    <row r="144" spans="1:8" x14ac:dyDescent="0.25">
      <c r="B144" s="608"/>
      <c r="C144" s="608"/>
      <c r="D144" s="608"/>
      <c r="E144" s="608"/>
      <c r="F144" s="608"/>
      <c r="G144" s="608"/>
    </row>
    <row r="145" spans="2:7" x14ac:dyDescent="0.25">
      <c r="B145" s="608"/>
      <c r="C145" s="608"/>
      <c r="D145" s="608"/>
      <c r="E145" s="608"/>
      <c r="F145" s="608"/>
      <c r="G145" s="608"/>
    </row>
    <row r="146" spans="2:7" x14ac:dyDescent="0.25">
      <c r="B146" s="608" t="s">
        <v>515</v>
      </c>
      <c r="C146" s="608"/>
      <c r="D146" s="608"/>
      <c r="E146" s="608"/>
      <c r="F146" s="608"/>
      <c r="G146" s="608"/>
    </row>
    <row r="147" spans="2:7" x14ac:dyDescent="0.25">
      <c r="B147" s="608" t="s">
        <v>517</v>
      </c>
      <c r="C147" s="608"/>
      <c r="D147" s="608"/>
      <c r="E147" s="608"/>
      <c r="F147" s="608"/>
      <c r="G147" s="608"/>
    </row>
    <row r="148" spans="2:7" x14ac:dyDescent="0.25">
      <c r="B148" s="608"/>
      <c r="C148" s="608"/>
      <c r="D148" s="608"/>
      <c r="E148" s="608"/>
      <c r="F148" s="608"/>
      <c r="G148" s="608"/>
    </row>
    <row r="149" spans="2:7" x14ac:dyDescent="0.25">
      <c r="B149" s="608"/>
      <c r="C149" s="608"/>
      <c r="D149" s="608"/>
      <c r="E149" s="608"/>
      <c r="F149" s="608"/>
      <c r="G149" s="608"/>
    </row>
  </sheetData>
  <mergeCells count="48">
    <mergeCell ref="B149:G149"/>
    <mergeCell ref="B138:G138"/>
    <mergeCell ref="B139:G139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37:G137"/>
    <mergeCell ref="A65:B65"/>
    <mergeCell ref="A74:B74"/>
    <mergeCell ref="A85:B85"/>
    <mergeCell ref="A92:H92"/>
    <mergeCell ref="A93:H93"/>
    <mergeCell ref="A94:H94"/>
    <mergeCell ref="A95:H95"/>
    <mergeCell ref="A96:H96"/>
    <mergeCell ref="A98:B98"/>
    <mergeCell ref="A99:B99"/>
    <mergeCell ref="B136:G136"/>
    <mergeCell ref="A53:B53"/>
    <mergeCell ref="A27:H27"/>
    <mergeCell ref="A28:H28"/>
    <mergeCell ref="A30:B30"/>
    <mergeCell ref="A31:B31"/>
    <mergeCell ref="A45:H45"/>
    <mergeCell ref="A46:H46"/>
    <mergeCell ref="A47:H47"/>
    <mergeCell ref="A48:H48"/>
    <mergeCell ref="A49:H49"/>
    <mergeCell ref="A50:H50"/>
    <mergeCell ref="A52:B52"/>
    <mergeCell ref="A26:H26"/>
    <mergeCell ref="A1:H1"/>
    <mergeCell ref="A2:H2"/>
    <mergeCell ref="A3:H3"/>
    <mergeCell ref="A4:H4"/>
    <mergeCell ref="A5:H5"/>
    <mergeCell ref="A6:H6"/>
    <mergeCell ref="A7:B7"/>
    <mergeCell ref="A8:B8"/>
    <mergeCell ref="A23:H23"/>
    <mergeCell ref="A24:H24"/>
    <mergeCell ref="A25:H25"/>
  </mergeCells>
  <pageMargins left="0.25" right="0.25" top="0.75" bottom="0.75" header="0.3" footer="0.3"/>
  <pageSetup scale="20" fitToWidth="0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B34" workbookViewId="0">
      <selection activeCell="D6" sqref="D6"/>
    </sheetView>
  </sheetViews>
  <sheetFormatPr baseColWidth="10" defaultColWidth="11.42578125" defaultRowHeight="14.25" x14ac:dyDescent="0.25"/>
  <cols>
    <col min="1" max="1" width="1.42578125" style="88" customWidth="1"/>
    <col min="2" max="2" width="51.7109375" style="88" customWidth="1"/>
    <col min="3" max="3" width="30.85546875" style="88" customWidth="1"/>
    <col min="4" max="4" width="32.7109375" style="88" customWidth="1"/>
    <col min="5" max="16384" width="11.42578125" style="88"/>
  </cols>
  <sheetData>
    <row r="1" spans="1:4" s="120" customFormat="1" ht="15" x14ac:dyDescent="0.25">
      <c r="A1" s="563" t="s">
        <v>179</v>
      </c>
      <c r="B1" s="563"/>
      <c r="C1" s="563"/>
      <c r="D1" s="563"/>
    </row>
    <row r="2" spans="1:4" s="121" customFormat="1" ht="15.75" x14ac:dyDescent="0.25">
      <c r="A2" s="563" t="s">
        <v>389</v>
      </c>
      <c r="B2" s="563"/>
      <c r="C2" s="563"/>
      <c r="D2" s="563"/>
    </row>
    <row r="3" spans="1:4" s="121" customFormat="1" ht="15.75" x14ac:dyDescent="0.25">
      <c r="A3" s="563" t="s">
        <v>362</v>
      </c>
      <c r="B3" s="563"/>
      <c r="C3" s="563"/>
      <c r="D3" s="563"/>
    </row>
    <row r="4" spans="1:4" s="121" customFormat="1" ht="15.75" x14ac:dyDescent="0.25">
      <c r="A4" s="563" t="s">
        <v>500</v>
      </c>
      <c r="B4" s="563"/>
      <c r="C4" s="563"/>
      <c r="D4" s="563"/>
    </row>
    <row r="5" spans="1:4" s="122" customFormat="1" ht="15.75" thickBot="1" x14ac:dyDescent="0.3">
      <c r="A5" s="564" t="s">
        <v>125</v>
      </c>
      <c r="B5" s="564"/>
      <c r="C5" s="564"/>
      <c r="D5" s="564"/>
    </row>
    <row r="6" spans="1:4" s="118" customFormat="1" ht="27" customHeight="1" thickBot="1" x14ac:dyDescent="0.3">
      <c r="A6" s="609" t="s">
        <v>363</v>
      </c>
      <c r="B6" s="610"/>
      <c r="C6" s="238"/>
      <c r="D6" s="345">
        <v>825544.84</v>
      </c>
    </row>
    <row r="7" spans="1:4" s="241" customFormat="1" ht="9.75" customHeight="1" x14ac:dyDescent="0.25">
      <c r="A7" s="239"/>
      <c r="B7" s="239"/>
      <c r="C7" s="240"/>
      <c r="D7" s="240"/>
    </row>
    <row r="8" spans="1:4" s="241" customFormat="1" ht="17.25" customHeight="1" thickBot="1" x14ac:dyDescent="0.3">
      <c r="A8" s="243" t="s">
        <v>338</v>
      </c>
      <c r="B8" s="243"/>
      <c r="C8" s="244"/>
      <c r="D8" s="244"/>
    </row>
    <row r="9" spans="1:4" ht="20.100000000000001" customHeight="1" thickBot="1" x14ac:dyDescent="0.3">
      <c r="A9" s="245" t="s">
        <v>364</v>
      </c>
      <c r="B9" s="246"/>
      <c r="C9" s="247"/>
      <c r="D9" s="348" t="s">
        <v>325</v>
      </c>
    </row>
    <row r="10" spans="1:4" ht="20.100000000000001" customHeight="1" x14ac:dyDescent="0.25">
      <c r="A10" s="128"/>
      <c r="B10" s="131" t="s">
        <v>367</v>
      </c>
      <c r="C10" s="377" t="s">
        <v>325</v>
      </c>
      <c r="D10" s="125"/>
    </row>
    <row r="11" spans="1:4" ht="33" customHeight="1" x14ac:dyDescent="0.25">
      <c r="A11" s="128"/>
      <c r="B11" s="131" t="s">
        <v>368</v>
      </c>
      <c r="C11" s="377" t="s">
        <v>325</v>
      </c>
      <c r="D11" s="125"/>
    </row>
    <row r="12" spans="1:4" ht="20.100000000000001" customHeight="1" x14ac:dyDescent="0.25">
      <c r="A12" s="130"/>
      <c r="B12" s="131" t="s">
        <v>371</v>
      </c>
      <c r="C12" s="377" t="s">
        <v>325</v>
      </c>
      <c r="D12" s="125"/>
    </row>
    <row r="13" spans="1:4" ht="20.100000000000001" customHeight="1" x14ac:dyDescent="0.25">
      <c r="A13" s="130"/>
      <c r="B13" s="131" t="s">
        <v>373</v>
      </c>
      <c r="C13" s="377" t="s">
        <v>325</v>
      </c>
      <c r="D13" s="125"/>
    </row>
    <row r="14" spans="1:4" ht="20.100000000000001" customHeight="1" x14ac:dyDescent="0.25">
      <c r="A14" s="126" t="s">
        <v>374</v>
      </c>
      <c r="B14" s="131"/>
      <c r="C14" s="377" t="s">
        <v>325</v>
      </c>
      <c r="D14" s="125"/>
    </row>
    <row r="15" spans="1:4" ht="7.5" customHeight="1" x14ac:dyDescent="0.25">
      <c r="A15" s="130"/>
      <c r="B15" s="131"/>
      <c r="C15" s="236"/>
      <c r="D15" s="125"/>
    </row>
    <row r="16" spans="1:4" ht="20.100000000000001" customHeight="1" thickBot="1" x14ac:dyDescent="0.3">
      <c r="A16" s="242" t="s">
        <v>326</v>
      </c>
      <c r="B16" s="129"/>
      <c r="C16" s="236"/>
      <c r="D16" s="125"/>
    </row>
    <row r="17" spans="1:4" ht="20.100000000000001" customHeight="1" thickBot="1" x14ac:dyDescent="0.3">
      <c r="A17" s="245" t="s">
        <v>365</v>
      </c>
      <c r="B17" s="246"/>
      <c r="C17" s="247"/>
      <c r="D17" s="348">
        <f>+C18+C19</f>
        <v>167813.42</v>
      </c>
    </row>
    <row r="18" spans="1:4" ht="26.45" customHeight="1" x14ac:dyDescent="0.25">
      <c r="A18" s="130"/>
      <c r="B18" s="131" t="s">
        <v>375</v>
      </c>
      <c r="C18" s="377">
        <v>15257.1</v>
      </c>
      <c r="D18" s="125"/>
    </row>
    <row r="19" spans="1:4" ht="20.100000000000001" customHeight="1" x14ac:dyDescent="0.25">
      <c r="A19" s="130"/>
      <c r="B19" s="131" t="s">
        <v>509</v>
      </c>
      <c r="C19" s="377">
        <v>152556.32</v>
      </c>
      <c r="D19" s="125"/>
    </row>
    <row r="20" spans="1:4" ht="20.100000000000001" customHeight="1" x14ac:dyDescent="0.25">
      <c r="A20" s="130"/>
      <c r="B20" s="131" t="s">
        <v>376</v>
      </c>
      <c r="C20" s="377" t="s">
        <v>325</v>
      </c>
      <c r="D20" s="125"/>
    </row>
    <row r="21" spans="1:4" ht="25.5" customHeight="1" x14ac:dyDescent="0.25">
      <c r="A21" s="130"/>
      <c r="B21" s="131" t="s">
        <v>377</v>
      </c>
      <c r="C21" s="377" t="s">
        <v>325</v>
      </c>
      <c r="D21" s="125"/>
    </row>
    <row r="22" spans="1:4" ht="20.100000000000001" customHeight="1" x14ac:dyDescent="0.25">
      <c r="A22" s="130"/>
      <c r="B22" s="131" t="s">
        <v>378</v>
      </c>
      <c r="C22" s="377" t="s">
        <v>325</v>
      </c>
      <c r="D22" s="125"/>
    </row>
    <row r="23" spans="1:4" ht="20.100000000000001" customHeight="1" x14ac:dyDescent="0.25">
      <c r="A23" s="130"/>
      <c r="B23" s="131" t="s">
        <v>379</v>
      </c>
      <c r="C23" s="377">
        <v>0</v>
      </c>
      <c r="D23" s="125"/>
    </row>
    <row r="24" spans="1:4" ht="20.100000000000001" customHeight="1" x14ac:dyDescent="0.25">
      <c r="A24" s="126" t="s">
        <v>380</v>
      </c>
      <c r="B24" s="131"/>
      <c r="C24" s="377" t="s">
        <v>325</v>
      </c>
      <c r="D24" s="125"/>
    </row>
    <row r="25" spans="1:4" ht="20.100000000000001" customHeight="1" thickBot="1" x14ac:dyDescent="0.3">
      <c r="A25" s="130"/>
      <c r="B25" s="131"/>
      <c r="C25" s="125"/>
      <c r="D25" s="125"/>
    </row>
    <row r="26" spans="1:4" ht="26.25" customHeight="1" thickBot="1" x14ac:dyDescent="0.3">
      <c r="A26" s="251" t="s">
        <v>381</v>
      </c>
      <c r="B26" s="252"/>
      <c r="C26" s="253"/>
      <c r="D26" s="345">
        <f>+D6+D17</f>
        <v>993358.26</v>
      </c>
    </row>
    <row r="28" spans="1:4" x14ac:dyDescent="0.25">
      <c r="D28" s="88" t="s">
        <v>182</v>
      </c>
    </row>
    <row r="30" spans="1:4" x14ac:dyDescent="0.25">
      <c r="B30" s="565" t="s">
        <v>523</v>
      </c>
      <c r="C30" s="565"/>
      <c r="D30" s="565"/>
    </row>
    <row r="31" spans="1:4" x14ac:dyDescent="0.25">
      <c r="B31" s="565" t="s">
        <v>514</v>
      </c>
      <c r="C31" s="565"/>
      <c r="D31" s="565"/>
    </row>
    <row r="32" spans="1:4" x14ac:dyDescent="0.25">
      <c r="B32" s="565"/>
      <c r="C32" s="565"/>
      <c r="D32" s="565"/>
    </row>
    <row r="33" spans="2:4" x14ac:dyDescent="0.25">
      <c r="B33" s="565"/>
      <c r="C33" s="565"/>
      <c r="D33" s="565"/>
    </row>
    <row r="34" spans="2:4" x14ac:dyDescent="0.25">
      <c r="B34" s="565" t="s">
        <v>521</v>
      </c>
      <c r="C34" s="565"/>
      <c r="D34" s="565"/>
    </row>
    <row r="35" spans="2:4" x14ac:dyDescent="0.25">
      <c r="B35" s="565" t="s">
        <v>516</v>
      </c>
      <c r="C35" s="565"/>
      <c r="D35" s="565"/>
    </row>
    <row r="36" spans="2:4" x14ac:dyDescent="0.25">
      <c r="B36" s="565"/>
      <c r="C36" s="565"/>
      <c r="D36" s="565"/>
    </row>
    <row r="37" spans="2:4" x14ac:dyDescent="0.25">
      <c r="B37" s="565"/>
      <c r="C37" s="565"/>
      <c r="D37" s="565"/>
    </row>
    <row r="38" spans="2:4" x14ac:dyDescent="0.25">
      <c r="B38" s="565" t="s">
        <v>515</v>
      </c>
      <c r="C38" s="565"/>
      <c r="D38" s="565"/>
    </row>
    <row r="39" spans="2:4" x14ac:dyDescent="0.25">
      <c r="B39" s="565" t="s">
        <v>517</v>
      </c>
      <c r="C39" s="565"/>
      <c r="D39" s="565"/>
    </row>
    <row r="40" spans="2:4" x14ac:dyDescent="0.25">
      <c r="B40" s="565"/>
      <c r="C40" s="565"/>
      <c r="D40" s="565"/>
    </row>
    <row r="41" spans="2:4" x14ac:dyDescent="0.25">
      <c r="B41" s="565"/>
      <c r="C41" s="565"/>
      <c r="D41" s="565"/>
    </row>
    <row r="42" spans="2:4" x14ac:dyDescent="0.25">
      <c r="B42" s="565"/>
      <c r="C42" s="565"/>
      <c r="D42" s="565"/>
    </row>
    <row r="43" spans="2:4" x14ac:dyDescent="0.25">
      <c r="B43" s="565"/>
      <c r="C43" s="565"/>
      <c r="D43" s="565"/>
    </row>
    <row r="44" spans="2:4" x14ac:dyDescent="0.25">
      <c r="B44" s="565"/>
      <c r="C44" s="565"/>
      <c r="D44" s="565"/>
    </row>
  </sheetData>
  <mergeCells count="21"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A6:B6"/>
    <mergeCell ref="A1:D1"/>
    <mergeCell ref="A2:D2"/>
    <mergeCell ref="A3:D3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7" workbookViewId="0">
      <selection activeCell="B43" sqref="B43:D43"/>
    </sheetView>
  </sheetViews>
  <sheetFormatPr baseColWidth="10" defaultColWidth="11.42578125" defaultRowHeight="14.25" x14ac:dyDescent="0.2"/>
  <cols>
    <col min="1" max="1" width="4.28515625" style="104" customWidth="1"/>
    <col min="2" max="2" width="41.5703125" style="8" customWidth="1"/>
    <col min="3" max="3" width="26.7109375" style="8" customWidth="1"/>
    <col min="4" max="4" width="14.7109375" style="8" customWidth="1"/>
    <col min="5" max="5" width="21.28515625" style="8" customWidth="1"/>
    <col min="6" max="16384" width="11.42578125" style="8"/>
  </cols>
  <sheetData>
    <row r="1" spans="1:5" ht="15" x14ac:dyDescent="0.25">
      <c r="C1" s="227" t="s">
        <v>179</v>
      </c>
      <c r="E1" s="186" t="s">
        <v>235</v>
      </c>
    </row>
    <row r="2" spans="1:5" ht="15" x14ac:dyDescent="0.25">
      <c r="C2" s="227" t="s">
        <v>389</v>
      </c>
    </row>
    <row r="3" spans="1:5" ht="15.75" x14ac:dyDescent="0.25">
      <c r="A3" s="620" t="s">
        <v>299</v>
      </c>
      <c r="B3" s="620"/>
      <c r="C3" s="620"/>
      <c r="D3" s="620"/>
      <c r="E3" s="620"/>
    </row>
    <row r="4" spans="1:5" ht="15.75" x14ac:dyDescent="0.25">
      <c r="B4" s="189"/>
      <c r="C4" s="287" t="s">
        <v>500</v>
      </c>
      <c r="D4" s="189"/>
      <c r="E4" s="189"/>
    </row>
    <row r="5" spans="1:5" ht="15.75" x14ac:dyDescent="0.25">
      <c r="A5" s="44"/>
      <c r="B5" s="44"/>
      <c r="C5" s="287" t="s">
        <v>382</v>
      </c>
      <c r="D5" s="45"/>
      <c r="E5" s="228"/>
    </row>
    <row r="6" spans="1:5" ht="6.75" customHeight="1" thickBot="1" x14ac:dyDescent="0.25"/>
    <row r="7" spans="1:5" s="187" customFormat="1" ht="30" customHeight="1" x14ac:dyDescent="0.25">
      <c r="A7" s="621" t="s">
        <v>293</v>
      </c>
      <c r="B7" s="622"/>
      <c r="C7" s="223" t="s">
        <v>294</v>
      </c>
      <c r="D7" s="224" t="s">
        <v>295</v>
      </c>
      <c r="E7" s="225" t="s">
        <v>219</v>
      </c>
    </row>
    <row r="8" spans="1:5" s="187" customFormat="1" ht="30" customHeight="1" thickBot="1" x14ac:dyDescent="0.3">
      <c r="A8" s="623"/>
      <c r="B8" s="624"/>
      <c r="C8" s="226" t="s">
        <v>296</v>
      </c>
      <c r="D8" s="226" t="s">
        <v>297</v>
      </c>
      <c r="E8" s="230" t="s">
        <v>298</v>
      </c>
    </row>
    <row r="9" spans="1:5" s="187" customFormat="1" ht="21" customHeight="1" x14ac:dyDescent="0.25">
      <c r="A9" s="625" t="s">
        <v>300</v>
      </c>
      <c r="B9" s="626"/>
      <c r="C9" s="626"/>
      <c r="D9" s="626"/>
      <c r="E9" s="627"/>
    </row>
    <row r="10" spans="1:5" s="187" customFormat="1" ht="20.25" customHeight="1" x14ac:dyDescent="0.25">
      <c r="A10" s="220">
        <v>1</v>
      </c>
      <c r="B10" s="221"/>
      <c r="C10" s="229"/>
      <c r="D10" s="221"/>
      <c r="E10" s="222"/>
    </row>
    <row r="11" spans="1:5" s="187" customFormat="1" ht="20.25" customHeight="1" x14ac:dyDescent="0.25">
      <c r="A11" s="220">
        <v>2</v>
      </c>
      <c r="B11" s="221"/>
      <c r="C11" s="229"/>
      <c r="D11" s="221"/>
      <c r="E11" s="222"/>
    </row>
    <row r="12" spans="1:5" s="187" customFormat="1" ht="20.25" customHeight="1" x14ac:dyDescent="0.25">
      <c r="A12" s="220">
        <v>3</v>
      </c>
      <c r="B12" s="628" t="s">
        <v>390</v>
      </c>
      <c r="C12" s="629"/>
      <c r="D12" s="221"/>
      <c r="E12" s="222"/>
    </row>
    <row r="13" spans="1:5" s="187" customFormat="1" ht="20.25" customHeight="1" x14ac:dyDescent="0.25">
      <c r="A13" s="220">
        <v>4</v>
      </c>
      <c r="B13" s="628"/>
      <c r="C13" s="629"/>
      <c r="D13" s="221"/>
      <c r="E13" s="222"/>
    </row>
    <row r="14" spans="1:5" s="187" customFormat="1" ht="20.25" customHeight="1" x14ac:dyDescent="0.25">
      <c r="A14" s="220">
        <v>5</v>
      </c>
      <c r="B14" s="628"/>
      <c r="C14" s="629"/>
      <c r="D14" s="221"/>
      <c r="E14" s="222"/>
    </row>
    <row r="15" spans="1:5" s="187" customFormat="1" ht="20.25" customHeight="1" x14ac:dyDescent="0.25">
      <c r="A15" s="220">
        <v>6</v>
      </c>
      <c r="B15" s="221"/>
      <c r="C15" s="229"/>
      <c r="D15" s="221"/>
      <c r="E15" s="222"/>
    </row>
    <row r="16" spans="1:5" s="187" customFormat="1" ht="20.25" customHeight="1" x14ac:dyDescent="0.25">
      <c r="A16" s="220">
        <v>7</v>
      </c>
      <c r="B16" s="221"/>
      <c r="C16" s="229"/>
      <c r="D16" s="221"/>
      <c r="E16" s="222"/>
    </row>
    <row r="17" spans="1:5" s="187" customFormat="1" ht="20.25" customHeight="1" x14ac:dyDescent="0.25">
      <c r="A17" s="220">
        <v>8</v>
      </c>
      <c r="B17" s="221"/>
      <c r="C17" s="229"/>
      <c r="D17" s="221"/>
      <c r="E17" s="222"/>
    </row>
    <row r="18" spans="1:5" s="187" customFormat="1" ht="20.25" customHeight="1" x14ac:dyDescent="0.25">
      <c r="A18" s="220">
        <v>9</v>
      </c>
      <c r="B18" s="221"/>
      <c r="C18" s="229"/>
      <c r="D18" s="221"/>
      <c r="E18" s="222"/>
    </row>
    <row r="19" spans="1:5" s="187" customFormat="1" ht="20.25" customHeight="1" x14ac:dyDescent="0.25">
      <c r="A19" s="220">
        <v>10</v>
      </c>
      <c r="B19" s="221"/>
      <c r="C19" s="229"/>
      <c r="D19" s="221"/>
      <c r="E19" s="222"/>
    </row>
    <row r="20" spans="1:5" s="187" customFormat="1" ht="20.25" customHeight="1" x14ac:dyDescent="0.25">
      <c r="A20" s="220"/>
      <c r="B20" s="221" t="s">
        <v>301</v>
      </c>
      <c r="C20" s="229"/>
      <c r="D20" s="221"/>
      <c r="E20" s="222"/>
    </row>
    <row r="21" spans="1:5" s="187" customFormat="1" ht="20.25" customHeight="1" x14ac:dyDescent="0.25">
      <c r="A21" s="220"/>
      <c r="B21" s="221"/>
      <c r="C21" s="229"/>
      <c r="D21" s="221"/>
      <c r="E21" s="222"/>
    </row>
    <row r="22" spans="1:5" s="187" customFormat="1" ht="21" customHeight="1" x14ac:dyDescent="0.25">
      <c r="A22" s="617" t="s">
        <v>302</v>
      </c>
      <c r="B22" s="618"/>
      <c r="C22" s="618"/>
      <c r="D22" s="618"/>
      <c r="E22" s="619"/>
    </row>
    <row r="23" spans="1:5" s="187" customFormat="1" ht="20.25" customHeight="1" x14ac:dyDescent="0.25">
      <c r="A23" s="220">
        <v>1</v>
      </c>
      <c r="B23" s="221"/>
      <c r="C23" s="229"/>
      <c r="D23" s="221"/>
      <c r="E23" s="222"/>
    </row>
    <row r="24" spans="1:5" s="187" customFormat="1" ht="20.25" customHeight="1" x14ac:dyDescent="0.25">
      <c r="A24" s="220">
        <v>2</v>
      </c>
      <c r="B24" s="221"/>
      <c r="C24" s="229"/>
      <c r="D24" s="221"/>
      <c r="E24" s="222"/>
    </row>
    <row r="25" spans="1:5" s="187" customFormat="1" ht="20.25" customHeight="1" x14ac:dyDescent="0.25">
      <c r="A25" s="220">
        <v>3</v>
      </c>
      <c r="B25" s="221"/>
      <c r="C25" s="229"/>
      <c r="D25" s="221"/>
      <c r="E25" s="222"/>
    </row>
    <row r="26" spans="1:5" s="187" customFormat="1" ht="20.25" customHeight="1" x14ac:dyDescent="0.25">
      <c r="A26" s="220">
        <v>4</v>
      </c>
      <c r="B26" s="221"/>
      <c r="C26" s="229"/>
      <c r="D26" s="221"/>
      <c r="E26" s="222"/>
    </row>
    <row r="27" spans="1:5" s="187" customFormat="1" ht="20.25" customHeight="1" x14ac:dyDescent="0.25">
      <c r="A27" s="220">
        <v>5</v>
      </c>
      <c r="B27" s="221"/>
      <c r="C27" s="229"/>
      <c r="D27" s="221"/>
      <c r="E27" s="222"/>
    </row>
    <row r="28" spans="1:5" s="187" customFormat="1" ht="20.25" customHeight="1" x14ac:dyDescent="0.25">
      <c r="A28" s="220">
        <v>6</v>
      </c>
      <c r="B28" s="221"/>
      <c r="C28" s="229"/>
      <c r="D28" s="221"/>
      <c r="E28" s="222"/>
    </row>
    <row r="29" spans="1:5" s="187" customFormat="1" ht="20.25" customHeight="1" x14ac:dyDescent="0.25">
      <c r="A29" s="220">
        <v>7</v>
      </c>
      <c r="B29" s="221"/>
      <c r="C29" s="229"/>
      <c r="D29" s="221"/>
      <c r="E29" s="222"/>
    </row>
    <row r="30" spans="1:5" s="187" customFormat="1" ht="20.25" customHeight="1" x14ac:dyDescent="0.25">
      <c r="A30" s="220">
        <v>8</v>
      </c>
      <c r="B30" s="221"/>
      <c r="C30" s="229"/>
      <c r="D30" s="221"/>
      <c r="E30" s="222"/>
    </row>
    <row r="31" spans="1:5" s="187" customFormat="1" ht="20.25" customHeight="1" x14ac:dyDescent="0.25">
      <c r="A31" s="220">
        <v>9</v>
      </c>
      <c r="B31" s="221"/>
      <c r="C31" s="229"/>
      <c r="D31" s="221"/>
      <c r="E31" s="222"/>
    </row>
    <row r="32" spans="1:5" s="187" customFormat="1" ht="20.25" customHeight="1" x14ac:dyDescent="0.25">
      <c r="A32" s="220">
        <v>10</v>
      </c>
      <c r="B32" s="221"/>
      <c r="C32" s="229"/>
      <c r="D32" s="221"/>
      <c r="E32" s="222"/>
    </row>
    <row r="33" spans="1:10" s="101" customFormat="1" ht="39.950000000000003" customHeight="1" x14ac:dyDescent="0.2">
      <c r="A33" s="220"/>
      <c r="B33" s="177" t="s">
        <v>303</v>
      </c>
      <c r="C33" s="179"/>
      <c r="D33" s="178"/>
      <c r="E33" s="180"/>
    </row>
    <row r="34" spans="1:10" s="101" customFormat="1" ht="39.950000000000003" customHeight="1" thickBot="1" x14ac:dyDescent="0.25">
      <c r="A34" s="220"/>
      <c r="B34" s="177"/>
      <c r="C34" s="179"/>
      <c r="D34" s="178"/>
      <c r="E34" s="180"/>
    </row>
    <row r="35" spans="1:10" ht="30" customHeight="1" thickBot="1" x14ac:dyDescent="0.25">
      <c r="A35" s="190"/>
      <c r="B35" s="182" t="s">
        <v>304</v>
      </c>
      <c r="C35" s="183"/>
      <c r="D35" s="184"/>
      <c r="E35" s="185"/>
    </row>
    <row r="36" spans="1:10" x14ac:dyDescent="0.2">
      <c r="J36" s="46"/>
    </row>
    <row r="39" spans="1:10" x14ac:dyDescent="0.2">
      <c r="B39" s="581" t="s">
        <v>513</v>
      </c>
      <c r="C39" s="581"/>
      <c r="D39" s="581"/>
    </row>
    <row r="40" spans="1:10" x14ac:dyDescent="0.2">
      <c r="B40" s="581" t="s">
        <v>514</v>
      </c>
      <c r="C40" s="581"/>
      <c r="D40" s="581"/>
    </row>
    <row r="41" spans="1:10" x14ac:dyDescent="0.2">
      <c r="B41" s="581"/>
      <c r="C41" s="581"/>
      <c r="D41" s="581"/>
    </row>
    <row r="42" spans="1:10" x14ac:dyDescent="0.2">
      <c r="B42" s="581"/>
      <c r="C42" s="581"/>
      <c r="D42" s="581"/>
    </row>
    <row r="43" spans="1:10" x14ac:dyDescent="0.2">
      <c r="B43" s="581"/>
      <c r="C43" s="581"/>
      <c r="D43" s="581"/>
    </row>
    <row r="44" spans="1:10" x14ac:dyDescent="0.2">
      <c r="B44" s="581" t="s">
        <v>521</v>
      </c>
      <c r="C44" s="581"/>
      <c r="D44" s="581"/>
    </row>
    <row r="45" spans="1:10" x14ac:dyDescent="0.2">
      <c r="B45" s="581" t="s">
        <v>516</v>
      </c>
      <c r="C45" s="581"/>
      <c r="D45" s="581"/>
    </row>
    <row r="46" spans="1:10" x14ac:dyDescent="0.2">
      <c r="B46" s="581"/>
      <c r="C46" s="581"/>
      <c r="D46" s="581"/>
    </row>
    <row r="47" spans="1:10" x14ac:dyDescent="0.2">
      <c r="B47" s="581"/>
      <c r="C47" s="581"/>
      <c r="D47" s="581"/>
    </row>
    <row r="48" spans="1:10" x14ac:dyDescent="0.2">
      <c r="B48" s="581"/>
      <c r="C48" s="581"/>
      <c r="D48" s="581"/>
    </row>
    <row r="49" spans="2:4" x14ac:dyDescent="0.2">
      <c r="B49" s="581" t="s">
        <v>515</v>
      </c>
      <c r="C49" s="581"/>
      <c r="D49" s="581"/>
    </row>
    <row r="50" spans="2:4" x14ac:dyDescent="0.2">
      <c r="B50" s="581" t="s">
        <v>517</v>
      </c>
      <c r="C50" s="581"/>
      <c r="D50" s="581"/>
    </row>
  </sheetData>
  <mergeCells count="17">
    <mergeCell ref="B49:D49"/>
    <mergeCell ref="B50:D50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A22:E22"/>
    <mergeCell ref="A3:E3"/>
    <mergeCell ref="A7:B8"/>
    <mergeCell ref="A9:E9"/>
    <mergeCell ref="B12:C14"/>
  </mergeCells>
  <printOptions horizontalCentered="1"/>
  <pageMargins left="0.25" right="0.25" top="0.75" bottom="0.75" header="0.3" footer="0.3"/>
  <pageSetup scale="71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22" workbookViewId="0">
      <selection activeCell="B1" sqref="A1:D51"/>
    </sheetView>
  </sheetViews>
  <sheetFormatPr baseColWidth="10" defaultColWidth="11.42578125" defaultRowHeight="14.25" x14ac:dyDescent="0.2"/>
  <cols>
    <col min="1" max="1" width="4.28515625" style="104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C1" s="227" t="s">
        <v>179</v>
      </c>
      <c r="D1" s="186" t="s">
        <v>236</v>
      </c>
    </row>
    <row r="2" spans="1:4" ht="15" x14ac:dyDescent="0.25">
      <c r="C2" s="227" t="s">
        <v>389</v>
      </c>
    </row>
    <row r="3" spans="1:4" ht="15.75" x14ac:dyDescent="0.25">
      <c r="A3" s="620" t="s">
        <v>305</v>
      </c>
      <c r="B3" s="620"/>
      <c r="C3" s="620"/>
      <c r="D3" s="620"/>
    </row>
    <row r="4" spans="1:4" ht="15.75" x14ac:dyDescent="0.25">
      <c r="B4" s="189"/>
      <c r="C4" s="287" t="s">
        <v>500</v>
      </c>
      <c r="D4" s="189"/>
    </row>
    <row r="5" spans="1:4" ht="15.75" x14ac:dyDescent="0.25">
      <c r="A5" s="189"/>
      <c r="B5" s="189"/>
      <c r="C5" s="287" t="s">
        <v>382</v>
      </c>
      <c r="D5" s="228"/>
    </row>
    <row r="6" spans="1:4" ht="6.75" customHeight="1" thickBot="1" x14ac:dyDescent="0.25"/>
    <row r="7" spans="1:4" s="187" customFormat="1" ht="30" customHeight="1" x14ac:dyDescent="0.25">
      <c r="A7" s="621" t="s">
        <v>293</v>
      </c>
      <c r="B7" s="622"/>
      <c r="C7" s="630" t="s">
        <v>241</v>
      </c>
      <c r="D7" s="632" t="s">
        <v>306</v>
      </c>
    </row>
    <row r="8" spans="1:4" s="187" customFormat="1" ht="4.5" customHeight="1" thickBot="1" x14ac:dyDescent="0.3">
      <c r="A8" s="623"/>
      <c r="B8" s="624"/>
      <c r="C8" s="631"/>
      <c r="D8" s="633"/>
    </row>
    <row r="9" spans="1:4" s="187" customFormat="1" ht="21" customHeight="1" x14ac:dyDescent="0.25">
      <c r="A9" s="625" t="s">
        <v>300</v>
      </c>
      <c r="B9" s="626"/>
      <c r="C9" s="626"/>
      <c r="D9" s="627"/>
    </row>
    <row r="10" spans="1:4" s="187" customFormat="1" ht="20.25" customHeight="1" x14ac:dyDescent="0.25">
      <c r="A10" s="220">
        <v>1</v>
      </c>
      <c r="B10" s="221"/>
      <c r="C10" s="229"/>
      <c r="D10" s="222"/>
    </row>
    <row r="11" spans="1:4" s="187" customFormat="1" ht="20.25" customHeight="1" x14ac:dyDescent="0.25">
      <c r="A11" s="220">
        <v>2</v>
      </c>
      <c r="B11" s="221"/>
      <c r="C11" s="229"/>
      <c r="D11" s="222"/>
    </row>
    <row r="12" spans="1:4" s="187" customFormat="1" ht="20.25" customHeight="1" x14ac:dyDescent="0.25">
      <c r="A12" s="220">
        <v>3</v>
      </c>
      <c r="B12" s="221"/>
      <c r="C12" s="229"/>
      <c r="D12" s="222"/>
    </row>
    <row r="13" spans="1:4" s="187" customFormat="1" ht="20.25" customHeight="1" x14ac:dyDescent="0.25">
      <c r="A13" s="220">
        <v>4</v>
      </c>
      <c r="B13" s="628" t="s">
        <v>390</v>
      </c>
      <c r="C13" s="629"/>
      <c r="D13" s="222"/>
    </row>
    <row r="14" spans="1:4" s="187" customFormat="1" ht="20.25" customHeight="1" x14ac:dyDescent="0.25">
      <c r="A14" s="220">
        <v>5</v>
      </c>
      <c r="B14" s="628"/>
      <c r="C14" s="629"/>
      <c r="D14" s="222"/>
    </row>
    <row r="15" spans="1:4" s="187" customFormat="1" ht="20.25" customHeight="1" x14ac:dyDescent="0.25">
      <c r="A15" s="220">
        <v>6</v>
      </c>
      <c r="B15" s="628"/>
      <c r="C15" s="629"/>
      <c r="D15" s="222"/>
    </row>
    <row r="16" spans="1:4" s="187" customFormat="1" ht="20.25" customHeight="1" x14ac:dyDescent="0.25">
      <c r="A16" s="220">
        <v>7</v>
      </c>
      <c r="B16" s="221"/>
      <c r="C16" s="229"/>
      <c r="D16" s="222"/>
    </row>
    <row r="17" spans="1:4" s="187" customFormat="1" ht="20.25" customHeight="1" x14ac:dyDescent="0.25">
      <c r="A17" s="220">
        <v>8</v>
      </c>
      <c r="B17" s="221"/>
      <c r="C17" s="229"/>
      <c r="D17" s="222"/>
    </row>
    <row r="18" spans="1:4" s="187" customFormat="1" ht="20.25" customHeight="1" x14ac:dyDescent="0.25">
      <c r="A18" s="220">
        <v>9</v>
      </c>
      <c r="B18" s="221"/>
      <c r="C18" s="229"/>
      <c r="D18" s="222"/>
    </row>
    <row r="19" spans="1:4" s="187" customFormat="1" ht="20.25" customHeight="1" x14ac:dyDescent="0.25">
      <c r="A19" s="220">
        <v>10</v>
      </c>
      <c r="B19" s="221"/>
      <c r="C19" s="229"/>
      <c r="D19" s="222"/>
    </row>
    <row r="20" spans="1:4" s="187" customFormat="1" ht="20.25" customHeight="1" x14ac:dyDescent="0.25">
      <c r="A20" s="220"/>
      <c r="B20" s="221" t="s">
        <v>307</v>
      </c>
      <c r="C20" s="229"/>
      <c r="D20" s="222"/>
    </row>
    <row r="21" spans="1:4" s="187" customFormat="1" ht="20.25" customHeight="1" x14ac:dyDescent="0.25">
      <c r="A21" s="220"/>
      <c r="B21" s="221"/>
      <c r="C21" s="229"/>
      <c r="D21" s="222"/>
    </row>
    <row r="22" spans="1:4" s="187" customFormat="1" ht="21" customHeight="1" x14ac:dyDescent="0.25">
      <c r="A22" s="617" t="s">
        <v>302</v>
      </c>
      <c r="B22" s="618"/>
      <c r="C22" s="618"/>
      <c r="D22" s="619"/>
    </row>
    <row r="23" spans="1:4" s="187" customFormat="1" ht="20.25" customHeight="1" x14ac:dyDescent="0.25">
      <c r="A23" s="220">
        <v>1</v>
      </c>
      <c r="B23" s="221"/>
      <c r="C23" s="229"/>
      <c r="D23" s="222"/>
    </row>
    <row r="24" spans="1:4" s="187" customFormat="1" ht="20.25" customHeight="1" x14ac:dyDescent="0.25">
      <c r="A24" s="220">
        <v>2</v>
      </c>
      <c r="B24" s="221"/>
      <c r="C24" s="229"/>
      <c r="D24" s="222"/>
    </row>
    <row r="25" spans="1:4" s="187" customFormat="1" ht="20.25" customHeight="1" x14ac:dyDescent="0.25">
      <c r="A25" s="220">
        <v>3</v>
      </c>
      <c r="B25" s="221"/>
      <c r="C25" s="229"/>
      <c r="D25" s="222"/>
    </row>
    <row r="26" spans="1:4" s="187" customFormat="1" ht="20.25" customHeight="1" x14ac:dyDescent="0.25">
      <c r="A26" s="220">
        <v>4</v>
      </c>
      <c r="B26" s="221"/>
      <c r="C26" s="229"/>
      <c r="D26" s="222"/>
    </row>
    <row r="27" spans="1:4" s="187" customFormat="1" ht="20.25" customHeight="1" x14ac:dyDescent="0.25">
      <c r="A27" s="220">
        <v>5</v>
      </c>
      <c r="B27" s="221"/>
      <c r="C27" s="229"/>
      <c r="D27" s="222"/>
    </row>
    <row r="28" spans="1:4" s="187" customFormat="1" ht="20.25" customHeight="1" x14ac:dyDescent="0.25">
      <c r="A28" s="220">
        <v>6</v>
      </c>
      <c r="B28" s="221"/>
      <c r="C28" s="229"/>
      <c r="D28" s="222"/>
    </row>
    <row r="29" spans="1:4" s="187" customFormat="1" ht="20.25" customHeight="1" x14ac:dyDescent="0.25">
      <c r="A29" s="220">
        <v>7</v>
      </c>
      <c r="B29" s="221"/>
      <c r="C29" s="229"/>
      <c r="D29" s="222"/>
    </row>
    <row r="30" spans="1:4" s="187" customFormat="1" ht="20.25" customHeight="1" x14ac:dyDescent="0.25">
      <c r="A30" s="220">
        <v>8</v>
      </c>
      <c r="B30" s="221"/>
      <c r="C30" s="229"/>
      <c r="D30" s="222"/>
    </row>
    <row r="31" spans="1:4" s="187" customFormat="1" ht="20.25" customHeight="1" x14ac:dyDescent="0.25">
      <c r="A31" s="220">
        <v>9</v>
      </c>
      <c r="B31" s="221"/>
      <c r="C31" s="229"/>
      <c r="D31" s="222"/>
    </row>
    <row r="32" spans="1:4" s="187" customFormat="1" ht="20.25" customHeight="1" x14ac:dyDescent="0.25">
      <c r="A32" s="220">
        <v>10</v>
      </c>
      <c r="B32" s="221"/>
      <c r="C32" s="229"/>
      <c r="D32" s="222"/>
    </row>
    <row r="33" spans="1:9" s="101" customFormat="1" ht="39.950000000000003" customHeight="1" x14ac:dyDescent="0.2">
      <c r="A33" s="220"/>
      <c r="B33" s="177" t="s">
        <v>308</v>
      </c>
      <c r="C33" s="179"/>
      <c r="D33" s="180"/>
    </row>
    <row r="34" spans="1:9" s="101" customFormat="1" ht="39.950000000000003" customHeight="1" thickBot="1" x14ac:dyDescent="0.25">
      <c r="A34" s="220"/>
      <c r="B34" s="177"/>
      <c r="C34" s="179"/>
      <c r="D34" s="180"/>
    </row>
    <row r="35" spans="1:9" ht="30" customHeight="1" thickBot="1" x14ac:dyDescent="0.25">
      <c r="A35" s="190"/>
      <c r="B35" s="182" t="s">
        <v>304</v>
      </c>
      <c r="C35" s="183"/>
      <c r="D35" s="185"/>
    </row>
    <row r="36" spans="1:9" x14ac:dyDescent="0.2">
      <c r="I36" s="46"/>
    </row>
    <row r="39" spans="1:9" x14ac:dyDescent="0.2">
      <c r="B39" s="581" t="s">
        <v>513</v>
      </c>
      <c r="C39" s="581"/>
      <c r="D39" s="581"/>
    </row>
    <row r="40" spans="1:9" x14ac:dyDescent="0.2">
      <c r="B40" s="581" t="s">
        <v>514</v>
      </c>
      <c r="C40" s="581"/>
      <c r="D40" s="581"/>
    </row>
    <row r="41" spans="1:9" x14ac:dyDescent="0.2">
      <c r="B41" s="581"/>
      <c r="C41" s="581"/>
      <c r="D41" s="581"/>
    </row>
    <row r="42" spans="1:9" x14ac:dyDescent="0.2">
      <c r="B42" s="581"/>
      <c r="C42" s="581"/>
      <c r="D42" s="581"/>
    </row>
    <row r="43" spans="1:9" x14ac:dyDescent="0.2">
      <c r="B43" s="581"/>
      <c r="C43" s="581"/>
      <c r="D43" s="581"/>
    </row>
    <row r="44" spans="1:9" x14ac:dyDescent="0.2">
      <c r="B44" s="581" t="s">
        <v>521</v>
      </c>
      <c r="C44" s="581"/>
      <c r="D44" s="581"/>
    </row>
    <row r="45" spans="1:9" x14ac:dyDescent="0.2">
      <c r="B45" s="581" t="s">
        <v>516</v>
      </c>
      <c r="C45" s="581"/>
      <c r="D45" s="581"/>
    </row>
    <row r="46" spans="1:9" x14ac:dyDescent="0.2">
      <c r="B46" s="581"/>
      <c r="C46" s="581"/>
      <c r="D46" s="581"/>
    </row>
    <row r="47" spans="1:9" x14ac:dyDescent="0.2">
      <c r="B47" s="581"/>
      <c r="C47" s="581"/>
      <c r="D47" s="581"/>
    </row>
    <row r="48" spans="1:9" x14ac:dyDescent="0.2">
      <c r="B48" s="581"/>
      <c r="C48" s="581"/>
      <c r="D48" s="581"/>
    </row>
    <row r="49" spans="2:4" x14ac:dyDescent="0.2">
      <c r="B49" s="581" t="s">
        <v>515</v>
      </c>
      <c r="C49" s="581"/>
      <c r="D49" s="581"/>
    </row>
    <row r="50" spans="2:4" x14ac:dyDescent="0.2">
      <c r="B50" s="581" t="s">
        <v>517</v>
      </c>
      <c r="C50" s="581"/>
      <c r="D50" s="581"/>
    </row>
  </sheetData>
  <mergeCells count="19">
    <mergeCell ref="B49:D49"/>
    <mergeCell ref="B50:D50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A3:D3"/>
    <mergeCell ref="A7:B8"/>
    <mergeCell ref="A9:D9"/>
    <mergeCell ref="A22:D22"/>
    <mergeCell ref="C7:C8"/>
    <mergeCell ref="D7:D8"/>
    <mergeCell ref="B13:C15"/>
  </mergeCells>
  <printOptions horizontalCentered="1"/>
  <pageMargins left="0.25" right="0.25" top="0.75" bottom="0.75" header="0.3" footer="0.3"/>
  <pageSetup scale="73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0" workbookViewId="0">
      <selection activeCell="B1" sqref="A1:E43"/>
    </sheetView>
  </sheetViews>
  <sheetFormatPr baseColWidth="10" defaultColWidth="11.42578125" defaultRowHeight="14.25" x14ac:dyDescent="0.2"/>
  <cols>
    <col min="1" max="1" width="4.28515625" style="104" customWidth="1"/>
    <col min="2" max="2" width="52" style="8" customWidth="1"/>
    <col min="3" max="5" width="21.85546875" style="8" customWidth="1"/>
    <col min="6" max="16384" width="11.42578125" style="8"/>
  </cols>
  <sheetData>
    <row r="1" spans="1:5" ht="15" x14ac:dyDescent="0.25">
      <c r="C1" s="227" t="s">
        <v>179</v>
      </c>
      <c r="D1" s="227"/>
      <c r="E1" s="186" t="s">
        <v>237</v>
      </c>
    </row>
    <row r="2" spans="1:5" ht="15" x14ac:dyDescent="0.25">
      <c r="C2" s="227" t="s">
        <v>389</v>
      </c>
      <c r="D2" s="227"/>
    </row>
    <row r="3" spans="1:5" ht="15.75" x14ac:dyDescent="0.25">
      <c r="A3" s="620" t="s">
        <v>323</v>
      </c>
      <c r="B3" s="620"/>
      <c r="C3" s="620"/>
      <c r="D3" s="620"/>
      <c r="E3" s="620"/>
    </row>
    <row r="4" spans="1:5" ht="15.75" x14ac:dyDescent="0.25">
      <c r="B4" s="189"/>
      <c r="C4" s="287" t="s">
        <v>500</v>
      </c>
      <c r="D4" s="189"/>
      <c r="E4" s="189"/>
    </row>
    <row r="5" spans="1:5" ht="15.75" x14ac:dyDescent="0.25">
      <c r="A5" s="189"/>
      <c r="B5" s="189"/>
      <c r="C5" s="287" t="s">
        <v>382</v>
      </c>
      <c r="D5" s="189"/>
      <c r="E5" s="228"/>
    </row>
    <row r="6" spans="1:5" ht="6.75" customHeight="1" thickBot="1" x14ac:dyDescent="0.25"/>
    <row r="7" spans="1:5" s="187" customFormat="1" ht="17.25" customHeight="1" x14ac:dyDescent="0.25">
      <c r="A7" s="634" t="s">
        <v>116</v>
      </c>
      <c r="B7" s="635"/>
      <c r="C7" s="638" t="s">
        <v>309</v>
      </c>
      <c r="D7" s="254" t="s">
        <v>241</v>
      </c>
      <c r="E7" s="642" t="s">
        <v>306</v>
      </c>
    </row>
    <row r="8" spans="1:5" s="187" customFormat="1" ht="4.5" customHeight="1" thickBot="1" x14ac:dyDescent="0.3">
      <c r="A8" s="636"/>
      <c r="B8" s="637"/>
      <c r="C8" s="639"/>
      <c r="D8" s="255"/>
      <c r="E8" s="643"/>
    </row>
    <row r="9" spans="1:5" s="187" customFormat="1" ht="20.25" customHeight="1" x14ac:dyDescent="0.25">
      <c r="A9" s="181" t="s">
        <v>310</v>
      </c>
      <c r="B9" s="221"/>
      <c r="C9" s="229"/>
      <c r="D9" s="224"/>
      <c r="E9" s="222"/>
    </row>
    <row r="10" spans="1:5" s="187" customFormat="1" ht="20.25" customHeight="1" x14ac:dyDescent="0.25">
      <c r="A10" s="220"/>
      <c r="B10" s="232" t="s">
        <v>313</v>
      </c>
      <c r="C10" s="229"/>
      <c r="D10" s="229"/>
      <c r="E10" s="222"/>
    </row>
    <row r="11" spans="1:5" s="187" customFormat="1" ht="20.25" customHeight="1" x14ac:dyDescent="0.25">
      <c r="A11" s="220"/>
      <c r="B11" s="232" t="s">
        <v>311</v>
      </c>
      <c r="C11" s="229"/>
      <c r="D11" s="229"/>
      <c r="E11" s="222"/>
    </row>
    <row r="12" spans="1:5" s="187" customFormat="1" ht="20.25" customHeight="1" x14ac:dyDescent="0.25">
      <c r="A12" s="181" t="s">
        <v>312</v>
      </c>
      <c r="B12" s="232"/>
      <c r="C12" s="644" t="s">
        <v>390</v>
      </c>
      <c r="D12" s="629"/>
      <c r="E12" s="222"/>
    </row>
    <row r="13" spans="1:5" s="187" customFormat="1" ht="20.25" customHeight="1" x14ac:dyDescent="0.25">
      <c r="A13" s="220"/>
      <c r="B13" s="232" t="s">
        <v>314</v>
      </c>
      <c r="C13" s="644"/>
      <c r="D13" s="629"/>
      <c r="E13" s="222"/>
    </row>
    <row r="14" spans="1:5" s="187" customFormat="1" ht="20.25" customHeight="1" x14ac:dyDescent="0.25">
      <c r="A14" s="220"/>
      <c r="B14" s="232" t="s">
        <v>315</v>
      </c>
      <c r="C14" s="644"/>
      <c r="D14" s="629"/>
      <c r="E14" s="222"/>
    </row>
    <row r="15" spans="1:5" s="187" customFormat="1" ht="20.25" customHeight="1" x14ac:dyDescent="0.25">
      <c r="A15" s="181" t="s">
        <v>321</v>
      </c>
      <c r="B15" s="232"/>
      <c r="C15" s="229"/>
      <c r="D15" s="229"/>
      <c r="E15" s="222"/>
    </row>
    <row r="16" spans="1:5" s="187" customFormat="1" ht="20.25" customHeight="1" thickBot="1" x14ac:dyDescent="0.3">
      <c r="A16" s="220"/>
      <c r="B16" s="221"/>
      <c r="C16" s="229"/>
      <c r="D16" s="229"/>
      <c r="E16" s="222"/>
    </row>
    <row r="17" spans="1:10" s="187" customFormat="1" ht="21" customHeight="1" x14ac:dyDescent="0.25">
      <c r="A17" s="634" t="s">
        <v>116</v>
      </c>
      <c r="B17" s="635"/>
      <c r="C17" s="638" t="s">
        <v>309</v>
      </c>
      <c r="D17" s="256" t="s">
        <v>241</v>
      </c>
      <c r="E17" s="640" t="s">
        <v>306</v>
      </c>
    </row>
    <row r="18" spans="1:10" s="187" customFormat="1" ht="0.75" customHeight="1" thickBot="1" x14ac:dyDescent="0.3">
      <c r="A18" s="636"/>
      <c r="B18" s="637"/>
      <c r="C18" s="639"/>
      <c r="D18" s="257"/>
      <c r="E18" s="641"/>
    </row>
    <row r="19" spans="1:10" s="187" customFormat="1" ht="20.25" customHeight="1" x14ac:dyDescent="0.25">
      <c r="A19" s="181" t="s">
        <v>316</v>
      </c>
      <c r="B19" s="221"/>
      <c r="C19" s="229"/>
      <c r="D19" s="229"/>
      <c r="E19" s="222"/>
    </row>
    <row r="20" spans="1:10" s="187" customFormat="1" ht="20.25" customHeight="1" x14ac:dyDescent="0.25">
      <c r="A20" s="181" t="s">
        <v>317</v>
      </c>
      <c r="B20" s="221"/>
      <c r="C20" s="229"/>
      <c r="D20" s="229"/>
      <c r="E20" s="222"/>
    </row>
    <row r="21" spans="1:10" s="187" customFormat="1" ht="20.25" customHeight="1" x14ac:dyDescent="0.25">
      <c r="A21" s="181" t="s">
        <v>322</v>
      </c>
      <c r="B21" s="221"/>
      <c r="C21" s="229"/>
      <c r="D21" s="229"/>
      <c r="E21" s="222"/>
    </row>
    <row r="22" spans="1:10" s="187" customFormat="1" ht="20.25" customHeight="1" thickBot="1" x14ac:dyDescent="0.3">
      <c r="A22" s="220"/>
      <c r="B22" s="221"/>
      <c r="C22" s="229"/>
      <c r="D22" s="229"/>
      <c r="E22" s="222"/>
    </row>
    <row r="23" spans="1:10" s="187" customFormat="1" ht="21" customHeight="1" x14ac:dyDescent="0.25">
      <c r="A23" s="634" t="s">
        <v>116</v>
      </c>
      <c r="B23" s="635"/>
      <c r="C23" s="638" t="s">
        <v>309</v>
      </c>
      <c r="D23" s="256" t="s">
        <v>241</v>
      </c>
      <c r="E23" s="640" t="s">
        <v>306</v>
      </c>
    </row>
    <row r="24" spans="1:10" s="187" customFormat="1" ht="0.75" customHeight="1" thickBot="1" x14ac:dyDescent="0.3">
      <c r="A24" s="636"/>
      <c r="B24" s="637"/>
      <c r="C24" s="639"/>
      <c r="D24" s="257"/>
      <c r="E24" s="641"/>
    </row>
    <row r="25" spans="1:10" s="187" customFormat="1" ht="20.25" customHeight="1" x14ac:dyDescent="0.25">
      <c r="A25" s="181" t="s">
        <v>318</v>
      </c>
      <c r="B25" s="221"/>
      <c r="C25" s="229"/>
      <c r="D25" s="229"/>
      <c r="E25" s="222"/>
    </row>
    <row r="26" spans="1:10" s="187" customFormat="1" ht="20.25" customHeight="1" x14ac:dyDescent="0.25">
      <c r="A26" s="181" t="s">
        <v>319</v>
      </c>
      <c r="B26" s="221"/>
      <c r="C26" s="229"/>
      <c r="D26" s="229"/>
      <c r="E26" s="222"/>
    </row>
    <row r="27" spans="1:10" s="187" customFormat="1" ht="20.25" customHeight="1" x14ac:dyDescent="0.25">
      <c r="A27" s="181" t="s">
        <v>320</v>
      </c>
      <c r="B27" s="221"/>
      <c r="C27" s="229"/>
      <c r="D27" s="229"/>
      <c r="E27" s="222"/>
    </row>
    <row r="28" spans="1:10" s="187" customFormat="1" ht="20.25" customHeight="1" thickBot="1" x14ac:dyDescent="0.3">
      <c r="A28" s="233"/>
      <c r="B28" s="234"/>
      <c r="C28" s="231"/>
      <c r="D28" s="231"/>
      <c r="E28" s="235"/>
    </row>
    <row r="29" spans="1:10" x14ac:dyDescent="0.2">
      <c r="J29" s="46"/>
    </row>
    <row r="31" spans="1:10" x14ac:dyDescent="0.2">
      <c r="B31" s="581" t="s">
        <v>513</v>
      </c>
      <c r="C31" s="581"/>
      <c r="D31" s="581"/>
    </row>
    <row r="32" spans="1:10" x14ac:dyDescent="0.2">
      <c r="B32" s="581" t="s">
        <v>514</v>
      </c>
      <c r="C32" s="581"/>
      <c r="D32" s="581"/>
    </row>
    <row r="33" spans="2:4" x14ac:dyDescent="0.2">
      <c r="B33" s="581"/>
      <c r="C33" s="581"/>
      <c r="D33" s="581"/>
    </row>
    <row r="34" spans="2:4" x14ac:dyDescent="0.2">
      <c r="B34" s="581"/>
      <c r="C34" s="581"/>
      <c r="D34" s="581"/>
    </row>
    <row r="35" spans="2:4" x14ac:dyDescent="0.2">
      <c r="B35" s="581"/>
      <c r="C35" s="581"/>
      <c r="D35" s="581"/>
    </row>
    <row r="36" spans="2:4" x14ac:dyDescent="0.2">
      <c r="B36" s="581" t="s">
        <v>521</v>
      </c>
      <c r="C36" s="581"/>
      <c r="D36" s="581"/>
    </row>
    <row r="37" spans="2:4" x14ac:dyDescent="0.2">
      <c r="B37" s="581" t="s">
        <v>516</v>
      </c>
      <c r="C37" s="581"/>
      <c r="D37" s="581"/>
    </row>
    <row r="38" spans="2:4" x14ac:dyDescent="0.2">
      <c r="B38" s="581"/>
      <c r="C38" s="581"/>
      <c r="D38" s="581"/>
    </row>
    <row r="39" spans="2:4" x14ac:dyDescent="0.2">
      <c r="B39" s="581"/>
      <c r="C39" s="581"/>
      <c r="D39" s="581"/>
    </row>
    <row r="40" spans="2:4" x14ac:dyDescent="0.2">
      <c r="B40" s="581"/>
      <c r="C40" s="581"/>
      <c r="D40" s="581"/>
    </row>
    <row r="41" spans="2:4" x14ac:dyDescent="0.2">
      <c r="B41" s="581" t="s">
        <v>515</v>
      </c>
      <c r="C41" s="581"/>
      <c r="D41" s="581"/>
    </row>
    <row r="42" spans="2:4" x14ac:dyDescent="0.2">
      <c r="B42" s="581" t="s">
        <v>517</v>
      </c>
      <c r="C42" s="581"/>
      <c r="D42" s="581"/>
    </row>
    <row r="43" spans="2:4" x14ac:dyDescent="0.2">
      <c r="B43" s="581"/>
      <c r="C43" s="581"/>
      <c r="D43" s="581"/>
    </row>
    <row r="44" spans="2:4" x14ac:dyDescent="0.2">
      <c r="B44" s="581"/>
      <c r="C44" s="581"/>
      <c r="D44" s="581"/>
    </row>
    <row r="45" spans="2:4" x14ac:dyDescent="0.2">
      <c r="B45" s="581"/>
      <c r="C45" s="581"/>
      <c r="D45" s="581"/>
    </row>
  </sheetData>
  <mergeCells count="26"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A23:B24"/>
    <mergeCell ref="C23:C24"/>
    <mergeCell ref="E23:E24"/>
    <mergeCell ref="A3:E3"/>
    <mergeCell ref="A7:B8"/>
    <mergeCell ref="C7:C8"/>
    <mergeCell ref="E7:E8"/>
    <mergeCell ref="C17:C18"/>
    <mergeCell ref="E17:E18"/>
    <mergeCell ref="A17:B18"/>
    <mergeCell ref="C12:D14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55" workbookViewId="0">
      <selection activeCell="B66" sqref="B66"/>
    </sheetView>
  </sheetViews>
  <sheetFormatPr baseColWidth="10" defaultColWidth="11.42578125" defaultRowHeight="15.75" x14ac:dyDescent="0.25"/>
  <cols>
    <col min="1" max="1" width="1.5703125" style="63" customWidth="1"/>
    <col min="2" max="2" width="101.7109375" style="63" bestFit="1" customWidth="1"/>
    <col min="3" max="3" width="18.42578125" style="63" customWidth="1"/>
    <col min="4" max="4" width="18" style="63" customWidth="1"/>
    <col min="5" max="16384" width="11.42578125" style="64"/>
  </cols>
  <sheetData>
    <row r="1" spans="1:7" s="1" customFormat="1" ht="15" x14ac:dyDescent="0.25">
      <c r="A1" s="546" t="s">
        <v>179</v>
      </c>
      <c r="B1" s="546"/>
      <c r="C1" s="546"/>
      <c r="D1" s="546"/>
      <c r="E1" s="50"/>
      <c r="G1" s="49"/>
    </row>
    <row r="2" spans="1:7" x14ac:dyDescent="0.25">
      <c r="A2" s="544" t="s">
        <v>389</v>
      </c>
      <c r="B2" s="544"/>
      <c r="C2" s="544"/>
      <c r="D2" s="544"/>
    </row>
    <row r="3" spans="1:7" x14ac:dyDescent="0.25">
      <c r="A3" s="544" t="s">
        <v>0</v>
      </c>
      <c r="B3" s="544"/>
      <c r="C3" s="544"/>
      <c r="D3" s="544"/>
    </row>
    <row r="4" spans="1:7" x14ac:dyDescent="0.25">
      <c r="A4" s="544" t="s">
        <v>500</v>
      </c>
      <c r="B4" s="544"/>
      <c r="C4" s="544"/>
      <c r="D4" s="544"/>
    </row>
    <row r="5" spans="1:7" s="63" customFormat="1" thickBot="1" x14ac:dyDescent="0.3">
      <c r="A5" s="545" t="s">
        <v>125</v>
      </c>
      <c r="B5" s="545"/>
      <c r="C5" s="545"/>
      <c r="D5" s="545"/>
    </row>
    <row r="6" spans="1:7" x14ac:dyDescent="0.25">
      <c r="A6" s="80"/>
      <c r="B6" s="81"/>
      <c r="C6" s="82">
        <v>2015</v>
      </c>
      <c r="D6" s="83">
        <v>2014</v>
      </c>
    </row>
    <row r="7" spans="1:7" x14ac:dyDescent="0.25">
      <c r="A7" s="66" t="s">
        <v>1</v>
      </c>
      <c r="B7" s="67"/>
      <c r="C7" s="77"/>
      <c r="D7" s="68"/>
    </row>
    <row r="8" spans="1:7" x14ac:dyDescent="0.25">
      <c r="A8" s="69" t="s">
        <v>2</v>
      </c>
      <c r="B8" s="70"/>
      <c r="C8" s="302"/>
      <c r="D8" s="303"/>
    </row>
    <row r="9" spans="1:7" x14ac:dyDescent="0.25">
      <c r="A9" s="65"/>
      <c r="B9" s="78" t="s">
        <v>3</v>
      </c>
      <c r="C9" s="304"/>
      <c r="D9" s="305"/>
    </row>
    <row r="10" spans="1:7" x14ac:dyDescent="0.25">
      <c r="A10" s="65"/>
      <c r="B10" s="78" t="s">
        <v>4</v>
      </c>
      <c r="C10" s="304"/>
      <c r="D10" s="305"/>
    </row>
    <row r="11" spans="1:7" x14ac:dyDescent="0.25">
      <c r="A11" s="65"/>
      <c r="B11" s="78" t="s">
        <v>5</v>
      </c>
      <c r="C11" s="302"/>
      <c r="D11" s="303"/>
    </row>
    <row r="12" spans="1:7" x14ac:dyDescent="0.25">
      <c r="A12" s="65"/>
      <c r="B12" s="78" t="s">
        <v>6</v>
      </c>
      <c r="C12" s="302"/>
      <c r="D12" s="303"/>
    </row>
    <row r="13" spans="1:7" ht="18.75" x14ac:dyDescent="0.25">
      <c r="A13" s="65"/>
      <c r="B13" s="78" t="s">
        <v>177</v>
      </c>
      <c r="C13" s="302"/>
      <c r="D13" s="303"/>
    </row>
    <row r="14" spans="1:7" x14ac:dyDescent="0.25">
      <c r="A14" s="65"/>
      <c r="B14" s="78" t="s">
        <v>7</v>
      </c>
      <c r="C14" s="302"/>
      <c r="D14" s="303"/>
    </row>
    <row r="15" spans="1:7" x14ac:dyDescent="0.25">
      <c r="A15" s="65"/>
      <c r="B15" s="78" t="s">
        <v>8</v>
      </c>
      <c r="C15" s="302">
        <v>27884</v>
      </c>
      <c r="D15" s="303">
        <v>32040</v>
      </c>
    </row>
    <row r="16" spans="1:7" x14ac:dyDescent="0.25">
      <c r="A16" s="65"/>
      <c r="B16" s="78" t="s">
        <v>9</v>
      </c>
      <c r="C16" s="302"/>
      <c r="D16" s="303"/>
    </row>
    <row r="17" spans="1:4" x14ac:dyDescent="0.25">
      <c r="A17" s="69" t="s">
        <v>10</v>
      </c>
      <c r="B17" s="70"/>
      <c r="C17" s="304"/>
      <c r="D17" s="305"/>
    </row>
    <row r="18" spans="1:4" x14ac:dyDescent="0.25">
      <c r="A18" s="65"/>
      <c r="B18" s="78" t="s">
        <v>11</v>
      </c>
      <c r="C18" s="302"/>
      <c r="D18" s="303"/>
    </row>
    <row r="19" spans="1:4" x14ac:dyDescent="0.25">
      <c r="A19" s="65"/>
      <c r="B19" s="78" t="s">
        <v>12</v>
      </c>
      <c r="C19" s="304">
        <v>638701.98</v>
      </c>
      <c r="D19" s="305">
        <v>1099253</v>
      </c>
    </row>
    <row r="20" spans="1:4" x14ac:dyDescent="0.25">
      <c r="A20" s="69" t="s">
        <v>13</v>
      </c>
      <c r="B20" s="70"/>
      <c r="C20" s="304"/>
      <c r="D20" s="305"/>
    </row>
    <row r="21" spans="1:4" x14ac:dyDescent="0.25">
      <c r="A21" s="65"/>
      <c r="B21" s="78" t="s">
        <v>14</v>
      </c>
      <c r="C21" s="304"/>
      <c r="D21" s="305"/>
    </row>
    <row r="22" spans="1:4" x14ac:dyDescent="0.25">
      <c r="A22" s="65"/>
      <c r="B22" s="78" t="s">
        <v>15</v>
      </c>
      <c r="C22" s="304"/>
      <c r="D22" s="305"/>
    </row>
    <row r="23" spans="1:4" x14ac:dyDescent="0.25">
      <c r="A23" s="65"/>
      <c r="B23" s="78" t="s">
        <v>16</v>
      </c>
      <c r="C23" s="304"/>
      <c r="D23" s="305"/>
    </row>
    <row r="24" spans="1:4" x14ac:dyDescent="0.25">
      <c r="A24" s="65"/>
      <c r="B24" s="78" t="s">
        <v>17</v>
      </c>
      <c r="C24" s="304"/>
      <c r="D24" s="305"/>
    </row>
    <row r="25" spans="1:4" x14ac:dyDescent="0.25">
      <c r="A25" s="65"/>
      <c r="B25" s="78" t="s">
        <v>18</v>
      </c>
      <c r="C25" s="304">
        <v>0</v>
      </c>
      <c r="D25" s="305">
        <v>0</v>
      </c>
    </row>
    <row r="26" spans="1:4" x14ac:dyDescent="0.25">
      <c r="A26" s="65"/>
      <c r="B26" s="77"/>
      <c r="C26" s="304"/>
      <c r="D26" s="305"/>
    </row>
    <row r="27" spans="1:4" x14ac:dyDescent="0.25">
      <c r="A27" s="71" t="s">
        <v>19</v>
      </c>
      <c r="B27" s="72"/>
      <c r="C27" s="302">
        <f>SUM(C15:C25)</f>
        <v>666585.98</v>
      </c>
      <c r="D27" s="303">
        <f>+D15+D19+D25</f>
        <v>1131293</v>
      </c>
    </row>
    <row r="28" spans="1:4" x14ac:dyDescent="0.25">
      <c r="A28" s="65"/>
      <c r="B28" s="77"/>
      <c r="C28" s="304"/>
      <c r="D28" s="305"/>
    </row>
    <row r="29" spans="1:4" x14ac:dyDescent="0.25">
      <c r="A29" s="66" t="s">
        <v>20</v>
      </c>
      <c r="B29" s="67"/>
      <c r="C29" s="304"/>
      <c r="D29" s="305"/>
    </row>
    <row r="30" spans="1:4" x14ac:dyDescent="0.25">
      <c r="A30" s="69" t="s">
        <v>21</v>
      </c>
      <c r="B30" s="70"/>
      <c r="C30" s="304"/>
      <c r="D30" s="305"/>
    </row>
    <row r="31" spans="1:4" x14ac:dyDescent="0.25">
      <c r="A31" s="65"/>
      <c r="B31" s="78" t="s">
        <v>22</v>
      </c>
      <c r="C31" s="304">
        <f>435796.2+83744.13+152556.32</f>
        <v>672096.65</v>
      </c>
      <c r="D31" s="305">
        <f>435796.2+63600+194777.36</f>
        <v>694173.56</v>
      </c>
    </row>
    <row r="32" spans="1:4" x14ac:dyDescent="0.25">
      <c r="A32" s="65"/>
      <c r="B32" s="78" t="s">
        <v>23</v>
      </c>
      <c r="C32" s="304">
        <f>31984.27+597.4+19136.06+18400+2408.16</f>
        <v>72525.890000000014</v>
      </c>
      <c r="D32" s="305">
        <f>29243.07+1599.31+29982.64+15136.21+7002.86</f>
        <v>82964.090000000011</v>
      </c>
    </row>
    <row r="33" spans="1:4" x14ac:dyDescent="0.25">
      <c r="A33" s="65"/>
      <c r="B33" s="78" t="s">
        <v>24</v>
      </c>
      <c r="C33" s="304">
        <f>46090.9+5486.8+8353.4+2284.16+50170+5974+58116+50733.36</f>
        <v>227208.62</v>
      </c>
      <c r="D33" s="305">
        <f>35983.07+3967.2+13136.69+1900.08+12908.75+10110+11839.04</f>
        <v>89844.830000000016</v>
      </c>
    </row>
    <row r="34" spans="1:4" x14ac:dyDescent="0.25">
      <c r="A34" s="65"/>
      <c r="B34" s="78" t="s">
        <v>388</v>
      </c>
      <c r="C34" s="304">
        <v>6270</v>
      </c>
      <c r="D34" s="305">
        <v>0</v>
      </c>
    </row>
    <row r="35" spans="1:4" x14ac:dyDescent="0.25">
      <c r="A35" s="69" t="s">
        <v>12</v>
      </c>
      <c r="B35" s="70"/>
      <c r="C35" s="304"/>
      <c r="D35" s="305"/>
    </row>
    <row r="36" spans="1:4" x14ac:dyDescent="0.25">
      <c r="A36" s="65"/>
      <c r="B36" s="78" t="s">
        <v>25</v>
      </c>
      <c r="C36" s="304"/>
      <c r="D36" s="305"/>
    </row>
    <row r="37" spans="1:4" x14ac:dyDescent="0.25">
      <c r="A37" s="65"/>
      <c r="B37" s="78" t="s">
        <v>26</v>
      </c>
      <c r="C37" s="304"/>
      <c r="D37" s="305"/>
    </row>
    <row r="38" spans="1:4" x14ac:dyDescent="0.25">
      <c r="A38" s="65"/>
      <c r="B38" s="78" t="s">
        <v>27</v>
      </c>
      <c r="C38" s="304"/>
      <c r="D38" s="305"/>
    </row>
    <row r="39" spans="1:4" x14ac:dyDescent="0.25">
      <c r="A39" s="65"/>
      <c r="B39" s="78" t="s">
        <v>28</v>
      </c>
      <c r="C39" s="304"/>
      <c r="D39" s="305"/>
    </row>
    <row r="40" spans="1:4" x14ac:dyDescent="0.25">
      <c r="A40" s="65"/>
      <c r="B40" s="78" t="s">
        <v>29</v>
      </c>
      <c r="C40" s="304"/>
      <c r="D40" s="305"/>
    </row>
    <row r="41" spans="1:4" x14ac:dyDescent="0.25">
      <c r="A41" s="65"/>
      <c r="B41" s="78" t="s">
        <v>30</v>
      </c>
      <c r="C41" s="304"/>
      <c r="D41" s="305"/>
    </row>
    <row r="42" spans="1:4" x14ac:dyDescent="0.25">
      <c r="A42" s="65"/>
      <c r="B42" s="78" t="s">
        <v>31</v>
      </c>
      <c r="C42" s="304"/>
      <c r="D42" s="305"/>
    </row>
    <row r="43" spans="1:4" x14ac:dyDescent="0.25">
      <c r="A43" s="65"/>
      <c r="B43" s="78" t="s">
        <v>32</v>
      </c>
      <c r="C43" s="304"/>
      <c r="D43" s="305"/>
    </row>
    <row r="44" spans="1:4" x14ac:dyDescent="0.25">
      <c r="A44" s="65"/>
      <c r="B44" s="78" t="s">
        <v>33</v>
      </c>
      <c r="C44" s="304"/>
      <c r="D44" s="305"/>
    </row>
    <row r="45" spans="1:4" x14ac:dyDescent="0.25">
      <c r="A45" s="69" t="s">
        <v>34</v>
      </c>
      <c r="B45" s="70"/>
      <c r="C45" s="304"/>
      <c r="D45" s="305"/>
    </row>
    <row r="46" spans="1:4" x14ac:dyDescent="0.25">
      <c r="A46" s="65"/>
      <c r="B46" s="78" t="s">
        <v>35</v>
      </c>
      <c r="C46" s="304"/>
      <c r="D46" s="305"/>
    </row>
    <row r="47" spans="1:4" x14ac:dyDescent="0.25">
      <c r="A47" s="65"/>
      <c r="B47" s="78" t="s">
        <v>36</v>
      </c>
      <c r="C47" s="304"/>
      <c r="D47" s="305"/>
    </row>
    <row r="48" spans="1:4" x14ac:dyDescent="0.25">
      <c r="A48" s="65"/>
      <c r="B48" s="78" t="s">
        <v>37</v>
      </c>
      <c r="C48" s="304"/>
      <c r="D48" s="305"/>
    </row>
    <row r="49" spans="1:4" x14ac:dyDescent="0.25">
      <c r="A49" s="69" t="s">
        <v>38</v>
      </c>
      <c r="B49" s="70"/>
      <c r="C49" s="304"/>
      <c r="D49" s="305"/>
    </row>
    <row r="50" spans="1:4" x14ac:dyDescent="0.25">
      <c r="A50" s="65"/>
      <c r="B50" s="78" t="s">
        <v>39</v>
      </c>
      <c r="C50" s="304"/>
      <c r="D50" s="305"/>
    </row>
    <row r="51" spans="1:4" x14ac:dyDescent="0.25">
      <c r="A51" s="65"/>
      <c r="B51" s="78" t="s">
        <v>40</v>
      </c>
      <c r="C51" s="304"/>
      <c r="D51" s="305"/>
    </row>
    <row r="52" spans="1:4" x14ac:dyDescent="0.25">
      <c r="A52" s="65"/>
      <c r="B52" s="78" t="s">
        <v>41</v>
      </c>
      <c r="C52" s="304"/>
      <c r="D52" s="305"/>
    </row>
    <row r="53" spans="1:4" x14ac:dyDescent="0.25">
      <c r="A53" s="65"/>
      <c r="B53" s="78" t="s">
        <v>42</v>
      </c>
      <c r="C53" s="304"/>
      <c r="D53" s="305"/>
    </row>
    <row r="54" spans="1:4" x14ac:dyDescent="0.25">
      <c r="A54" s="65"/>
      <c r="B54" s="78" t="s">
        <v>43</v>
      </c>
      <c r="C54" s="304"/>
      <c r="D54" s="305"/>
    </row>
    <row r="55" spans="1:4" x14ac:dyDescent="0.25">
      <c r="A55" s="69" t="s">
        <v>44</v>
      </c>
      <c r="B55" s="70"/>
      <c r="C55" s="302"/>
      <c r="D55" s="303"/>
    </row>
    <row r="56" spans="1:4" x14ac:dyDescent="0.25">
      <c r="A56" s="65"/>
      <c r="B56" s="78" t="s">
        <v>45</v>
      </c>
      <c r="C56" s="302">
        <v>15257.1</v>
      </c>
      <c r="D56" s="303">
        <v>13486.15</v>
      </c>
    </row>
    <row r="57" spans="1:4" x14ac:dyDescent="0.25">
      <c r="A57" s="65"/>
      <c r="B57" s="78" t="s">
        <v>46</v>
      </c>
      <c r="C57" s="302"/>
      <c r="D57" s="303"/>
    </row>
    <row r="58" spans="1:4" x14ac:dyDescent="0.25">
      <c r="A58" s="65"/>
      <c r="B58" s="78" t="s">
        <v>47</v>
      </c>
      <c r="C58" s="302"/>
      <c r="D58" s="303"/>
    </row>
    <row r="59" spans="1:4" x14ac:dyDescent="0.25">
      <c r="A59" s="65"/>
      <c r="B59" s="78" t="s">
        <v>48</v>
      </c>
      <c r="C59" s="302"/>
      <c r="D59" s="303"/>
    </row>
    <row r="60" spans="1:4" x14ac:dyDescent="0.25">
      <c r="A60" s="65"/>
      <c r="B60" s="78" t="s">
        <v>49</v>
      </c>
      <c r="C60" s="302"/>
      <c r="D60" s="303"/>
    </row>
    <row r="61" spans="1:4" x14ac:dyDescent="0.25">
      <c r="A61" s="65"/>
      <c r="B61" s="78" t="s">
        <v>50</v>
      </c>
      <c r="C61" s="304"/>
      <c r="D61" s="305"/>
    </row>
    <row r="62" spans="1:4" x14ac:dyDescent="0.25">
      <c r="A62" s="69" t="s">
        <v>51</v>
      </c>
      <c r="B62" s="70"/>
      <c r="C62" s="302"/>
      <c r="D62" s="303"/>
    </row>
    <row r="63" spans="1:4" x14ac:dyDescent="0.25">
      <c r="A63" s="65"/>
      <c r="B63" s="78" t="s">
        <v>52</v>
      </c>
      <c r="C63" s="304"/>
      <c r="D63" s="305"/>
    </row>
    <row r="64" spans="1:4" x14ac:dyDescent="0.25">
      <c r="A64" s="65"/>
      <c r="B64" s="73"/>
      <c r="C64" s="304"/>
      <c r="D64" s="305"/>
    </row>
    <row r="65" spans="1:8" x14ac:dyDescent="0.25">
      <c r="A65" s="69" t="s">
        <v>53</v>
      </c>
      <c r="B65" s="70"/>
      <c r="C65" s="302">
        <f>SUM(C31:C64)</f>
        <v>993358.26</v>
      </c>
      <c r="D65" s="303">
        <f>SUM(D31:D63)</f>
        <v>880468.63</v>
      </c>
    </row>
    <row r="66" spans="1:8" x14ac:dyDescent="0.25">
      <c r="A66" s="65"/>
      <c r="B66" s="73"/>
      <c r="C66" s="304"/>
      <c r="D66" s="305"/>
    </row>
    <row r="67" spans="1:8" x14ac:dyDescent="0.25">
      <c r="A67" s="69" t="s">
        <v>54</v>
      </c>
      <c r="B67" s="70"/>
      <c r="C67" s="304">
        <f>+C27-C65</f>
        <v>-326772.28000000003</v>
      </c>
      <c r="D67" s="305">
        <f>+D27-D65</f>
        <v>250824.37</v>
      </c>
    </row>
    <row r="68" spans="1:8" ht="16.5" thickBot="1" x14ac:dyDescent="0.3">
      <c r="A68" s="74"/>
      <c r="B68" s="75"/>
      <c r="C68" s="75"/>
      <c r="D68" s="76"/>
    </row>
    <row r="69" spans="1:8" ht="5.25" customHeight="1" x14ac:dyDescent="0.25"/>
    <row r="70" spans="1:8" ht="18.75" x14ac:dyDescent="0.25">
      <c r="B70" s="79" t="s">
        <v>178</v>
      </c>
    </row>
    <row r="72" spans="1:8" x14ac:dyDescent="0.25">
      <c r="B72" s="543" t="s">
        <v>513</v>
      </c>
      <c r="C72" s="543"/>
      <c r="D72" s="543"/>
      <c r="E72" s="543"/>
      <c r="F72" s="543"/>
      <c r="G72" s="543"/>
      <c r="H72" s="543"/>
    </row>
    <row r="73" spans="1:8" x14ac:dyDescent="0.25">
      <c r="B73" s="543" t="s">
        <v>514</v>
      </c>
      <c r="C73" s="543"/>
      <c r="D73" s="543"/>
      <c r="E73" s="543"/>
      <c r="F73" s="543"/>
      <c r="G73" s="543"/>
      <c r="H73" s="543"/>
    </row>
    <row r="74" spans="1:8" x14ac:dyDescent="0.25">
      <c r="B74" s="543"/>
      <c r="C74" s="543"/>
      <c r="D74" s="543"/>
      <c r="E74" s="543"/>
      <c r="F74" s="543"/>
      <c r="G74" s="543"/>
      <c r="H74" s="543"/>
    </row>
    <row r="75" spans="1:8" x14ac:dyDescent="0.25">
      <c r="B75" s="543"/>
      <c r="C75" s="543"/>
      <c r="D75" s="543"/>
      <c r="E75" s="543"/>
      <c r="F75" s="543"/>
      <c r="G75" s="543"/>
      <c r="H75" s="543"/>
    </row>
    <row r="76" spans="1:8" x14ac:dyDescent="0.25">
      <c r="B76" s="543" t="s">
        <v>518</v>
      </c>
      <c r="C76" s="543"/>
      <c r="D76" s="543"/>
      <c r="E76" s="543"/>
      <c r="F76" s="543"/>
      <c r="G76" s="543"/>
      <c r="H76" s="543"/>
    </row>
    <row r="77" spans="1:8" x14ac:dyDescent="0.25">
      <c r="B77" s="543" t="s">
        <v>519</v>
      </c>
      <c r="C77" s="543"/>
      <c r="D77" s="543"/>
      <c r="E77" s="543"/>
      <c r="F77" s="543"/>
      <c r="G77" s="543"/>
      <c r="H77" s="543"/>
    </row>
  </sheetData>
  <mergeCells count="11">
    <mergeCell ref="B77:H77"/>
    <mergeCell ref="B72:H72"/>
    <mergeCell ref="B73:H73"/>
    <mergeCell ref="B74:H74"/>
    <mergeCell ref="B75:H75"/>
    <mergeCell ref="B76:H76"/>
    <mergeCell ref="A2:D2"/>
    <mergeCell ref="A3:D3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5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3"/>
  <sheetViews>
    <sheetView topLeftCell="A13" zoomScale="70" zoomScaleNormal="70" workbookViewId="0">
      <selection activeCell="H316" sqref="H316"/>
    </sheetView>
  </sheetViews>
  <sheetFormatPr baseColWidth="10" defaultColWidth="11.42578125" defaultRowHeight="14.25" x14ac:dyDescent="0.25"/>
  <cols>
    <col min="1" max="16384" width="11.42578125" style="434"/>
  </cols>
  <sheetData>
    <row r="1" spans="1:17" x14ac:dyDescent="0.25">
      <c r="A1" s="431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3"/>
    </row>
    <row r="2" spans="1:17" x14ac:dyDescent="0.25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7"/>
    </row>
    <row r="3" spans="1:17" ht="15" customHeight="1" x14ac:dyDescent="0.25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7"/>
    </row>
    <row r="4" spans="1:17" ht="27.75" customHeight="1" x14ac:dyDescent="0.25">
      <c r="A4" s="645" t="s">
        <v>611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</row>
    <row r="5" spans="1:17" x14ac:dyDescent="0.25">
      <c r="A5" s="432"/>
      <c r="B5" s="432"/>
      <c r="C5" s="432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</row>
    <row r="6" spans="1:17" ht="15" x14ac:dyDescent="0.25">
      <c r="A6" s="648" t="s">
        <v>612</v>
      </c>
      <c r="B6" s="648"/>
      <c r="C6" s="649"/>
      <c r="D6" s="438" t="s">
        <v>389</v>
      </c>
      <c r="E6" s="439"/>
      <c r="F6" s="439"/>
      <c r="G6" s="439"/>
      <c r="H6" s="439"/>
      <c r="I6" s="439"/>
      <c r="J6" s="439"/>
      <c r="K6" s="440"/>
      <c r="L6" s="441"/>
      <c r="M6" s="441"/>
      <c r="N6" s="441"/>
      <c r="O6" s="650"/>
      <c r="P6" s="650"/>
      <c r="Q6" s="651"/>
    </row>
    <row r="7" spans="1:17" ht="15" x14ac:dyDescent="0.25">
      <c r="A7" s="436"/>
      <c r="B7" s="436"/>
      <c r="C7" s="436"/>
      <c r="D7" s="442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36"/>
      <c r="P7" s="436"/>
    </row>
    <row r="8" spans="1:17" ht="15" x14ac:dyDescent="0.25">
      <c r="A8" s="652" t="s">
        <v>613</v>
      </c>
      <c r="B8" s="652"/>
      <c r="C8" s="653"/>
      <c r="D8" s="654" t="s">
        <v>856</v>
      </c>
      <c r="E8" s="655"/>
      <c r="F8" s="655"/>
      <c r="G8" s="655"/>
      <c r="H8" s="655"/>
      <c r="I8" s="655"/>
      <c r="J8" s="656"/>
      <c r="K8" s="444"/>
      <c r="L8" s="657" t="s">
        <v>614</v>
      </c>
      <c r="M8" s="657"/>
      <c r="N8" s="657"/>
      <c r="O8" s="658" t="s">
        <v>871</v>
      </c>
      <c r="P8" s="659"/>
      <c r="Q8" s="660"/>
    </row>
    <row r="9" spans="1:17" ht="15" x14ac:dyDescent="0.25">
      <c r="A9" s="436"/>
      <c r="B9" s="436"/>
      <c r="C9" s="445"/>
      <c r="D9" s="445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</row>
    <row r="10" spans="1:17" ht="15" x14ac:dyDescent="0.25">
      <c r="A10" s="648" t="s">
        <v>615</v>
      </c>
      <c r="B10" s="648"/>
      <c r="C10" s="648"/>
      <c r="D10" s="661" t="s">
        <v>389</v>
      </c>
      <c r="E10" s="662"/>
      <c r="F10" s="662"/>
      <c r="G10" s="662"/>
      <c r="H10" s="662"/>
      <c r="I10" s="662"/>
      <c r="J10" s="663"/>
      <c r="K10" s="445"/>
      <c r="L10" s="664" t="s">
        <v>616</v>
      </c>
      <c r="M10" s="665"/>
      <c r="N10" s="661" t="s">
        <v>389</v>
      </c>
      <c r="O10" s="662"/>
      <c r="P10" s="662"/>
      <c r="Q10" s="663"/>
    </row>
    <row r="11" spans="1:17" ht="15" x14ac:dyDescent="0.25">
      <c r="A11" s="446"/>
      <c r="B11" s="446"/>
      <c r="C11" s="446"/>
      <c r="D11" s="445"/>
      <c r="E11" s="445"/>
      <c r="F11" s="445"/>
      <c r="G11" s="445"/>
      <c r="H11" s="445"/>
      <c r="I11" s="445"/>
      <c r="J11" s="445"/>
      <c r="K11" s="445"/>
      <c r="L11" s="436"/>
      <c r="M11" s="447"/>
      <c r="N11" s="447"/>
      <c r="O11" s="447"/>
      <c r="P11" s="448"/>
    </row>
    <row r="12" spans="1:17" ht="15" x14ac:dyDescent="0.25">
      <c r="A12" s="648" t="s">
        <v>617</v>
      </c>
      <c r="B12" s="648"/>
      <c r="C12" s="648"/>
      <c r="D12" s="661" t="s">
        <v>857</v>
      </c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3"/>
    </row>
    <row r="13" spans="1:17" ht="15" x14ac:dyDescent="0.25">
      <c r="A13" s="446"/>
      <c r="B13" s="446"/>
      <c r="C13" s="446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</row>
    <row r="14" spans="1:17" ht="15" x14ac:dyDescent="0.25">
      <c r="A14" s="648" t="s">
        <v>618</v>
      </c>
      <c r="B14" s="666"/>
      <c r="C14" s="666"/>
      <c r="D14" s="667" t="s">
        <v>858</v>
      </c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9"/>
    </row>
    <row r="15" spans="1:17" ht="15" x14ac:dyDescent="0.25">
      <c r="A15" s="446"/>
      <c r="B15" s="446"/>
      <c r="C15" s="446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</row>
    <row r="16" spans="1:17" ht="15" x14ac:dyDescent="0.25">
      <c r="A16" s="670" t="s">
        <v>619</v>
      </c>
      <c r="B16" s="671"/>
      <c r="C16" s="671"/>
      <c r="D16" s="676" t="s">
        <v>620</v>
      </c>
      <c r="E16" s="676"/>
      <c r="F16" s="676"/>
      <c r="G16" s="676"/>
      <c r="H16" s="676" t="s">
        <v>621</v>
      </c>
      <c r="I16" s="676"/>
      <c r="J16" s="677" t="s">
        <v>622</v>
      </c>
      <c r="K16" s="677"/>
      <c r="L16" s="677"/>
      <c r="M16" s="677"/>
      <c r="N16" s="677"/>
      <c r="O16" s="678" t="s">
        <v>623</v>
      </c>
      <c r="P16" s="679"/>
      <c r="Q16" s="680"/>
    </row>
    <row r="17" spans="1:17" ht="60" x14ac:dyDescent="0.25">
      <c r="A17" s="672"/>
      <c r="B17" s="673"/>
      <c r="C17" s="673"/>
      <c r="D17" s="676"/>
      <c r="E17" s="676"/>
      <c r="F17" s="676"/>
      <c r="G17" s="676"/>
      <c r="H17" s="676"/>
      <c r="I17" s="676"/>
      <c r="J17" s="449" t="s">
        <v>624</v>
      </c>
      <c r="K17" s="450" t="s">
        <v>625</v>
      </c>
      <c r="L17" s="450" t="s">
        <v>241</v>
      </c>
      <c r="M17" s="451" t="s">
        <v>626</v>
      </c>
      <c r="N17" s="451" t="s">
        <v>627</v>
      </c>
      <c r="O17" s="450" t="s">
        <v>241</v>
      </c>
      <c r="P17" s="451" t="s">
        <v>628</v>
      </c>
      <c r="Q17" s="451" t="s">
        <v>627</v>
      </c>
    </row>
    <row r="18" spans="1:17" ht="15" x14ac:dyDescent="0.25">
      <c r="A18" s="674"/>
      <c r="B18" s="675"/>
      <c r="C18" s="675"/>
      <c r="D18" s="676">
        <v>4506565</v>
      </c>
      <c r="E18" s="676"/>
      <c r="F18" s="676"/>
      <c r="G18" s="676"/>
      <c r="H18" s="676">
        <v>4506565</v>
      </c>
      <c r="I18" s="676"/>
      <c r="J18" s="676">
        <v>978101.16</v>
      </c>
      <c r="K18" s="676"/>
      <c r="L18" s="676"/>
      <c r="M18" s="452">
        <v>825544.84</v>
      </c>
      <c r="N18" s="452">
        <f>+M18/J18</f>
        <v>0.84402807578717109</v>
      </c>
      <c r="O18" s="452">
        <v>978101.16</v>
      </c>
      <c r="P18" s="452">
        <v>825544.84</v>
      </c>
      <c r="Q18" s="452">
        <f>+P18/J18</f>
        <v>0.84402807578717109</v>
      </c>
    </row>
    <row r="19" spans="1:17" ht="15" x14ac:dyDescent="0.25">
      <c r="A19" s="446"/>
      <c r="B19" s="446"/>
      <c r="C19" s="446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</row>
    <row r="20" spans="1:17" ht="15" x14ac:dyDescent="0.25">
      <c r="A20" s="648" t="s">
        <v>629</v>
      </c>
      <c r="B20" s="648"/>
      <c r="C20" s="648"/>
      <c r="D20" s="453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</row>
    <row r="21" spans="1:17" x14ac:dyDescent="0.25">
      <c r="A21" s="436"/>
      <c r="B21" s="436"/>
      <c r="C21" s="447"/>
      <c r="D21" s="447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</row>
    <row r="22" spans="1:17" ht="75" x14ac:dyDescent="0.25">
      <c r="A22" s="652" t="s">
        <v>630</v>
      </c>
      <c r="B22" s="652"/>
      <c r="C22" s="653"/>
      <c r="D22" s="454" t="s">
        <v>859</v>
      </c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6" t="s">
        <v>631</v>
      </c>
      <c r="P22" s="658" t="s">
        <v>860</v>
      </c>
      <c r="Q22" s="660"/>
    </row>
    <row r="23" spans="1:17" ht="15" x14ac:dyDescent="0.25">
      <c r="A23" s="436"/>
      <c r="B23" s="436"/>
      <c r="C23" s="457"/>
      <c r="D23" s="457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</row>
    <row r="24" spans="1:17" ht="15" x14ac:dyDescent="0.25">
      <c r="A24" s="648" t="s">
        <v>632</v>
      </c>
      <c r="B24" s="648"/>
      <c r="C24" s="649"/>
      <c r="D24" s="654" t="s">
        <v>861</v>
      </c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6"/>
    </row>
    <row r="25" spans="1:17" ht="15" x14ac:dyDescent="0.25">
      <c r="A25" s="436"/>
      <c r="B25" s="436"/>
      <c r="C25" s="457"/>
      <c r="D25" s="457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</row>
    <row r="26" spans="1:17" ht="17.25" x14ac:dyDescent="0.25">
      <c r="A26" s="648" t="s">
        <v>660</v>
      </c>
      <c r="B26" s="648"/>
      <c r="C26" s="649"/>
      <c r="D26" s="654" t="s">
        <v>862</v>
      </c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6"/>
    </row>
    <row r="27" spans="1:17" ht="15" x14ac:dyDescent="0.25">
      <c r="A27" s="436"/>
      <c r="B27" s="436"/>
      <c r="C27" s="457"/>
      <c r="D27" s="458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</row>
    <row r="28" spans="1:17" ht="15" x14ac:dyDescent="0.25">
      <c r="A28" s="652" t="s">
        <v>633</v>
      </c>
      <c r="B28" s="652"/>
      <c r="C28" s="653"/>
      <c r="D28" s="655" t="s">
        <v>863</v>
      </c>
      <c r="E28" s="655"/>
      <c r="F28" s="655"/>
      <c r="G28" s="656"/>
      <c r="H28" s="436"/>
      <c r="I28" s="459" t="s">
        <v>634</v>
      </c>
      <c r="J28" s="459"/>
      <c r="K28" s="459"/>
      <c r="L28" s="459"/>
      <c r="M28" s="459"/>
      <c r="N28" s="459"/>
      <c r="O28" s="661" t="s">
        <v>864</v>
      </c>
      <c r="P28" s="663"/>
    </row>
    <row r="29" spans="1:17" ht="15" x14ac:dyDescent="0.25">
      <c r="A29" s="436"/>
      <c r="B29" s="436"/>
      <c r="C29" s="446"/>
      <c r="D29" s="460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</row>
    <row r="30" spans="1:17" ht="15" x14ac:dyDescent="0.25">
      <c r="A30" s="652" t="s">
        <v>635</v>
      </c>
      <c r="B30" s="652"/>
      <c r="C30" s="653"/>
      <c r="D30" s="681" t="s">
        <v>865</v>
      </c>
      <c r="E30" s="681"/>
      <c r="F30" s="681"/>
      <c r="G30" s="682"/>
      <c r="H30" s="436"/>
      <c r="I30" s="652" t="s">
        <v>636</v>
      </c>
      <c r="J30" s="652"/>
      <c r="K30" s="652"/>
      <c r="L30" s="652"/>
      <c r="M30" s="652"/>
      <c r="N30" s="658" t="s">
        <v>866</v>
      </c>
      <c r="O30" s="659"/>
      <c r="P30" s="660"/>
    </row>
    <row r="31" spans="1:17" ht="15" x14ac:dyDescent="0.25">
      <c r="A31" s="461"/>
      <c r="B31" s="461"/>
      <c r="C31" s="461"/>
      <c r="D31" s="462"/>
      <c r="E31" s="461"/>
      <c r="F31" s="461"/>
      <c r="G31" s="461"/>
      <c r="H31" s="436"/>
      <c r="I31" s="461"/>
      <c r="J31" s="461"/>
      <c r="K31" s="461"/>
      <c r="L31" s="461"/>
      <c r="M31" s="461"/>
      <c r="N31" s="444"/>
      <c r="O31" s="444"/>
      <c r="P31" s="444"/>
    </row>
    <row r="32" spans="1:17" ht="15" x14ac:dyDescent="0.25">
      <c r="A32" s="436"/>
      <c r="B32" s="436"/>
      <c r="C32" s="463"/>
      <c r="D32" s="463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</row>
    <row r="33" spans="1:16" ht="15" x14ac:dyDescent="0.25">
      <c r="A33" s="648" t="s">
        <v>637</v>
      </c>
      <c r="B33" s="648"/>
      <c r="C33" s="648"/>
      <c r="D33" s="683" t="s">
        <v>638</v>
      </c>
      <c r="E33" s="683"/>
      <c r="F33" s="683"/>
      <c r="G33" s="683"/>
      <c r="H33" s="464" t="s">
        <v>867</v>
      </c>
      <c r="I33" s="436"/>
      <c r="J33" s="436"/>
      <c r="K33" s="436"/>
      <c r="L33" s="436"/>
      <c r="M33" s="436"/>
      <c r="N33" s="436"/>
      <c r="O33" s="436"/>
      <c r="P33" s="436"/>
    </row>
    <row r="34" spans="1:16" x14ac:dyDescent="0.25">
      <c r="A34" s="465"/>
      <c r="B34" s="465"/>
      <c r="C34" s="465"/>
      <c r="D34" s="448"/>
      <c r="E34" s="448"/>
      <c r="F34" s="448"/>
      <c r="G34" s="448"/>
      <c r="H34" s="436"/>
      <c r="I34" s="436"/>
      <c r="J34" s="436"/>
      <c r="K34" s="436"/>
      <c r="L34" s="436"/>
      <c r="M34" s="436"/>
      <c r="N34" s="436"/>
      <c r="O34" s="436"/>
      <c r="P34" s="436"/>
    </row>
    <row r="35" spans="1:16" ht="15" x14ac:dyDescent="0.25">
      <c r="A35" s="706" t="s">
        <v>639</v>
      </c>
      <c r="B35" s="707"/>
      <c r="C35" s="708"/>
      <c r="D35" s="706" t="s">
        <v>661</v>
      </c>
      <c r="E35" s="707"/>
      <c r="F35" s="708"/>
      <c r="G35" s="702" t="s">
        <v>640</v>
      </c>
      <c r="H35" s="678" t="s">
        <v>622</v>
      </c>
      <c r="I35" s="679"/>
      <c r="J35" s="680"/>
      <c r="K35" s="466"/>
      <c r="L35" s="678" t="s">
        <v>641</v>
      </c>
      <c r="M35" s="679"/>
      <c r="N35" s="680"/>
      <c r="O35" s="696" t="s">
        <v>642</v>
      </c>
      <c r="P35" s="699" t="s">
        <v>643</v>
      </c>
    </row>
    <row r="36" spans="1:16" ht="15" x14ac:dyDescent="0.25">
      <c r="A36" s="709"/>
      <c r="B36" s="710"/>
      <c r="C36" s="711"/>
      <c r="D36" s="709"/>
      <c r="E36" s="710"/>
      <c r="F36" s="711"/>
      <c r="G36" s="715"/>
      <c r="H36" s="702" t="s">
        <v>624</v>
      </c>
      <c r="I36" s="699" t="s">
        <v>644</v>
      </c>
      <c r="J36" s="699" t="s">
        <v>645</v>
      </c>
      <c r="K36" s="467"/>
      <c r="L36" s="704" t="s">
        <v>624</v>
      </c>
      <c r="M36" s="699" t="s">
        <v>644</v>
      </c>
      <c r="N36" s="704" t="s">
        <v>645</v>
      </c>
      <c r="O36" s="697"/>
      <c r="P36" s="700"/>
    </row>
    <row r="37" spans="1:16" ht="15" x14ac:dyDescent="0.25">
      <c r="A37" s="712"/>
      <c r="B37" s="713"/>
      <c r="C37" s="714"/>
      <c r="D37" s="712"/>
      <c r="E37" s="713"/>
      <c r="F37" s="714"/>
      <c r="G37" s="703"/>
      <c r="H37" s="703"/>
      <c r="I37" s="701"/>
      <c r="J37" s="701"/>
      <c r="K37" s="468"/>
      <c r="L37" s="705"/>
      <c r="M37" s="701"/>
      <c r="N37" s="705"/>
      <c r="O37" s="698"/>
      <c r="P37" s="701"/>
    </row>
    <row r="38" spans="1:16" ht="15" x14ac:dyDescent="0.25">
      <c r="A38" s="684" t="s">
        <v>868</v>
      </c>
      <c r="B38" s="685"/>
      <c r="C38" s="686"/>
      <c r="D38" s="687" t="s">
        <v>869</v>
      </c>
      <c r="E38" s="688"/>
      <c r="F38" s="689"/>
      <c r="G38" s="469">
        <v>10000</v>
      </c>
      <c r="H38" s="469">
        <v>2500</v>
      </c>
      <c r="I38" s="469">
        <v>3528</v>
      </c>
      <c r="J38" s="469">
        <v>141</v>
      </c>
      <c r="K38" s="469"/>
      <c r="L38" s="469">
        <v>2500</v>
      </c>
      <c r="M38" s="469">
        <v>3528</v>
      </c>
      <c r="N38" s="469">
        <v>35</v>
      </c>
      <c r="O38" s="469">
        <v>35</v>
      </c>
      <c r="P38" s="470"/>
    </row>
    <row r="39" spans="1:16" x14ac:dyDescent="0.2">
      <c r="A39" s="690"/>
      <c r="B39" s="691"/>
      <c r="C39" s="692"/>
      <c r="D39" s="471"/>
      <c r="E39" s="471"/>
      <c r="F39" s="472"/>
      <c r="G39" s="469"/>
      <c r="H39" s="469"/>
      <c r="I39" s="473"/>
      <c r="J39" s="473"/>
      <c r="K39" s="473"/>
      <c r="L39" s="473"/>
      <c r="M39" s="473"/>
      <c r="N39" s="473"/>
      <c r="O39" s="473"/>
      <c r="P39" s="473"/>
    </row>
    <row r="40" spans="1:16" s="474" customFormat="1" x14ac:dyDescent="0.2">
      <c r="A40" s="690"/>
      <c r="B40" s="691"/>
      <c r="C40" s="692"/>
      <c r="D40" s="471"/>
      <c r="E40" s="471"/>
      <c r="F40" s="472"/>
      <c r="G40" s="473"/>
      <c r="H40" s="473"/>
      <c r="I40" s="473"/>
      <c r="J40" s="473"/>
      <c r="K40" s="473"/>
      <c r="L40" s="473"/>
      <c r="M40" s="473"/>
      <c r="N40" s="473"/>
      <c r="O40" s="473"/>
      <c r="P40" s="473"/>
    </row>
    <row r="41" spans="1:16" ht="15" x14ac:dyDescent="0.25">
      <c r="C41" s="475"/>
      <c r="D41" s="475"/>
      <c r="E41" s="476"/>
      <c r="F41" s="476"/>
      <c r="G41" s="476"/>
    </row>
    <row r="42" spans="1:16" ht="15" x14ac:dyDescent="0.25">
      <c r="C42" s="693" t="s">
        <v>646</v>
      </c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5"/>
    </row>
    <row r="43" spans="1:16" ht="15" x14ac:dyDescent="0.25">
      <c r="C43" s="477" t="s">
        <v>647</v>
      </c>
      <c r="D43" s="719" t="s">
        <v>648</v>
      </c>
      <c r="E43" s="719"/>
      <c r="F43" s="719"/>
      <c r="G43" s="477">
        <v>2009</v>
      </c>
      <c r="H43" s="478">
        <v>2010</v>
      </c>
      <c r="I43" s="478">
        <v>2011</v>
      </c>
      <c r="J43" s="478">
        <v>2012</v>
      </c>
      <c r="K43" s="478"/>
      <c r="L43" s="478">
        <v>2013</v>
      </c>
      <c r="M43" s="478">
        <v>2014</v>
      </c>
      <c r="N43" s="477" t="s">
        <v>649</v>
      </c>
      <c r="O43" s="478" t="s">
        <v>643</v>
      </c>
    </row>
    <row r="44" spans="1:16" ht="45" x14ac:dyDescent="0.25">
      <c r="C44" s="479" t="s">
        <v>870</v>
      </c>
      <c r="D44" s="693" t="s">
        <v>869</v>
      </c>
      <c r="E44" s="694"/>
      <c r="F44" s="695"/>
      <c r="G44" s="480"/>
      <c r="H44" s="481"/>
      <c r="I44" s="481"/>
      <c r="J44" s="481">
        <v>133.33000000000001</v>
      </c>
      <c r="K44" s="481"/>
      <c r="L44" s="481">
        <v>187.88</v>
      </c>
      <c r="M44" s="481">
        <v>112.12</v>
      </c>
      <c r="N44" s="481">
        <v>100</v>
      </c>
      <c r="O44" s="481"/>
    </row>
    <row r="45" spans="1:16" ht="15" x14ac:dyDescent="0.25">
      <c r="C45" s="479"/>
      <c r="D45" s="693"/>
      <c r="E45" s="694"/>
      <c r="F45" s="695"/>
      <c r="G45" s="480"/>
      <c r="H45" s="481"/>
      <c r="I45" s="481"/>
      <c r="J45" s="481"/>
      <c r="K45" s="481"/>
      <c r="L45" s="481"/>
      <c r="M45" s="481"/>
      <c r="N45" s="481"/>
      <c r="O45" s="481"/>
    </row>
    <row r="46" spans="1:16" ht="15" x14ac:dyDescent="0.25">
      <c r="C46" s="479"/>
      <c r="D46" s="693"/>
      <c r="E46" s="694"/>
      <c r="F46" s="695"/>
      <c r="G46" s="482"/>
      <c r="H46" s="482"/>
      <c r="I46" s="482"/>
      <c r="J46" s="482"/>
      <c r="K46" s="482"/>
      <c r="L46" s="482"/>
      <c r="M46" s="482"/>
      <c r="N46" s="481"/>
      <c r="O46" s="481"/>
    </row>
    <row r="47" spans="1:16" ht="15" x14ac:dyDescent="0.25">
      <c r="C47" s="461"/>
      <c r="D47" s="444"/>
      <c r="E47" s="444"/>
      <c r="F47" s="444"/>
      <c r="G47" s="483"/>
      <c r="H47" s="436"/>
      <c r="I47" s="436"/>
      <c r="J47" s="436"/>
      <c r="K47" s="436"/>
      <c r="L47" s="436"/>
      <c r="M47" s="436"/>
      <c r="N47" s="436"/>
      <c r="O47" s="436"/>
    </row>
    <row r="48" spans="1:16" ht="15" x14ac:dyDescent="0.25">
      <c r="C48" s="652" t="s">
        <v>650</v>
      </c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</row>
    <row r="50" spans="1:16" ht="15" x14ac:dyDescent="0.25">
      <c r="C50" s="716" t="s">
        <v>651</v>
      </c>
      <c r="D50" s="716"/>
      <c r="E50" s="716"/>
      <c r="F50" s="716"/>
      <c r="G50" s="716"/>
    </row>
    <row r="52" spans="1:16" ht="15" x14ac:dyDescent="0.25">
      <c r="C52" s="717" t="s">
        <v>662</v>
      </c>
      <c r="D52" s="717"/>
      <c r="E52" s="717"/>
      <c r="F52" s="717"/>
      <c r="G52" s="717"/>
      <c r="H52" s="717"/>
      <c r="I52" s="717"/>
      <c r="J52" s="717"/>
      <c r="K52" s="717"/>
      <c r="L52" s="717"/>
      <c r="M52" s="717"/>
      <c r="N52" s="717"/>
      <c r="O52" s="717"/>
      <c r="P52" s="717"/>
    </row>
    <row r="53" spans="1:16" ht="15" x14ac:dyDescent="0.25">
      <c r="C53" s="717" t="s">
        <v>663</v>
      </c>
      <c r="D53" s="717"/>
      <c r="E53" s="717"/>
      <c r="F53" s="717"/>
      <c r="G53" s="717"/>
      <c r="H53" s="717"/>
      <c r="I53" s="717"/>
      <c r="J53" s="717"/>
      <c r="K53" s="717"/>
      <c r="L53" s="717"/>
      <c r="M53" s="717"/>
      <c r="N53" s="717"/>
      <c r="O53" s="717"/>
      <c r="P53" s="717"/>
    </row>
    <row r="54" spans="1:16" ht="15" x14ac:dyDescent="0.25">
      <c r="C54" s="717" t="s">
        <v>664</v>
      </c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</row>
    <row r="61" spans="1:16" x14ac:dyDescent="0.25">
      <c r="A61" s="718" t="s">
        <v>652</v>
      </c>
      <c r="B61" s="718"/>
      <c r="C61" s="718"/>
      <c r="D61" s="718"/>
      <c r="E61" s="718"/>
      <c r="F61" s="718"/>
      <c r="G61" s="718"/>
      <c r="H61" s="718"/>
      <c r="I61" s="718"/>
      <c r="J61" s="718"/>
      <c r="K61" s="718"/>
      <c r="L61" s="718"/>
      <c r="M61" s="718"/>
      <c r="N61" s="718"/>
      <c r="O61" s="718"/>
      <c r="P61" s="718"/>
    </row>
    <row r="63" spans="1:16" x14ac:dyDescent="0.25">
      <c r="F63" s="729" t="s">
        <v>653</v>
      </c>
      <c r="G63" s="729"/>
      <c r="H63" s="729"/>
      <c r="I63" s="729"/>
      <c r="J63" s="729"/>
      <c r="K63" s="729"/>
      <c r="L63" s="729"/>
    </row>
    <row r="66" spans="1:13" x14ac:dyDescent="0.25">
      <c r="A66" s="484"/>
    </row>
    <row r="67" spans="1:13" x14ac:dyDescent="0.25">
      <c r="A67" s="484"/>
    </row>
    <row r="68" spans="1:13" x14ac:dyDescent="0.25">
      <c r="A68" s="485"/>
    </row>
    <row r="69" spans="1:13" x14ac:dyDescent="0.25">
      <c r="A69" s="485"/>
    </row>
    <row r="78" spans="1:13" x14ac:dyDescent="0.25">
      <c r="J78" s="486"/>
      <c r="K78" s="486"/>
      <c r="L78" s="717"/>
      <c r="M78" s="717"/>
    </row>
    <row r="79" spans="1:13" x14ac:dyDescent="0.25">
      <c r="J79" s="486"/>
      <c r="K79" s="486"/>
    </row>
    <row r="80" spans="1:13" x14ac:dyDescent="0.25">
      <c r="A80" s="717" t="s">
        <v>654</v>
      </c>
      <c r="B80" s="717"/>
      <c r="C80" s="717"/>
    </row>
    <row r="82" spans="1:16" x14ac:dyDescent="0.25">
      <c r="A82" s="730"/>
      <c r="B82" s="731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2"/>
    </row>
    <row r="83" spans="1:16" x14ac:dyDescent="0.25">
      <c r="A83" s="733"/>
      <c r="B83" s="734"/>
      <c r="C83" s="734"/>
      <c r="D83" s="734"/>
      <c r="E83" s="734"/>
      <c r="F83" s="734"/>
      <c r="G83" s="734"/>
      <c r="H83" s="734"/>
      <c r="I83" s="734"/>
      <c r="J83" s="734"/>
      <c r="K83" s="734"/>
      <c r="L83" s="734"/>
      <c r="M83" s="734"/>
      <c r="N83" s="734"/>
      <c r="O83" s="734"/>
      <c r="P83" s="735"/>
    </row>
    <row r="84" spans="1:16" x14ac:dyDescent="0.25">
      <c r="A84" s="733"/>
      <c r="B84" s="734"/>
      <c r="C84" s="734"/>
      <c r="D84" s="734"/>
      <c r="E84" s="734"/>
      <c r="F84" s="734"/>
      <c r="G84" s="734"/>
      <c r="H84" s="734"/>
      <c r="I84" s="734"/>
      <c r="J84" s="734"/>
      <c r="K84" s="734"/>
      <c r="L84" s="734"/>
      <c r="M84" s="734"/>
      <c r="N84" s="734"/>
      <c r="O84" s="734"/>
      <c r="P84" s="735"/>
    </row>
    <row r="85" spans="1:16" x14ac:dyDescent="0.25">
      <c r="A85" s="733"/>
      <c r="B85" s="734"/>
      <c r="C85" s="734"/>
      <c r="D85" s="734"/>
      <c r="E85" s="734"/>
      <c r="F85" s="734"/>
      <c r="G85" s="734"/>
      <c r="H85" s="734"/>
      <c r="I85" s="734"/>
      <c r="J85" s="734"/>
      <c r="K85" s="734"/>
      <c r="L85" s="734"/>
      <c r="M85" s="734"/>
      <c r="N85" s="734"/>
      <c r="O85" s="734"/>
      <c r="P85" s="735"/>
    </row>
    <row r="86" spans="1:16" x14ac:dyDescent="0.25">
      <c r="A86" s="736"/>
      <c r="B86" s="737"/>
      <c r="C86" s="737"/>
      <c r="D86" s="737"/>
      <c r="E86" s="737"/>
      <c r="F86" s="737"/>
      <c r="G86" s="737"/>
      <c r="H86" s="737"/>
      <c r="I86" s="737"/>
      <c r="J86" s="737"/>
      <c r="K86" s="737"/>
      <c r="L86" s="737"/>
      <c r="M86" s="737"/>
      <c r="N86" s="737"/>
      <c r="O86" s="737"/>
      <c r="P86" s="738"/>
    </row>
    <row r="88" spans="1:16" x14ac:dyDescent="0.25">
      <c r="A88" s="717" t="s">
        <v>655</v>
      </c>
      <c r="B88" s="717"/>
      <c r="C88" s="717"/>
    </row>
    <row r="90" spans="1:16" x14ac:dyDescent="0.25">
      <c r="A90" s="720"/>
      <c r="B90" s="721"/>
      <c r="C90" s="721"/>
      <c r="D90" s="721"/>
      <c r="E90" s="721"/>
      <c r="F90" s="721"/>
      <c r="G90" s="721"/>
      <c r="H90" s="721"/>
      <c r="I90" s="721"/>
      <c r="J90" s="721"/>
      <c r="K90" s="721"/>
      <c r="L90" s="721"/>
      <c r="M90" s="721"/>
      <c r="N90" s="721"/>
      <c r="O90" s="721"/>
      <c r="P90" s="722"/>
    </row>
    <row r="91" spans="1:16" x14ac:dyDescent="0.25">
      <c r="A91" s="723"/>
      <c r="B91" s="724"/>
      <c r="C91" s="724"/>
      <c r="D91" s="724"/>
      <c r="E91" s="724"/>
      <c r="F91" s="724"/>
      <c r="G91" s="724"/>
      <c r="H91" s="724"/>
      <c r="I91" s="724"/>
      <c r="J91" s="724"/>
      <c r="K91" s="724"/>
      <c r="L91" s="724"/>
      <c r="M91" s="724"/>
      <c r="N91" s="724"/>
      <c r="O91" s="724"/>
      <c r="P91" s="725"/>
    </row>
    <row r="92" spans="1:16" x14ac:dyDescent="0.25">
      <c r="A92" s="723"/>
      <c r="B92" s="724"/>
      <c r="C92" s="724"/>
      <c r="D92" s="724"/>
      <c r="E92" s="724"/>
      <c r="F92" s="724"/>
      <c r="G92" s="724"/>
      <c r="H92" s="724"/>
      <c r="I92" s="724"/>
      <c r="J92" s="724"/>
      <c r="K92" s="724"/>
      <c r="L92" s="724"/>
      <c r="M92" s="724"/>
      <c r="N92" s="724"/>
      <c r="O92" s="724"/>
      <c r="P92" s="725"/>
    </row>
    <row r="93" spans="1:16" x14ac:dyDescent="0.25">
      <c r="A93" s="723"/>
      <c r="B93" s="724"/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5"/>
    </row>
    <row r="94" spans="1:16" x14ac:dyDescent="0.25">
      <c r="A94" s="726"/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8"/>
    </row>
    <row r="96" spans="1:16" x14ac:dyDescent="0.25">
      <c r="A96" s="729" t="s">
        <v>656</v>
      </c>
      <c r="B96" s="729"/>
      <c r="C96" s="729"/>
      <c r="D96" s="729"/>
      <c r="E96" s="729"/>
      <c r="F96" s="729" t="s">
        <v>657</v>
      </c>
      <c r="G96" s="729"/>
      <c r="H96" s="729"/>
      <c r="I96" s="729" t="s">
        <v>658</v>
      </c>
      <c r="J96" s="729"/>
      <c r="K96" s="487"/>
      <c r="L96" s="729" t="s">
        <v>659</v>
      </c>
      <c r="M96" s="729"/>
    </row>
    <row r="98" spans="1:13" x14ac:dyDescent="0.25">
      <c r="A98" s="739"/>
      <c r="B98" s="650"/>
      <c r="C98" s="650"/>
      <c r="D98" s="650"/>
      <c r="E98" s="651"/>
      <c r="F98" s="739"/>
      <c r="G98" s="650"/>
      <c r="H98" s="651"/>
      <c r="I98" s="739"/>
      <c r="J98" s="651"/>
      <c r="K98" s="488"/>
      <c r="L98" s="739"/>
      <c r="M98" s="651"/>
    </row>
    <row r="99" spans="1:13" x14ac:dyDescent="0.25">
      <c r="A99" s="739"/>
      <c r="B99" s="650"/>
      <c r="C99" s="650"/>
      <c r="D99" s="650"/>
      <c r="E99" s="651"/>
      <c r="F99" s="739"/>
      <c r="G99" s="650"/>
      <c r="H99" s="651"/>
      <c r="I99" s="739"/>
      <c r="J99" s="651"/>
      <c r="K99" s="488"/>
      <c r="L99" s="739"/>
      <c r="M99" s="651"/>
    </row>
    <row r="100" spans="1:13" x14ac:dyDescent="0.25">
      <c r="A100" s="739"/>
      <c r="B100" s="650"/>
      <c r="C100" s="650"/>
      <c r="D100" s="650"/>
      <c r="E100" s="651"/>
      <c r="F100" s="739"/>
      <c r="G100" s="650"/>
      <c r="H100" s="651"/>
      <c r="I100" s="739"/>
      <c r="J100" s="651"/>
      <c r="K100" s="488"/>
      <c r="L100" s="739"/>
      <c r="M100" s="651"/>
    </row>
    <row r="101" spans="1:13" x14ac:dyDescent="0.25">
      <c r="A101" s="739"/>
      <c r="B101" s="650"/>
      <c r="C101" s="650"/>
      <c r="D101" s="650"/>
      <c r="E101" s="651"/>
      <c r="F101" s="739"/>
      <c r="G101" s="650"/>
      <c r="H101" s="651"/>
      <c r="I101" s="739"/>
      <c r="J101" s="651"/>
      <c r="K101" s="488"/>
      <c r="L101" s="739"/>
      <c r="M101" s="651"/>
    </row>
    <row r="102" spans="1:13" x14ac:dyDescent="0.25">
      <c r="A102" s="739"/>
      <c r="B102" s="650"/>
      <c r="C102" s="650"/>
      <c r="D102" s="650"/>
      <c r="E102" s="651"/>
      <c r="F102" s="489"/>
      <c r="G102" s="441"/>
      <c r="H102" s="490"/>
      <c r="I102" s="739"/>
      <c r="J102" s="651"/>
      <c r="K102" s="488"/>
      <c r="L102" s="739"/>
      <c r="M102" s="651"/>
    </row>
    <row r="103" spans="1:13" x14ac:dyDescent="0.25">
      <c r="A103" s="739"/>
      <c r="B103" s="650"/>
      <c r="C103" s="650"/>
      <c r="D103" s="650"/>
      <c r="E103" s="651"/>
      <c r="F103" s="739"/>
      <c r="G103" s="650"/>
      <c r="H103" s="651"/>
      <c r="I103" s="739"/>
      <c r="J103" s="651"/>
      <c r="K103" s="488"/>
      <c r="L103" s="739"/>
      <c r="M103" s="651"/>
    </row>
    <row r="104" spans="1:13" x14ac:dyDescent="0.25">
      <c r="A104" s="739"/>
      <c r="B104" s="650"/>
      <c r="C104" s="650"/>
      <c r="D104" s="650"/>
      <c r="E104" s="651"/>
      <c r="F104" s="739"/>
      <c r="G104" s="650"/>
      <c r="H104" s="651"/>
      <c r="I104" s="739"/>
      <c r="J104" s="651"/>
      <c r="K104" s="488"/>
      <c r="L104" s="739"/>
      <c r="M104" s="651"/>
    </row>
    <row r="105" spans="1:13" x14ac:dyDescent="0.25">
      <c r="A105" s="739"/>
      <c r="B105" s="650"/>
      <c r="C105" s="650"/>
      <c r="D105" s="650"/>
      <c r="E105" s="651"/>
      <c r="F105" s="739"/>
      <c r="G105" s="650"/>
      <c r="H105" s="651"/>
      <c r="I105" s="739"/>
      <c r="J105" s="651"/>
      <c r="K105" s="488"/>
      <c r="L105" s="739"/>
      <c r="M105" s="651"/>
    </row>
    <row r="131" spans="1:17" x14ac:dyDescent="0.25">
      <c r="A131" s="431"/>
      <c r="B131" s="432"/>
      <c r="C131" s="432"/>
      <c r="D131" s="432"/>
      <c r="E131" s="432"/>
      <c r="F131" s="432"/>
      <c r="G131" s="432"/>
      <c r="H131" s="432"/>
      <c r="I131" s="432"/>
      <c r="J131" s="432"/>
      <c r="K131" s="432"/>
      <c r="L131" s="432"/>
      <c r="M131" s="432"/>
      <c r="N131" s="432"/>
      <c r="O131" s="432"/>
      <c r="P131" s="432"/>
      <c r="Q131" s="433"/>
    </row>
    <row r="132" spans="1:17" x14ac:dyDescent="0.25">
      <c r="A132" s="435"/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  <c r="Q132" s="437"/>
    </row>
    <row r="133" spans="1:17" x14ac:dyDescent="0.25">
      <c r="A133" s="435"/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7"/>
    </row>
    <row r="134" spans="1:17" ht="33.6" customHeight="1" x14ac:dyDescent="0.25">
      <c r="A134" s="645" t="s">
        <v>611</v>
      </c>
      <c r="B134" s="646"/>
      <c r="C134" s="646"/>
      <c r="D134" s="646"/>
      <c r="E134" s="646"/>
      <c r="F134" s="646"/>
      <c r="G134" s="646"/>
      <c r="H134" s="646"/>
      <c r="I134" s="646"/>
      <c r="J134" s="646"/>
      <c r="K134" s="646"/>
      <c r="L134" s="646"/>
      <c r="M134" s="646"/>
      <c r="N134" s="646"/>
      <c r="O134" s="646"/>
      <c r="P134" s="646"/>
      <c r="Q134" s="647"/>
    </row>
    <row r="135" spans="1:17" x14ac:dyDescent="0.25">
      <c r="A135" s="432"/>
      <c r="B135" s="432"/>
      <c r="C135" s="432"/>
      <c r="D135" s="436"/>
      <c r="E135" s="436"/>
      <c r="F135" s="436"/>
      <c r="G135" s="436"/>
      <c r="H135" s="436"/>
      <c r="I135" s="436"/>
      <c r="J135" s="436"/>
      <c r="K135" s="436"/>
      <c r="L135" s="436"/>
      <c r="M135" s="436"/>
      <c r="N135" s="436"/>
      <c r="O135" s="436"/>
      <c r="P135" s="436"/>
    </row>
    <row r="136" spans="1:17" ht="15" x14ac:dyDescent="0.25">
      <c r="A136" s="648" t="s">
        <v>612</v>
      </c>
      <c r="B136" s="648"/>
      <c r="C136" s="649"/>
      <c r="D136" s="438" t="s">
        <v>389</v>
      </c>
      <c r="E136" s="439"/>
      <c r="F136" s="439"/>
      <c r="G136" s="439"/>
      <c r="H136" s="439"/>
      <c r="I136" s="439"/>
      <c r="J136" s="439"/>
      <c r="K136" s="440"/>
      <c r="L136" s="441"/>
      <c r="M136" s="441"/>
      <c r="N136" s="441"/>
      <c r="O136" s="650"/>
      <c r="P136" s="650"/>
      <c r="Q136" s="651"/>
    </row>
    <row r="137" spans="1:17" ht="15" x14ac:dyDescent="0.25">
      <c r="A137" s="436"/>
      <c r="B137" s="436"/>
      <c r="C137" s="436"/>
      <c r="D137" s="442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36"/>
      <c r="P137" s="436"/>
    </row>
    <row r="138" spans="1:17" ht="15" x14ac:dyDescent="0.25">
      <c r="A138" s="652" t="s">
        <v>613</v>
      </c>
      <c r="B138" s="652"/>
      <c r="C138" s="653"/>
      <c r="D138" s="654" t="s">
        <v>872</v>
      </c>
      <c r="E138" s="655"/>
      <c r="F138" s="655"/>
      <c r="G138" s="655"/>
      <c r="H138" s="655"/>
      <c r="I138" s="655"/>
      <c r="J138" s="656"/>
      <c r="K138" s="516"/>
      <c r="L138" s="657" t="s">
        <v>614</v>
      </c>
      <c r="M138" s="657"/>
      <c r="N138" s="657"/>
      <c r="O138" s="658" t="s">
        <v>871</v>
      </c>
      <c r="P138" s="659"/>
      <c r="Q138" s="660"/>
    </row>
    <row r="139" spans="1:17" ht="15" x14ac:dyDescent="0.25">
      <c r="A139" s="436"/>
      <c r="B139" s="436"/>
      <c r="C139" s="514"/>
      <c r="D139" s="514"/>
      <c r="E139" s="436"/>
      <c r="F139" s="436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</row>
    <row r="140" spans="1:17" ht="15" x14ac:dyDescent="0.25">
      <c r="A140" s="648" t="s">
        <v>615</v>
      </c>
      <c r="B140" s="648"/>
      <c r="C140" s="648"/>
      <c r="D140" s="661" t="s">
        <v>389</v>
      </c>
      <c r="E140" s="662"/>
      <c r="F140" s="662"/>
      <c r="G140" s="662"/>
      <c r="H140" s="662"/>
      <c r="I140" s="662"/>
      <c r="J140" s="663"/>
      <c r="K140" s="514"/>
      <c r="L140" s="664" t="s">
        <v>616</v>
      </c>
      <c r="M140" s="665"/>
      <c r="N140" s="661" t="s">
        <v>389</v>
      </c>
      <c r="O140" s="662"/>
      <c r="P140" s="662"/>
      <c r="Q140" s="663"/>
    </row>
    <row r="141" spans="1:17" ht="15" x14ac:dyDescent="0.25">
      <c r="A141" s="513"/>
      <c r="B141" s="513"/>
      <c r="C141" s="513"/>
      <c r="D141" s="514"/>
      <c r="E141" s="514"/>
      <c r="F141" s="514"/>
      <c r="G141" s="514"/>
      <c r="H141" s="514"/>
      <c r="I141" s="514"/>
      <c r="J141" s="514"/>
      <c r="K141" s="514"/>
      <c r="L141" s="436"/>
      <c r="M141" s="447"/>
      <c r="N141" s="447"/>
      <c r="O141" s="447"/>
      <c r="P141" s="506"/>
    </row>
    <row r="142" spans="1:17" ht="15" x14ac:dyDescent="0.25">
      <c r="A142" s="648" t="s">
        <v>617</v>
      </c>
      <c r="B142" s="648"/>
      <c r="C142" s="648"/>
      <c r="D142" s="661" t="s">
        <v>873</v>
      </c>
      <c r="E142" s="662"/>
      <c r="F142" s="662"/>
      <c r="G142" s="662"/>
      <c r="H142" s="662"/>
      <c r="I142" s="662"/>
      <c r="J142" s="662"/>
      <c r="K142" s="662"/>
      <c r="L142" s="662"/>
      <c r="M142" s="662"/>
      <c r="N142" s="662"/>
      <c r="O142" s="662"/>
      <c r="P142" s="662"/>
      <c r="Q142" s="663"/>
    </row>
    <row r="143" spans="1:17" ht="15" x14ac:dyDescent="0.25">
      <c r="A143" s="513"/>
      <c r="B143" s="513"/>
      <c r="C143" s="513"/>
      <c r="D143" s="442"/>
      <c r="E143" s="442"/>
      <c r="F143" s="442"/>
      <c r="G143" s="442"/>
      <c r="H143" s="442"/>
      <c r="I143" s="442"/>
      <c r="J143" s="442"/>
      <c r="K143" s="442"/>
      <c r="L143" s="442"/>
      <c r="M143" s="442"/>
      <c r="N143" s="442"/>
      <c r="O143" s="442"/>
      <c r="P143" s="442"/>
      <c r="Q143" s="442"/>
    </row>
    <row r="144" spans="1:17" ht="15" x14ac:dyDescent="0.25">
      <c r="A144" s="648" t="s">
        <v>618</v>
      </c>
      <c r="B144" s="666"/>
      <c r="C144" s="666"/>
      <c r="D144" s="667" t="s">
        <v>874</v>
      </c>
      <c r="E144" s="668"/>
      <c r="F144" s="668"/>
      <c r="G144" s="668"/>
      <c r="H144" s="668"/>
      <c r="I144" s="668"/>
      <c r="J144" s="668"/>
      <c r="K144" s="668"/>
      <c r="L144" s="668"/>
      <c r="M144" s="668"/>
      <c r="N144" s="668"/>
      <c r="O144" s="668"/>
      <c r="P144" s="668"/>
      <c r="Q144" s="669"/>
    </row>
    <row r="145" spans="1:17" ht="15" x14ac:dyDescent="0.25">
      <c r="A145" s="513"/>
      <c r="B145" s="513"/>
      <c r="C145" s="513"/>
      <c r="D145" s="442"/>
      <c r="E145" s="442"/>
      <c r="F145" s="442"/>
      <c r="G145" s="442"/>
      <c r="H145" s="442"/>
      <c r="I145" s="442"/>
      <c r="J145" s="442"/>
      <c r="K145" s="442"/>
      <c r="L145" s="442"/>
      <c r="M145" s="442"/>
      <c r="N145" s="442"/>
      <c r="O145" s="442"/>
      <c r="P145" s="442"/>
      <c r="Q145" s="442"/>
    </row>
    <row r="146" spans="1:17" ht="15" x14ac:dyDescent="0.25">
      <c r="A146" s="670" t="s">
        <v>619</v>
      </c>
      <c r="B146" s="671"/>
      <c r="C146" s="671"/>
      <c r="D146" s="676" t="s">
        <v>620</v>
      </c>
      <c r="E146" s="676"/>
      <c r="F146" s="676"/>
      <c r="G146" s="676"/>
      <c r="H146" s="676" t="s">
        <v>621</v>
      </c>
      <c r="I146" s="676"/>
      <c r="J146" s="677" t="s">
        <v>622</v>
      </c>
      <c r="K146" s="677"/>
      <c r="L146" s="677"/>
      <c r="M146" s="677"/>
      <c r="N146" s="677"/>
      <c r="O146" s="678" t="s">
        <v>623</v>
      </c>
      <c r="P146" s="679"/>
      <c r="Q146" s="680"/>
    </row>
    <row r="147" spans="1:17" ht="60" x14ac:dyDescent="0.25">
      <c r="A147" s="672"/>
      <c r="B147" s="673"/>
      <c r="C147" s="673"/>
      <c r="D147" s="676"/>
      <c r="E147" s="676"/>
      <c r="F147" s="676"/>
      <c r="G147" s="676"/>
      <c r="H147" s="676"/>
      <c r="I147" s="676"/>
      <c r="J147" s="515" t="s">
        <v>624</v>
      </c>
      <c r="K147" s="450" t="s">
        <v>625</v>
      </c>
      <c r="L147" s="450" t="s">
        <v>241</v>
      </c>
      <c r="M147" s="451" t="s">
        <v>626</v>
      </c>
      <c r="N147" s="451" t="s">
        <v>627</v>
      </c>
      <c r="O147" s="450" t="s">
        <v>241</v>
      </c>
      <c r="P147" s="451" t="s">
        <v>628</v>
      </c>
      <c r="Q147" s="451" t="s">
        <v>627</v>
      </c>
    </row>
    <row r="148" spans="1:17" ht="15" x14ac:dyDescent="0.25">
      <c r="A148" s="674"/>
      <c r="B148" s="675"/>
      <c r="C148" s="675"/>
      <c r="D148" s="676">
        <v>4506565</v>
      </c>
      <c r="E148" s="676"/>
      <c r="F148" s="676"/>
      <c r="G148" s="676"/>
      <c r="H148" s="676">
        <v>4506565</v>
      </c>
      <c r="I148" s="676"/>
      <c r="J148" s="676">
        <v>978101.16</v>
      </c>
      <c r="K148" s="676"/>
      <c r="L148" s="676"/>
      <c r="M148" s="452">
        <v>825544.84</v>
      </c>
      <c r="N148" s="452">
        <f>+M148/J148</f>
        <v>0.84402807578717109</v>
      </c>
      <c r="O148" s="452">
        <v>978101.16</v>
      </c>
      <c r="P148" s="452">
        <v>825544.84</v>
      </c>
      <c r="Q148" s="452">
        <f>+P148/J148</f>
        <v>0.84402807578717109</v>
      </c>
    </row>
    <row r="149" spans="1:17" ht="15" x14ac:dyDescent="0.25">
      <c r="A149" s="513"/>
      <c r="B149" s="513"/>
      <c r="C149" s="513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</row>
    <row r="150" spans="1:17" ht="15" x14ac:dyDescent="0.25">
      <c r="A150" s="648" t="s">
        <v>629</v>
      </c>
      <c r="B150" s="648"/>
      <c r="C150" s="648"/>
      <c r="D150" s="453"/>
      <c r="E150" s="436"/>
      <c r="F150" s="436"/>
      <c r="G150" s="436"/>
      <c r="H150" s="436"/>
      <c r="I150" s="436"/>
      <c r="J150" s="436"/>
      <c r="K150" s="436"/>
      <c r="L150" s="436"/>
      <c r="M150" s="436"/>
      <c r="N150" s="436"/>
      <c r="O150" s="436"/>
      <c r="P150" s="436"/>
    </row>
    <row r="151" spans="1:17" x14ac:dyDescent="0.25">
      <c r="A151" s="436"/>
      <c r="B151" s="436"/>
      <c r="C151" s="447"/>
      <c r="D151" s="447"/>
      <c r="E151" s="436"/>
      <c r="F151" s="436"/>
      <c r="G151" s="436"/>
      <c r="H151" s="436"/>
      <c r="I151" s="436"/>
      <c r="J151" s="436"/>
      <c r="K151" s="436"/>
      <c r="L151" s="436"/>
      <c r="M151" s="436"/>
      <c r="N151" s="436"/>
      <c r="O151" s="436"/>
      <c r="P151" s="436"/>
    </row>
    <row r="152" spans="1:17" ht="60" x14ac:dyDescent="0.25">
      <c r="A152" s="652" t="s">
        <v>630</v>
      </c>
      <c r="B152" s="652"/>
      <c r="C152" s="653"/>
      <c r="D152" s="454" t="s">
        <v>875</v>
      </c>
      <c r="E152" s="455"/>
      <c r="F152" s="455"/>
      <c r="G152" s="455"/>
      <c r="H152" s="455"/>
      <c r="I152" s="455"/>
      <c r="J152" s="455"/>
      <c r="K152" s="455"/>
      <c r="L152" s="455"/>
      <c r="M152" s="455"/>
      <c r="N152" s="455"/>
      <c r="O152" s="456" t="s">
        <v>631</v>
      </c>
      <c r="P152" s="658" t="s">
        <v>860</v>
      </c>
      <c r="Q152" s="660"/>
    </row>
    <row r="153" spans="1:17" ht="15" x14ac:dyDescent="0.25">
      <c r="A153" s="436"/>
      <c r="B153" s="436"/>
      <c r="C153" s="457"/>
      <c r="D153" s="457"/>
      <c r="E153" s="436"/>
      <c r="F153" s="436"/>
      <c r="G153" s="436"/>
      <c r="H153" s="436"/>
      <c r="I153" s="436"/>
      <c r="J153" s="436"/>
      <c r="K153" s="436"/>
      <c r="L153" s="436"/>
      <c r="M153" s="436"/>
      <c r="N153" s="436"/>
      <c r="O153" s="436"/>
      <c r="P153" s="436"/>
    </row>
    <row r="154" spans="1:17" ht="15" x14ac:dyDescent="0.25">
      <c r="A154" s="648" t="s">
        <v>632</v>
      </c>
      <c r="B154" s="648"/>
      <c r="C154" s="649"/>
      <c r="D154" s="654" t="s">
        <v>861</v>
      </c>
      <c r="E154" s="655"/>
      <c r="F154" s="655"/>
      <c r="G154" s="655"/>
      <c r="H154" s="655"/>
      <c r="I154" s="655"/>
      <c r="J154" s="655"/>
      <c r="K154" s="655"/>
      <c r="L154" s="655"/>
      <c r="M154" s="655"/>
      <c r="N154" s="655"/>
      <c r="O154" s="655"/>
      <c r="P154" s="655"/>
      <c r="Q154" s="656"/>
    </row>
    <row r="155" spans="1:17" ht="15" x14ac:dyDescent="0.25">
      <c r="A155" s="436"/>
      <c r="B155" s="436"/>
      <c r="C155" s="457"/>
      <c r="D155" s="457"/>
      <c r="E155" s="436"/>
      <c r="F155" s="436"/>
      <c r="G155" s="436"/>
      <c r="H155" s="436"/>
      <c r="I155" s="436"/>
      <c r="J155" s="436"/>
      <c r="K155" s="436"/>
      <c r="L155" s="436"/>
      <c r="M155" s="436"/>
      <c r="N155" s="436"/>
      <c r="O155" s="436"/>
      <c r="P155" s="436"/>
    </row>
    <row r="156" spans="1:17" ht="17.25" x14ac:dyDescent="0.25">
      <c r="A156" s="648" t="s">
        <v>660</v>
      </c>
      <c r="B156" s="648"/>
      <c r="C156" s="649"/>
      <c r="D156" s="654" t="s">
        <v>876</v>
      </c>
      <c r="E156" s="655"/>
      <c r="F156" s="655"/>
      <c r="G156" s="655"/>
      <c r="H156" s="655"/>
      <c r="I156" s="655"/>
      <c r="J156" s="655"/>
      <c r="K156" s="655"/>
      <c r="L156" s="655"/>
      <c r="M156" s="655"/>
      <c r="N156" s="655"/>
      <c r="O156" s="655"/>
      <c r="P156" s="655"/>
      <c r="Q156" s="656"/>
    </row>
    <row r="157" spans="1:17" ht="15" x14ac:dyDescent="0.25">
      <c r="A157" s="436"/>
      <c r="B157" s="436"/>
      <c r="C157" s="457"/>
      <c r="D157" s="458"/>
      <c r="E157" s="436"/>
      <c r="F157" s="436"/>
      <c r="G157" s="436"/>
      <c r="H157" s="436"/>
      <c r="I157" s="436"/>
      <c r="J157" s="436"/>
      <c r="K157" s="436"/>
      <c r="L157" s="436"/>
      <c r="M157" s="436"/>
      <c r="N157" s="436"/>
      <c r="O157" s="436"/>
      <c r="P157" s="436"/>
    </row>
    <row r="158" spans="1:17" ht="15" x14ac:dyDescent="0.25">
      <c r="A158" s="652" t="s">
        <v>633</v>
      </c>
      <c r="B158" s="652"/>
      <c r="C158" s="653"/>
      <c r="D158" s="655" t="s">
        <v>863</v>
      </c>
      <c r="E158" s="655"/>
      <c r="F158" s="655"/>
      <c r="G158" s="656"/>
      <c r="H158" s="436"/>
      <c r="I158" s="459" t="s">
        <v>634</v>
      </c>
      <c r="J158" s="459"/>
      <c r="K158" s="459"/>
      <c r="L158" s="459"/>
      <c r="M158" s="459"/>
      <c r="N158" s="459"/>
      <c r="O158" s="661" t="s">
        <v>864</v>
      </c>
      <c r="P158" s="663"/>
    </row>
    <row r="159" spans="1:17" ht="15" x14ac:dyDescent="0.25">
      <c r="A159" s="436"/>
      <c r="B159" s="436"/>
      <c r="C159" s="513"/>
      <c r="D159" s="460"/>
      <c r="E159" s="436"/>
      <c r="F159" s="436"/>
      <c r="G159" s="436"/>
      <c r="H159" s="436"/>
      <c r="I159" s="436"/>
      <c r="J159" s="436"/>
      <c r="K159" s="436"/>
      <c r="L159" s="436"/>
      <c r="M159" s="436"/>
      <c r="N159" s="436"/>
      <c r="O159" s="436"/>
      <c r="P159" s="436"/>
    </row>
    <row r="160" spans="1:17" ht="15" x14ac:dyDescent="0.25">
      <c r="A160" s="652" t="s">
        <v>635</v>
      </c>
      <c r="B160" s="652"/>
      <c r="C160" s="653"/>
      <c r="D160" s="681" t="s">
        <v>865</v>
      </c>
      <c r="E160" s="681"/>
      <c r="F160" s="681"/>
      <c r="G160" s="682"/>
      <c r="H160" s="436"/>
      <c r="I160" s="652" t="s">
        <v>636</v>
      </c>
      <c r="J160" s="652"/>
      <c r="K160" s="652"/>
      <c r="L160" s="652"/>
      <c r="M160" s="652"/>
      <c r="N160" s="658" t="s">
        <v>866</v>
      </c>
      <c r="O160" s="659"/>
      <c r="P160" s="660"/>
    </row>
    <row r="161" spans="1:17" ht="15" x14ac:dyDescent="0.25">
      <c r="A161" s="509"/>
      <c r="B161" s="509"/>
      <c r="C161" s="509"/>
      <c r="D161" s="462"/>
      <c r="E161" s="509"/>
      <c r="F161" s="509"/>
      <c r="G161" s="509"/>
      <c r="H161" s="436"/>
      <c r="I161" s="509"/>
      <c r="J161" s="509"/>
      <c r="K161" s="509"/>
      <c r="L161" s="509"/>
      <c r="M161" s="509"/>
      <c r="N161" s="516"/>
      <c r="O161" s="516"/>
      <c r="P161" s="516"/>
    </row>
    <row r="162" spans="1:17" ht="15" x14ac:dyDescent="0.25">
      <c r="A162" s="436"/>
      <c r="B162" s="436"/>
      <c r="C162" s="463"/>
      <c r="D162" s="463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</row>
    <row r="163" spans="1:17" ht="15" x14ac:dyDescent="0.25">
      <c r="A163" s="648" t="s">
        <v>637</v>
      </c>
      <c r="B163" s="648"/>
      <c r="C163" s="648"/>
      <c r="D163" s="683" t="s">
        <v>638</v>
      </c>
      <c r="E163" s="683"/>
      <c r="F163" s="683"/>
      <c r="G163" s="683"/>
      <c r="H163" s="464" t="s">
        <v>867</v>
      </c>
      <c r="I163" s="436"/>
      <c r="J163" s="436"/>
      <c r="K163" s="436"/>
      <c r="L163" s="436"/>
      <c r="M163" s="436"/>
      <c r="N163" s="436"/>
      <c r="O163" s="436"/>
      <c r="P163" s="436"/>
    </row>
    <row r="164" spans="1:17" x14ac:dyDescent="0.25">
      <c r="A164" s="465"/>
      <c r="B164" s="465"/>
      <c r="C164" s="465"/>
      <c r="D164" s="506"/>
      <c r="E164" s="506"/>
      <c r="F164" s="506"/>
      <c r="G164" s="506"/>
      <c r="H164" s="436"/>
      <c r="I164" s="436"/>
      <c r="J164" s="436"/>
      <c r="K164" s="436"/>
      <c r="L164" s="436"/>
      <c r="M164" s="436"/>
      <c r="N164" s="436"/>
      <c r="O164" s="436"/>
      <c r="P164" s="436"/>
    </row>
    <row r="165" spans="1:17" ht="15" x14ac:dyDescent="0.25">
      <c r="A165" s="706" t="s">
        <v>639</v>
      </c>
      <c r="B165" s="707"/>
      <c r="C165" s="708"/>
      <c r="D165" s="706" t="s">
        <v>661</v>
      </c>
      <c r="E165" s="707"/>
      <c r="F165" s="708"/>
      <c r="G165" s="702" t="s">
        <v>640</v>
      </c>
      <c r="H165" s="678" t="s">
        <v>622</v>
      </c>
      <c r="I165" s="679"/>
      <c r="J165" s="680"/>
      <c r="K165" s="512"/>
      <c r="L165" s="678" t="s">
        <v>641</v>
      </c>
      <c r="M165" s="679"/>
      <c r="N165" s="680"/>
      <c r="O165" s="696" t="s">
        <v>642</v>
      </c>
      <c r="P165" s="699" t="s">
        <v>643</v>
      </c>
    </row>
    <row r="166" spans="1:17" ht="15" x14ac:dyDescent="0.25">
      <c r="A166" s="709"/>
      <c r="B166" s="710"/>
      <c r="C166" s="711"/>
      <c r="D166" s="709"/>
      <c r="E166" s="710"/>
      <c r="F166" s="711"/>
      <c r="G166" s="715"/>
      <c r="H166" s="702" t="s">
        <v>624</v>
      </c>
      <c r="I166" s="699" t="s">
        <v>644</v>
      </c>
      <c r="J166" s="699" t="s">
        <v>645</v>
      </c>
      <c r="K166" s="510"/>
      <c r="L166" s="704" t="s">
        <v>624</v>
      </c>
      <c r="M166" s="699" t="s">
        <v>644</v>
      </c>
      <c r="N166" s="704" t="s">
        <v>645</v>
      </c>
      <c r="O166" s="697"/>
      <c r="P166" s="700"/>
    </row>
    <row r="167" spans="1:17" ht="15" x14ac:dyDescent="0.25">
      <c r="A167" s="712"/>
      <c r="B167" s="713"/>
      <c r="C167" s="714"/>
      <c r="D167" s="712"/>
      <c r="E167" s="713"/>
      <c r="F167" s="714"/>
      <c r="G167" s="703"/>
      <c r="H167" s="703"/>
      <c r="I167" s="701"/>
      <c r="J167" s="701"/>
      <c r="K167" s="511"/>
      <c r="L167" s="705"/>
      <c r="M167" s="701"/>
      <c r="N167" s="705"/>
      <c r="O167" s="698"/>
      <c r="P167" s="701"/>
    </row>
    <row r="168" spans="1:17" ht="15" x14ac:dyDescent="0.25">
      <c r="A168" s="684" t="s">
        <v>872</v>
      </c>
      <c r="B168" s="685"/>
      <c r="C168" s="686"/>
      <c r="D168" s="687" t="s">
        <v>872</v>
      </c>
      <c r="E168" s="688"/>
      <c r="F168" s="689"/>
      <c r="G168" s="469">
        <v>160</v>
      </c>
      <c r="H168" s="469">
        <v>40</v>
      </c>
      <c r="I168" s="469">
        <v>90</v>
      </c>
      <c r="J168" s="469">
        <v>225</v>
      </c>
      <c r="K168" s="469"/>
      <c r="L168" s="469">
        <v>40</v>
      </c>
      <c r="M168" s="469">
        <v>90</v>
      </c>
      <c r="N168" s="469">
        <v>56</v>
      </c>
      <c r="O168" s="469">
        <v>56</v>
      </c>
      <c r="P168" s="470"/>
    </row>
    <row r="169" spans="1:17" x14ac:dyDescent="0.2">
      <c r="A169" s="690"/>
      <c r="B169" s="691"/>
      <c r="C169" s="692"/>
      <c r="D169" s="471"/>
      <c r="E169" s="471"/>
      <c r="F169" s="472"/>
      <c r="G169" s="469"/>
      <c r="H169" s="469"/>
      <c r="I169" s="473"/>
      <c r="J169" s="473"/>
      <c r="K169" s="473"/>
      <c r="L169" s="473"/>
      <c r="M169" s="473"/>
      <c r="N169" s="473"/>
      <c r="O169" s="473"/>
      <c r="P169" s="473"/>
    </row>
    <row r="170" spans="1:17" x14ac:dyDescent="0.2">
      <c r="A170" s="690"/>
      <c r="B170" s="691"/>
      <c r="C170" s="692"/>
      <c r="D170" s="471"/>
      <c r="E170" s="471"/>
      <c r="F170" s="472"/>
      <c r="G170" s="473"/>
      <c r="H170" s="473"/>
      <c r="I170" s="473"/>
      <c r="J170" s="473"/>
      <c r="K170" s="473"/>
      <c r="L170" s="473"/>
      <c r="M170" s="473"/>
      <c r="N170" s="473"/>
      <c r="O170" s="473"/>
      <c r="P170" s="473"/>
      <c r="Q170" s="474"/>
    </row>
    <row r="171" spans="1:17" ht="15" x14ac:dyDescent="0.25">
      <c r="C171" s="475"/>
      <c r="D171" s="475"/>
      <c r="E171" s="476"/>
      <c r="F171" s="476"/>
      <c r="G171" s="476"/>
    </row>
    <row r="172" spans="1:17" ht="15" x14ac:dyDescent="0.25">
      <c r="C172" s="693" t="s">
        <v>646</v>
      </c>
      <c r="D172" s="694"/>
      <c r="E172" s="694"/>
      <c r="F172" s="694"/>
      <c r="G172" s="694"/>
      <c r="H172" s="694"/>
      <c r="I172" s="694"/>
      <c r="J172" s="694"/>
      <c r="K172" s="694"/>
      <c r="L172" s="694"/>
      <c r="M172" s="694"/>
      <c r="N172" s="694"/>
      <c r="O172" s="695"/>
    </row>
    <row r="173" spans="1:17" ht="15" x14ac:dyDescent="0.25">
      <c r="C173" s="508" t="s">
        <v>647</v>
      </c>
      <c r="D173" s="719" t="s">
        <v>648</v>
      </c>
      <c r="E173" s="719"/>
      <c r="F173" s="719"/>
      <c r="G173" s="508">
        <v>2009</v>
      </c>
      <c r="H173" s="478">
        <v>2010</v>
      </c>
      <c r="I173" s="478">
        <v>2011</v>
      </c>
      <c r="J173" s="478">
        <v>2012</v>
      </c>
      <c r="K173" s="478"/>
      <c r="L173" s="478">
        <v>2013</v>
      </c>
      <c r="M173" s="478">
        <v>2014</v>
      </c>
      <c r="N173" s="508" t="s">
        <v>649</v>
      </c>
      <c r="O173" s="478" t="s">
        <v>643</v>
      </c>
    </row>
    <row r="174" spans="1:17" ht="30" x14ac:dyDescent="0.25">
      <c r="C174" s="479" t="s">
        <v>872</v>
      </c>
      <c r="D174" s="693" t="s">
        <v>872</v>
      </c>
      <c r="E174" s="694"/>
      <c r="F174" s="695"/>
      <c r="G174" s="480"/>
      <c r="H174" s="481"/>
      <c r="I174" s="481"/>
      <c r="J174" s="481">
        <v>178</v>
      </c>
      <c r="K174" s="481"/>
      <c r="L174" s="481">
        <v>407.5</v>
      </c>
      <c r="M174" s="481">
        <v>150</v>
      </c>
      <c r="N174" s="481">
        <v>100</v>
      </c>
      <c r="O174" s="481"/>
    </row>
    <row r="175" spans="1:17" ht="15" x14ac:dyDescent="0.25">
      <c r="C175" s="479"/>
      <c r="D175" s="693"/>
      <c r="E175" s="694"/>
      <c r="F175" s="695"/>
      <c r="G175" s="480"/>
      <c r="H175" s="481"/>
      <c r="I175" s="481"/>
      <c r="J175" s="481"/>
      <c r="K175" s="481"/>
      <c r="L175" s="481"/>
      <c r="M175" s="481"/>
      <c r="N175" s="481"/>
      <c r="O175" s="481"/>
    </row>
    <row r="176" spans="1:17" ht="15" x14ac:dyDescent="0.25">
      <c r="C176" s="479"/>
      <c r="D176" s="693"/>
      <c r="E176" s="694"/>
      <c r="F176" s="695"/>
      <c r="G176" s="482"/>
      <c r="H176" s="482"/>
      <c r="I176" s="482"/>
      <c r="J176" s="482"/>
      <c r="K176" s="482"/>
      <c r="L176" s="482"/>
      <c r="M176" s="482"/>
      <c r="N176" s="481"/>
      <c r="O176" s="481"/>
    </row>
    <row r="177" spans="1:16" ht="15" x14ac:dyDescent="0.25">
      <c r="C177" s="509"/>
      <c r="D177" s="516"/>
      <c r="E177" s="516"/>
      <c r="F177" s="516"/>
      <c r="G177" s="483"/>
      <c r="H177" s="436"/>
      <c r="I177" s="436"/>
      <c r="J177" s="436"/>
      <c r="K177" s="436"/>
      <c r="L177" s="436"/>
      <c r="M177" s="436"/>
      <c r="N177" s="436"/>
      <c r="O177" s="436"/>
    </row>
    <row r="178" spans="1:16" ht="15" x14ac:dyDescent="0.25">
      <c r="C178" s="652" t="s">
        <v>650</v>
      </c>
      <c r="D178" s="652"/>
      <c r="E178" s="652"/>
      <c r="F178" s="652"/>
      <c r="G178" s="652"/>
      <c r="H178" s="652"/>
      <c r="I178" s="652"/>
      <c r="J178" s="652"/>
      <c r="K178" s="652"/>
      <c r="L178" s="652"/>
      <c r="M178" s="652"/>
      <c r="N178" s="652"/>
      <c r="O178" s="652"/>
    </row>
    <row r="180" spans="1:16" ht="15" x14ac:dyDescent="0.25">
      <c r="C180" s="716" t="s">
        <v>651</v>
      </c>
      <c r="D180" s="716"/>
      <c r="E180" s="716"/>
      <c r="F180" s="716"/>
      <c r="G180" s="716"/>
    </row>
    <row r="182" spans="1:16" ht="15" x14ac:dyDescent="0.25">
      <c r="C182" s="717" t="s">
        <v>662</v>
      </c>
      <c r="D182" s="717"/>
      <c r="E182" s="717"/>
      <c r="F182" s="717"/>
      <c r="G182" s="717"/>
      <c r="H182" s="717"/>
      <c r="I182" s="717"/>
      <c r="J182" s="717"/>
      <c r="K182" s="717"/>
      <c r="L182" s="717"/>
      <c r="M182" s="717"/>
      <c r="N182" s="717"/>
      <c r="O182" s="717"/>
      <c r="P182" s="717"/>
    </row>
    <row r="183" spans="1:16" ht="15" x14ac:dyDescent="0.25">
      <c r="C183" s="717" t="s">
        <v>663</v>
      </c>
      <c r="D183" s="717"/>
      <c r="E183" s="717"/>
      <c r="F183" s="717"/>
      <c r="G183" s="717"/>
      <c r="H183" s="717"/>
      <c r="I183" s="717"/>
      <c r="J183" s="717"/>
      <c r="K183" s="717"/>
      <c r="L183" s="717"/>
      <c r="M183" s="717"/>
      <c r="N183" s="717"/>
      <c r="O183" s="717"/>
      <c r="P183" s="717"/>
    </row>
    <row r="184" spans="1:16" ht="15" x14ac:dyDescent="0.25">
      <c r="C184" s="717" t="s">
        <v>664</v>
      </c>
      <c r="D184" s="717"/>
      <c r="E184" s="717"/>
      <c r="F184" s="717"/>
      <c r="G184" s="717"/>
      <c r="H184" s="717"/>
      <c r="I184" s="717"/>
      <c r="J184" s="717"/>
      <c r="K184" s="717"/>
      <c r="L184" s="717"/>
      <c r="M184" s="717"/>
      <c r="N184" s="717"/>
      <c r="O184" s="717"/>
      <c r="P184" s="717"/>
    </row>
    <row r="191" spans="1:16" x14ac:dyDescent="0.25">
      <c r="A191" s="718" t="s">
        <v>652</v>
      </c>
      <c r="B191" s="718"/>
      <c r="C191" s="718"/>
      <c r="D191" s="718"/>
      <c r="E191" s="718"/>
      <c r="F191" s="718"/>
      <c r="G191" s="718"/>
      <c r="H191" s="718"/>
      <c r="I191" s="718"/>
      <c r="J191" s="718"/>
      <c r="K191" s="718"/>
      <c r="L191" s="718"/>
      <c r="M191" s="718"/>
      <c r="N191" s="718"/>
      <c r="O191" s="718"/>
      <c r="P191" s="718"/>
    </row>
    <row r="193" spans="1:13" x14ac:dyDescent="0.25">
      <c r="F193" s="729" t="s">
        <v>653</v>
      </c>
      <c r="G193" s="729"/>
      <c r="H193" s="729"/>
      <c r="I193" s="729"/>
      <c r="J193" s="729"/>
      <c r="K193" s="729"/>
      <c r="L193" s="729"/>
    </row>
    <row r="196" spans="1:13" x14ac:dyDescent="0.25">
      <c r="A196" s="484"/>
    </row>
    <row r="197" spans="1:13" x14ac:dyDescent="0.25">
      <c r="A197" s="484"/>
    </row>
    <row r="198" spans="1:13" x14ac:dyDescent="0.25">
      <c r="A198" s="485"/>
    </row>
    <row r="199" spans="1:13" x14ac:dyDescent="0.25">
      <c r="A199" s="485"/>
    </row>
    <row r="208" spans="1:13" x14ac:dyDescent="0.25">
      <c r="J208" s="486"/>
      <c r="K208" s="486"/>
      <c r="L208" s="717"/>
      <c r="M208" s="717"/>
    </row>
    <row r="209" spans="1:16" x14ac:dyDescent="0.25">
      <c r="J209" s="486"/>
      <c r="K209" s="486"/>
    </row>
    <row r="210" spans="1:16" x14ac:dyDescent="0.25">
      <c r="A210" s="717" t="s">
        <v>654</v>
      </c>
      <c r="B210" s="717"/>
      <c r="C210" s="717"/>
    </row>
    <row r="212" spans="1:16" x14ac:dyDescent="0.25">
      <c r="A212" s="730"/>
      <c r="B212" s="731"/>
      <c r="C212" s="731"/>
      <c r="D212" s="731"/>
      <c r="E212" s="731"/>
      <c r="F212" s="731"/>
      <c r="G212" s="731"/>
      <c r="H212" s="731"/>
      <c r="I212" s="731"/>
      <c r="J212" s="731"/>
      <c r="K212" s="731"/>
      <c r="L212" s="731"/>
      <c r="M212" s="731"/>
      <c r="N212" s="731"/>
      <c r="O212" s="731"/>
      <c r="P212" s="732"/>
    </row>
    <row r="213" spans="1:16" x14ac:dyDescent="0.25">
      <c r="A213" s="733"/>
      <c r="B213" s="734"/>
      <c r="C213" s="734"/>
      <c r="D213" s="734"/>
      <c r="E213" s="734"/>
      <c r="F213" s="734"/>
      <c r="G213" s="734"/>
      <c r="H213" s="734"/>
      <c r="I213" s="734"/>
      <c r="J213" s="734"/>
      <c r="K213" s="734"/>
      <c r="L213" s="734"/>
      <c r="M213" s="734"/>
      <c r="N213" s="734"/>
      <c r="O213" s="734"/>
      <c r="P213" s="735"/>
    </row>
    <row r="214" spans="1:16" x14ac:dyDescent="0.25">
      <c r="A214" s="733"/>
      <c r="B214" s="734"/>
      <c r="C214" s="734"/>
      <c r="D214" s="734"/>
      <c r="E214" s="734"/>
      <c r="F214" s="734"/>
      <c r="G214" s="734"/>
      <c r="H214" s="734"/>
      <c r="I214" s="734"/>
      <c r="J214" s="734"/>
      <c r="K214" s="734"/>
      <c r="L214" s="734"/>
      <c r="M214" s="734"/>
      <c r="N214" s="734"/>
      <c r="O214" s="734"/>
      <c r="P214" s="735"/>
    </row>
    <row r="215" spans="1:16" x14ac:dyDescent="0.25">
      <c r="A215" s="733"/>
      <c r="B215" s="734"/>
      <c r="C215" s="734"/>
      <c r="D215" s="734"/>
      <c r="E215" s="734"/>
      <c r="F215" s="734"/>
      <c r="G215" s="734"/>
      <c r="H215" s="734"/>
      <c r="I215" s="734"/>
      <c r="J215" s="734"/>
      <c r="K215" s="734"/>
      <c r="L215" s="734"/>
      <c r="M215" s="734"/>
      <c r="N215" s="734"/>
      <c r="O215" s="734"/>
      <c r="P215" s="735"/>
    </row>
    <row r="216" spans="1:16" x14ac:dyDescent="0.25">
      <c r="A216" s="736"/>
      <c r="B216" s="737"/>
      <c r="C216" s="737"/>
      <c r="D216" s="737"/>
      <c r="E216" s="737"/>
      <c r="F216" s="737"/>
      <c r="G216" s="737"/>
      <c r="H216" s="737"/>
      <c r="I216" s="737"/>
      <c r="J216" s="737"/>
      <c r="K216" s="737"/>
      <c r="L216" s="737"/>
      <c r="M216" s="737"/>
      <c r="N216" s="737"/>
      <c r="O216" s="737"/>
      <c r="P216" s="738"/>
    </row>
    <row r="218" spans="1:16" x14ac:dyDescent="0.25">
      <c r="A218" s="717" t="s">
        <v>655</v>
      </c>
      <c r="B218" s="717"/>
      <c r="C218" s="717"/>
    </row>
    <row r="220" spans="1:16" x14ac:dyDescent="0.25">
      <c r="A220" s="720"/>
      <c r="B220" s="721"/>
      <c r="C220" s="721"/>
      <c r="D220" s="721"/>
      <c r="E220" s="721"/>
      <c r="F220" s="721"/>
      <c r="G220" s="721"/>
      <c r="H220" s="721"/>
      <c r="I220" s="721"/>
      <c r="J220" s="721"/>
      <c r="K220" s="721"/>
      <c r="L220" s="721"/>
      <c r="M220" s="721"/>
      <c r="N220" s="721"/>
      <c r="O220" s="721"/>
      <c r="P220" s="722"/>
    </row>
    <row r="221" spans="1:16" x14ac:dyDescent="0.25">
      <c r="A221" s="723"/>
      <c r="B221" s="724"/>
      <c r="C221" s="724"/>
      <c r="D221" s="724"/>
      <c r="E221" s="724"/>
      <c r="F221" s="724"/>
      <c r="G221" s="724"/>
      <c r="H221" s="724"/>
      <c r="I221" s="724"/>
      <c r="J221" s="724"/>
      <c r="K221" s="724"/>
      <c r="L221" s="724"/>
      <c r="M221" s="724"/>
      <c r="N221" s="724"/>
      <c r="O221" s="724"/>
      <c r="P221" s="725"/>
    </row>
    <row r="222" spans="1:16" x14ac:dyDescent="0.25">
      <c r="A222" s="723"/>
      <c r="B222" s="724"/>
      <c r="C222" s="724"/>
      <c r="D222" s="724"/>
      <c r="E222" s="724"/>
      <c r="F222" s="724"/>
      <c r="G222" s="724"/>
      <c r="H222" s="724"/>
      <c r="I222" s="724"/>
      <c r="J222" s="724"/>
      <c r="K222" s="724"/>
      <c r="L222" s="724"/>
      <c r="M222" s="724"/>
      <c r="N222" s="724"/>
      <c r="O222" s="724"/>
      <c r="P222" s="725"/>
    </row>
    <row r="223" spans="1:16" x14ac:dyDescent="0.25">
      <c r="A223" s="723"/>
      <c r="B223" s="724"/>
      <c r="C223" s="724"/>
      <c r="D223" s="724"/>
      <c r="E223" s="724"/>
      <c r="F223" s="724"/>
      <c r="G223" s="724"/>
      <c r="H223" s="724"/>
      <c r="I223" s="724"/>
      <c r="J223" s="724"/>
      <c r="K223" s="724"/>
      <c r="L223" s="724"/>
      <c r="M223" s="724"/>
      <c r="N223" s="724"/>
      <c r="O223" s="724"/>
      <c r="P223" s="725"/>
    </row>
    <row r="224" spans="1:16" x14ac:dyDescent="0.25">
      <c r="A224" s="726"/>
      <c r="B224" s="727"/>
      <c r="C224" s="727"/>
      <c r="D224" s="727"/>
      <c r="E224" s="727"/>
      <c r="F224" s="727"/>
      <c r="G224" s="727"/>
      <c r="H224" s="727"/>
      <c r="I224" s="727"/>
      <c r="J224" s="727"/>
      <c r="K224" s="727"/>
      <c r="L224" s="727"/>
      <c r="M224" s="727"/>
      <c r="N224" s="727"/>
      <c r="O224" s="727"/>
      <c r="P224" s="728"/>
    </row>
    <row r="226" spans="1:13" x14ac:dyDescent="0.25">
      <c r="A226" s="729" t="s">
        <v>656</v>
      </c>
      <c r="B226" s="729"/>
      <c r="C226" s="729"/>
      <c r="D226" s="729"/>
      <c r="E226" s="729"/>
      <c r="F226" s="729" t="s">
        <v>657</v>
      </c>
      <c r="G226" s="729"/>
      <c r="H226" s="729"/>
      <c r="I226" s="729" t="s">
        <v>658</v>
      </c>
      <c r="J226" s="729"/>
      <c r="K226" s="507"/>
      <c r="L226" s="729" t="s">
        <v>659</v>
      </c>
      <c r="M226" s="729"/>
    </row>
    <row r="228" spans="1:13" x14ac:dyDescent="0.25">
      <c r="A228" s="739"/>
      <c r="B228" s="650"/>
      <c r="C228" s="650"/>
      <c r="D228" s="650"/>
      <c r="E228" s="651"/>
      <c r="F228" s="739"/>
      <c r="G228" s="650"/>
      <c r="H228" s="651"/>
      <c r="I228" s="739"/>
      <c r="J228" s="651"/>
      <c r="K228" s="505"/>
      <c r="L228" s="739"/>
      <c r="M228" s="651"/>
    </row>
    <row r="229" spans="1:13" x14ac:dyDescent="0.25">
      <c r="A229" s="739"/>
      <c r="B229" s="650"/>
      <c r="C229" s="650"/>
      <c r="D229" s="650"/>
      <c r="E229" s="651"/>
      <c r="F229" s="739"/>
      <c r="G229" s="650"/>
      <c r="H229" s="651"/>
      <c r="I229" s="739"/>
      <c r="J229" s="651"/>
      <c r="K229" s="505"/>
      <c r="L229" s="739"/>
      <c r="M229" s="651"/>
    </row>
    <row r="230" spans="1:13" x14ac:dyDescent="0.25">
      <c r="A230" s="739"/>
      <c r="B230" s="650"/>
      <c r="C230" s="650"/>
      <c r="D230" s="650"/>
      <c r="E230" s="651"/>
      <c r="F230" s="739"/>
      <c r="G230" s="650"/>
      <c r="H230" s="651"/>
      <c r="I230" s="739"/>
      <c r="J230" s="651"/>
      <c r="K230" s="505"/>
      <c r="L230" s="739"/>
      <c r="M230" s="651"/>
    </row>
    <row r="231" spans="1:13" x14ac:dyDescent="0.25">
      <c r="A231" s="739"/>
      <c r="B231" s="650"/>
      <c r="C231" s="650"/>
      <c r="D231" s="650"/>
      <c r="E231" s="651"/>
      <c r="F231" s="739"/>
      <c r="G231" s="650"/>
      <c r="H231" s="651"/>
      <c r="I231" s="739"/>
      <c r="J231" s="651"/>
      <c r="K231" s="505"/>
      <c r="L231" s="739"/>
      <c r="M231" s="651"/>
    </row>
    <row r="232" spans="1:13" x14ac:dyDescent="0.25">
      <c r="A232" s="739"/>
      <c r="B232" s="650"/>
      <c r="C232" s="650"/>
      <c r="D232" s="650"/>
      <c r="E232" s="651"/>
      <c r="F232" s="489"/>
      <c r="G232" s="441"/>
      <c r="H232" s="490"/>
      <c r="I232" s="739"/>
      <c r="J232" s="651"/>
      <c r="K232" s="505"/>
      <c r="L232" s="739"/>
      <c r="M232" s="651"/>
    </row>
    <row r="233" spans="1:13" x14ac:dyDescent="0.25">
      <c r="A233" s="739"/>
      <c r="B233" s="650"/>
      <c r="C233" s="650"/>
      <c r="D233" s="650"/>
      <c r="E233" s="651"/>
      <c r="F233" s="739"/>
      <c r="G233" s="650"/>
      <c r="H233" s="651"/>
      <c r="I233" s="739"/>
      <c r="J233" s="651"/>
      <c r="K233" s="505"/>
      <c r="L233" s="739"/>
      <c r="M233" s="651"/>
    </row>
    <row r="234" spans="1:13" x14ac:dyDescent="0.25">
      <c r="A234" s="739"/>
      <c r="B234" s="650"/>
      <c r="C234" s="650"/>
      <c r="D234" s="650"/>
      <c r="E234" s="651"/>
      <c r="F234" s="739"/>
      <c r="G234" s="650"/>
      <c r="H234" s="651"/>
      <c r="I234" s="739"/>
      <c r="J234" s="651"/>
      <c r="K234" s="505"/>
      <c r="L234" s="739"/>
      <c r="M234" s="651"/>
    </row>
    <row r="235" spans="1:13" x14ac:dyDescent="0.25">
      <c r="A235" s="739"/>
      <c r="B235" s="650"/>
      <c r="C235" s="650"/>
      <c r="D235" s="650"/>
      <c r="E235" s="651"/>
      <c r="F235" s="739"/>
      <c r="G235" s="650"/>
      <c r="H235" s="651"/>
      <c r="I235" s="739"/>
      <c r="J235" s="651"/>
      <c r="K235" s="505"/>
      <c r="L235" s="739"/>
      <c r="M235" s="651"/>
    </row>
    <row r="260" spans="1:17" x14ac:dyDescent="0.25">
      <c r="A260" s="431"/>
      <c r="B260" s="432"/>
      <c r="C260" s="432"/>
      <c r="D260" s="432"/>
      <c r="E260" s="432"/>
      <c r="F260" s="432"/>
      <c r="G260" s="432"/>
      <c r="H260" s="432"/>
      <c r="I260" s="432"/>
      <c r="J260" s="432"/>
      <c r="K260" s="432"/>
      <c r="L260" s="432"/>
      <c r="M260" s="432"/>
      <c r="N260" s="432"/>
      <c r="O260" s="432"/>
      <c r="P260" s="432"/>
      <c r="Q260" s="433"/>
    </row>
    <row r="261" spans="1:17" x14ac:dyDescent="0.25">
      <c r="A261" s="435"/>
      <c r="B261" s="436"/>
      <c r="C261" s="436"/>
      <c r="D261" s="436"/>
      <c r="E261" s="436"/>
      <c r="F261" s="436"/>
      <c r="G261" s="436"/>
      <c r="H261" s="436"/>
      <c r="I261" s="436"/>
      <c r="J261" s="436"/>
      <c r="K261" s="436"/>
      <c r="L261" s="436"/>
      <c r="M261" s="436"/>
      <c r="N261" s="436"/>
      <c r="O261" s="436"/>
      <c r="P261" s="436"/>
      <c r="Q261" s="437"/>
    </row>
    <row r="262" spans="1:17" x14ac:dyDescent="0.25">
      <c r="A262" s="435"/>
      <c r="B262" s="436"/>
      <c r="C262" s="436"/>
      <c r="D262" s="436"/>
      <c r="E262" s="436"/>
      <c r="F262" s="436"/>
      <c r="G262" s="436"/>
      <c r="H262" s="436"/>
      <c r="I262" s="436"/>
      <c r="J262" s="436"/>
      <c r="K262" s="436"/>
      <c r="L262" s="436"/>
      <c r="M262" s="436"/>
      <c r="N262" s="436"/>
      <c r="O262" s="436"/>
      <c r="P262" s="436"/>
      <c r="Q262" s="437"/>
    </row>
    <row r="263" spans="1:17" ht="35.450000000000003" customHeight="1" x14ac:dyDescent="0.25">
      <c r="A263" s="645" t="s">
        <v>611</v>
      </c>
      <c r="B263" s="646"/>
      <c r="C263" s="646"/>
      <c r="D263" s="646"/>
      <c r="E263" s="646"/>
      <c r="F263" s="646"/>
      <c r="G263" s="646"/>
      <c r="H263" s="646"/>
      <c r="I263" s="646"/>
      <c r="J263" s="646"/>
      <c r="K263" s="646"/>
      <c r="L263" s="646"/>
      <c r="M263" s="646"/>
      <c r="N263" s="646"/>
      <c r="O263" s="646"/>
      <c r="P263" s="646"/>
      <c r="Q263" s="647"/>
    </row>
    <row r="264" spans="1:17" x14ac:dyDescent="0.25">
      <c r="A264" s="432"/>
      <c r="B264" s="432"/>
      <c r="C264" s="432"/>
      <c r="D264" s="436"/>
      <c r="E264" s="436"/>
      <c r="F264" s="436"/>
      <c r="G264" s="436"/>
      <c r="H264" s="436"/>
      <c r="I264" s="436"/>
      <c r="J264" s="436"/>
      <c r="K264" s="436"/>
      <c r="L264" s="436"/>
      <c r="M264" s="436"/>
      <c r="N264" s="436"/>
      <c r="O264" s="436"/>
      <c r="P264" s="436"/>
    </row>
    <row r="265" spans="1:17" ht="15" x14ac:dyDescent="0.25">
      <c r="A265" s="648" t="s">
        <v>612</v>
      </c>
      <c r="B265" s="648"/>
      <c r="C265" s="649"/>
      <c r="D265" s="438" t="s">
        <v>389</v>
      </c>
      <c r="E265" s="439"/>
      <c r="F265" s="439"/>
      <c r="G265" s="439"/>
      <c r="H265" s="439"/>
      <c r="I265" s="439"/>
      <c r="J265" s="439"/>
      <c r="K265" s="440"/>
      <c r="L265" s="441"/>
      <c r="M265" s="441"/>
      <c r="N265" s="441"/>
      <c r="O265" s="650"/>
      <c r="P265" s="650"/>
      <c r="Q265" s="651"/>
    </row>
    <row r="266" spans="1:17" ht="15" x14ac:dyDescent="0.25">
      <c r="A266" s="436"/>
      <c r="B266" s="436"/>
      <c r="C266" s="436"/>
      <c r="D266" s="442"/>
      <c r="E266" s="443"/>
      <c r="F266" s="443"/>
      <c r="G266" s="443"/>
      <c r="H266" s="443"/>
      <c r="I266" s="443"/>
      <c r="J266" s="443"/>
      <c r="K266" s="443"/>
      <c r="L266" s="443"/>
      <c r="M266" s="443"/>
      <c r="N266" s="443"/>
      <c r="O266" s="436"/>
      <c r="P266" s="436"/>
    </row>
    <row r="267" spans="1:17" ht="15" x14ac:dyDescent="0.25">
      <c r="A267" s="652" t="s">
        <v>613</v>
      </c>
      <c r="B267" s="652"/>
      <c r="C267" s="653"/>
      <c r="D267" s="654" t="s">
        <v>877</v>
      </c>
      <c r="E267" s="655"/>
      <c r="F267" s="655"/>
      <c r="G267" s="655"/>
      <c r="H267" s="655"/>
      <c r="I267" s="655"/>
      <c r="J267" s="656"/>
      <c r="K267" s="516"/>
      <c r="L267" s="657" t="s">
        <v>614</v>
      </c>
      <c r="M267" s="657"/>
      <c r="N267" s="657"/>
      <c r="O267" s="658" t="s">
        <v>871</v>
      </c>
      <c r="P267" s="659"/>
      <c r="Q267" s="660"/>
    </row>
    <row r="268" spans="1:17" ht="15" x14ac:dyDescent="0.25">
      <c r="A268" s="436"/>
      <c r="B268" s="436"/>
      <c r="C268" s="514"/>
      <c r="D268" s="514"/>
      <c r="E268" s="436"/>
      <c r="F268" s="436"/>
      <c r="G268" s="436"/>
      <c r="H268" s="436"/>
      <c r="I268" s="436"/>
      <c r="J268" s="436"/>
      <c r="K268" s="436"/>
      <c r="L268" s="436"/>
      <c r="M268" s="436"/>
      <c r="N268" s="436"/>
      <c r="O268" s="436"/>
      <c r="P268" s="436"/>
    </row>
    <row r="269" spans="1:17" ht="15" x14ac:dyDescent="0.25">
      <c r="A269" s="648" t="s">
        <v>615</v>
      </c>
      <c r="B269" s="648"/>
      <c r="C269" s="648"/>
      <c r="D269" s="661" t="s">
        <v>389</v>
      </c>
      <c r="E269" s="662"/>
      <c r="F269" s="662"/>
      <c r="G269" s="662"/>
      <c r="H269" s="662"/>
      <c r="I269" s="662"/>
      <c r="J269" s="663"/>
      <c r="K269" s="514"/>
      <c r="L269" s="664" t="s">
        <v>616</v>
      </c>
      <c r="M269" s="665"/>
      <c r="N269" s="661" t="s">
        <v>389</v>
      </c>
      <c r="O269" s="662"/>
      <c r="P269" s="662"/>
      <c r="Q269" s="663"/>
    </row>
    <row r="270" spans="1:17" ht="15" x14ac:dyDescent="0.25">
      <c r="A270" s="513"/>
      <c r="B270" s="513"/>
      <c r="C270" s="513"/>
      <c r="D270" s="514"/>
      <c r="E270" s="514"/>
      <c r="F270" s="514"/>
      <c r="G270" s="514"/>
      <c r="H270" s="514"/>
      <c r="I270" s="514"/>
      <c r="J270" s="514"/>
      <c r="K270" s="514"/>
      <c r="L270" s="436"/>
      <c r="M270" s="447"/>
      <c r="N270" s="447"/>
      <c r="O270" s="447"/>
      <c r="P270" s="506"/>
    </row>
    <row r="271" spans="1:17" ht="15" x14ac:dyDescent="0.25">
      <c r="A271" s="648" t="s">
        <v>617</v>
      </c>
      <c r="B271" s="648"/>
      <c r="C271" s="648"/>
      <c r="D271" s="661" t="s">
        <v>878</v>
      </c>
      <c r="E271" s="662"/>
      <c r="F271" s="662"/>
      <c r="G271" s="662"/>
      <c r="H271" s="662"/>
      <c r="I271" s="662"/>
      <c r="J271" s="662"/>
      <c r="K271" s="662"/>
      <c r="L271" s="662"/>
      <c r="M271" s="662"/>
      <c r="N271" s="662"/>
      <c r="O271" s="662"/>
      <c r="P271" s="662"/>
      <c r="Q271" s="663"/>
    </row>
    <row r="272" spans="1:17" ht="15" x14ac:dyDescent="0.25">
      <c r="A272" s="513"/>
      <c r="B272" s="513"/>
      <c r="C272" s="513"/>
      <c r="D272" s="442"/>
      <c r="E272" s="442"/>
      <c r="F272" s="442"/>
      <c r="G272" s="442"/>
      <c r="H272" s="442"/>
      <c r="I272" s="442"/>
      <c r="J272" s="442"/>
      <c r="K272" s="442"/>
      <c r="L272" s="442"/>
      <c r="M272" s="442"/>
      <c r="N272" s="442"/>
      <c r="O272" s="442"/>
      <c r="P272" s="442"/>
      <c r="Q272" s="442"/>
    </row>
    <row r="273" spans="1:17" ht="15" x14ac:dyDescent="0.25">
      <c r="A273" s="648" t="s">
        <v>618</v>
      </c>
      <c r="B273" s="666"/>
      <c r="C273" s="666"/>
      <c r="D273" s="667" t="s">
        <v>879</v>
      </c>
      <c r="E273" s="668"/>
      <c r="F273" s="668"/>
      <c r="G273" s="668"/>
      <c r="H273" s="668"/>
      <c r="I273" s="668"/>
      <c r="J273" s="668"/>
      <c r="K273" s="668"/>
      <c r="L273" s="668"/>
      <c r="M273" s="668"/>
      <c r="N273" s="668"/>
      <c r="O273" s="668"/>
      <c r="P273" s="668"/>
      <c r="Q273" s="669"/>
    </row>
    <row r="274" spans="1:17" ht="15" x14ac:dyDescent="0.25">
      <c r="A274" s="513"/>
      <c r="B274" s="513"/>
      <c r="C274" s="513"/>
      <c r="D274" s="442"/>
      <c r="E274" s="442"/>
      <c r="F274" s="442"/>
      <c r="G274" s="442"/>
      <c r="H274" s="442"/>
      <c r="I274" s="442"/>
      <c r="J274" s="442"/>
      <c r="K274" s="442"/>
      <c r="L274" s="442"/>
      <c r="M274" s="442"/>
      <c r="N274" s="442"/>
      <c r="O274" s="442"/>
      <c r="P274" s="442"/>
      <c r="Q274" s="442"/>
    </row>
    <row r="275" spans="1:17" ht="15" x14ac:dyDescent="0.25">
      <c r="A275" s="670" t="s">
        <v>619</v>
      </c>
      <c r="B275" s="671"/>
      <c r="C275" s="671"/>
      <c r="D275" s="676" t="s">
        <v>620</v>
      </c>
      <c r="E275" s="676"/>
      <c r="F275" s="676"/>
      <c r="G275" s="676"/>
      <c r="H275" s="676" t="s">
        <v>621</v>
      </c>
      <c r="I275" s="676"/>
      <c r="J275" s="677" t="s">
        <v>622</v>
      </c>
      <c r="K275" s="677"/>
      <c r="L275" s="677"/>
      <c r="M275" s="677"/>
      <c r="N275" s="677"/>
      <c r="O275" s="678" t="s">
        <v>623</v>
      </c>
      <c r="P275" s="679"/>
      <c r="Q275" s="680"/>
    </row>
    <row r="276" spans="1:17" ht="60" x14ac:dyDescent="0.25">
      <c r="A276" s="672"/>
      <c r="B276" s="673"/>
      <c r="C276" s="673"/>
      <c r="D276" s="676"/>
      <c r="E276" s="676"/>
      <c r="F276" s="676"/>
      <c r="G276" s="676"/>
      <c r="H276" s="676"/>
      <c r="I276" s="676"/>
      <c r="J276" s="515" t="s">
        <v>624</v>
      </c>
      <c r="K276" s="450" t="s">
        <v>625</v>
      </c>
      <c r="L276" s="450" t="s">
        <v>241</v>
      </c>
      <c r="M276" s="451" t="s">
        <v>626</v>
      </c>
      <c r="N276" s="451" t="s">
        <v>627</v>
      </c>
      <c r="O276" s="450" t="s">
        <v>241</v>
      </c>
      <c r="P276" s="451" t="s">
        <v>628</v>
      </c>
      <c r="Q276" s="451" t="s">
        <v>627</v>
      </c>
    </row>
    <row r="277" spans="1:17" ht="15" x14ac:dyDescent="0.25">
      <c r="A277" s="674"/>
      <c r="B277" s="675"/>
      <c r="C277" s="675"/>
      <c r="D277" s="676">
        <v>4506565</v>
      </c>
      <c r="E277" s="676"/>
      <c r="F277" s="676"/>
      <c r="G277" s="676"/>
      <c r="H277" s="676">
        <v>4506565</v>
      </c>
      <c r="I277" s="676"/>
      <c r="J277" s="676">
        <v>978101.16</v>
      </c>
      <c r="K277" s="676"/>
      <c r="L277" s="676"/>
      <c r="M277" s="452">
        <v>825544.84</v>
      </c>
      <c r="N277" s="452">
        <f>+M277/J277</f>
        <v>0.84402807578717109</v>
      </c>
      <c r="O277" s="452">
        <v>978101.16</v>
      </c>
      <c r="P277" s="452">
        <v>825544.84</v>
      </c>
      <c r="Q277" s="452">
        <f>+P277/J277</f>
        <v>0.84402807578717109</v>
      </c>
    </row>
    <row r="278" spans="1:17" ht="15" x14ac:dyDescent="0.25">
      <c r="A278" s="513"/>
      <c r="B278" s="513"/>
      <c r="C278" s="513"/>
      <c r="D278" s="514"/>
      <c r="E278" s="514"/>
      <c r="F278" s="514"/>
      <c r="G278" s="514"/>
      <c r="H278" s="514"/>
      <c r="I278" s="514"/>
      <c r="J278" s="514"/>
      <c r="K278" s="514"/>
      <c r="L278" s="514"/>
      <c r="M278" s="514"/>
      <c r="N278" s="514"/>
      <c r="O278" s="514"/>
      <c r="P278" s="514"/>
      <c r="Q278" s="514"/>
    </row>
    <row r="279" spans="1:17" ht="15" x14ac:dyDescent="0.25">
      <c r="A279" s="648" t="s">
        <v>629</v>
      </c>
      <c r="B279" s="648"/>
      <c r="C279" s="648"/>
      <c r="D279" s="453"/>
      <c r="E279" s="436"/>
      <c r="F279" s="436"/>
      <c r="G279" s="436"/>
      <c r="H279" s="436"/>
      <c r="I279" s="436"/>
      <c r="J279" s="436"/>
      <c r="K279" s="436"/>
      <c r="L279" s="436"/>
      <c r="M279" s="436"/>
      <c r="N279" s="436"/>
      <c r="O279" s="436"/>
      <c r="P279" s="436"/>
    </row>
    <row r="280" spans="1:17" x14ac:dyDescent="0.25">
      <c r="A280" s="436"/>
      <c r="B280" s="436"/>
      <c r="C280" s="447"/>
      <c r="D280" s="447"/>
      <c r="E280" s="436"/>
      <c r="F280" s="436"/>
      <c r="G280" s="436"/>
      <c r="H280" s="436"/>
      <c r="I280" s="436"/>
      <c r="J280" s="436"/>
      <c r="K280" s="436"/>
      <c r="L280" s="436"/>
      <c r="M280" s="436"/>
      <c r="N280" s="436"/>
      <c r="O280" s="436"/>
      <c r="P280" s="436"/>
    </row>
    <row r="281" spans="1:17" ht="150" x14ac:dyDescent="0.25">
      <c r="A281" s="652" t="s">
        <v>630</v>
      </c>
      <c r="B281" s="652"/>
      <c r="C281" s="653"/>
      <c r="D281" s="454" t="s">
        <v>880</v>
      </c>
      <c r="E281" s="455"/>
      <c r="F281" s="455"/>
      <c r="G281" s="455"/>
      <c r="H281" s="455"/>
      <c r="I281" s="455"/>
      <c r="J281" s="455"/>
      <c r="K281" s="455"/>
      <c r="L281" s="455"/>
      <c r="M281" s="455"/>
      <c r="N281" s="455"/>
      <c r="O281" s="456" t="s">
        <v>631</v>
      </c>
      <c r="P281" s="658" t="s">
        <v>860</v>
      </c>
      <c r="Q281" s="660"/>
    </row>
    <row r="282" spans="1:17" ht="15" x14ac:dyDescent="0.25">
      <c r="A282" s="436"/>
      <c r="B282" s="436"/>
      <c r="C282" s="457"/>
      <c r="D282" s="457"/>
      <c r="E282" s="436"/>
      <c r="F282" s="436"/>
      <c r="G282" s="436"/>
      <c r="H282" s="436"/>
      <c r="I282" s="436"/>
      <c r="J282" s="436"/>
      <c r="K282" s="436"/>
      <c r="L282" s="436"/>
      <c r="M282" s="436"/>
      <c r="N282" s="436"/>
      <c r="O282" s="436"/>
      <c r="P282" s="436"/>
    </row>
    <row r="283" spans="1:17" ht="15" x14ac:dyDescent="0.25">
      <c r="A283" s="648" t="s">
        <v>632</v>
      </c>
      <c r="B283" s="648"/>
      <c r="C283" s="649"/>
      <c r="D283" s="654" t="s">
        <v>861</v>
      </c>
      <c r="E283" s="655"/>
      <c r="F283" s="655"/>
      <c r="G283" s="655"/>
      <c r="H283" s="655"/>
      <c r="I283" s="655"/>
      <c r="J283" s="655"/>
      <c r="K283" s="655"/>
      <c r="L283" s="655"/>
      <c r="M283" s="655"/>
      <c r="N283" s="655"/>
      <c r="O283" s="655"/>
      <c r="P283" s="655"/>
      <c r="Q283" s="656"/>
    </row>
    <row r="284" spans="1:17" ht="15" x14ac:dyDescent="0.25">
      <c r="A284" s="436"/>
      <c r="B284" s="436"/>
      <c r="C284" s="457"/>
      <c r="D284" s="457"/>
      <c r="E284" s="436"/>
      <c r="F284" s="436"/>
      <c r="G284" s="436"/>
      <c r="H284" s="436"/>
      <c r="I284" s="436"/>
      <c r="J284" s="436"/>
      <c r="K284" s="436"/>
      <c r="L284" s="436"/>
      <c r="M284" s="436"/>
      <c r="N284" s="436"/>
      <c r="O284" s="436"/>
      <c r="P284" s="436"/>
    </row>
    <row r="285" spans="1:17" ht="17.25" x14ac:dyDescent="0.25">
      <c r="A285" s="648" t="s">
        <v>660</v>
      </c>
      <c r="B285" s="648"/>
      <c r="C285" s="649"/>
      <c r="D285" s="654" t="s">
        <v>881</v>
      </c>
      <c r="E285" s="655"/>
      <c r="F285" s="655"/>
      <c r="G285" s="655"/>
      <c r="H285" s="655"/>
      <c r="I285" s="655"/>
      <c r="J285" s="655"/>
      <c r="K285" s="655"/>
      <c r="L285" s="655"/>
      <c r="M285" s="655"/>
      <c r="N285" s="655"/>
      <c r="O285" s="655"/>
      <c r="P285" s="655"/>
      <c r="Q285" s="656"/>
    </row>
    <row r="286" spans="1:17" ht="15" x14ac:dyDescent="0.25">
      <c r="A286" s="436"/>
      <c r="B286" s="436"/>
      <c r="C286" s="457"/>
      <c r="D286" s="458"/>
      <c r="E286" s="436"/>
      <c r="F286" s="436"/>
      <c r="G286" s="436"/>
      <c r="H286" s="436"/>
      <c r="I286" s="436"/>
      <c r="J286" s="436"/>
      <c r="K286" s="436"/>
      <c r="L286" s="436"/>
      <c r="M286" s="436"/>
      <c r="N286" s="436"/>
      <c r="O286" s="436"/>
      <c r="P286" s="436"/>
    </row>
    <row r="287" spans="1:17" ht="15" x14ac:dyDescent="0.25">
      <c r="A287" s="652" t="s">
        <v>633</v>
      </c>
      <c r="B287" s="652"/>
      <c r="C287" s="653"/>
      <c r="D287" s="655" t="s">
        <v>863</v>
      </c>
      <c r="E287" s="655"/>
      <c r="F287" s="655"/>
      <c r="G287" s="656"/>
      <c r="H287" s="436"/>
      <c r="I287" s="459" t="s">
        <v>634</v>
      </c>
      <c r="J287" s="459"/>
      <c r="K287" s="459"/>
      <c r="L287" s="459"/>
      <c r="M287" s="459"/>
      <c r="N287" s="459"/>
      <c r="O287" s="661" t="s">
        <v>864</v>
      </c>
      <c r="P287" s="663"/>
    </row>
    <row r="288" spans="1:17" ht="15" x14ac:dyDescent="0.25">
      <c r="A288" s="436"/>
      <c r="B288" s="436"/>
      <c r="C288" s="513"/>
      <c r="D288" s="460"/>
      <c r="E288" s="436"/>
      <c r="F288" s="436"/>
      <c r="G288" s="436"/>
      <c r="H288" s="436"/>
      <c r="I288" s="436"/>
      <c r="J288" s="436"/>
      <c r="K288" s="436"/>
      <c r="L288" s="436"/>
      <c r="M288" s="436"/>
      <c r="N288" s="436"/>
      <c r="O288" s="436"/>
      <c r="P288" s="436"/>
    </row>
    <row r="289" spans="1:17" ht="15" x14ac:dyDescent="0.25">
      <c r="A289" s="652" t="s">
        <v>635</v>
      </c>
      <c r="B289" s="652"/>
      <c r="C289" s="653"/>
      <c r="D289" s="681" t="s">
        <v>865</v>
      </c>
      <c r="E289" s="681"/>
      <c r="F289" s="681"/>
      <c r="G289" s="682"/>
      <c r="H289" s="436"/>
      <c r="I289" s="652" t="s">
        <v>636</v>
      </c>
      <c r="J289" s="652"/>
      <c r="K289" s="652"/>
      <c r="L289" s="652"/>
      <c r="M289" s="652"/>
      <c r="N289" s="658" t="s">
        <v>866</v>
      </c>
      <c r="O289" s="659"/>
      <c r="P289" s="660"/>
    </row>
    <row r="290" spans="1:17" ht="15" x14ac:dyDescent="0.25">
      <c r="A290" s="509"/>
      <c r="B290" s="509"/>
      <c r="C290" s="509"/>
      <c r="D290" s="462"/>
      <c r="E290" s="509"/>
      <c r="F290" s="509"/>
      <c r="G290" s="509"/>
      <c r="H290" s="436"/>
      <c r="I290" s="509"/>
      <c r="J290" s="509"/>
      <c r="K290" s="509"/>
      <c r="L290" s="509"/>
      <c r="M290" s="509"/>
      <c r="N290" s="516"/>
      <c r="O290" s="516"/>
      <c r="P290" s="516"/>
    </row>
    <row r="291" spans="1:17" ht="15" x14ac:dyDescent="0.25">
      <c r="A291" s="436"/>
      <c r="B291" s="436"/>
      <c r="C291" s="463"/>
      <c r="D291" s="463"/>
      <c r="E291" s="436"/>
      <c r="F291" s="436"/>
      <c r="G291" s="436"/>
      <c r="H291" s="436"/>
      <c r="I291" s="436"/>
      <c r="J291" s="436"/>
      <c r="K291" s="436"/>
      <c r="L291" s="436"/>
      <c r="M291" s="436"/>
      <c r="N291" s="436"/>
      <c r="O291" s="436"/>
      <c r="P291" s="436"/>
    </row>
    <row r="292" spans="1:17" ht="15" x14ac:dyDescent="0.25">
      <c r="A292" s="648" t="s">
        <v>637</v>
      </c>
      <c r="B292" s="648"/>
      <c r="C292" s="648"/>
      <c r="D292" s="683" t="s">
        <v>638</v>
      </c>
      <c r="E292" s="683"/>
      <c r="F292" s="683"/>
      <c r="G292" s="683"/>
      <c r="H292" s="464" t="s">
        <v>867</v>
      </c>
      <c r="I292" s="436"/>
      <c r="J292" s="436"/>
      <c r="K292" s="436"/>
      <c r="L292" s="436"/>
      <c r="M292" s="436"/>
      <c r="N292" s="436"/>
      <c r="O292" s="436"/>
      <c r="P292" s="436"/>
    </row>
    <row r="293" spans="1:17" x14ac:dyDescent="0.25">
      <c r="A293" s="465"/>
      <c r="B293" s="465"/>
      <c r="C293" s="465"/>
      <c r="D293" s="506"/>
      <c r="E293" s="506"/>
      <c r="F293" s="506"/>
      <c r="G293" s="506"/>
      <c r="H293" s="436"/>
      <c r="I293" s="436"/>
      <c r="J293" s="436"/>
      <c r="K293" s="436"/>
      <c r="L293" s="436"/>
      <c r="M293" s="436"/>
      <c r="N293" s="436"/>
      <c r="O293" s="436"/>
      <c r="P293" s="436"/>
    </row>
    <row r="294" spans="1:17" ht="15" x14ac:dyDescent="0.25">
      <c r="A294" s="706" t="s">
        <v>639</v>
      </c>
      <c r="B294" s="707"/>
      <c r="C294" s="708"/>
      <c r="D294" s="706" t="s">
        <v>661</v>
      </c>
      <c r="E294" s="707"/>
      <c r="F294" s="708"/>
      <c r="G294" s="702" t="s">
        <v>640</v>
      </c>
      <c r="H294" s="678" t="s">
        <v>622</v>
      </c>
      <c r="I294" s="679"/>
      <c r="J294" s="680"/>
      <c r="K294" s="512"/>
      <c r="L294" s="678" t="s">
        <v>641</v>
      </c>
      <c r="M294" s="679"/>
      <c r="N294" s="680"/>
      <c r="O294" s="696" t="s">
        <v>642</v>
      </c>
      <c r="P294" s="699" t="s">
        <v>643</v>
      </c>
    </row>
    <row r="295" spans="1:17" ht="15" x14ac:dyDescent="0.25">
      <c r="A295" s="709"/>
      <c r="B295" s="710"/>
      <c r="C295" s="711"/>
      <c r="D295" s="709"/>
      <c r="E295" s="710"/>
      <c r="F295" s="711"/>
      <c r="G295" s="715"/>
      <c r="H295" s="702" t="s">
        <v>624</v>
      </c>
      <c r="I295" s="699" t="s">
        <v>644</v>
      </c>
      <c r="J295" s="699" t="s">
        <v>645</v>
      </c>
      <c r="K295" s="510"/>
      <c r="L295" s="704" t="s">
        <v>624</v>
      </c>
      <c r="M295" s="699" t="s">
        <v>644</v>
      </c>
      <c r="N295" s="704" t="s">
        <v>645</v>
      </c>
      <c r="O295" s="697"/>
      <c r="P295" s="700"/>
    </row>
    <row r="296" spans="1:17" ht="15" x14ac:dyDescent="0.25">
      <c r="A296" s="712"/>
      <c r="B296" s="713"/>
      <c r="C296" s="714"/>
      <c r="D296" s="712"/>
      <c r="E296" s="713"/>
      <c r="F296" s="714"/>
      <c r="G296" s="703"/>
      <c r="H296" s="703"/>
      <c r="I296" s="701"/>
      <c r="J296" s="701"/>
      <c r="K296" s="511"/>
      <c r="L296" s="705"/>
      <c r="M296" s="701"/>
      <c r="N296" s="705"/>
      <c r="O296" s="698"/>
      <c r="P296" s="701"/>
    </row>
    <row r="297" spans="1:17" ht="15" x14ac:dyDescent="0.25">
      <c r="A297" s="684" t="s">
        <v>882</v>
      </c>
      <c r="B297" s="685"/>
      <c r="C297" s="686"/>
      <c r="D297" s="687" t="s">
        <v>883</v>
      </c>
      <c r="E297" s="688"/>
      <c r="F297" s="689"/>
      <c r="G297" s="469">
        <v>6</v>
      </c>
      <c r="H297" s="469">
        <v>1</v>
      </c>
      <c r="I297" s="469">
        <v>4</v>
      </c>
      <c r="J297" s="469">
        <v>400</v>
      </c>
      <c r="K297" s="469"/>
      <c r="L297" s="469">
        <v>1</v>
      </c>
      <c r="M297" s="469">
        <v>4</v>
      </c>
      <c r="N297" s="469">
        <v>67</v>
      </c>
      <c r="O297" s="469">
        <v>67</v>
      </c>
      <c r="P297" s="470"/>
    </row>
    <row r="298" spans="1:17" x14ac:dyDescent="0.2">
      <c r="A298" s="690"/>
      <c r="B298" s="691"/>
      <c r="C298" s="692"/>
      <c r="D298" s="471"/>
      <c r="E298" s="471"/>
      <c r="F298" s="472"/>
      <c r="G298" s="469"/>
      <c r="H298" s="469"/>
      <c r="I298" s="473"/>
      <c r="J298" s="473"/>
      <c r="K298" s="473"/>
      <c r="L298" s="473"/>
      <c r="M298" s="473"/>
      <c r="N298" s="473"/>
      <c r="O298" s="473"/>
      <c r="P298" s="473"/>
    </row>
    <row r="299" spans="1:17" x14ac:dyDescent="0.2">
      <c r="A299" s="690"/>
      <c r="B299" s="691"/>
      <c r="C299" s="692"/>
      <c r="D299" s="471"/>
      <c r="E299" s="471"/>
      <c r="F299" s="472"/>
      <c r="G299" s="473"/>
      <c r="H299" s="473"/>
      <c r="I299" s="473"/>
      <c r="J299" s="473"/>
      <c r="K299" s="473"/>
      <c r="L299" s="473"/>
      <c r="M299" s="473"/>
      <c r="N299" s="473"/>
      <c r="O299" s="473"/>
      <c r="P299" s="473"/>
      <c r="Q299" s="474"/>
    </row>
    <row r="300" spans="1:17" ht="15" x14ac:dyDescent="0.25">
      <c r="C300" s="475"/>
      <c r="D300" s="475"/>
      <c r="E300" s="476"/>
      <c r="F300" s="476"/>
      <c r="G300" s="476"/>
    </row>
    <row r="301" spans="1:17" ht="15" x14ac:dyDescent="0.25">
      <c r="C301" s="693" t="s">
        <v>646</v>
      </c>
      <c r="D301" s="694"/>
      <c r="E301" s="694"/>
      <c r="F301" s="694"/>
      <c r="G301" s="694"/>
      <c r="H301" s="694"/>
      <c r="I301" s="694"/>
      <c r="J301" s="694"/>
      <c r="K301" s="694"/>
      <c r="L301" s="694"/>
      <c r="M301" s="694"/>
      <c r="N301" s="694"/>
      <c r="O301" s="695"/>
    </row>
    <row r="302" spans="1:17" ht="15" x14ac:dyDescent="0.25">
      <c r="C302" s="508" t="s">
        <v>647</v>
      </c>
      <c r="D302" s="719" t="s">
        <v>648</v>
      </c>
      <c r="E302" s="719"/>
      <c r="F302" s="719"/>
      <c r="G302" s="508">
        <v>2009</v>
      </c>
      <c r="H302" s="478">
        <v>2010</v>
      </c>
      <c r="I302" s="478">
        <v>2011</v>
      </c>
      <c r="J302" s="478">
        <v>2012</v>
      </c>
      <c r="K302" s="478"/>
      <c r="L302" s="478">
        <v>2013</v>
      </c>
      <c r="M302" s="478">
        <v>2014</v>
      </c>
      <c r="N302" s="508" t="s">
        <v>649</v>
      </c>
      <c r="O302" s="478" t="s">
        <v>643</v>
      </c>
    </row>
    <row r="303" spans="1:17" ht="30" x14ac:dyDescent="0.25">
      <c r="C303" s="479" t="s">
        <v>882</v>
      </c>
      <c r="D303" s="693" t="s">
        <v>883</v>
      </c>
      <c r="E303" s="694"/>
      <c r="F303" s="695"/>
      <c r="G303" s="480"/>
      <c r="H303" s="481"/>
      <c r="I303" s="481"/>
      <c r="J303" s="481">
        <v>33.33</v>
      </c>
      <c r="K303" s="481"/>
      <c r="L303" s="481">
        <v>100</v>
      </c>
      <c r="M303" s="481">
        <v>150</v>
      </c>
      <c r="N303" s="481">
        <v>100</v>
      </c>
      <c r="O303" s="481"/>
    </row>
    <row r="304" spans="1:17" ht="15" x14ac:dyDescent="0.25">
      <c r="C304" s="479"/>
      <c r="D304" s="693"/>
      <c r="E304" s="694"/>
      <c r="F304" s="695"/>
      <c r="G304" s="480"/>
      <c r="H304" s="481"/>
      <c r="I304" s="481"/>
      <c r="J304" s="481"/>
      <c r="K304" s="481"/>
      <c r="L304" s="481"/>
      <c r="M304" s="481"/>
      <c r="N304" s="481"/>
      <c r="O304" s="481"/>
    </row>
    <row r="305" spans="1:16" ht="15" x14ac:dyDescent="0.25">
      <c r="C305" s="479"/>
      <c r="D305" s="693"/>
      <c r="E305" s="694"/>
      <c r="F305" s="695"/>
      <c r="G305" s="482"/>
      <c r="H305" s="482"/>
      <c r="I305" s="482"/>
      <c r="J305" s="482"/>
      <c r="K305" s="482"/>
      <c r="L305" s="482"/>
      <c r="M305" s="482"/>
      <c r="N305" s="481"/>
      <c r="O305" s="481"/>
    </row>
    <row r="306" spans="1:16" ht="15" x14ac:dyDescent="0.25">
      <c r="C306" s="509"/>
      <c r="D306" s="516"/>
      <c r="E306" s="516"/>
      <c r="F306" s="516"/>
      <c r="G306" s="483"/>
      <c r="H306" s="436"/>
      <c r="I306" s="436"/>
      <c r="J306" s="436"/>
      <c r="K306" s="436"/>
      <c r="L306" s="436"/>
      <c r="M306" s="436"/>
      <c r="N306" s="436"/>
      <c r="O306" s="436"/>
    </row>
    <row r="307" spans="1:16" ht="15" x14ac:dyDescent="0.25">
      <c r="C307" s="652" t="s">
        <v>650</v>
      </c>
      <c r="D307" s="652"/>
      <c r="E307" s="652"/>
      <c r="F307" s="652"/>
      <c r="G307" s="652"/>
      <c r="H307" s="652"/>
      <c r="I307" s="652"/>
      <c r="J307" s="652"/>
      <c r="K307" s="652"/>
      <c r="L307" s="652"/>
      <c r="M307" s="652"/>
      <c r="N307" s="652"/>
      <c r="O307" s="652"/>
    </row>
    <row r="309" spans="1:16" ht="15" x14ac:dyDescent="0.25">
      <c r="C309" s="716" t="s">
        <v>651</v>
      </c>
      <c r="D309" s="716"/>
      <c r="E309" s="716"/>
      <c r="F309" s="716"/>
      <c r="G309" s="716"/>
    </row>
    <row r="311" spans="1:16" ht="15" x14ac:dyDescent="0.25">
      <c r="C311" s="717" t="s">
        <v>662</v>
      </c>
      <c r="D311" s="717"/>
      <c r="E311" s="717"/>
      <c r="F311" s="717"/>
      <c r="G311" s="717"/>
      <c r="H311" s="717"/>
      <c r="I311" s="717"/>
      <c r="J311" s="717"/>
      <c r="K311" s="717"/>
      <c r="L311" s="717"/>
      <c r="M311" s="717"/>
      <c r="N311" s="717"/>
      <c r="O311" s="717"/>
      <c r="P311" s="717"/>
    </row>
    <row r="312" spans="1:16" ht="15" x14ac:dyDescent="0.25">
      <c r="C312" s="717" t="s">
        <v>663</v>
      </c>
      <c r="D312" s="717"/>
      <c r="E312" s="717"/>
      <c r="F312" s="717"/>
      <c r="G312" s="717"/>
      <c r="H312" s="717"/>
      <c r="I312" s="717"/>
      <c r="J312" s="717"/>
      <c r="K312" s="717"/>
      <c r="L312" s="717"/>
      <c r="M312" s="717"/>
      <c r="N312" s="717"/>
      <c r="O312" s="717"/>
      <c r="P312" s="717"/>
    </row>
    <row r="313" spans="1:16" ht="15" x14ac:dyDescent="0.25">
      <c r="C313" s="717" t="s">
        <v>664</v>
      </c>
      <c r="D313" s="717"/>
      <c r="E313" s="717"/>
      <c r="F313" s="717"/>
      <c r="G313" s="717"/>
      <c r="H313" s="717"/>
      <c r="I313" s="717"/>
      <c r="J313" s="717"/>
      <c r="K313" s="717"/>
      <c r="L313" s="717"/>
      <c r="M313" s="717"/>
      <c r="N313" s="717"/>
      <c r="O313" s="717"/>
      <c r="P313" s="717"/>
    </row>
    <row r="320" spans="1:16" x14ac:dyDescent="0.25">
      <c r="A320" s="718" t="s">
        <v>652</v>
      </c>
      <c r="B320" s="718"/>
      <c r="C320" s="718"/>
      <c r="D320" s="718"/>
      <c r="E320" s="718"/>
      <c r="F320" s="718"/>
      <c r="G320" s="718"/>
      <c r="H320" s="718"/>
      <c r="I320" s="718"/>
      <c r="J320" s="718"/>
      <c r="K320" s="718"/>
      <c r="L320" s="718"/>
      <c r="M320" s="718"/>
      <c r="N320" s="718"/>
      <c r="O320" s="718"/>
      <c r="P320" s="718"/>
    </row>
    <row r="322" spans="1:12" x14ac:dyDescent="0.25">
      <c r="F322" s="729" t="s">
        <v>653</v>
      </c>
      <c r="G322" s="729"/>
      <c r="H322" s="729"/>
      <c r="I322" s="729"/>
      <c r="J322" s="729"/>
      <c r="K322" s="729"/>
      <c r="L322" s="729"/>
    </row>
    <row r="325" spans="1:12" x14ac:dyDescent="0.25">
      <c r="A325" s="484"/>
    </row>
    <row r="326" spans="1:12" x14ac:dyDescent="0.25">
      <c r="A326" s="484"/>
    </row>
    <row r="327" spans="1:12" x14ac:dyDescent="0.25">
      <c r="A327" s="485"/>
    </row>
    <row r="328" spans="1:12" x14ac:dyDescent="0.25">
      <c r="A328" s="485"/>
    </row>
    <row r="337" spans="1:16" x14ac:dyDescent="0.25">
      <c r="J337" s="486"/>
      <c r="K337" s="486"/>
      <c r="L337" s="717"/>
      <c r="M337" s="717"/>
    </row>
    <row r="338" spans="1:16" x14ac:dyDescent="0.25">
      <c r="J338" s="486"/>
      <c r="K338" s="486"/>
    </row>
    <row r="339" spans="1:16" x14ac:dyDescent="0.25">
      <c r="A339" s="717" t="s">
        <v>654</v>
      </c>
      <c r="B339" s="717"/>
      <c r="C339" s="717"/>
    </row>
    <row r="341" spans="1:16" x14ac:dyDescent="0.25">
      <c r="A341" s="730"/>
      <c r="B341" s="731"/>
      <c r="C341" s="731"/>
      <c r="D341" s="731"/>
      <c r="E341" s="731"/>
      <c r="F341" s="731"/>
      <c r="G341" s="731"/>
      <c r="H341" s="731"/>
      <c r="I341" s="731"/>
      <c r="J341" s="731"/>
      <c r="K341" s="731"/>
      <c r="L341" s="731"/>
      <c r="M341" s="731"/>
      <c r="N341" s="731"/>
      <c r="O341" s="731"/>
      <c r="P341" s="732"/>
    </row>
    <row r="342" spans="1:16" x14ac:dyDescent="0.25">
      <c r="A342" s="733"/>
      <c r="B342" s="734"/>
      <c r="C342" s="734"/>
      <c r="D342" s="734"/>
      <c r="E342" s="734"/>
      <c r="F342" s="734"/>
      <c r="G342" s="734"/>
      <c r="H342" s="734"/>
      <c r="I342" s="734"/>
      <c r="J342" s="734"/>
      <c r="K342" s="734"/>
      <c r="L342" s="734"/>
      <c r="M342" s="734"/>
      <c r="N342" s="734"/>
      <c r="O342" s="734"/>
      <c r="P342" s="735"/>
    </row>
    <row r="343" spans="1:16" x14ac:dyDescent="0.25">
      <c r="A343" s="733"/>
      <c r="B343" s="734"/>
      <c r="C343" s="734"/>
      <c r="D343" s="734"/>
      <c r="E343" s="734"/>
      <c r="F343" s="734"/>
      <c r="G343" s="734"/>
      <c r="H343" s="734"/>
      <c r="I343" s="734"/>
      <c r="J343" s="734"/>
      <c r="K343" s="734"/>
      <c r="L343" s="734"/>
      <c r="M343" s="734"/>
      <c r="N343" s="734"/>
      <c r="O343" s="734"/>
      <c r="P343" s="735"/>
    </row>
    <row r="344" spans="1:16" x14ac:dyDescent="0.25">
      <c r="A344" s="733"/>
      <c r="B344" s="734"/>
      <c r="C344" s="734"/>
      <c r="D344" s="734"/>
      <c r="E344" s="734"/>
      <c r="F344" s="734"/>
      <c r="G344" s="734"/>
      <c r="H344" s="734"/>
      <c r="I344" s="734"/>
      <c r="J344" s="734"/>
      <c r="K344" s="734"/>
      <c r="L344" s="734"/>
      <c r="M344" s="734"/>
      <c r="N344" s="734"/>
      <c r="O344" s="734"/>
      <c r="P344" s="735"/>
    </row>
    <row r="345" spans="1:16" x14ac:dyDescent="0.25">
      <c r="A345" s="736"/>
      <c r="B345" s="737"/>
      <c r="C345" s="737"/>
      <c r="D345" s="737"/>
      <c r="E345" s="737"/>
      <c r="F345" s="737"/>
      <c r="G345" s="737"/>
      <c r="H345" s="737"/>
      <c r="I345" s="737"/>
      <c r="J345" s="737"/>
      <c r="K345" s="737"/>
      <c r="L345" s="737"/>
      <c r="M345" s="737"/>
      <c r="N345" s="737"/>
      <c r="O345" s="737"/>
      <c r="P345" s="738"/>
    </row>
    <row r="347" spans="1:16" x14ac:dyDescent="0.25">
      <c r="A347" s="717" t="s">
        <v>655</v>
      </c>
      <c r="B347" s="717"/>
      <c r="C347" s="717"/>
    </row>
    <row r="349" spans="1:16" x14ac:dyDescent="0.25">
      <c r="A349" s="720"/>
      <c r="B349" s="721"/>
      <c r="C349" s="721"/>
      <c r="D349" s="721"/>
      <c r="E349" s="721"/>
      <c r="F349" s="721"/>
      <c r="G349" s="721"/>
      <c r="H349" s="721"/>
      <c r="I349" s="721"/>
      <c r="J349" s="721"/>
      <c r="K349" s="721"/>
      <c r="L349" s="721"/>
      <c r="M349" s="721"/>
      <c r="N349" s="721"/>
      <c r="O349" s="721"/>
      <c r="P349" s="722"/>
    </row>
    <row r="350" spans="1:16" x14ac:dyDescent="0.25">
      <c r="A350" s="723"/>
      <c r="B350" s="724"/>
      <c r="C350" s="724"/>
      <c r="D350" s="724"/>
      <c r="E350" s="724"/>
      <c r="F350" s="724"/>
      <c r="G350" s="724"/>
      <c r="H350" s="724"/>
      <c r="I350" s="724"/>
      <c r="J350" s="724"/>
      <c r="K350" s="724"/>
      <c r="L350" s="724"/>
      <c r="M350" s="724"/>
      <c r="N350" s="724"/>
      <c r="O350" s="724"/>
      <c r="P350" s="725"/>
    </row>
    <row r="351" spans="1:16" x14ac:dyDescent="0.25">
      <c r="A351" s="723"/>
      <c r="B351" s="724"/>
      <c r="C351" s="724"/>
      <c r="D351" s="724"/>
      <c r="E351" s="724"/>
      <c r="F351" s="724"/>
      <c r="G351" s="724"/>
      <c r="H351" s="724"/>
      <c r="I351" s="724"/>
      <c r="J351" s="724"/>
      <c r="K351" s="724"/>
      <c r="L351" s="724"/>
      <c r="M351" s="724"/>
      <c r="N351" s="724"/>
      <c r="O351" s="724"/>
      <c r="P351" s="725"/>
    </row>
    <row r="352" spans="1:16" x14ac:dyDescent="0.25">
      <c r="A352" s="723"/>
      <c r="B352" s="724"/>
      <c r="C352" s="724"/>
      <c r="D352" s="724"/>
      <c r="E352" s="724"/>
      <c r="F352" s="724"/>
      <c r="G352" s="724"/>
      <c r="H352" s="724"/>
      <c r="I352" s="724"/>
      <c r="J352" s="724"/>
      <c r="K352" s="724"/>
      <c r="L352" s="724"/>
      <c r="M352" s="724"/>
      <c r="N352" s="724"/>
      <c r="O352" s="724"/>
      <c r="P352" s="725"/>
    </row>
    <row r="353" spans="1:16" x14ac:dyDescent="0.25">
      <c r="A353" s="726"/>
      <c r="B353" s="727"/>
      <c r="C353" s="727"/>
      <c r="D353" s="727"/>
      <c r="E353" s="727"/>
      <c r="F353" s="727"/>
      <c r="G353" s="727"/>
      <c r="H353" s="727"/>
      <c r="I353" s="727"/>
      <c r="J353" s="727"/>
      <c r="K353" s="727"/>
      <c r="L353" s="727"/>
      <c r="M353" s="727"/>
      <c r="N353" s="727"/>
      <c r="O353" s="727"/>
      <c r="P353" s="728"/>
    </row>
    <row r="355" spans="1:16" x14ac:dyDescent="0.25">
      <c r="A355" s="729" t="s">
        <v>656</v>
      </c>
      <c r="B355" s="729"/>
      <c r="C355" s="729"/>
      <c r="D355" s="729"/>
      <c r="E355" s="729"/>
      <c r="F355" s="729" t="s">
        <v>657</v>
      </c>
      <c r="G355" s="729"/>
      <c r="H355" s="729"/>
      <c r="I355" s="729" t="s">
        <v>658</v>
      </c>
      <c r="J355" s="729"/>
      <c r="K355" s="507"/>
      <c r="L355" s="729" t="s">
        <v>659</v>
      </c>
      <c r="M355" s="729"/>
    </row>
    <row r="357" spans="1:16" x14ac:dyDescent="0.25">
      <c r="A357" s="739"/>
      <c r="B357" s="650"/>
      <c r="C357" s="650"/>
      <c r="D357" s="650"/>
      <c r="E357" s="651"/>
      <c r="F357" s="739"/>
      <c r="G357" s="650"/>
      <c r="H357" s="651"/>
      <c r="I357" s="739"/>
      <c r="J357" s="651"/>
      <c r="K357" s="505"/>
      <c r="L357" s="739"/>
      <c r="M357" s="651"/>
    </row>
    <row r="358" spans="1:16" x14ac:dyDescent="0.25">
      <c r="A358" s="739"/>
      <c r="B358" s="650"/>
      <c r="C358" s="650"/>
      <c r="D358" s="650"/>
      <c r="E358" s="651"/>
      <c r="F358" s="739"/>
      <c r="G358" s="650"/>
      <c r="H358" s="651"/>
      <c r="I358" s="739"/>
      <c r="J358" s="651"/>
      <c r="K358" s="505"/>
      <c r="L358" s="739"/>
      <c r="M358" s="651"/>
    </row>
    <row r="359" spans="1:16" x14ac:dyDescent="0.25">
      <c r="A359" s="739"/>
      <c r="B359" s="650"/>
      <c r="C359" s="650"/>
      <c r="D359" s="650"/>
      <c r="E359" s="651"/>
      <c r="F359" s="739"/>
      <c r="G359" s="650"/>
      <c r="H359" s="651"/>
      <c r="I359" s="739"/>
      <c r="J359" s="651"/>
      <c r="K359" s="505"/>
      <c r="L359" s="739"/>
      <c r="M359" s="651"/>
    </row>
    <row r="360" spans="1:16" x14ac:dyDescent="0.25">
      <c r="A360" s="739"/>
      <c r="B360" s="650"/>
      <c r="C360" s="650"/>
      <c r="D360" s="650"/>
      <c r="E360" s="651"/>
      <c r="F360" s="739"/>
      <c r="G360" s="650"/>
      <c r="H360" s="651"/>
      <c r="I360" s="739"/>
      <c r="J360" s="651"/>
      <c r="K360" s="505"/>
      <c r="L360" s="739"/>
      <c r="M360" s="651"/>
    </row>
    <row r="361" spans="1:16" x14ac:dyDescent="0.25">
      <c r="A361" s="739"/>
      <c r="B361" s="650"/>
      <c r="C361" s="650"/>
      <c r="D361" s="650"/>
      <c r="E361" s="651"/>
      <c r="F361" s="489"/>
      <c r="G361" s="441"/>
      <c r="H361" s="490"/>
      <c r="I361" s="739"/>
      <c r="J361" s="651"/>
      <c r="K361" s="505"/>
      <c r="L361" s="739"/>
      <c r="M361" s="651"/>
    </row>
    <row r="362" spans="1:16" x14ac:dyDescent="0.25">
      <c r="A362" s="739"/>
      <c r="B362" s="650"/>
      <c r="C362" s="650"/>
      <c r="D362" s="650"/>
      <c r="E362" s="651"/>
      <c r="F362" s="739"/>
      <c r="G362" s="650"/>
      <c r="H362" s="651"/>
      <c r="I362" s="739"/>
      <c r="J362" s="651"/>
      <c r="K362" s="505"/>
      <c r="L362" s="739"/>
      <c r="M362" s="651"/>
    </row>
    <row r="363" spans="1:16" x14ac:dyDescent="0.25">
      <c r="A363" s="739"/>
      <c r="B363" s="650"/>
      <c r="C363" s="650"/>
      <c r="D363" s="650"/>
      <c r="E363" s="651"/>
      <c r="F363" s="739"/>
      <c r="G363" s="650"/>
      <c r="H363" s="651"/>
      <c r="I363" s="739"/>
      <c r="J363" s="651"/>
      <c r="K363" s="505"/>
      <c r="L363" s="739"/>
      <c r="M363" s="651"/>
    </row>
    <row r="364" spans="1:16" x14ac:dyDescent="0.25">
      <c r="A364" s="739"/>
      <c r="B364" s="650"/>
      <c r="C364" s="650"/>
      <c r="D364" s="650"/>
      <c r="E364" s="651"/>
      <c r="F364" s="739"/>
      <c r="G364" s="650"/>
      <c r="H364" s="651"/>
      <c r="I364" s="739"/>
      <c r="J364" s="651"/>
      <c r="K364" s="505"/>
      <c r="L364" s="739"/>
      <c r="M364" s="651"/>
    </row>
    <row r="389" spans="1:17" x14ac:dyDescent="0.25">
      <c r="A389" s="431"/>
      <c r="B389" s="432"/>
      <c r="C389" s="432"/>
      <c r="D389" s="432"/>
      <c r="E389" s="432"/>
      <c r="F389" s="432"/>
      <c r="G389" s="432"/>
      <c r="H389" s="432"/>
      <c r="I389" s="432"/>
      <c r="J389" s="432"/>
      <c r="K389" s="432"/>
      <c r="L389" s="432"/>
      <c r="M389" s="432"/>
      <c r="N389" s="432"/>
      <c r="O389" s="432"/>
      <c r="P389" s="432"/>
      <c r="Q389" s="433"/>
    </row>
    <row r="390" spans="1:17" x14ac:dyDescent="0.25">
      <c r="A390" s="435"/>
      <c r="B390" s="436"/>
      <c r="C390" s="436"/>
      <c r="D390" s="436"/>
      <c r="E390" s="436"/>
      <c r="F390" s="436"/>
      <c r="G390" s="436"/>
      <c r="H390" s="436"/>
      <c r="I390" s="436"/>
      <c r="J390" s="436"/>
      <c r="K390" s="436"/>
      <c r="L390" s="436"/>
      <c r="M390" s="436"/>
      <c r="N390" s="436"/>
      <c r="O390" s="436"/>
      <c r="P390" s="436"/>
      <c r="Q390" s="437"/>
    </row>
    <row r="391" spans="1:17" x14ac:dyDescent="0.25">
      <c r="A391" s="435"/>
      <c r="B391" s="436"/>
      <c r="C391" s="436"/>
      <c r="D391" s="436"/>
      <c r="E391" s="436"/>
      <c r="F391" s="436"/>
      <c r="G391" s="436"/>
      <c r="H391" s="436"/>
      <c r="I391" s="436"/>
      <c r="J391" s="436"/>
      <c r="K391" s="436"/>
      <c r="L391" s="436"/>
      <c r="M391" s="436"/>
      <c r="N391" s="436"/>
      <c r="O391" s="436"/>
      <c r="P391" s="436"/>
      <c r="Q391" s="437"/>
    </row>
    <row r="392" spans="1:17" ht="28.15" customHeight="1" x14ac:dyDescent="0.25">
      <c r="A392" s="645" t="s">
        <v>611</v>
      </c>
      <c r="B392" s="646"/>
      <c r="C392" s="646"/>
      <c r="D392" s="646"/>
      <c r="E392" s="646"/>
      <c r="F392" s="646"/>
      <c r="G392" s="646"/>
      <c r="H392" s="646"/>
      <c r="I392" s="646"/>
      <c r="J392" s="646"/>
      <c r="K392" s="646"/>
      <c r="L392" s="646"/>
      <c r="M392" s="646"/>
      <c r="N392" s="646"/>
      <c r="O392" s="646"/>
      <c r="P392" s="646"/>
      <c r="Q392" s="647"/>
    </row>
    <row r="393" spans="1:17" x14ac:dyDescent="0.25">
      <c r="A393" s="432"/>
      <c r="B393" s="432"/>
      <c r="C393" s="432"/>
      <c r="D393" s="436"/>
      <c r="E393" s="436"/>
      <c r="F393" s="436"/>
      <c r="G393" s="436"/>
      <c r="H393" s="436"/>
      <c r="I393" s="436"/>
      <c r="J393" s="436"/>
      <c r="K393" s="436"/>
      <c r="L393" s="436"/>
      <c r="M393" s="436"/>
      <c r="N393" s="436"/>
      <c r="O393" s="436"/>
      <c r="P393" s="436"/>
    </row>
    <row r="394" spans="1:17" ht="15" x14ac:dyDescent="0.25">
      <c r="A394" s="648" t="s">
        <v>612</v>
      </c>
      <c r="B394" s="648"/>
      <c r="C394" s="649"/>
      <c r="D394" s="438" t="s">
        <v>389</v>
      </c>
      <c r="E394" s="439"/>
      <c r="F394" s="439"/>
      <c r="G394" s="439"/>
      <c r="H394" s="439"/>
      <c r="I394" s="439"/>
      <c r="J394" s="439"/>
      <c r="K394" s="440"/>
      <c r="L394" s="441"/>
      <c r="M394" s="441"/>
      <c r="N394" s="441"/>
      <c r="O394" s="650"/>
      <c r="P394" s="650"/>
      <c r="Q394" s="651"/>
    </row>
    <row r="395" spans="1:17" ht="15" x14ac:dyDescent="0.25">
      <c r="A395" s="436"/>
      <c r="B395" s="436"/>
      <c r="C395" s="436"/>
      <c r="D395" s="442"/>
      <c r="E395" s="443"/>
      <c r="F395" s="443"/>
      <c r="G395" s="443"/>
      <c r="H395" s="443"/>
      <c r="I395" s="443"/>
      <c r="J395" s="443"/>
      <c r="K395" s="443"/>
      <c r="L395" s="443"/>
      <c r="M395" s="443"/>
      <c r="N395" s="443"/>
      <c r="O395" s="436"/>
      <c r="P395" s="436"/>
    </row>
    <row r="396" spans="1:17" ht="15" x14ac:dyDescent="0.25">
      <c r="A396" s="652" t="s">
        <v>613</v>
      </c>
      <c r="B396" s="652"/>
      <c r="C396" s="653"/>
      <c r="D396" s="654" t="s">
        <v>884</v>
      </c>
      <c r="E396" s="655"/>
      <c r="F396" s="655"/>
      <c r="G396" s="655"/>
      <c r="H396" s="655"/>
      <c r="I396" s="655"/>
      <c r="J396" s="656"/>
      <c r="K396" s="516"/>
      <c r="L396" s="657" t="s">
        <v>614</v>
      </c>
      <c r="M396" s="657"/>
      <c r="N396" s="657"/>
      <c r="O396" s="658" t="s">
        <v>871</v>
      </c>
      <c r="P396" s="659"/>
      <c r="Q396" s="660"/>
    </row>
    <row r="397" spans="1:17" ht="15" x14ac:dyDescent="0.25">
      <c r="A397" s="436"/>
      <c r="B397" s="436"/>
      <c r="C397" s="514"/>
      <c r="D397" s="514"/>
      <c r="E397" s="436"/>
      <c r="F397" s="436"/>
      <c r="G397" s="436"/>
      <c r="H397" s="436"/>
      <c r="I397" s="436"/>
      <c r="J397" s="436"/>
      <c r="K397" s="436"/>
      <c r="L397" s="436"/>
      <c r="M397" s="436"/>
      <c r="N397" s="436"/>
      <c r="O397" s="436"/>
      <c r="P397" s="436"/>
    </row>
    <row r="398" spans="1:17" ht="15" x14ac:dyDescent="0.25">
      <c r="A398" s="648" t="s">
        <v>615</v>
      </c>
      <c r="B398" s="648"/>
      <c r="C398" s="648"/>
      <c r="D398" s="661" t="s">
        <v>389</v>
      </c>
      <c r="E398" s="662"/>
      <c r="F398" s="662"/>
      <c r="G398" s="662"/>
      <c r="H398" s="662"/>
      <c r="I398" s="662"/>
      <c r="J398" s="663"/>
      <c r="K398" s="514"/>
      <c r="L398" s="664" t="s">
        <v>616</v>
      </c>
      <c r="M398" s="665"/>
      <c r="N398" s="661" t="s">
        <v>389</v>
      </c>
      <c r="O398" s="662"/>
      <c r="P398" s="662"/>
      <c r="Q398" s="663"/>
    </row>
    <row r="399" spans="1:17" ht="15" x14ac:dyDescent="0.25">
      <c r="A399" s="513"/>
      <c r="B399" s="513"/>
      <c r="C399" s="513"/>
      <c r="D399" s="514"/>
      <c r="E399" s="514"/>
      <c r="F399" s="514"/>
      <c r="G399" s="514"/>
      <c r="H399" s="514"/>
      <c r="I399" s="514"/>
      <c r="J399" s="514"/>
      <c r="K399" s="514"/>
      <c r="L399" s="436"/>
      <c r="M399" s="447"/>
      <c r="N399" s="447"/>
      <c r="O399" s="447"/>
      <c r="P399" s="506"/>
    </row>
    <row r="400" spans="1:17" ht="15" x14ac:dyDescent="0.25">
      <c r="A400" s="648" t="s">
        <v>617</v>
      </c>
      <c r="B400" s="648"/>
      <c r="C400" s="648"/>
      <c r="D400" s="661" t="s">
        <v>885</v>
      </c>
      <c r="E400" s="662"/>
      <c r="F400" s="662"/>
      <c r="G400" s="662"/>
      <c r="H400" s="662"/>
      <c r="I400" s="662"/>
      <c r="J400" s="662"/>
      <c r="K400" s="662"/>
      <c r="L400" s="662"/>
      <c r="M400" s="662"/>
      <c r="N400" s="662"/>
      <c r="O400" s="662"/>
      <c r="P400" s="662"/>
      <c r="Q400" s="663"/>
    </row>
    <row r="401" spans="1:17" ht="15" x14ac:dyDescent="0.25">
      <c r="A401" s="513"/>
      <c r="B401" s="513"/>
      <c r="C401" s="513"/>
      <c r="D401" s="442"/>
      <c r="E401" s="442"/>
      <c r="F401" s="442"/>
      <c r="G401" s="442"/>
      <c r="H401" s="442"/>
      <c r="I401" s="442"/>
      <c r="J401" s="442"/>
      <c r="K401" s="442"/>
      <c r="L401" s="442"/>
      <c r="M401" s="442"/>
      <c r="N401" s="442"/>
      <c r="O401" s="442"/>
      <c r="P401" s="442"/>
      <c r="Q401" s="442"/>
    </row>
    <row r="402" spans="1:17" ht="15" x14ac:dyDescent="0.25">
      <c r="A402" s="648" t="s">
        <v>618</v>
      </c>
      <c r="B402" s="666"/>
      <c r="C402" s="666"/>
      <c r="D402" s="667" t="s">
        <v>886</v>
      </c>
      <c r="E402" s="668"/>
      <c r="F402" s="668"/>
      <c r="G402" s="668"/>
      <c r="H402" s="668"/>
      <c r="I402" s="668"/>
      <c r="J402" s="668"/>
      <c r="K402" s="668"/>
      <c r="L402" s="668"/>
      <c r="M402" s="668"/>
      <c r="N402" s="668"/>
      <c r="O402" s="668"/>
      <c r="P402" s="668"/>
      <c r="Q402" s="669"/>
    </row>
    <row r="403" spans="1:17" ht="15" x14ac:dyDescent="0.25">
      <c r="A403" s="513"/>
      <c r="B403" s="513"/>
      <c r="C403" s="513"/>
      <c r="D403" s="442"/>
      <c r="E403" s="442"/>
      <c r="F403" s="442"/>
      <c r="G403" s="442"/>
      <c r="H403" s="442"/>
      <c r="I403" s="442"/>
      <c r="J403" s="442"/>
      <c r="K403" s="442"/>
      <c r="L403" s="442"/>
      <c r="M403" s="442"/>
      <c r="N403" s="442"/>
      <c r="O403" s="442"/>
      <c r="P403" s="442"/>
      <c r="Q403" s="442"/>
    </row>
    <row r="404" spans="1:17" ht="15" x14ac:dyDescent="0.25">
      <c r="A404" s="670" t="s">
        <v>619</v>
      </c>
      <c r="B404" s="671"/>
      <c r="C404" s="671"/>
      <c r="D404" s="676" t="s">
        <v>620</v>
      </c>
      <c r="E404" s="676"/>
      <c r="F404" s="676"/>
      <c r="G404" s="676"/>
      <c r="H404" s="676" t="s">
        <v>621</v>
      </c>
      <c r="I404" s="676"/>
      <c r="J404" s="677" t="s">
        <v>622</v>
      </c>
      <c r="K404" s="677"/>
      <c r="L404" s="677"/>
      <c r="M404" s="677"/>
      <c r="N404" s="677"/>
      <c r="O404" s="678" t="s">
        <v>623</v>
      </c>
      <c r="P404" s="679"/>
      <c r="Q404" s="680"/>
    </row>
    <row r="405" spans="1:17" ht="60" x14ac:dyDescent="0.25">
      <c r="A405" s="672"/>
      <c r="B405" s="673"/>
      <c r="C405" s="673"/>
      <c r="D405" s="676"/>
      <c r="E405" s="676"/>
      <c r="F405" s="676"/>
      <c r="G405" s="676"/>
      <c r="H405" s="676"/>
      <c r="I405" s="676"/>
      <c r="J405" s="515" t="s">
        <v>624</v>
      </c>
      <c r="K405" s="450" t="s">
        <v>625</v>
      </c>
      <c r="L405" s="450" t="s">
        <v>241</v>
      </c>
      <c r="M405" s="451" t="s">
        <v>626</v>
      </c>
      <c r="N405" s="451" t="s">
        <v>627</v>
      </c>
      <c r="O405" s="450" t="s">
        <v>241</v>
      </c>
      <c r="P405" s="451" t="s">
        <v>628</v>
      </c>
      <c r="Q405" s="451" t="s">
        <v>627</v>
      </c>
    </row>
    <row r="406" spans="1:17" ht="15" x14ac:dyDescent="0.25">
      <c r="A406" s="674"/>
      <c r="B406" s="675"/>
      <c r="C406" s="675"/>
      <c r="D406" s="676">
        <v>4506565</v>
      </c>
      <c r="E406" s="676"/>
      <c r="F406" s="676"/>
      <c r="G406" s="676"/>
      <c r="H406" s="676">
        <v>4506565</v>
      </c>
      <c r="I406" s="676"/>
      <c r="J406" s="676">
        <v>978101.16</v>
      </c>
      <c r="K406" s="676"/>
      <c r="L406" s="676"/>
      <c r="M406" s="452">
        <v>825544.84</v>
      </c>
      <c r="N406" s="452">
        <f>+M406/J406</f>
        <v>0.84402807578717109</v>
      </c>
      <c r="O406" s="452">
        <v>978101.16</v>
      </c>
      <c r="P406" s="452">
        <v>825544.84</v>
      </c>
      <c r="Q406" s="452">
        <f>+P406/J406</f>
        <v>0.84402807578717109</v>
      </c>
    </row>
    <row r="407" spans="1:17" ht="15" x14ac:dyDescent="0.25">
      <c r="A407" s="513"/>
      <c r="B407" s="513"/>
      <c r="C407" s="513"/>
      <c r="D407" s="514"/>
      <c r="E407" s="514"/>
      <c r="F407" s="514"/>
      <c r="G407" s="514"/>
      <c r="H407" s="514"/>
      <c r="I407" s="514"/>
      <c r="J407" s="514"/>
      <c r="K407" s="514"/>
      <c r="L407" s="514"/>
      <c r="M407" s="514"/>
      <c r="N407" s="514"/>
      <c r="O407" s="514"/>
      <c r="P407" s="514"/>
      <c r="Q407" s="514"/>
    </row>
    <row r="408" spans="1:17" ht="15" x14ac:dyDescent="0.25">
      <c r="A408" s="648" t="s">
        <v>629</v>
      </c>
      <c r="B408" s="648"/>
      <c r="C408" s="648"/>
      <c r="D408" s="453"/>
      <c r="E408" s="436"/>
      <c r="F408" s="436"/>
      <c r="G408" s="436"/>
      <c r="H408" s="436"/>
      <c r="I408" s="436"/>
      <c r="J408" s="436"/>
      <c r="K408" s="436"/>
      <c r="L408" s="436"/>
      <c r="M408" s="436"/>
      <c r="N408" s="436"/>
      <c r="O408" s="436"/>
      <c r="P408" s="436"/>
    </row>
    <row r="409" spans="1:17" x14ac:dyDescent="0.25">
      <c r="A409" s="436"/>
      <c r="B409" s="436"/>
      <c r="C409" s="447"/>
      <c r="D409" s="447"/>
      <c r="E409" s="436"/>
      <c r="F409" s="436"/>
      <c r="G409" s="436"/>
      <c r="H409" s="436"/>
      <c r="I409" s="436"/>
      <c r="J409" s="436"/>
      <c r="K409" s="436"/>
      <c r="L409" s="436"/>
      <c r="M409" s="436"/>
      <c r="N409" s="436"/>
      <c r="O409" s="436"/>
      <c r="P409" s="436"/>
    </row>
    <row r="410" spans="1:17" ht="225" x14ac:dyDescent="0.25">
      <c r="A410" s="652" t="s">
        <v>630</v>
      </c>
      <c r="B410" s="652"/>
      <c r="C410" s="653"/>
      <c r="D410" s="454" t="s">
        <v>887</v>
      </c>
      <c r="E410" s="455"/>
      <c r="F410" s="455"/>
      <c r="G410" s="455"/>
      <c r="H410" s="455"/>
      <c r="I410" s="455"/>
      <c r="J410" s="455"/>
      <c r="K410" s="455"/>
      <c r="L410" s="455"/>
      <c r="M410" s="455"/>
      <c r="N410" s="455"/>
      <c r="O410" s="456" t="s">
        <v>631</v>
      </c>
      <c r="P410" s="658" t="s">
        <v>860</v>
      </c>
      <c r="Q410" s="660"/>
    </row>
    <row r="411" spans="1:17" ht="15" x14ac:dyDescent="0.25">
      <c r="A411" s="436"/>
      <c r="B411" s="436"/>
      <c r="C411" s="457"/>
      <c r="D411" s="457"/>
      <c r="E411" s="436"/>
      <c r="F411" s="436"/>
      <c r="G411" s="436"/>
      <c r="H411" s="436"/>
      <c r="I411" s="436"/>
      <c r="J411" s="436"/>
      <c r="K411" s="436"/>
      <c r="L411" s="436"/>
      <c r="M411" s="436"/>
      <c r="N411" s="436"/>
      <c r="O411" s="436"/>
      <c r="P411" s="436"/>
    </row>
    <row r="412" spans="1:17" ht="15" x14ac:dyDescent="0.25">
      <c r="A412" s="648" t="s">
        <v>632</v>
      </c>
      <c r="B412" s="648"/>
      <c r="C412" s="649"/>
      <c r="D412" s="654" t="s">
        <v>861</v>
      </c>
      <c r="E412" s="655"/>
      <c r="F412" s="655"/>
      <c r="G412" s="655"/>
      <c r="H412" s="655"/>
      <c r="I412" s="655"/>
      <c r="J412" s="655"/>
      <c r="K412" s="655"/>
      <c r="L412" s="655"/>
      <c r="M412" s="655"/>
      <c r="N412" s="655"/>
      <c r="O412" s="655"/>
      <c r="P412" s="655"/>
      <c r="Q412" s="656"/>
    </row>
    <row r="413" spans="1:17" ht="15" x14ac:dyDescent="0.25">
      <c r="A413" s="436"/>
      <c r="B413" s="436"/>
      <c r="C413" s="457"/>
      <c r="D413" s="457"/>
      <c r="E413" s="436"/>
      <c r="F413" s="436"/>
      <c r="G413" s="436"/>
      <c r="H413" s="436"/>
      <c r="I413" s="436"/>
      <c r="J413" s="436"/>
      <c r="K413" s="436"/>
      <c r="L413" s="436"/>
      <c r="M413" s="436"/>
      <c r="N413" s="436"/>
      <c r="O413" s="436"/>
      <c r="P413" s="436"/>
    </row>
    <row r="414" spans="1:17" ht="17.25" x14ac:dyDescent="0.25">
      <c r="A414" s="648" t="s">
        <v>660</v>
      </c>
      <c r="B414" s="648"/>
      <c r="C414" s="649"/>
      <c r="D414" s="654" t="s">
        <v>888</v>
      </c>
      <c r="E414" s="655"/>
      <c r="F414" s="655"/>
      <c r="G414" s="655"/>
      <c r="H414" s="655"/>
      <c r="I414" s="655"/>
      <c r="J414" s="655"/>
      <c r="K414" s="655"/>
      <c r="L414" s="655"/>
      <c r="M414" s="655"/>
      <c r="N414" s="655"/>
      <c r="O414" s="655"/>
      <c r="P414" s="655"/>
      <c r="Q414" s="656"/>
    </row>
    <row r="415" spans="1:17" ht="15" x14ac:dyDescent="0.25">
      <c r="A415" s="436"/>
      <c r="B415" s="436"/>
      <c r="C415" s="457"/>
      <c r="D415" s="458"/>
      <c r="E415" s="436"/>
      <c r="F415" s="436"/>
      <c r="G415" s="436"/>
      <c r="H415" s="436"/>
      <c r="I415" s="436"/>
      <c r="J415" s="436"/>
      <c r="K415" s="436"/>
      <c r="L415" s="436"/>
      <c r="M415" s="436"/>
      <c r="N415" s="436"/>
      <c r="O415" s="436"/>
      <c r="P415" s="436"/>
    </row>
    <row r="416" spans="1:17" ht="15" x14ac:dyDescent="0.25">
      <c r="A416" s="652" t="s">
        <v>633</v>
      </c>
      <c r="B416" s="652"/>
      <c r="C416" s="653"/>
      <c r="D416" s="655" t="s">
        <v>863</v>
      </c>
      <c r="E416" s="655"/>
      <c r="F416" s="655"/>
      <c r="G416" s="656"/>
      <c r="H416" s="436"/>
      <c r="I416" s="459" t="s">
        <v>634</v>
      </c>
      <c r="J416" s="459"/>
      <c r="K416" s="459"/>
      <c r="L416" s="459"/>
      <c r="M416" s="459"/>
      <c r="N416" s="459"/>
      <c r="O416" s="661" t="s">
        <v>864</v>
      </c>
      <c r="P416" s="663"/>
    </row>
    <row r="417" spans="1:17" ht="15" x14ac:dyDescent="0.25">
      <c r="A417" s="436"/>
      <c r="B417" s="436"/>
      <c r="C417" s="513"/>
      <c r="D417" s="460"/>
      <c r="E417" s="436"/>
      <c r="F417" s="436"/>
      <c r="G417" s="436"/>
      <c r="H417" s="436"/>
      <c r="I417" s="436"/>
      <c r="J417" s="436"/>
      <c r="K417" s="436"/>
      <c r="L417" s="436"/>
      <c r="M417" s="436"/>
      <c r="N417" s="436"/>
      <c r="O417" s="436"/>
      <c r="P417" s="436"/>
    </row>
    <row r="418" spans="1:17" ht="15" x14ac:dyDescent="0.25">
      <c r="A418" s="652" t="s">
        <v>635</v>
      </c>
      <c r="B418" s="652"/>
      <c r="C418" s="653"/>
      <c r="D418" s="681" t="s">
        <v>865</v>
      </c>
      <c r="E418" s="681"/>
      <c r="F418" s="681"/>
      <c r="G418" s="682"/>
      <c r="H418" s="436"/>
      <c r="I418" s="652" t="s">
        <v>636</v>
      </c>
      <c r="J418" s="652"/>
      <c r="K418" s="652"/>
      <c r="L418" s="652"/>
      <c r="M418" s="652"/>
      <c r="N418" s="658" t="s">
        <v>866</v>
      </c>
      <c r="O418" s="659"/>
      <c r="P418" s="660"/>
    </row>
    <row r="419" spans="1:17" ht="15" x14ac:dyDescent="0.25">
      <c r="A419" s="509"/>
      <c r="B419" s="509"/>
      <c r="C419" s="509"/>
      <c r="D419" s="462"/>
      <c r="E419" s="509"/>
      <c r="F419" s="509"/>
      <c r="G419" s="509"/>
      <c r="H419" s="436"/>
      <c r="I419" s="509"/>
      <c r="J419" s="509"/>
      <c r="K419" s="509"/>
      <c r="L419" s="509"/>
      <c r="M419" s="509"/>
      <c r="N419" s="516"/>
      <c r="O419" s="516"/>
      <c r="P419" s="516"/>
    </row>
    <row r="420" spans="1:17" ht="15" x14ac:dyDescent="0.25">
      <c r="A420" s="436"/>
      <c r="B420" s="436"/>
      <c r="C420" s="463"/>
      <c r="D420" s="463"/>
      <c r="E420" s="436"/>
      <c r="F420" s="436"/>
      <c r="G420" s="436"/>
      <c r="H420" s="436"/>
      <c r="I420" s="436"/>
      <c r="J420" s="436"/>
      <c r="K420" s="436"/>
      <c r="L420" s="436"/>
      <c r="M420" s="436"/>
      <c r="N420" s="436"/>
      <c r="O420" s="436"/>
      <c r="P420" s="436"/>
    </row>
    <row r="421" spans="1:17" ht="15" x14ac:dyDescent="0.25">
      <c r="A421" s="648" t="s">
        <v>637</v>
      </c>
      <c r="B421" s="648"/>
      <c r="C421" s="648"/>
      <c r="D421" s="683" t="s">
        <v>638</v>
      </c>
      <c r="E421" s="683"/>
      <c r="F421" s="683"/>
      <c r="G421" s="683"/>
      <c r="H421" s="464" t="s">
        <v>867</v>
      </c>
      <c r="I421" s="436"/>
      <c r="J421" s="436"/>
      <c r="K421" s="436"/>
      <c r="L421" s="436"/>
      <c r="M421" s="436"/>
      <c r="N421" s="436"/>
      <c r="O421" s="436"/>
      <c r="P421" s="436"/>
    </row>
    <row r="422" spans="1:17" x14ac:dyDescent="0.25">
      <c r="A422" s="465"/>
      <c r="B422" s="465"/>
      <c r="C422" s="465"/>
      <c r="D422" s="506"/>
      <c r="E422" s="506"/>
      <c r="F422" s="506"/>
      <c r="G422" s="506"/>
      <c r="H422" s="436"/>
      <c r="I422" s="436"/>
      <c r="J422" s="436"/>
      <c r="K422" s="436"/>
      <c r="L422" s="436"/>
      <c r="M422" s="436"/>
      <c r="N422" s="436"/>
      <c r="O422" s="436"/>
      <c r="P422" s="436"/>
    </row>
    <row r="423" spans="1:17" ht="15" x14ac:dyDescent="0.25">
      <c r="A423" s="706" t="s">
        <v>639</v>
      </c>
      <c r="B423" s="707"/>
      <c r="C423" s="708"/>
      <c r="D423" s="706" t="s">
        <v>661</v>
      </c>
      <c r="E423" s="707"/>
      <c r="F423" s="708"/>
      <c r="G423" s="702" t="s">
        <v>640</v>
      </c>
      <c r="H423" s="678" t="s">
        <v>622</v>
      </c>
      <c r="I423" s="679"/>
      <c r="J423" s="680"/>
      <c r="K423" s="512"/>
      <c r="L423" s="678" t="s">
        <v>641</v>
      </c>
      <c r="M423" s="679"/>
      <c r="N423" s="680"/>
      <c r="O423" s="696" t="s">
        <v>642</v>
      </c>
      <c r="P423" s="699" t="s">
        <v>643</v>
      </c>
    </row>
    <row r="424" spans="1:17" ht="15" x14ac:dyDescent="0.25">
      <c r="A424" s="709"/>
      <c r="B424" s="710"/>
      <c r="C424" s="711"/>
      <c r="D424" s="709"/>
      <c r="E424" s="710"/>
      <c r="F424" s="711"/>
      <c r="G424" s="715"/>
      <c r="H424" s="702" t="s">
        <v>624</v>
      </c>
      <c r="I424" s="699" t="s">
        <v>644</v>
      </c>
      <c r="J424" s="699" t="s">
        <v>645</v>
      </c>
      <c r="K424" s="510"/>
      <c r="L424" s="704" t="s">
        <v>624</v>
      </c>
      <c r="M424" s="699" t="s">
        <v>644</v>
      </c>
      <c r="N424" s="704" t="s">
        <v>645</v>
      </c>
      <c r="O424" s="697"/>
      <c r="P424" s="700"/>
    </row>
    <row r="425" spans="1:17" ht="15" x14ac:dyDescent="0.25">
      <c r="A425" s="712"/>
      <c r="B425" s="713"/>
      <c r="C425" s="714"/>
      <c r="D425" s="712"/>
      <c r="E425" s="713"/>
      <c r="F425" s="714"/>
      <c r="G425" s="703"/>
      <c r="H425" s="703"/>
      <c r="I425" s="701"/>
      <c r="J425" s="701"/>
      <c r="K425" s="511"/>
      <c r="L425" s="705"/>
      <c r="M425" s="701"/>
      <c r="N425" s="705"/>
      <c r="O425" s="698"/>
      <c r="P425" s="701"/>
    </row>
    <row r="426" spans="1:17" ht="15" x14ac:dyDescent="0.25">
      <c r="A426" s="684" t="s">
        <v>889</v>
      </c>
      <c r="B426" s="685"/>
      <c r="C426" s="686"/>
      <c r="D426" s="687" t="s">
        <v>883</v>
      </c>
      <c r="E426" s="688"/>
      <c r="F426" s="689"/>
      <c r="G426" s="469">
        <v>24</v>
      </c>
      <c r="H426" s="469">
        <v>6</v>
      </c>
      <c r="I426" s="469">
        <v>7</v>
      </c>
      <c r="J426" s="469">
        <v>116</v>
      </c>
      <c r="K426" s="469"/>
      <c r="L426" s="469">
        <v>6</v>
      </c>
      <c r="M426" s="469">
        <v>7</v>
      </c>
      <c r="N426" s="469">
        <v>29</v>
      </c>
      <c r="O426" s="469">
        <v>29</v>
      </c>
      <c r="P426" s="470"/>
    </row>
    <row r="427" spans="1:17" x14ac:dyDescent="0.2">
      <c r="A427" s="690"/>
      <c r="B427" s="691"/>
      <c r="C427" s="692"/>
      <c r="D427" s="471"/>
      <c r="E427" s="471"/>
      <c r="F427" s="472"/>
      <c r="G427" s="469"/>
      <c r="H427" s="469"/>
      <c r="I427" s="473"/>
      <c r="J427" s="473"/>
      <c r="K427" s="473"/>
      <c r="L427" s="473"/>
      <c r="M427" s="473"/>
      <c r="N427" s="473"/>
      <c r="O427" s="473"/>
      <c r="P427" s="473"/>
    </row>
    <row r="428" spans="1:17" x14ac:dyDescent="0.2">
      <c r="A428" s="690"/>
      <c r="B428" s="691"/>
      <c r="C428" s="692"/>
      <c r="D428" s="471"/>
      <c r="E428" s="471"/>
      <c r="F428" s="472"/>
      <c r="G428" s="473"/>
      <c r="H428" s="473"/>
      <c r="I428" s="473"/>
      <c r="J428" s="473"/>
      <c r="K428" s="473"/>
      <c r="L428" s="473"/>
      <c r="M428" s="473"/>
      <c r="N428" s="473"/>
      <c r="O428" s="473"/>
      <c r="P428" s="473"/>
      <c r="Q428" s="474"/>
    </row>
    <row r="429" spans="1:17" ht="15" x14ac:dyDescent="0.25">
      <c r="C429" s="475"/>
      <c r="D429" s="475"/>
      <c r="E429" s="476"/>
      <c r="F429" s="476"/>
      <c r="G429" s="476"/>
    </row>
    <row r="430" spans="1:17" ht="15" x14ac:dyDescent="0.25">
      <c r="C430" s="693" t="s">
        <v>646</v>
      </c>
      <c r="D430" s="694"/>
      <c r="E430" s="694"/>
      <c r="F430" s="694"/>
      <c r="G430" s="694"/>
      <c r="H430" s="694"/>
      <c r="I430" s="694"/>
      <c r="J430" s="694"/>
      <c r="K430" s="694"/>
      <c r="L430" s="694"/>
      <c r="M430" s="694"/>
      <c r="N430" s="694"/>
      <c r="O430" s="695"/>
    </row>
    <row r="431" spans="1:17" ht="15" x14ac:dyDescent="0.25">
      <c r="C431" s="508" t="s">
        <v>647</v>
      </c>
      <c r="D431" s="719" t="s">
        <v>648</v>
      </c>
      <c r="E431" s="719"/>
      <c r="F431" s="719"/>
      <c r="G431" s="508">
        <v>2009</v>
      </c>
      <c r="H431" s="478">
        <v>2010</v>
      </c>
      <c r="I431" s="478">
        <v>2011</v>
      </c>
      <c r="J431" s="478">
        <v>2012</v>
      </c>
      <c r="K431" s="478"/>
      <c r="L431" s="478">
        <v>2013</v>
      </c>
      <c r="M431" s="478">
        <v>2014</v>
      </c>
      <c r="N431" s="508" t="s">
        <v>649</v>
      </c>
      <c r="O431" s="478" t="s">
        <v>643</v>
      </c>
    </row>
    <row r="432" spans="1:17" ht="45" x14ac:dyDescent="0.25">
      <c r="C432" s="479" t="s">
        <v>890</v>
      </c>
      <c r="D432" s="693" t="s">
        <v>883</v>
      </c>
      <c r="E432" s="694"/>
      <c r="F432" s="695"/>
      <c r="G432" s="480"/>
      <c r="H432" s="481"/>
      <c r="I432" s="481"/>
      <c r="J432" s="481">
        <v>46.15</v>
      </c>
      <c r="K432" s="481"/>
      <c r="L432" s="481">
        <v>183.33</v>
      </c>
      <c r="M432" s="481">
        <v>166.67</v>
      </c>
      <c r="N432" s="481">
        <v>100</v>
      </c>
      <c r="O432" s="481"/>
    </row>
    <row r="433" spans="3:16" ht="15" x14ac:dyDescent="0.25">
      <c r="C433" s="479"/>
      <c r="D433" s="693"/>
      <c r="E433" s="694"/>
      <c r="F433" s="695"/>
      <c r="G433" s="480"/>
      <c r="H433" s="481"/>
      <c r="I433" s="481"/>
      <c r="J433" s="481"/>
      <c r="K433" s="481"/>
      <c r="L433" s="481"/>
      <c r="M433" s="481"/>
      <c r="N433" s="481"/>
      <c r="O433" s="481"/>
    </row>
    <row r="434" spans="3:16" ht="15" x14ac:dyDescent="0.25">
      <c r="C434" s="479"/>
      <c r="D434" s="693"/>
      <c r="E434" s="694"/>
      <c r="F434" s="695"/>
      <c r="G434" s="482"/>
      <c r="H434" s="482"/>
      <c r="I434" s="482"/>
      <c r="J434" s="482"/>
      <c r="K434" s="482"/>
      <c r="L434" s="482"/>
      <c r="M434" s="482"/>
      <c r="N434" s="481"/>
      <c r="O434" s="481"/>
    </row>
    <row r="435" spans="3:16" ht="15" x14ac:dyDescent="0.25">
      <c r="C435" s="509"/>
      <c r="D435" s="516"/>
      <c r="E435" s="516"/>
      <c r="F435" s="516"/>
      <c r="G435" s="483"/>
      <c r="H435" s="436"/>
      <c r="I435" s="436"/>
      <c r="J435" s="436"/>
      <c r="K435" s="436"/>
      <c r="L435" s="436"/>
      <c r="M435" s="436"/>
      <c r="N435" s="436"/>
      <c r="O435" s="436"/>
    </row>
    <row r="436" spans="3:16" ht="15" x14ac:dyDescent="0.25">
      <c r="C436" s="652" t="s">
        <v>650</v>
      </c>
      <c r="D436" s="652"/>
      <c r="E436" s="652"/>
      <c r="F436" s="652"/>
      <c r="G436" s="652"/>
      <c r="H436" s="652"/>
      <c r="I436" s="652"/>
      <c r="J436" s="652"/>
      <c r="K436" s="652"/>
      <c r="L436" s="652"/>
      <c r="M436" s="652"/>
      <c r="N436" s="652"/>
      <c r="O436" s="652"/>
    </row>
    <row r="438" spans="3:16" ht="15" x14ac:dyDescent="0.25">
      <c r="C438" s="716" t="s">
        <v>651</v>
      </c>
      <c r="D438" s="716"/>
      <c r="E438" s="716"/>
      <c r="F438" s="716"/>
      <c r="G438" s="716"/>
    </row>
    <row r="440" spans="3:16" ht="15" x14ac:dyDescent="0.25">
      <c r="C440" s="717" t="s">
        <v>662</v>
      </c>
      <c r="D440" s="717"/>
      <c r="E440" s="717"/>
      <c r="F440" s="717"/>
      <c r="G440" s="717"/>
      <c r="H440" s="717"/>
      <c r="I440" s="717"/>
      <c r="J440" s="717"/>
      <c r="K440" s="717"/>
      <c r="L440" s="717"/>
      <c r="M440" s="717"/>
      <c r="N440" s="717"/>
      <c r="O440" s="717"/>
      <c r="P440" s="717"/>
    </row>
    <row r="441" spans="3:16" ht="15" x14ac:dyDescent="0.25">
      <c r="C441" s="717" t="s">
        <v>663</v>
      </c>
      <c r="D441" s="717"/>
      <c r="E441" s="717"/>
      <c r="F441" s="717"/>
      <c r="G441" s="717"/>
      <c r="H441" s="717"/>
      <c r="I441" s="717"/>
      <c r="J441" s="717"/>
      <c r="K441" s="717"/>
      <c r="L441" s="717"/>
      <c r="M441" s="717"/>
      <c r="N441" s="717"/>
      <c r="O441" s="717"/>
      <c r="P441" s="717"/>
    </row>
    <row r="442" spans="3:16" ht="15" x14ac:dyDescent="0.25">
      <c r="C442" s="717" t="s">
        <v>664</v>
      </c>
      <c r="D442" s="717"/>
      <c r="E442" s="717"/>
      <c r="F442" s="717"/>
      <c r="G442" s="717"/>
      <c r="H442" s="717"/>
      <c r="I442" s="717"/>
      <c r="J442" s="717"/>
      <c r="K442" s="717"/>
      <c r="L442" s="717"/>
      <c r="M442" s="717"/>
      <c r="N442" s="717"/>
      <c r="O442" s="717"/>
      <c r="P442" s="717"/>
    </row>
    <row r="449" spans="1:16" x14ac:dyDescent="0.25">
      <c r="A449" s="718" t="s">
        <v>652</v>
      </c>
      <c r="B449" s="718"/>
      <c r="C449" s="718"/>
      <c r="D449" s="718"/>
      <c r="E449" s="718"/>
      <c r="F449" s="718"/>
      <c r="G449" s="718"/>
      <c r="H449" s="718"/>
      <c r="I449" s="718"/>
      <c r="J449" s="718"/>
      <c r="K449" s="718"/>
      <c r="L449" s="718"/>
      <c r="M449" s="718"/>
      <c r="N449" s="718"/>
      <c r="O449" s="718"/>
      <c r="P449" s="718"/>
    </row>
    <row r="451" spans="1:16" x14ac:dyDescent="0.25">
      <c r="F451" s="729" t="s">
        <v>653</v>
      </c>
      <c r="G451" s="729"/>
      <c r="H451" s="729"/>
      <c r="I451" s="729"/>
      <c r="J451" s="729"/>
      <c r="K451" s="729"/>
      <c r="L451" s="729"/>
    </row>
    <row r="454" spans="1:16" x14ac:dyDescent="0.25">
      <c r="A454" s="484"/>
    </row>
    <row r="455" spans="1:16" x14ac:dyDescent="0.25">
      <c r="A455" s="484"/>
    </row>
    <row r="456" spans="1:16" x14ac:dyDescent="0.25">
      <c r="A456" s="485"/>
    </row>
    <row r="457" spans="1:16" x14ac:dyDescent="0.25">
      <c r="A457" s="485"/>
    </row>
    <row r="466" spans="1:16" x14ac:dyDescent="0.25">
      <c r="J466" s="486"/>
      <c r="K466" s="486"/>
      <c r="L466" s="717"/>
      <c r="M466" s="717"/>
    </row>
    <row r="467" spans="1:16" x14ac:dyDescent="0.25">
      <c r="J467" s="486"/>
      <c r="K467" s="486"/>
    </row>
    <row r="468" spans="1:16" x14ac:dyDescent="0.25">
      <c r="A468" s="717" t="s">
        <v>654</v>
      </c>
      <c r="B468" s="717"/>
      <c r="C468" s="717"/>
    </row>
    <row r="470" spans="1:16" x14ac:dyDescent="0.25">
      <c r="A470" s="730"/>
      <c r="B470" s="731"/>
      <c r="C470" s="731"/>
      <c r="D470" s="731"/>
      <c r="E470" s="731"/>
      <c r="F470" s="731"/>
      <c r="G470" s="731"/>
      <c r="H470" s="731"/>
      <c r="I470" s="731"/>
      <c r="J470" s="731"/>
      <c r="K470" s="731"/>
      <c r="L470" s="731"/>
      <c r="M470" s="731"/>
      <c r="N470" s="731"/>
      <c r="O470" s="731"/>
      <c r="P470" s="732"/>
    </row>
    <row r="471" spans="1:16" x14ac:dyDescent="0.25">
      <c r="A471" s="733"/>
      <c r="B471" s="734"/>
      <c r="C471" s="734"/>
      <c r="D471" s="734"/>
      <c r="E471" s="734"/>
      <c r="F471" s="734"/>
      <c r="G471" s="734"/>
      <c r="H471" s="734"/>
      <c r="I471" s="734"/>
      <c r="J471" s="734"/>
      <c r="K471" s="734"/>
      <c r="L471" s="734"/>
      <c r="M471" s="734"/>
      <c r="N471" s="734"/>
      <c r="O471" s="734"/>
      <c r="P471" s="735"/>
    </row>
    <row r="472" spans="1:16" x14ac:dyDescent="0.25">
      <c r="A472" s="733"/>
      <c r="B472" s="734"/>
      <c r="C472" s="734"/>
      <c r="D472" s="734"/>
      <c r="E472" s="734"/>
      <c r="F472" s="734"/>
      <c r="G472" s="734"/>
      <c r="H472" s="734"/>
      <c r="I472" s="734"/>
      <c r="J472" s="734"/>
      <c r="K472" s="734"/>
      <c r="L472" s="734"/>
      <c r="M472" s="734"/>
      <c r="N472" s="734"/>
      <c r="O472" s="734"/>
      <c r="P472" s="735"/>
    </row>
    <row r="473" spans="1:16" x14ac:dyDescent="0.25">
      <c r="A473" s="733"/>
      <c r="B473" s="734"/>
      <c r="C473" s="734"/>
      <c r="D473" s="734"/>
      <c r="E473" s="734"/>
      <c r="F473" s="734"/>
      <c r="G473" s="734"/>
      <c r="H473" s="734"/>
      <c r="I473" s="734"/>
      <c r="J473" s="734"/>
      <c r="K473" s="734"/>
      <c r="L473" s="734"/>
      <c r="M473" s="734"/>
      <c r="N473" s="734"/>
      <c r="O473" s="734"/>
      <c r="P473" s="735"/>
    </row>
    <row r="474" spans="1:16" x14ac:dyDescent="0.25">
      <c r="A474" s="736"/>
      <c r="B474" s="737"/>
      <c r="C474" s="737"/>
      <c r="D474" s="737"/>
      <c r="E474" s="737"/>
      <c r="F474" s="737"/>
      <c r="G474" s="737"/>
      <c r="H474" s="737"/>
      <c r="I474" s="737"/>
      <c r="J474" s="737"/>
      <c r="K474" s="737"/>
      <c r="L474" s="737"/>
      <c r="M474" s="737"/>
      <c r="N474" s="737"/>
      <c r="O474" s="737"/>
      <c r="P474" s="738"/>
    </row>
    <row r="476" spans="1:16" x14ac:dyDescent="0.25">
      <c r="A476" s="717" t="s">
        <v>655</v>
      </c>
      <c r="B476" s="717"/>
      <c r="C476" s="717"/>
    </row>
    <row r="478" spans="1:16" x14ac:dyDescent="0.25">
      <c r="A478" s="720"/>
      <c r="B478" s="721"/>
      <c r="C478" s="721"/>
      <c r="D478" s="721"/>
      <c r="E478" s="721"/>
      <c r="F478" s="721"/>
      <c r="G478" s="721"/>
      <c r="H478" s="721"/>
      <c r="I478" s="721"/>
      <c r="J478" s="721"/>
      <c r="K478" s="721"/>
      <c r="L478" s="721"/>
      <c r="M478" s="721"/>
      <c r="N478" s="721"/>
      <c r="O478" s="721"/>
      <c r="P478" s="722"/>
    </row>
    <row r="479" spans="1:16" x14ac:dyDescent="0.25">
      <c r="A479" s="723"/>
      <c r="B479" s="724"/>
      <c r="C479" s="724"/>
      <c r="D479" s="724"/>
      <c r="E479" s="724"/>
      <c r="F479" s="724"/>
      <c r="G479" s="724"/>
      <c r="H479" s="724"/>
      <c r="I479" s="724"/>
      <c r="J479" s="724"/>
      <c r="K479" s="724"/>
      <c r="L479" s="724"/>
      <c r="M479" s="724"/>
      <c r="N479" s="724"/>
      <c r="O479" s="724"/>
      <c r="P479" s="725"/>
    </row>
    <row r="480" spans="1:16" x14ac:dyDescent="0.25">
      <c r="A480" s="723"/>
      <c r="B480" s="724"/>
      <c r="C480" s="724"/>
      <c r="D480" s="724"/>
      <c r="E480" s="724"/>
      <c r="F480" s="724"/>
      <c r="G480" s="724"/>
      <c r="H480" s="724"/>
      <c r="I480" s="724"/>
      <c r="J480" s="724"/>
      <c r="K480" s="724"/>
      <c r="L480" s="724"/>
      <c r="M480" s="724"/>
      <c r="N480" s="724"/>
      <c r="O480" s="724"/>
      <c r="P480" s="725"/>
    </row>
    <row r="481" spans="1:16" x14ac:dyDescent="0.25">
      <c r="A481" s="723"/>
      <c r="B481" s="724"/>
      <c r="C481" s="724"/>
      <c r="D481" s="724"/>
      <c r="E481" s="724"/>
      <c r="F481" s="724"/>
      <c r="G481" s="724"/>
      <c r="H481" s="724"/>
      <c r="I481" s="724"/>
      <c r="J481" s="724"/>
      <c r="K481" s="724"/>
      <c r="L481" s="724"/>
      <c r="M481" s="724"/>
      <c r="N481" s="724"/>
      <c r="O481" s="724"/>
      <c r="P481" s="725"/>
    </row>
    <row r="482" spans="1:16" x14ac:dyDescent="0.25">
      <c r="A482" s="726"/>
      <c r="B482" s="727"/>
      <c r="C482" s="727"/>
      <c r="D482" s="727"/>
      <c r="E482" s="727"/>
      <c r="F482" s="727"/>
      <c r="G482" s="727"/>
      <c r="H482" s="727"/>
      <c r="I482" s="727"/>
      <c r="J482" s="727"/>
      <c r="K482" s="727"/>
      <c r="L482" s="727"/>
      <c r="M482" s="727"/>
      <c r="N482" s="727"/>
      <c r="O482" s="727"/>
      <c r="P482" s="728"/>
    </row>
    <row r="484" spans="1:16" x14ac:dyDescent="0.25">
      <c r="A484" s="729" t="s">
        <v>656</v>
      </c>
      <c r="B484" s="729"/>
      <c r="C484" s="729"/>
      <c r="D484" s="729"/>
      <c r="E484" s="729"/>
      <c r="F484" s="729" t="s">
        <v>657</v>
      </c>
      <c r="G484" s="729"/>
      <c r="H484" s="729"/>
      <c r="I484" s="729" t="s">
        <v>658</v>
      </c>
      <c r="J484" s="729"/>
      <c r="K484" s="507"/>
      <c r="L484" s="729" t="s">
        <v>659</v>
      </c>
      <c r="M484" s="729"/>
    </row>
    <row r="486" spans="1:16" x14ac:dyDescent="0.25">
      <c r="A486" s="739"/>
      <c r="B486" s="650"/>
      <c r="C486" s="650"/>
      <c r="D486" s="650"/>
      <c r="E486" s="651"/>
      <c r="F486" s="739"/>
      <c r="G486" s="650"/>
      <c r="H486" s="651"/>
      <c r="I486" s="739"/>
      <c r="J486" s="651"/>
      <c r="K486" s="505"/>
      <c r="L486" s="739"/>
      <c r="M486" s="651"/>
    </row>
    <row r="487" spans="1:16" x14ac:dyDescent="0.25">
      <c r="A487" s="739"/>
      <c r="B487" s="650"/>
      <c r="C487" s="650"/>
      <c r="D487" s="650"/>
      <c r="E487" s="651"/>
      <c r="F487" s="739"/>
      <c r="G487" s="650"/>
      <c r="H487" s="651"/>
      <c r="I487" s="739"/>
      <c r="J487" s="651"/>
      <c r="K487" s="505"/>
      <c r="L487" s="739"/>
      <c r="M487" s="651"/>
    </row>
    <row r="488" spans="1:16" x14ac:dyDescent="0.25">
      <c r="A488" s="739"/>
      <c r="B488" s="650"/>
      <c r="C488" s="650"/>
      <c r="D488" s="650"/>
      <c r="E488" s="651"/>
      <c r="F488" s="739"/>
      <c r="G488" s="650"/>
      <c r="H488" s="651"/>
      <c r="I488" s="739"/>
      <c r="J488" s="651"/>
      <c r="K488" s="505"/>
      <c r="L488" s="739"/>
      <c r="M488" s="651"/>
    </row>
    <row r="489" spans="1:16" x14ac:dyDescent="0.25">
      <c r="A489" s="739"/>
      <c r="B489" s="650"/>
      <c r="C489" s="650"/>
      <c r="D489" s="650"/>
      <c r="E489" s="651"/>
      <c r="F489" s="739"/>
      <c r="G489" s="650"/>
      <c r="H489" s="651"/>
      <c r="I489" s="739"/>
      <c r="J489" s="651"/>
      <c r="K489" s="505"/>
      <c r="L489" s="739"/>
      <c r="M489" s="651"/>
    </row>
    <row r="490" spans="1:16" x14ac:dyDescent="0.25">
      <c r="A490" s="739"/>
      <c r="B490" s="650"/>
      <c r="C490" s="650"/>
      <c r="D490" s="650"/>
      <c r="E490" s="651"/>
      <c r="F490" s="489"/>
      <c r="G490" s="441"/>
      <c r="H490" s="490"/>
      <c r="I490" s="739"/>
      <c r="J490" s="651"/>
      <c r="K490" s="505"/>
      <c r="L490" s="739"/>
      <c r="M490" s="651"/>
    </row>
    <row r="491" spans="1:16" x14ac:dyDescent="0.25">
      <c r="A491" s="739"/>
      <c r="B491" s="650"/>
      <c r="C491" s="650"/>
      <c r="D491" s="650"/>
      <c r="E491" s="651"/>
      <c r="F491" s="739"/>
      <c r="G491" s="650"/>
      <c r="H491" s="651"/>
      <c r="I491" s="739"/>
      <c r="J491" s="651"/>
      <c r="K491" s="505"/>
      <c r="L491" s="739"/>
      <c r="M491" s="651"/>
    </row>
    <row r="492" spans="1:16" x14ac:dyDescent="0.25">
      <c r="A492" s="739"/>
      <c r="B492" s="650"/>
      <c r="C492" s="650"/>
      <c r="D492" s="650"/>
      <c r="E492" s="651"/>
      <c r="F492" s="739"/>
      <c r="G492" s="650"/>
      <c r="H492" s="651"/>
      <c r="I492" s="739"/>
      <c r="J492" s="651"/>
      <c r="K492" s="505"/>
      <c r="L492" s="739"/>
      <c r="M492" s="651"/>
    </row>
    <row r="493" spans="1:16" x14ac:dyDescent="0.25">
      <c r="A493" s="739"/>
      <c r="B493" s="650"/>
      <c r="C493" s="650"/>
      <c r="D493" s="650"/>
      <c r="E493" s="651"/>
      <c r="F493" s="739"/>
      <c r="G493" s="650"/>
      <c r="H493" s="651"/>
      <c r="I493" s="739"/>
      <c r="J493" s="651"/>
      <c r="K493" s="505"/>
      <c r="L493" s="739"/>
      <c r="M493" s="651"/>
    </row>
  </sheetData>
  <mergeCells count="432">
    <mergeCell ref="A493:E493"/>
    <mergeCell ref="F493:H493"/>
    <mergeCell ref="I493:J493"/>
    <mergeCell ref="L493:M493"/>
    <mergeCell ref="A489:E489"/>
    <mergeCell ref="F489:H489"/>
    <mergeCell ref="I489:J489"/>
    <mergeCell ref="L489:M489"/>
    <mergeCell ref="A490:E490"/>
    <mergeCell ref="I490:J490"/>
    <mergeCell ref="L490:M490"/>
    <mergeCell ref="A491:E491"/>
    <mergeCell ref="F491:H491"/>
    <mergeCell ref="I491:J491"/>
    <mergeCell ref="L491:M491"/>
    <mergeCell ref="A487:E487"/>
    <mergeCell ref="F487:H487"/>
    <mergeCell ref="I487:J487"/>
    <mergeCell ref="L487:M487"/>
    <mergeCell ref="A488:E488"/>
    <mergeCell ref="F488:H488"/>
    <mergeCell ref="I488:J488"/>
    <mergeCell ref="L488:M488"/>
    <mergeCell ref="A492:E492"/>
    <mergeCell ref="F492:H492"/>
    <mergeCell ref="I492:J492"/>
    <mergeCell ref="L492:M492"/>
    <mergeCell ref="A470:P474"/>
    <mergeCell ref="A476:C476"/>
    <mergeCell ref="A478:P482"/>
    <mergeCell ref="A484:E484"/>
    <mergeCell ref="F484:H484"/>
    <mergeCell ref="I484:J484"/>
    <mergeCell ref="L484:M484"/>
    <mergeCell ref="A486:E486"/>
    <mergeCell ref="F486:H486"/>
    <mergeCell ref="I486:J486"/>
    <mergeCell ref="L486:M486"/>
    <mergeCell ref="C436:O436"/>
    <mergeCell ref="C438:G438"/>
    <mergeCell ref="C440:P440"/>
    <mergeCell ref="C441:P441"/>
    <mergeCell ref="C442:P442"/>
    <mergeCell ref="A449:P449"/>
    <mergeCell ref="F451:L451"/>
    <mergeCell ref="L466:M466"/>
    <mergeCell ref="A468:C468"/>
    <mergeCell ref="A426:C426"/>
    <mergeCell ref="D426:F426"/>
    <mergeCell ref="A427:C427"/>
    <mergeCell ref="A428:C428"/>
    <mergeCell ref="C430:O430"/>
    <mergeCell ref="D431:F431"/>
    <mergeCell ref="D432:F432"/>
    <mergeCell ref="D433:F433"/>
    <mergeCell ref="D434:F434"/>
    <mergeCell ref="D414:Q414"/>
    <mergeCell ref="D416:G416"/>
    <mergeCell ref="O416:P416"/>
    <mergeCell ref="A418:C418"/>
    <mergeCell ref="D418:G418"/>
    <mergeCell ref="I418:M418"/>
    <mergeCell ref="N418:P418"/>
    <mergeCell ref="M424:M425"/>
    <mergeCell ref="N424:N425"/>
    <mergeCell ref="A358:E358"/>
    <mergeCell ref="F358:H358"/>
    <mergeCell ref="I358:J358"/>
    <mergeCell ref="L358:M358"/>
    <mergeCell ref="L362:M362"/>
    <mergeCell ref="A363:E363"/>
    <mergeCell ref="F363:H363"/>
    <mergeCell ref="I363:J363"/>
    <mergeCell ref="L363:M363"/>
    <mergeCell ref="D302:F302"/>
    <mergeCell ref="D303:F303"/>
    <mergeCell ref="D304:F304"/>
    <mergeCell ref="D305:F305"/>
    <mergeCell ref="A355:E355"/>
    <mergeCell ref="F355:H355"/>
    <mergeCell ref="I355:J355"/>
    <mergeCell ref="L355:M355"/>
    <mergeCell ref="A357:E357"/>
    <mergeCell ref="F357:H357"/>
    <mergeCell ref="I357:J357"/>
    <mergeCell ref="L357:M357"/>
    <mergeCell ref="J295:J296"/>
    <mergeCell ref="L295:L296"/>
    <mergeCell ref="M295:M296"/>
    <mergeCell ref="N295:N296"/>
    <mergeCell ref="A297:C297"/>
    <mergeCell ref="D297:F297"/>
    <mergeCell ref="A298:C298"/>
    <mergeCell ref="A299:C299"/>
    <mergeCell ref="C301:O301"/>
    <mergeCell ref="A233:E233"/>
    <mergeCell ref="F233:H233"/>
    <mergeCell ref="I233:J233"/>
    <mergeCell ref="L233:M233"/>
    <mergeCell ref="A271:C271"/>
    <mergeCell ref="D271:Q271"/>
    <mergeCell ref="A273:C273"/>
    <mergeCell ref="D273:Q273"/>
    <mergeCell ref="A275:C277"/>
    <mergeCell ref="D275:G276"/>
    <mergeCell ref="H275:I276"/>
    <mergeCell ref="J275:N275"/>
    <mergeCell ref="O275:Q275"/>
    <mergeCell ref="D277:G277"/>
    <mergeCell ref="H277:I277"/>
    <mergeCell ref="J277:L277"/>
    <mergeCell ref="A218:C218"/>
    <mergeCell ref="A220:P224"/>
    <mergeCell ref="A226:E226"/>
    <mergeCell ref="F226:H226"/>
    <mergeCell ref="I226:J226"/>
    <mergeCell ref="L226:M226"/>
    <mergeCell ref="L208:M208"/>
    <mergeCell ref="F231:H231"/>
    <mergeCell ref="I231:J231"/>
    <mergeCell ref="L231:M231"/>
    <mergeCell ref="C178:O178"/>
    <mergeCell ref="C180:G180"/>
    <mergeCell ref="C182:P182"/>
    <mergeCell ref="C183:P183"/>
    <mergeCell ref="C184:P184"/>
    <mergeCell ref="A191:P191"/>
    <mergeCell ref="F193:L193"/>
    <mergeCell ref="A210:C210"/>
    <mergeCell ref="A212:P216"/>
    <mergeCell ref="A168:C168"/>
    <mergeCell ref="D168:F168"/>
    <mergeCell ref="A169:C169"/>
    <mergeCell ref="A170:C170"/>
    <mergeCell ref="C172:O172"/>
    <mergeCell ref="D173:F173"/>
    <mergeCell ref="D174:F174"/>
    <mergeCell ref="D175:F175"/>
    <mergeCell ref="D176:F176"/>
    <mergeCell ref="A134:Q134"/>
    <mergeCell ref="O136:Q136"/>
    <mergeCell ref="D138:J138"/>
    <mergeCell ref="L138:N138"/>
    <mergeCell ref="O138:Q138"/>
    <mergeCell ref="D140:J140"/>
    <mergeCell ref="L140:M140"/>
    <mergeCell ref="N140:Q140"/>
    <mergeCell ref="D142:Q142"/>
    <mergeCell ref="A142:C142"/>
    <mergeCell ref="A136:C136"/>
    <mergeCell ref="A138:C138"/>
    <mergeCell ref="A140:C140"/>
    <mergeCell ref="A144:C144"/>
    <mergeCell ref="D144:Q144"/>
    <mergeCell ref="A146:C148"/>
    <mergeCell ref="D146:G147"/>
    <mergeCell ref="H146:I147"/>
    <mergeCell ref="J146:N146"/>
    <mergeCell ref="O146:Q146"/>
    <mergeCell ref="D148:G148"/>
    <mergeCell ref="H148:I148"/>
    <mergeCell ref="J148:L148"/>
    <mergeCell ref="A416:C416"/>
    <mergeCell ref="A392:Q392"/>
    <mergeCell ref="A394:C394"/>
    <mergeCell ref="O394:Q394"/>
    <mergeCell ref="A396:C396"/>
    <mergeCell ref="D396:J396"/>
    <mergeCell ref="L396:N396"/>
    <mergeCell ref="O396:Q396"/>
    <mergeCell ref="A398:C398"/>
    <mergeCell ref="D398:J398"/>
    <mergeCell ref="A404:C406"/>
    <mergeCell ref="D404:G405"/>
    <mergeCell ref="H404:I405"/>
    <mergeCell ref="J404:N404"/>
    <mergeCell ref="O404:Q404"/>
    <mergeCell ref="D406:G406"/>
    <mergeCell ref="H406:I406"/>
    <mergeCell ref="J406:L406"/>
    <mergeCell ref="A408:C408"/>
    <mergeCell ref="A410:C410"/>
    <mergeCell ref="P410:Q410"/>
    <mergeCell ref="A412:C412"/>
    <mergeCell ref="D412:Q412"/>
    <mergeCell ref="A414:C414"/>
    <mergeCell ref="A421:C421"/>
    <mergeCell ref="D421:G421"/>
    <mergeCell ref="A423:C425"/>
    <mergeCell ref="D423:F425"/>
    <mergeCell ref="G423:G425"/>
    <mergeCell ref="H423:J423"/>
    <mergeCell ref="L423:N423"/>
    <mergeCell ref="O423:O425"/>
    <mergeCell ref="P423:P425"/>
    <mergeCell ref="H424:H425"/>
    <mergeCell ref="I424:I425"/>
    <mergeCell ref="J424:J425"/>
    <mergeCell ref="L424:L425"/>
    <mergeCell ref="L398:M398"/>
    <mergeCell ref="N398:Q398"/>
    <mergeCell ref="A400:C400"/>
    <mergeCell ref="D400:Q400"/>
    <mergeCell ref="A402:C402"/>
    <mergeCell ref="D402:Q402"/>
    <mergeCell ref="A359:E359"/>
    <mergeCell ref="F359:H359"/>
    <mergeCell ref="I359:J359"/>
    <mergeCell ref="L359:M359"/>
    <mergeCell ref="A360:E360"/>
    <mergeCell ref="F360:H360"/>
    <mergeCell ref="I360:J360"/>
    <mergeCell ref="L360:M360"/>
    <mergeCell ref="A361:E361"/>
    <mergeCell ref="I361:J361"/>
    <mergeCell ref="L361:M361"/>
    <mergeCell ref="A362:E362"/>
    <mergeCell ref="F362:H362"/>
    <mergeCell ref="I362:J362"/>
    <mergeCell ref="A364:E364"/>
    <mergeCell ref="F364:H364"/>
    <mergeCell ref="I364:J364"/>
    <mergeCell ref="L364:M364"/>
    <mergeCell ref="D287:G287"/>
    <mergeCell ref="O287:P287"/>
    <mergeCell ref="A347:C347"/>
    <mergeCell ref="A349:P353"/>
    <mergeCell ref="L337:M337"/>
    <mergeCell ref="A339:C339"/>
    <mergeCell ref="A341:P345"/>
    <mergeCell ref="C307:O307"/>
    <mergeCell ref="C309:G309"/>
    <mergeCell ref="C311:P311"/>
    <mergeCell ref="C312:P312"/>
    <mergeCell ref="C313:P313"/>
    <mergeCell ref="A320:P320"/>
    <mergeCell ref="F322:L322"/>
    <mergeCell ref="D292:G292"/>
    <mergeCell ref="A294:C296"/>
    <mergeCell ref="D294:F296"/>
    <mergeCell ref="G294:G296"/>
    <mergeCell ref="H294:J294"/>
    <mergeCell ref="L294:N294"/>
    <mergeCell ref="O294:O296"/>
    <mergeCell ref="P294:P296"/>
    <mergeCell ref="H295:H296"/>
    <mergeCell ref="I295:I296"/>
    <mergeCell ref="A289:C289"/>
    <mergeCell ref="D289:G289"/>
    <mergeCell ref="I289:M289"/>
    <mergeCell ref="N289:P289"/>
    <mergeCell ref="A292:C292"/>
    <mergeCell ref="A263:Q263"/>
    <mergeCell ref="A265:C265"/>
    <mergeCell ref="O265:Q265"/>
    <mergeCell ref="A267:C267"/>
    <mergeCell ref="D267:J267"/>
    <mergeCell ref="L267:N267"/>
    <mergeCell ref="O267:Q267"/>
    <mergeCell ref="A269:C269"/>
    <mergeCell ref="D269:J269"/>
    <mergeCell ref="L269:M269"/>
    <mergeCell ref="N269:Q269"/>
    <mergeCell ref="A279:C279"/>
    <mergeCell ref="A281:C281"/>
    <mergeCell ref="P281:Q281"/>
    <mergeCell ref="A283:C283"/>
    <mergeCell ref="D283:Q283"/>
    <mergeCell ref="A285:C285"/>
    <mergeCell ref="D285:Q285"/>
    <mergeCell ref="A287:C287"/>
    <mergeCell ref="L234:M234"/>
    <mergeCell ref="A234:E234"/>
    <mergeCell ref="F234:H234"/>
    <mergeCell ref="I234:J234"/>
    <mergeCell ref="A235:E235"/>
    <mergeCell ref="F235:H235"/>
    <mergeCell ref="I235:J235"/>
    <mergeCell ref="L235:M235"/>
    <mergeCell ref="A228:E228"/>
    <mergeCell ref="F228:H228"/>
    <mergeCell ref="I228:J228"/>
    <mergeCell ref="L228:M228"/>
    <mergeCell ref="A229:E229"/>
    <mergeCell ref="F229:H229"/>
    <mergeCell ref="I229:J229"/>
    <mergeCell ref="L229:M229"/>
    <mergeCell ref="A230:E230"/>
    <mergeCell ref="F230:H230"/>
    <mergeCell ref="I230:J230"/>
    <mergeCell ref="L230:M230"/>
    <mergeCell ref="A231:E231"/>
    <mergeCell ref="A232:E232"/>
    <mergeCell ref="I232:J232"/>
    <mergeCell ref="L232:M232"/>
    <mergeCell ref="A160:C160"/>
    <mergeCell ref="D160:G160"/>
    <mergeCell ref="I160:M160"/>
    <mergeCell ref="N160:P160"/>
    <mergeCell ref="A163:C163"/>
    <mergeCell ref="D163:G163"/>
    <mergeCell ref="A165:C167"/>
    <mergeCell ref="D165:F167"/>
    <mergeCell ref="G165:G167"/>
    <mergeCell ref="H165:J165"/>
    <mergeCell ref="L165:N165"/>
    <mergeCell ref="O165:O167"/>
    <mergeCell ref="P165:P167"/>
    <mergeCell ref="H166:H167"/>
    <mergeCell ref="I166:I167"/>
    <mergeCell ref="J166:J167"/>
    <mergeCell ref="L166:L167"/>
    <mergeCell ref="M166:M167"/>
    <mergeCell ref="N166:N167"/>
    <mergeCell ref="A150:C150"/>
    <mergeCell ref="A152:C152"/>
    <mergeCell ref="A154:C154"/>
    <mergeCell ref="D154:Q154"/>
    <mergeCell ref="A156:C156"/>
    <mergeCell ref="D156:Q156"/>
    <mergeCell ref="A158:C158"/>
    <mergeCell ref="D158:G158"/>
    <mergeCell ref="O158:P158"/>
    <mergeCell ref="P152:Q152"/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  <mergeCell ref="A100:E100"/>
    <mergeCell ref="F100:H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90:P94"/>
    <mergeCell ref="A96:E96"/>
    <mergeCell ref="F96:H96"/>
    <mergeCell ref="I96:J96"/>
    <mergeCell ref="L96:M96"/>
    <mergeCell ref="F63:L63"/>
    <mergeCell ref="L78:M78"/>
    <mergeCell ref="A80:C80"/>
    <mergeCell ref="A82:P86"/>
    <mergeCell ref="A88:C88"/>
    <mergeCell ref="C50:G50"/>
    <mergeCell ref="C52:P52"/>
    <mergeCell ref="C53:P53"/>
    <mergeCell ref="C54:P54"/>
    <mergeCell ref="A61:P61"/>
    <mergeCell ref="D43:F43"/>
    <mergeCell ref="D44:F44"/>
    <mergeCell ref="D45:F45"/>
    <mergeCell ref="D46:F46"/>
    <mergeCell ref="C48:O48"/>
    <mergeCell ref="A38:C38"/>
    <mergeCell ref="D38:F38"/>
    <mergeCell ref="A39:C39"/>
    <mergeCell ref="A40:C40"/>
    <mergeCell ref="C42:O42"/>
    <mergeCell ref="O35:O37"/>
    <mergeCell ref="P35:P37"/>
    <mergeCell ref="H36:H37"/>
    <mergeCell ref="I36:I37"/>
    <mergeCell ref="J36:J37"/>
    <mergeCell ref="L36:L37"/>
    <mergeCell ref="M36:M37"/>
    <mergeCell ref="N36:N37"/>
    <mergeCell ref="A35:C37"/>
    <mergeCell ref="D35:F37"/>
    <mergeCell ref="G35:G37"/>
    <mergeCell ref="H35:J35"/>
    <mergeCell ref="L35:N35"/>
    <mergeCell ref="A30:C30"/>
    <mergeCell ref="D30:G30"/>
    <mergeCell ref="I30:M30"/>
    <mergeCell ref="N30:P30"/>
    <mergeCell ref="A33:C33"/>
    <mergeCell ref="D33:G33"/>
    <mergeCell ref="A26:C26"/>
    <mergeCell ref="D26:Q26"/>
    <mergeCell ref="A28:C28"/>
    <mergeCell ref="D28:G28"/>
    <mergeCell ref="O28:P28"/>
    <mergeCell ref="A12:C12"/>
    <mergeCell ref="D12:Q12"/>
    <mergeCell ref="A14:C14"/>
    <mergeCell ref="A20:C20"/>
    <mergeCell ref="A22:C22"/>
    <mergeCell ref="P22:Q22"/>
    <mergeCell ref="A24:C24"/>
    <mergeCell ref="D24:Q24"/>
    <mergeCell ref="D14:Q14"/>
    <mergeCell ref="A16:C18"/>
    <mergeCell ref="D16:G17"/>
    <mergeCell ref="H16:I17"/>
    <mergeCell ref="J16:N16"/>
    <mergeCell ref="O16:Q16"/>
    <mergeCell ref="D18:G18"/>
    <mergeCell ref="H18:I18"/>
    <mergeCell ref="J18:L18"/>
    <mergeCell ref="A4:Q4"/>
    <mergeCell ref="A6:C6"/>
    <mergeCell ref="O6:Q6"/>
    <mergeCell ref="A8:C8"/>
    <mergeCell ref="D8:J8"/>
    <mergeCell ref="L8:N8"/>
    <mergeCell ref="O8:Q8"/>
    <mergeCell ref="A10:C10"/>
    <mergeCell ref="D10:J10"/>
    <mergeCell ref="L10:M10"/>
    <mergeCell ref="N10:Q10"/>
  </mergeCells>
  <printOptions horizontalCentered="1"/>
  <pageMargins left="0.35433070866141736" right="0.27559055118110237" top="0.43307086614173229" bottom="0.39370078740157483" header="0.31496062992125984" footer="0.15748031496062992"/>
  <pageSetup scale="54" fitToHeight="0" orientation="landscape" horizontalDpi="300" verticalDpi="1200" r:id="rId1"/>
  <headerFooter>
    <oddFooter>&amp;L&amp;8( * ) SUPERIOR AL 100&amp;C&amp;"MS Sans Serif,Negrita"&amp;8AVANCE PRELIMINAR DEL EJERCICIO&amp;R&amp;8&amp;P de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F28" sqref="F28"/>
    </sheetView>
  </sheetViews>
  <sheetFormatPr baseColWidth="10" defaultColWidth="11.42578125" defaultRowHeight="14.25" x14ac:dyDescent="0.2"/>
  <cols>
    <col min="1" max="1" width="4.28515625" style="104" customWidth="1"/>
    <col min="2" max="2" width="52" style="8" customWidth="1"/>
    <col min="3" max="3" width="23.5703125" style="8" customWidth="1"/>
    <col min="4" max="4" width="25.5703125" style="8" customWidth="1"/>
    <col min="5" max="5" width="15" style="8" customWidth="1"/>
    <col min="6" max="16384" width="11.42578125" style="8"/>
  </cols>
  <sheetData>
    <row r="1" spans="1:6" ht="15" x14ac:dyDescent="0.25">
      <c r="A1" s="740" t="s">
        <v>665</v>
      </c>
      <c r="B1" s="740"/>
      <c r="C1" s="740"/>
      <c r="D1" s="740"/>
      <c r="E1" s="186" t="s">
        <v>666</v>
      </c>
    </row>
    <row r="2" spans="1:6" ht="15.75" x14ac:dyDescent="0.25">
      <c r="A2" s="620" t="s">
        <v>667</v>
      </c>
      <c r="B2" s="620"/>
      <c r="C2" s="620"/>
      <c r="D2" s="620"/>
      <c r="E2" s="620"/>
    </row>
    <row r="3" spans="1:6" ht="15" x14ac:dyDescent="0.2">
      <c r="A3" s="544" t="s">
        <v>389</v>
      </c>
      <c r="B3" s="544"/>
      <c r="C3" s="544"/>
      <c r="D3" s="544"/>
      <c r="E3" s="544"/>
    </row>
    <row r="4" spans="1:6" ht="15.75" x14ac:dyDescent="0.25">
      <c r="A4" s="620" t="s">
        <v>673</v>
      </c>
      <c r="B4" s="620"/>
      <c r="C4" s="620"/>
      <c r="D4" s="620"/>
      <c r="E4" s="620"/>
    </row>
    <row r="5" spans="1:6" ht="15.75" x14ac:dyDescent="0.25">
      <c r="A5" s="405"/>
      <c r="B5" s="405"/>
      <c r="C5" s="405" t="s">
        <v>382</v>
      </c>
      <c r="D5" s="405"/>
      <c r="E5" s="228"/>
    </row>
    <row r="6" spans="1:6" ht="6.75" customHeight="1" thickBot="1" x14ac:dyDescent="0.25"/>
    <row r="7" spans="1:6" s="187" customFormat="1" ht="17.25" customHeight="1" x14ac:dyDescent="0.25">
      <c r="A7" s="634"/>
      <c r="B7" s="741"/>
      <c r="C7" s="741"/>
      <c r="D7" s="491"/>
      <c r="E7" s="640"/>
    </row>
    <row r="8" spans="1:6" s="187" customFormat="1" ht="4.5" customHeight="1" x14ac:dyDescent="0.25">
      <c r="A8" s="742"/>
      <c r="B8" s="743"/>
      <c r="C8" s="743"/>
      <c r="D8" s="492"/>
      <c r="E8" s="744"/>
    </row>
    <row r="9" spans="1:6" s="187" customFormat="1" ht="20.25" customHeight="1" x14ac:dyDescent="0.25">
      <c r="A9" s="181"/>
      <c r="B9" s="493"/>
      <c r="C9" s="493"/>
      <c r="D9" s="493"/>
      <c r="E9" s="222"/>
      <c r="F9" s="494"/>
    </row>
    <row r="10" spans="1:6" s="187" customFormat="1" ht="20.25" customHeight="1" x14ac:dyDescent="0.25">
      <c r="A10" s="220"/>
      <c r="B10" s="495" t="s">
        <v>668</v>
      </c>
      <c r="C10" s="493"/>
      <c r="D10" s="493"/>
      <c r="E10" s="222"/>
      <c r="F10" s="494"/>
    </row>
    <row r="11" spans="1:6" s="187" customFormat="1" ht="20.25" customHeight="1" x14ac:dyDescent="0.25">
      <c r="A11" s="220"/>
      <c r="B11" s="495" t="s">
        <v>669</v>
      </c>
      <c r="C11" s="493"/>
      <c r="D11" s="493" t="s">
        <v>670</v>
      </c>
      <c r="E11" s="222"/>
      <c r="F11" s="494"/>
    </row>
    <row r="12" spans="1:6" s="187" customFormat="1" ht="20.25" customHeight="1" x14ac:dyDescent="0.25">
      <c r="A12" s="181"/>
      <c r="E12" s="222"/>
      <c r="F12" s="494"/>
    </row>
    <row r="13" spans="1:6" s="187" customFormat="1" ht="20.25" customHeight="1" x14ac:dyDescent="0.25">
      <c r="A13" s="220"/>
      <c r="B13" s="496"/>
      <c r="C13" s="496"/>
      <c r="D13" s="496"/>
      <c r="E13" s="222"/>
      <c r="F13" s="494"/>
    </row>
    <row r="14" spans="1:6" x14ac:dyDescent="0.2">
      <c r="A14" s="497"/>
      <c r="E14" s="11"/>
      <c r="F14" s="9"/>
    </row>
    <row r="15" spans="1:6" x14ac:dyDescent="0.2">
      <c r="A15" s="497"/>
      <c r="B15" s="9"/>
      <c r="C15" s="9"/>
      <c r="D15" s="9"/>
      <c r="E15" s="11"/>
      <c r="F15" s="9"/>
    </row>
    <row r="16" spans="1:6" x14ac:dyDescent="0.2">
      <c r="A16" s="497"/>
      <c r="B16" s="274"/>
      <c r="C16" s="274"/>
      <c r="D16" s="274"/>
      <c r="E16" s="11"/>
      <c r="F16" s="9"/>
    </row>
    <row r="17" spans="1:6" x14ac:dyDescent="0.2">
      <c r="A17" s="497"/>
      <c r="B17" s="745" t="s">
        <v>688</v>
      </c>
      <c r="C17" s="745"/>
      <c r="D17" s="745"/>
      <c r="E17" s="11"/>
      <c r="F17" s="9"/>
    </row>
    <row r="18" spans="1:6" x14ac:dyDescent="0.2">
      <c r="A18" s="497"/>
      <c r="B18" s="745"/>
      <c r="C18" s="745"/>
      <c r="D18" s="745"/>
      <c r="E18" s="11"/>
    </row>
    <row r="19" spans="1:6" x14ac:dyDescent="0.2">
      <c r="A19" s="497"/>
      <c r="B19" s="745"/>
      <c r="C19" s="745"/>
      <c r="D19" s="745"/>
      <c r="E19" s="11"/>
    </row>
    <row r="20" spans="1:6" x14ac:dyDescent="0.2">
      <c r="A20" s="497"/>
      <c r="B20" s="9"/>
      <c r="C20" s="9"/>
      <c r="D20" s="9"/>
      <c r="E20" s="11"/>
    </row>
    <row r="21" spans="1:6" x14ac:dyDescent="0.2">
      <c r="A21" s="497"/>
      <c r="B21" s="9"/>
      <c r="C21" s="9"/>
      <c r="D21" s="9"/>
      <c r="E21" s="11"/>
    </row>
    <row r="22" spans="1:6" x14ac:dyDescent="0.2">
      <c r="A22" s="497"/>
      <c r="B22" s="9"/>
      <c r="C22" s="9"/>
      <c r="D22" s="9"/>
      <c r="E22" s="11"/>
    </row>
    <row r="23" spans="1:6" x14ac:dyDescent="0.2">
      <c r="A23" s="497"/>
      <c r="B23" s="9"/>
      <c r="C23" s="9"/>
      <c r="D23" s="9"/>
      <c r="E23" s="11"/>
    </row>
    <row r="24" spans="1:6" x14ac:dyDescent="0.2">
      <c r="A24" s="497"/>
      <c r="B24" s="9"/>
      <c r="C24" s="9"/>
      <c r="D24" s="9"/>
      <c r="E24" s="11"/>
    </row>
    <row r="25" spans="1:6" x14ac:dyDescent="0.2">
      <c r="A25" s="497"/>
      <c r="B25" s="9"/>
      <c r="C25" s="9"/>
      <c r="D25" s="9"/>
      <c r="E25" s="11"/>
    </row>
    <row r="26" spans="1:6" x14ac:dyDescent="0.2">
      <c r="A26" s="497"/>
      <c r="B26" s="9"/>
      <c r="C26" s="9"/>
      <c r="D26" s="9"/>
      <c r="E26" s="11"/>
    </row>
    <row r="27" spans="1:6" x14ac:dyDescent="0.2">
      <c r="A27" s="497"/>
      <c r="B27" s="9"/>
      <c r="C27" s="9"/>
      <c r="D27" s="9"/>
      <c r="E27" s="11"/>
    </row>
    <row r="28" spans="1:6" x14ac:dyDescent="0.2">
      <c r="A28" s="497"/>
      <c r="B28" s="9"/>
      <c r="C28" s="9"/>
      <c r="D28" s="9"/>
      <c r="E28" s="11"/>
    </row>
    <row r="29" spans="1:6" x14ac:dyDescent="0.2">
      <c r="A29" s="497"/>
      <c r="B29" s="9"/>
      <c r="C29" s="9"/>
      <c r="D29" s="9"/>
      <c r="E29" s="11"/>
    </row>
    <row r="30" spans="1:6" ht="15" thickBot="1" x14ac:dyDescent="0.25">
      <c r="A30" s="498"/>
      <c r="B30" s="499"/>
      <c r="C30" s="499"/>
      <c r="D30" s="499"/>
      <c r="E30" s="500"/>
    </row>
    <row r="32" spans="1:6" x14ac:dyDescent="0.2">
      <c r="B32" s="501" t="s">
        <v>671</v>
      </c>
      <c r="C32" s="8" t="s">
        <v>672</v>
      </c>
    </row>
    <row r="35" spans="2:4" x14ac:dyDescent="0.2">
      <c r="B35" s="581" t="s">
        <v>513</v>
      </c>
      <c r="C35" s="581"/>
      <c r="D35" s="581"/>
    </row>
    <row r="36" spans="2:4" x14ac:dyDescent="0.2">
      <c r="B36" s="581" t="s">
        <v>514</v>
      </c>
      <c r="C36" s="581"/>
      <c r="D36" s="581"/>
    </row>
    <row r="37" spans="2:4" x14ac:dyDescent="0.2">
      <c r="B37" s="581"/>
      <c r="C37" s="581"/>
      <c r="D37" s="581"/>
    </row>
    <row r="38" spans="2:4" x14ac:dyDescent="0.2">
      <c r="B38" s="581"/>
      <c r="C38" s="581"/>
      <c r="D38" s="581"/>
    </row>
    <row r="39" spans="2:4" x14ac:dyDescent="0.2">
      <c r="B39" s="581"/>
      <c r="C39" s="581"/>
      <c r="D39" s="581"/>
    </row>
    <row r="40" spans="2:4" x14ac:dyDescent="0.2">
      <c r="B40" s="581" t="s">
        <v>521</v>
      </c>
      <c r="C40" s="581"/>
      <c r="D40" s="581"/>
    </row>
    <row r="41" spans="2:4" x14ac:dyDescent="0.2">
      <c r="B41" s="581" t="s">
        <v>516</v>
      </c>
      <c r="C41" s="581"/>
      <c r="D41" s="581"/>
    </row>
    <row r="42" spans="2:4" x14ac:dyDescent="0.2">
      <c r="B42" s="581"/>
      <c r="C42" s="581"/>
      <c r="D42" s="581"/>
    </row>
    <row r="43" spans="2:4" x14ac:dyDescent="0.2">
      <c r="B43" s="581"/>
      <c r="C43" s="581"/>
      <c r="D43" s="581"/>
    </row>
    <row r="44" spans="2:4" x14ac:dyDescent="0.2">
      <c r="B44" s="581"/>
      <c r="C44" s="581"/>
      <c r="D44" s="581"/>
    </row>
    <row r="45" spans="2:4" x14ac:dyDescent="0.2">
      <c r="B45" s="581" t="s">
        <v>515</v>
      </c>
      <c r="C45" s="581"/>
      <c r="D45" s="581"/>
    </row>
    <row r="46" spans="2:4" x14ac:dyDescent="0.2">
      <c r="B46" s="581" t="s">
        <v>517</v>
      </c>
      <c r="C46" s="581"/>
      <c r="D46" s="581"/>
    </row>
    <row r="47" spans="2:4" x14ac:dyDescent="0.2">
      <c r="B47" s="581"/>
      <c r="C47" s="581"/>
      <c r="D47" s="581"/>
    </row>
    <row r="48" spans="2:4" x14ac:dyDescent="0.2">
      <c r="B48" s="581"/>
      <c r="C48" s="581"/>
      <c r="D48" s="581"/>
    </row>
    <row r="49" spans="2:4" x14ac:dyDescent="0.2">
      <c r="B49" s="581"/>
      <c r="C49" s="581"/>
      <c r="D49" s="581"/>
    </row>
    <row r="50" spans="2:4" x14ac:dyDescent="0.2">
      <c r="B50" s="581"/>
      <c r="C50" s="581"/>
      <c r="D50" s="581"/>
    </row>
    <row r="51" spans="2:4" x14ac:dyDescent="0.2">
      <c r="B51" s="581"/>
      <c r="C51" s="581"/>
      <c r="D51" s="581"/>
    </row>
  </sheetData>
  <mergeCells count="25"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9:D39"/>
    <mergeCell ref="A1:D1"/>
    <mergeCell ref="A2:E2"/>
    <mergeCell ref="A3:E3"/>
    <mergeCell ref="A4:E4"/>
    <mergeCell ref="A7:B8"/>
    <mergeCell ref="C7:C8"/>
    <mergeCell ref="E7:E8"/>
    <mergeCell ref="B17:D19"/>
    <mergeCell ref="B35:D35"/>
    <mergeCell ref="B36:D36"/>
    <mergeCell ref="B37:D37"/>
    <mergeCell ref="B38:D38"/>
  </mergeCells>
  <pageMargins left="0.7" right="0.7" top="0.75" bottom="0.75" header="0.3" footer="0.3"/>
  <pageSetup scale="75" fitToHeight="0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opLeftCell="A4" workbookViewId="0">
      <selection activeCell="B37" sqref="B37:D37"/>
    </sheetView>
  </sheetViews>
  <sheetFormatPr baseColWidth="10" defaultColWidth="11.42578125" defaultRowHeight="14.25" x14ac:dyDescent="0.2"/>
  <cols>
    <col min="1" max="1" width="4.85546875" style="104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A1" s="746" t="s">
        <v>179</v>
      </c>
      <c r="B1" s="746"/>
      <c r="C1" s="746"/>
      <c r="D1" s="746"/>
    </row>
    <row r="2" spans="1:4" ht="15.75" x14ac:dyDescent="0.25">
      <c r="A2" s="620" t="s">
        <v>674</v>
      </c>
      <c r="B2" s="620"/>
      <c r="C2" s="620"/>
      <c r="D2" s="620"/>
    </row>
    <row r="3" spans="1:4" ht="15" x14ac:dyDescent="0.25">
      <c r="A3" s="746" t="s">
        <v>389</v>
      </c>
      <c r="B3" s="746"/>
      <c r="C3" s="746"/>
      <c r="D3" s="746"/>
    </row>
    <row r="4" spans="1:4" ht="15.75" x14ac:dyDescent="0.25">
      <c r="A4" s="620" t="s">
        <v>675</v>
      </c>
      <c r="B4" s="620"/>
      <c r="C4" s="620"/>
      <c r="D4" s="620"/>
    </row>
    <row r="5" spans="1:4" ht="15.75" x14ac:dyDescent="0.25">
      <c r="A5" s="620" t="s">
        <v>382</v>
      </c>
      <c r="B5" s="620"/>
      <c r="C5" s="620"/>
      <c r="D5" s="620"/>
    </row>
    <row r="6" spans="1:4" ht="15" thickBot="1" x14ac:dyDescent="0.25"/>
    <row r="7" spans="1:4" s="187" customFormat="1" ht="15" x14ac:dyDescent="0.25">
      <c r="A7" s="747" t="s">
        <v>676</v>
      </c>
      <c r="B7" s="748"/>
      <c r="C7" s="751" t="s">
        <v>677</v>
      </c>
      <c r="D7" s="752"/>
    </row>
    <row r="8" spans="1:4" s="187" customFormat="1" ht="15.75" thickBot="1" x14ac:dyDescent="0.3">
      <c r="A8" s="749"/>
      <c r="B8" s="750"/>
      <c r="C8" s="502" t="s">
        <v>678</v>
      </c>
      <c r="D8" s="503" t="s">
        <v>679</v>
      </c>
    </row>
    <row r="9" spans="1:4" s="187" customFormat="1" x14ac:dyDescent="0.25">
      <c r="A9" s="220">
        <v>1</v>
      </c>
      <c r="B9" s="221"/>
      <c r="C9" s="229"/>
      <c r="D9" s="222"/>
    </row>
    <row r="10" spans="1:4" s="187" customFormat="1" x14ac:dyDescent="0.25">
      <c r="A10" s="220">
        <v>2</v>
      </c>
      <c r="B10" s="221" t="s">
        <v>683</v>
      </c>
      <c r="C10" s="229" t="s">
        <v>685</v>
      </c>
      <c r="D10" s="504" t="s">
        <v>686</v>
      </c>
    </row>
    <row r="11" spans="1:4" s="187" customFormat="1" x14ac:dyDescent="0.25">
      <c r="A11" s="220">
        <v>3</v>
      </c>
      <c r="B11" s="221" t="s">
        <v>684</v>
      </c>
      <c r="C11" s="229" t="s">
        <v>685</v>
      </c>
      <c r="D11" s="504" t="s">
        <v>687</v>
      </c>
    </row>
    <row r="12" spans="1:4" s="187" customFormat="1" x14ac:dyDescent="0.25">
      <c r="A12" s="220">
        <v>4</v>
      </c>
      <c r="B12" s="221"/>
      <c r="C12" s="229"/>
      <c r="D12" s="222"/>
    </row>
    <row r="13" spans="1:4" s="187" customFormat="1" x14ac:dyDescent="0.25">
      <c r="A13" s="220">
        <v>5</v>
      </c>
      <c r="B13" s="221"/>
      <c r="C13" s="229"/>
      <c r="D13" s="222"/>
    </row>
    <row r="14" spans="1:4" s="187" customFormat="1" x14ac:dyDescent="0.25">
      <c r="A14" s="220">
        <v>6</v>
      </c>
      <c r="B14" s="221"/>
      <c r="C14" s="229"/>
      <c r="D14" s="222"/>
    </row>
    <row r="15" spans="1:4" s="187" customFormat="1" x14ac:dyDescent="0.25">
      <c r="A15" s="220">
        <v>7</v>
      </c>
      <c r="B15" s="221"/>
      <c r="C15" s="229"/>
      <c r="D15" s="222"/>
    </row>
    <row r="16" spans="1:4" s="187" customFormat="1" x14ac:dyDescent="0.25">
      <c r="A16" s="220">
        <v>8</v>
      </c>
      <c r="B16" s="221"/>
      <c r="C16" s="229"/>
      <c r="D16" s="222"/>
    </row>
    <row r="17" spans="1:4" s="187" customFormat="1" x14ac:dyDescent="0.25">
      <c r="A17" s="220">
        <v>9</v>
      </c>
      <c r="B17" s="221"/>
      <c r="C17" s="229"/>
      <c r="D17" s="222"/>
    </row>
    <row r="18" spans="1:4" s="187" customFormat="1" x14ac:dyDescent="0.25">
      <c r="A18" s="220">
        <v>10</v>
      </c>
      <c r="B18" s="221"/>
      <c r="C18" s="229"/>
      <c r="D18" s="222"/>
    </row>
    <row r="19" spans="1:4" s="187" customFormat="1" x14ac:dyDescent="0.25">
      <c r="A19" s="617"/>
      <c r="B19" s="618"/>
      <c r="C19" s="618"/>
      <c r="D19" s="619"/>
    </row>
    <row r="22" spans="1:4" x14ac:dyDescent="0.2">
      <c r="B22" s="581" t="s">
        <v>513</v>
      </c>
      <c r="C22" s="581"/>
      <c r="D22" s="581"/>
    </row>
    <row r="23" spans="1:4" x14ac:dyDescent="0.2">
      <c r="B23" s="581" t="s">
        <v>514</v>
      </c>
      <c r="C23" s="581"/>
      <c r="D23" s="581"/>
    </row>
    <row r="24" spans="1:4" x14ac:dyDescent="0.2">
      <c r="B24" s="581"/>
      <c r="C24" s="581"/>
      <c r="D24" s="581"/>
    </row>
    <row r="25" spans="1:4" x14ac:dyDescent="0.2">
      <c r="B25" s="581"/>
      <c r="C25" s="581"/>
      <c r="D25" s="581"/>
    </row>
    <row r="26" spans="1:4" x14ac:dyDescent="0.2">
      <c r="B26" s="581"/>
      <c r="C26" s="581"/>
      <c r="D26" s="581"/>
    </row>
    <row r="27" spans="1:4" x14ac:dyDescent="0.2">
      <c r="B27" s="581" t="s">
        <v>521</v>
      </c>
      <c r="C27" s="581"/>
      <c r="D27" s="581"/>
    </row>
    <row r="28" spans="1:4" x14ac:dyDescent="0.2">
      <c r="B28" s="581" t="s">
        <v>516</v>
      </c>
      <c r="C28" s="581"/>
      <c r="D28" s="581"/>
    </row>
    <row r="29" spans="1:4" x14ac:dyDescent="0.2">
      <c r="B29" s="581"/>
      <c r="C29" s="581"/>
      <c r="D29" s="581"/>
    </row>
    <row r="30" spans="1:4" x14ac:dyDescent="0.2">
      <c r="B30" s="581"/>
      <c r="C30" s="581"/>
      <c r="D30" s="581"/>
    </row>
    <row r="31" spans="1:4" x14ac:dyDescent="0.2">
      <c r="B31" s="581"/>
      <c r="C31" s="581"/>
      <c r="D31" s="581"/>
    </row>
    <row r="32" spans="1:4" x14ac:dyDescent="0.2">
      <c r="B32" s="581" t="s">
        <v>515</v>
      </c>
      <c r="C32" s="581"/>
      <c r="D32" s="581"/>
    </row>
    <row r="33" spans="2:4" x14ac:dyDescent="0.2">
      <c r="B33" s="581" t="s">
        <v>517</v>
      </c>
      <c r="C33" s="581"/>
      <c r="D33" s="581"/>
    </row>
    <row r="34" spans="2:4" x14ac:dyDescent="0.2">
      <c r="B34" s="581"/>
      <c r="C34" s="581"/>
      <c r="D34" s="581"/>
    </row>
    <row r="35" spans="2:4" x14ac:dyDescent="0.2">
      <c r="B35" s="581"/>
      <c r="C35" s="581"/>
      <c r="D35" s="581"/>
    </row>
    <row r="36" spans="2:4" x14ac:dyDescent="0.2">
      <c r="B36" s="581"/>
      <c r="C36" s="581"/>
      <c r="D36" s="581"/>
    </row>
    <row r="37" spans="2:4" x14ac:dyDescent="0.2">
      <c r="B37" s="581"/>
      <c r="C37" s="581"/>
      <c r="D37" s="581"/>
    </row>
    <row r="38" spans="2:4" x14ac:dyDescent="0.2">
      <c r="B38" s="581"/>
      <c r="C38" s="581"/>
      <c r="D38" s="581"/>
    </row>
  </sheetData>
  <mergeCells count="25"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A1:D1"/>
    <mergeCell ref="A2:D2"/>
    <mergeCell ref="A3:D3"/>
    <mergeCell ref="A4:D4"/>
    <mergeCell ref="A5:D5"/>
    <mergeCell ref="A7:B8"/>
    <mergeCell ref="C7:D7"/>
    <mergeCell ref="A19:D19"/>
    <mergeCell ref="B22:D22"/>
    <mergeCell ref="B23:D23"/>
    <mergeCell ref="B24:D24"/>
    <mergeCell ref="B25:D25"/>
  </mergeCells>
  <pageMargins left="0.25" right="0.25" top="0.75" bottom="0.75" header="0.3" footer="0.3"/>
  <pageSetup scale="81" fitToHeight="0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topLeftCell="A127" workbookViewId="0">
      <selection activeCell="C136" sqref="C136"/>
    </sheetView>
  </sheetViews>
  <sheetFormatPr baseColWidth="10" defaultColWidth="11.42578125" defaultRowHeight="14.25" x14ac:dyDescent="0.2"/>
  <cols>
    <col min="1" max="1" width="4.85546875" style="104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A1" s="746" t="s">
        <v>179</v>
      </c>
      <c r="B1" s="746"/>
      <c r="C1" s="746"/>
      <c r="D1" s="746"/>
    </row>
    <row r="2" spans="1:4" ht="15.75" x14ac:dyDescent="0.25">
      <c r="A2" s="620" t="s">
        <v>693</v>
      </c>
      <c r="B2" s="620"/>
      <c r="C2" s="620"/>
      <c r="D2" s="620"/>
    </row>
    <row r="3" spans="1:4" ht="15" x14ac:dyDescent="0.25">
      <c r="A3" s="746" t="s">
        <v>694</v>
      </c>
      <c r="B3" s="746"/>
      <c r="C3" s="746"/>
      <c r="D3" s="746"/>
    </row>
    <row r="4" spans="1:4" ht="15.75" x14ac:dyDescent="0.25">
      <c r="A4" s="620" t="s">
        <v>695</v>
      </c>
      <c r="B4" s="620"/>
      <c r="C4" s="620"/>
      <c r="D4" s="620"/>
    </row>
    <row r="5" spans="1:4" ht="15.75" x14ac:dyDescent="0.25">
      <c r="A5" s="620" t="s">
        <v>382</v>
      </c>
      <c r="B5" s="620"/>
      <c r="C5" s="620"/>
      <c r="D5" s="620"/>
    </row>
    <row r="6" spans="1:4" ht="15" thickBot="1" x14ac:dyDescent="0.25"/>
    <row r="7" spans="1:4" s="410" customFormat="1" x14ac:dyDescent="0.25">
      <c r="A7" s="747" t="s">
        <v>680</v>
      </c>
      <c r="B7" s="748"/>
      <c r="C7" s="757" t="s">
        <v>681</v>
      </c>
      <c r="D7" s="759" t="s">
        <v>682</v>
      </c>
    </row>
    <row r="8" spans="1:4" s="410" customFormat="1" ht="15" thickBot="1" x14ac:dyDescent="0.3">
      <c r="A8" s="749"/>
      <c r="B8" s="750"/>
      <c r="C8" s="758"/>
      <c r="D8" s="760"/>
    </row>
    <row r="9" spans="1:4" ht="15" x14ac:dyDescent="0.25">
      <c r="A9" s="104">
        <v>1</v>
      </c>
      <c r="B9" s="520" t="s">
        <v>696</v>
      </c>
      <c r="C9" s="520" t="s">
        <v>697</v>
      </c>
      <c r="D9" s="521">
        <v>3428.56</v>
      </c>
    </row>
    <row r="10" spans="1:4" ht="15" x14ac:dyDescent="0.2">
      <c r="A10" s="104">
        <v>2</v>
      </c>
      <c r="B10" s="522" t="s">
        <v>698</v>
      </c>
      <c r="C10" s="522" t="s">
        <v>699</v>
      </c>
      <c r="D10" s="523">
        <v>9272.0499999999993</v>
      </c>
    </row>
    <row r="11" spans="1:4" ht="15" x14ac:dyDescent="0.2">
      <c r="A11" s="104">
        <v>3</v>
      </c>
      <c r="B11" s="522" t="s">
        <v>700</v>
      </c>
      <c r="C11" s="522" t="s">
        <v>697</v>
      </c>
      <c r="D11" s="523">
        <v>15705.24</v>
      </c>
    </row>
    <row r="12" spans="1:4" ht="15" x14ac:dyDescent="0.25">
      <c r="A12" s="104">
        <v>4</v>
      </c>
      <c r="B12" s="520" t="s">
        <v>701</v>
      </c>
      <c r="C12" s="520" t="s">
        <v>702</v>
      </c>
      <c r="D12" s="521">
        <v>150000</v>
      </c>
    </row>
    <row r="13" spans="1:4" ht="15" x14ac:dyDescent="0.25">
      <c r="A13" s="104">
        <v>5</v>
      </c>
      <c r="B13" s="520" t="s">
        <v>703</v>
      </c>
      <c r="C13" s="520" t="s">
        <v>704</v>
      </c>
      <c r="D13" s="521">
        <v>7650.26</v>
      </c>
    </row>
    <row r="14" spans="1:4" ht="15" x14ac:dyDescent="0.25">
      <c r="A14" s="104">
        <v>6</v>
      </c>
      <c r="B14" s="520" t="s">
        <v>705</v>
      </c>
      <c r="C14" s="520" t="s">
        <v>704</v>
      </c>
      <c r="D14" s="521">
        <v>7650.26</v>
      </c>
    </row>
    <row r="15" spans="1:4" ht="15" x14ac:dyDescent="0.25">
      <c r="A15" s="104">
        <v>7</v>
      </c>
      <c r="B15" s="520" t="s">
        <v>706</v>
      </c>
      <c r="C15" s="520" t="s">
        <v>704</v>
      </c>
      <c r="D15" s="521">
        <v>8084.95</v>
      </c>
    </row>
    <row r="16" spans="1:4" ht="15" x14ac:dyDescent="0.25">
      <c r="A16" s="104">
        <v>8</v>
      </c>
      <c r="B16" s="520" t="s">
        <v>707</v>
      </c>
      <c r="C16" s="520" t="s">
        <v>708</v>
      </c>
      <c r="D16" s="524">
        <v>932.77</v>
      </c>
    </row>
    <row r="17" spans="1:4" ht="15" x14ac:dyDescent="0.25">
      <c r="A17" s="104">
        <v>9</v>
      </c>
      <c r="B17" s="520" t="s">
        <v>709</v>
      </c>
      <c r="C17" s="520" t="s">
        <v>704</v>
      </c>
      <c r="D17" s="521">
        <v>9842</v>
      </c>
    </row>
    <row r="18" spans="1:4" ht="15" x14ac:dyDescent="0.25">
      <c r="A18" s="104">
        <v>10</v>
      </c>
      <c r="B18" s="520" t="s">
        <v>710</v>
      </c>
      <c r="C18" s="520" t="s">
        <v>704</v>
      </c>
      <c r="D18" s="521">
        <v>10160.44</v>
      </c>
    </row>
    <row r="19" spans="1:4" ht="15" x14ac:dyDescent="0.25">
      <c r="A19" s="104">
        <v>11</v>
      </c>
      <c r="B19" s="520" t="s">
        <v>711</v>
      </c>
      <c r="C19" s="520" t="s">
        <v>704</v>
      </c>
      <c r="D19" s="521">
        <v>15080</v>
      </c>
    </row>
    <row r="20" spans="1:4" ht="15" x14ac:dyDescent="0.25">
      <c r="A20" s="104">
        <v>12</v>
      </c>
      <c r="B20" s="520" t="s">
        <v>712</v>
      </c>
      <c r="C20" s="520" t="s">
        <v>704</v>
      </c>
      <c r="D20" s="525">
        <v>16472</v>
      </c>
    </row>
    <row r="21" spans="1:4" ht="15" x14ac:dyDescent="0.25">
      <c r="A21" s="104">
        <v>13</v>
      </c>
      <c r="B21" s="520" t="s">
        <v>713</v>
      </c>
      <c r="C21" s="520" t="s">
        <v>714</v>
      </c>
      <c r="D21" s="521">
        <v>2000</v>
      </c>
    </row>
    <row r="22" spans="1:4" ht="15" x14ac:dyDescent="0.25">
      <c r="A22" s="104">
        <v>14</v>
      </c>
      <c r="B22" s="520" t="s">
        <v>715</v>
      </c>
      <c r="C22" s="520" t="s">
        <v>716</v>
      </c>
      <c r="D22" s="521">
        <v>6960</v>
      </c>
    </row>
    <row r="23" spans="1:4" ht="15" x14ac:dyDescent="0.25">
      <c r="A23" s="104">
        <v>15</v>
      </c>
      <c r="B23" s="520" t="s">
        <v>717</v>
      </c>
      <c r="C23" s="520" t="s">
        <v>718</v>
      </c>
      <c r="D23" s="521">
        <v>1008</v>
      </c>
    </row>
    <row r="24" spans="1:4" ht="15" x14ac:dyDescent="0.25">
      <c r="A24" s="104">
        <v>16</v>
      </c>
      <c r="B24" s="520" t="s">
        <v>719</v>
      </c>
      <c r="C24" s="520" t="s">
        <v>718</v>
      </c>
      <c r="D24" s="521">
        <v>1008</v>
      </c>
    </row>
    <row r="25" spans="1:4" ht="15" x14ac:dyDescent="0.25">
      <c r="A25" s="104">
        <v>17</v>
      </c>
      <c r="B25" s="520" t="s">
        <v>720</v>
      </c>
      <c r="C25" s="520" t="s">
        <v>718</v>
      </c>
      <c r="D25" s="521">
        <v>1260</v>
      </c>
    </row>
    <row r="26" spans="1:4" ht="15" x14ac:dyDescent="0.25">
      <c r="A26" s="104">
        <v>18</v>
      </c>
      <c r="B26" s="520" t="s">
        <v>721</v>
      </c>
      <c r="C26" s="520" t="s">
        <v>718</v>
      </c>
      <c r="D26" s="521">
        <v>1260</v>
      </c>
    </row>
    <row r="27" spans="1:4" ht="15" x14ac:dyDescent="0.25">
      <c r="A27" s="104">
        <v>19</v>
      </c>
      <c r="B27" s="520" t="s">
        <v>722</v>
      </c>
      <c r="C27" s="520" t="s">
        <v>723</v>
      </c>
      <c r="D27" s="521">
        <v>350</v>
      </c>
    </row>
    <row r="28" spans="1:4" ht="15" x14ac:dyDescent="0.25">
      <c r="A28" s="104">
        <v>20</v>
      </c>
      <c r="B28" s="520" t="s">
        <v>724</v>
      </c>
      <c r="C28" s="520" t="s">
        <v>723</v>
      </c>
      <c r="D28" s="521">
        <v>350</v>
      </c>
    </row>
    <row r="29" spans="1:4" ht="15" x14ac:dyDescent="0.25">
      <c r="A29" s="104">
        <v>21</v>
      </c>
      <c r="B29" s="520" t="s">
        <v>725</v>
      </c>
      <c r="C29" s="520" t="s">
        <v>723</v>
      </c>
      <c r="D29" s="521">
        <v>350</v>
      </c>
    </row>
    <row r="30" spans="1:4" ht="15" x14ac:dyDescent="0.2">
      <c r="A30" s="104">
        <v>22</v>
      </c>
      <c r="B30" s="522" t="s">
        <v>726</v>
      </c>
      <c r="C30" s="522"/>
      <c r="D30" s="523">
        <v>1875</v>
      </c>
    </row>
    <row r="31" spans="1:4" ht="15" x14ac:dyDescent="0.25">
      <c r="A31" s="104">
        <v>23</v>
      </c>
      <c r="B31" s="520" t="s">
        <v>727</v>
      </c>
      <c r="C31" s="520" t="s">
        <v>728</v>
      </c>
      <c r="D31" s="524">
        <v>313.2</v>
      </c>
    </row>
    <row r="32" spans="1:4" ht="15" x14ac:dyDescent="0.25">
      <c r="A32" s="104">
        <v>24</v>
      </c>
      <c r="B32" s="520" t="s">
        <v>729</v>
      </c>
      <c r="C32" s="526" t="s">
        <v>730</v>
      </c>
      <c r="D32" s="527">
        <v>2668</v>
      </c>
    </row>
    <row r="33" spans="1:4" ht="15" x14ac:dyDescent="0.25">
      <c r="A33" s="104">
        <v>25</v>
      </c>
      <c r="B33" s="520" t="s">
        <v>731</v>
      </c>
      <c r="C33" s="526" t="s">
        <v>732</v>
      </c>
      <c r="D33" s="527">
        <v>3712</v>
      </c>
    </row>
    <row r="34" spans="1:4" ht="15" x14ac:dyDescent="0.25">
      <c r="A34" s="104">
        <v>26</v>
      </c>
      <c r="B34" s="520" t="s">
        <v>733</v>
      </c>
      <c r="C34" s="526" t="s">
        <v>732</v>
      </c>
      <c r="D34" s="527">
        <v>4408</v>
      </c>
    </row>
    <row r="35" spans="1:4" ht="15" x14ac:dyDescent="0.25">
      <c r="A35" s="104">
        <v>27</v>
      </c>
      <c r="B35" s="520" t="s">
        <v>734</v>
      </c>
      <c r="C35" s="520" t="s">
        <v>735</v>
      </c>
      <c r="D35" s="524">
        <v>3900</v>
      </c>
    </row>
    <row r="36" spans="1:4" ht="15" x14ac:dyDescent="0.25">
      <c r="A36" s="104">
        <v>28</v>
      </c>
      <c r="B36" s="520" t="s">
        <v>736</v>
      </c>
      <c r="C36" s="520" t="s">
        <v>737</v>
      </c>
      <c r="D36" s="524">
        <v>1450</v>
      </c>
    </row>
    <row r="37" spans="1:4" ht="15" x14ac:dyDescent="0.25">
      <c r="A37" s="104">
        <v>29</v>
      </c>
      <c r="B37" s="520" t="s">
        <v>738</v>
      </c>
      <c r="C37" s="520" t="s">
        <v>739</v>
      </c>
      <c r="D37" s="524">
        <v>361.18</v>
      </c>
    </row>
    <row r="38" spans="1:4" ht="15" x14ac:dyDescent="0.25">
      <c r="A38" s="104">
        <v>30</v>
      </c>
      <c r="B38" s="520" t="s">
        <v>740</v>
      </c>
      <c r="C38" s="520" t="s">
        <v>739</v>
      </c>
      <c r="D38" s="524">
        <v>361.18</v>
      </c>
    </row>
    <row r="39" spans="1:4" ht="15" x14ac:dyDescent="0.25">
      <c r="A39" s="104">
        <v>31</v>
      </c>
      <c r="B39" s="520" t="s">
        <v>741</v>
      </c>
      <c r="C39" s="520" t="s">
        <v>739</v>
      </c>
      <c r="D39" s="524">
        <v>361.18</v>
      </c>
    </row>
    <row r="40" spans="1:4" ht="15" x14ac:dyDescent="0.25">
      <c r="A40" s="104">
        <v>32</v>
      </c>
      <c r="B40" s="520" t="s">
        <v>742</v>
      </c>
      <c r="C40" s="520" t="s">
        <v>739</v>
      </c>
      <c r="D40" s="524">
        <v>361.18</v>
      </c>
    </row>
    <row r="41" spans="1:4" ht="15" x14ac:dyDescent="0.25">
      <c r="A41" s="104">
        <v>33</v>
      </c>
      <c r="B41" s="528" t="s">
        <v>743</v>
      </c>
      <c r="C41" s="520" t="s">
        <v>744</v>
      </c>
      <c r="D41" s="524">
        <v>2725</v>
      </c>
    </row>
    <row r="42" spans="1:4" ht="15" x14ac:dyDescent="0.25">
      <c r="A42" s="104">
        <v>34</v>
      </c>
      <c r="B42" s="520" t="s">
        <v>745</v>
      </c>
      <c r="C42" s="520" t="s">
        <v>746</v>
      </c>
      <c r="D42" s="524">
        <v>3500</v>
      </c>
    </row>
    <row r="43" spans="1:4" ht="15" x14ac:dyDescent="0.25">
      <c r="A43" s="104">
        <v>35</v>
      </c>
      <c r="B43" s="520" t="s">
        <v>747</v>
      </c>
      <c r="C43" s="520" t="s">
        <v>746</v>
      </c>
      <c r="D43" s="524">
        <v>6367.24</v>
      </c>
    </row>
    <row r="44" spans="1:4" ht="15" x14ac:dyDescent="0.25">
      <c r="A44" s="104">
        <v>36</v>
      </c>
      <c r="B44" s="520" t="s">
        <v>748</v>
      </c>
      <c r="C44" s="520" t="s">
        <v>746</v>
      </c>
      <c r="D44" s="524">
        <v>2517.1999999999998</v>
      </c>
    </row>
    <row r="45" spans="1:4" ht="15" x14ac:dyDescent="0.25">
      <c r="A45" s="104">
        <v>37</v>
      </c>
      <c r="B45" s="520" t="s">
        <v>749</v>
      </c>
      <c r="C45" s="520" t="s">
        <v>746</v>
      </c>
      <c r="D45" s="524">
        <v>2517.1999999999998</v>
      </c>
    </row>
    <row r="46" spans="1:4" ht="15" x14ac:dyDescent="0.25">
      <c r="A46" s="104">
        <v>38</v>
      </c>
      <c r="B46" s="520" t="s">
        <v>750</v>
      </c>
      <c r="C46" s="520" t="s">
        <v>751</v>
      </c>
      <c r="D46" s="524">
        <v>2017.0050000000001</v>
      </c>
    </row>
    <row r="47" spans="1:4" ht="15" x14ac:dyDescent="0.25">
      <c r="A47" s="104">
        <v>39</v>
      </c>
      <c r="B47" s="520" t="s">
        <v>752</v>
      </c>
      <c r="C47" s="520" t="s">
        <v>751</v>
      </c>
      <c r="D47" s="524">
        <v>2017.0050000000001</v>
      </c>
    </row>
    <row r="48" spans="1:4" ht="15" x14ac:dyDescent="0.25">
      <c r="A48" s="104">
        <v>40</v>
      </c>
      <c r="B48" s="520" t="s">
        <v>753</v>
      </c>
      <c r="C48" s="520" t="s">
        <v>728</v>
      </c>
      <c r="D48" s="524">
        <v>313.2</v>
      </c>
    </row>
    <row r="49" spans="1:4" ht="15" x14ac:dyDescent="0.25">
      <c r="A49" s="104">
        <v>41</v>
      </c>
      <c r="B49" s="520" t="s">
        <v>754</v>
      </c>
      <c r="C49" s="520" t="s">
        <v>728</v>
      </c>
      <c r="D49" s="524">
        <v>313.2</v>
      </c>
    </row>
    <row r="50" spans="1:4" ht="15" x14ac:dyDescent="0.25">
      <c r="A50" s="104">
        <v>42</v>
      </c>
      <c r="B50" s="520" t="s">
        <v>755</v>
      </c>
      <c r="C50" s="520" t="s">
        <v>756</v>
      </c>
      <c r="D50" s="524">
        <v>2959</v>
      </c>
    </row>
    <row r="51" spans="1:4" ht="15" x14ac:dyDescent="0.25">
      <c r="A51" s="104">
        <v>43</v>
      </c>
      <c r="B51" s="520" t="s">
        <v>757</v>
      </c>
      <c r="C51" s="520" t="s">
        <v>756</v>
      </c>
      <c r="D51" s="524">
        <v>919</v>
      </c>
    </row>
    <row r="52" spans="1:4" ht="15" x14ac:dyDescent="0.25">
      <c r="A52" s="104">
        <v>44</v>
      </c>
      <c r="B52" s="520" t="s">
        <v>758</v>
      </c>
      <c r="C52" s="520" t="s">
        <v>756</v>
      </c>
      <c r="D52" s="524">
        <v>999</v>
      </c>
    </row>
    <row r="53" spans="1:4" ht="15" x14ac:dyDescent="0.25">
      <c r="A53" s="104">
        <v>45</v>
      </c>
      <c r="B53" s="520" t="s">
        <v>759</v>
      </c>
      <c r="C53" s="520" t="s">
        <v>756</v>
      </c>
      <c r="D53" s="524">
        <v>919</v>
      </c>
    </row>
    <row r="54" spans="1:4" ht="15" x14ac:dyDescent="0.25">
      <c r="A54" s="104">
        <v>46</v>
      </c>
      <c r="B54" s="520" t="s">
        <v>760</v>
      </c>
      <c r="C54" s="520" t="s">
        <v>756</v>
      </c>
      <c r="D54" s="524">
        <v>1499</v>
      </c>
    </row>
    <row r="55" spans="1:4" ht="15" x14ac:dyDescent="0.25">
      <c r="A55" s="104">
        <v>47</v>
      </c>
      <c r="B55" s="520" t="s">
        <v>761</v>
      </c>
      <c r="C55" s="520" t="s">
        <v>756</v>
      </c>
      <c r="D55" s="524">
        <v>919</v>
      </c>
    </row>
    <row r="56" spans="1:4" ht="15" x14ac:dyDescent="0.25">
      <c r="A56" s="104">
        <v>48</v>
      </c>
      <c r="B56" s="520" t="s">
        <v>762</v>
      </c>
      <c r="C56" s="520" t="s">
        <v>756</v>
      </c>
      <c r="D56" s="524">
        <v>919</v>
      </c>
    </row>
    <row r="57" spans="1:4" ht="15" x14ac:dyDescent="0.25">
      <c r="A57" s="104">
        <v>49</v>
      </c>
      <c r="B57" s="520" t="s">
        <v>763</v>
      </c>
      <c r="C57" s="520" t="s">
        <v>756</v>
      </c>
      <c r="D57" s="524">
        <v>919</v>
      </c>
    </row>
    <row r="58" spans="1:4" ht="15" x14ac:dyDescent="0.25">
      <c r="A58" s="104">
        <v>50</v>
      </c>
      <c r="B58" s="520" t="s">
        <v>764</v>
      </c>
      <c r="C58" s="520" t="s">
        <v>756</v>
      </c>
      <c r="D58" s="524">
        <v>919</v>
      </c>
    </row>
    <row r="59" spans="1:4" ht="15" x14ac:dyDescent="0.25">
      <c r="A59" s="104">
        <v>51</v>
      </c>
      <c r="B59" s="520" t="s">
        <v>765</v>
      </c>
      <c r="C59" s="520" t="s">
        <v>766</v>
      </c>
      <c r="D59" s="524">
        <v>9991.3799999999992</v>
      </c>
    </row>
    <row r="60" spans="1:4" ht="15" x14ac:dyDescent="0.25">
      <c r="A60" s="104">
        <v>52</v>
      </c>
      <c r="B60" s="520" t="s">
        <v>767</v>
      </c>
      <c r="C60" s="520" t="s">
        <v>768</v>
      </c>
      <c r="D60" s="524">
        <v>8500</v>
      </c>
    </row>
    <row r="61" spans="1:4" ht="15" x14ac:dyDescent="0.25">
      <c r="A61" s="104">
        <v>53</v>
      </c>
      <c r="B61" s="520" t="s">
        <v>769</v>
      </c>
      <c r="C61" s="520" t="s">
        <v>770</v>
      </c>
      <c r="D61" s="521">
        <v>1799</v>
      </c>
    </row>
    <row r="62" spans="1:4" ht="15" x14ac:dyDescent="0.25">
      <c r="A62" s="104">
        <v>54</v>
      </c>
      <c r="B62" s="520" t="s">
        <v>771</v>
      </c>
      <c r="C62" s="520" t="s">
        <v>756</v>
      </c>
      <c r="D62" s="524">
        <v>1008</v>
      </c>
    </row>
    <row r="63" spans="1:4" ht="15" x14ac:dyDescent="0.25">
      <c r="A63" s="104">
        <v>55</v>
      </c>
      <c r="B63" s="520" t="s">
        <v>772</v>
      </c>
      <c r="C63" s="520" t="s">
        <v>773</v>
      </c>
      <c r="D63" s="524">
        <v>2799</v>
      </c>
    </row>
    <row r="64" spans="1:4" ht="15" x14ac:dyDescent="0.25">
      <c r="A64" s="104">
        <v>56</v>
      </c>
      <c r="B64" s="520" t="s">
        <v>774</v>
      </c>
      <c r="C64" s="520" t="s">
        <v>773</v>
      </c>
      <c r="D64" s="524">
        <v>2799</v>
      </c>
    </row>
    <row r="65" spans="1:4" ht="15" x14ac:dyDescent="0.25">
      <c r="A65" s="104">
        <v>57</v>
      </c>
      <c r="B65" s="520" t="s">
        <v>775</v>
      </c>
      <c r="C65" s="520" t="s">
        <v>776</v>
      </c>
      <c r="D65" s="524">
        <v>5048.78</v>
      </c>
    </row>
    <row r="66" spans="1:4" ht="15" x14ac:dyDescent="0.2">
      <c r="A66" s="104">
        <v>58</v>
      </c>
      <c r="B66" s="522" t="s">
        <v>777</v>
      </c>
      <c r="C66" s="522" t="s">
        <v>778</v>
      </c>
      <c r="D66" s="523">
        <v>498.8</v>
      </c>
    </row>
    <row r="67" spans="1:4" ht="15" x14ac:dyDescent="0.2">
      <c r="A67" s="104">
        <v>59</v>
      </c>
      <c r="B67" s="522" t="s">
        <v>779</v>
      </c>
      <c r="C67" s="522" t="s">
        <v>778</v>
      </c>
      <c r="D67" s="523">
        <v>498.8</v>
      </c>
    </row>
    <row r="68" spans="1:4" ht="15" x14ac:dyDescent="0.2">
      <c r="A68" s="104">
        <v>60</v>
      </c>
      <c r="B68" s="522" t="s">
        <v>780</v>
      </c>
      <c r="C68" s="522" t="s">
        <v>778</v>
      </c>
      <c r="D68" s="523">
        <v>498.8</v>
      </c>
    </row>
    <row r="69" spans="1:4" ht="15" x14ac:dyDescent="0.2">
      <c r="A69" s="104">
        <v>61</v>
      </c>
      <c r="B69" s="522" t="s">
        <v>781</v>
      </c>
      <c r="C69" s="522" t="s">
        <v>778</v>
      </c>
      <c r="D69" s="523">
        <v>498.8</v>
      </c>
    </row>
    <row r="70" spans="1:4" ht="15" x14ac:dyDescent="0.2">
      <c r="A70" s="104">
        <v>62</v>
      </c>
      <c r="B70" s="522" t="s">
        <v>782</v>
      </c>
      <c r="C70" s="522" t="s">
        <v>778</v>
      </c>
      <c r="D70" s="523">
        <v>498.8</v>
      </c>
    </row>
    <row r="71" spans="1:4" ht="15" x14ac:dyDescent="0.2">
      <c r="A71" s="104">
        <v>63</v>
      </c>
      <c r="B71" s="522" t="s">
        <v>783</v>
      </c>
      <c r="C71" s="522" t="s">
        <v>778</v>
      </c>
      <c r="D71" s="523">
        <v>498.8</v>
      </c>
    </row>
    <row r="72" spans="1:4" ht="15" x14ac:dyDescent="0.2">
      <c r="A72" s="104">
        <v>64</v>
      </c>
      <c r="B72" s="522" t="s">
        <v>784</v>
      </c>
      <c r="C72" s="522" t="s">
        <v>778</v>
      </c>
      <c r="D72" s="523">
        <v>498.8</v>
      </c>
    </row>
    <row r="73" spans="1:4" ht="15" x14ac:dyDescent="0.2">
      <c r="A73" s="104">
        <v>65</v>
      </c>
      <c r="B73" s="522" t="s">
        <v>785</v>
      </c>
      <c r="C73" s="522" t="s">
        <v>778</v>
      </c>
      <c r="D73" s="523">
        <v>498.8</v>
      </c>
    </row>
    <row r="74" spans="1:4" ht="15" x14ac:dyDescent="0.2">
      <c r="A74" s="104">
        <v>66</v>
      </c>
      <c r="B74" s="522" t="s">
        <v>786</v>
      </c>
      <c r="C74" s="522" t="s">
        <v>778</v>
      </c>
      <c r="D74" s="523">
        <v>498.8</v>
      </c>
    </row>
    <row r="75" spans="1:4" ht="15" x14ac:dyDescent="0.2">
      <c r="A75" s="104">
        <v>67</v>
      </c>
      <c r="B75" s="522" t="s">
        <v>787</v>
      </c>
      <c r="C75" s="522" t="s">
        <v>778</v>
      </c>
      <c r="D75" s="523">
        <v>498.8</v>
      </c>
    </row>
    <row r="76" spans="1:4" ht="15" x14ac:dyDescent="0.2">
      <c r="A76" s="104">
        <v>68</v>
      </c>
      <c r="B76" s="529" t="s">
        <v>788</v>
      </c>
      <c r="C76" s="529" t="s">
        <v>789</v>
      </c>
      <c r="D76" s="523">
        <v>899</v>
      </c>
    </row>
    <row r="77" spans="1:4" ht="15" x14ac:dyDescent="0.2">
      <c r="A77" s="104">
        <v>69</v>
      </c>
      <c r="B77" s="529" t="s">
        <v>790</v>
      </c>
      <c r="C77" s="529" t="s">
        <v>789</v>
      </c>
      <c r="D77" s="523">
        <v>899</v>
      </c>
    </row>
    <row r="78" spans="1:4" ht="15" x14ac:dyDescent="0.2">
      <c r="A78" s="104">
        <v>70</v>
      </c>
      <c r="B78" s="529" t="s">
        <v>791</v>
      </c>
      <c r="C78" s="529" t="s">
        <v>789</v>
      </c>
      <c r="D78" s="523">
        <v>899</v>
      </c>
    </row>
    <row r="79" spans="1:4" ht="15" x14ac:dyDescent="0.2">
      <c r="A79" s="104">
        <v>71</v>
      </c>
      <c r="B79" s="529" t="s">
        <v>792</v>
      </c>
      <c r="C79" s="529" t="s">
        <v>789</v>
      </c>
      <c r="D79" s="523">
        <v>899</v>
      </c>
    </row>
    <row r="80" spans="1:4" ht="15" x14ac:dyDescent="0.2">
      <c r="A80" s="104">
        <v>72</v>
      </c>
      <c r="B80" s="529" t="s">
        <v>793</v>
      </c>
      <c r="C80" s="529" t="s">
        <v>789</v>
      </c>
      <c r="D80" s="523">
        <v>899</v>
      </c>
    </row>
    <row r="81" spans="1:4" ht="15" x14ac:dyDescent="0.2">
      <c r="A81" s="104">
        <v>73</v>
      </c>
      <c r="B81" s="529" t="s">
        <v>794</v>
      </c>
      <c r="C81" s="529" t="s">
        <v>789</v>
      </c>
      <c r="D81" s="523">
        <v>899</v>
      </c>
    </row>
    <row r="82" spans="1:4" ht="15" x14ac:dyDescent="0.2">
      <c r="A82" s="104">
        <v>74</v>
      </c>
      <c r="B82" s="529"/>
      <c r="C82" s="529" t="s">
        <v>789</v>
      </c>
      <c r="D82" s="523">
        <v>899</v>
      </c>
    </row>
    <row r="83" spans="1:4" ht="15" x14ac:dyDescent="0.2">
      <c r="A83" s="104">
        <v>75</v>
      </c>
      <c r="B83" s="529" t="s">
        <v>795</v>
      </c>
      <c r="C83" s="529" t="s">
        <v>796</v>
      </c>
      <c r="D83" s="523">
        <v>580</v>
      </c>
    </row>
    <row r="84" spans="1:4" ht="15" x14ac:dyDescent="0.2">
      <c r="A84" s="104">
        <v>76</v>
      </c>
      <c r="B84" s="529" t="s">
        <v>797</v>
      </c>
      <c r="C84" s="529" t="s">
        <v>796</v>
      </c>
      <c r="D84" s="523">
        <v>580</v>
      </c>
    </row>
    <row r="85" spans="1:4" ht="15" x14ac:dyDescent="0.2">
      <c r="A85" s="104">
        <v>77</v>
      </c>
      <c r="B85" s="529" t="s">
        <v>798</v>
      </c>
      <c r="C85" s="529" t="s">
        <v>799</v>
      </c>
      <c r="D85" s="523">
        <v>986</v>
      </c>
    </row>
    <row r="86" spans="1:4" ht="15" x14ac:dyDescent="0.2">
      <c r="A86" s="104">
        <v>78</v>
      </c>
      <c r="B86" s="529" t="s">
        <v>800</v>
      </c>
      <c r="C86" s="529" t="s">
        <v>799</v>
      </c>
      <c r="D86" s="523">
        <v>986</v>
      </c>
    </row>
    <row r="87" spans="1:4" ht="15" x14ac:dyDescent="0.2">
      <c r="A87" s="104">
        <v>79</v>
      </c>
      <c r="B87" s="529" t="s">
        <v>801</v>
      </c>
      <c r="C87" s="529" t="s">
        <v>802</v>
      </c>
      <c r="D87" s="523">
        <v>1160</v>
      </c>
    </row>
    <row r="88" spans="1:4" ht="15" x14ac:dyDescent="0.2">
      <c r="A88" s="104">
        <v>80</v>
      </c>
      <c r="B88" s="529" t="s">
        <v>803</v>
      </c>
      <c r="C88" s="529" t="s">
        <v>804</v>
      </c>
      <c r="D88" s="523">
        <v>522</v>
      </c>
    </row>
    <row r="89" spans="1:4" ht="15" x14ac:dyDescent="0.2">
      <c r="A89" s="104">
        <v>81</v>
      </c>
      <c r="B89" s="529" t="s">
        <v>805</v>
      </c>
      <c r="C89" s="529" t="s">
        <v>804</v>
      </c>
      <c r="D89" s="523">
        <v>522</v>
      </c>
    </row>
    <row r="90" spans="1:4" ht="15" x14ac:dyDescent="0.2">
      <c r="A90" s="104">
        <v>82</v>
      </c>
      <c r="B90" s="529" t="s">
        <v>806</v>
      </c>
      <c r="C90" s="529" t="s">
        <v>804</v>
      </c>
      <c r="D90" s="523">
        <v>522</v>
      </c>
    </row>
    <row r="91" spans="1:4" ht="15" x14ac:dyDescent="0.2">
      <c r="A91" s="104">
        <v>83</v>
      </c>
      <c r="B91" s="529" t="s">
        <v>807</v>
      </c>
      <c r="C91" s="529" t="s">
        <v>804</v>
      </c>
      <c r="D91" s="523">
        <v>522</v>
      </c>
    </row>
    <row r="92" spans="1:4" ht="15" x14ac:dyDescent="0.2">
      <c r="A92" s="104">
        <v>84</v>
      </c>
      <c r="B92" s="529" t="s">
        <v>808</v>
      </c>
      <c r="C92" s="529" t="s">
        <v>804</v>
      </c>
      <c r="D92" s="523">
        <v>522</v>
      </c>
    </row>
    <row r="93" spans="1:4" ht="15" x14ac:dyDescent="0.2">
      <c r="A93" s="104">
        <v>85</v>
      </c>
      <c r="B93" s="529" t="s">
        <v>809</v>
      </c>
      <c r="C93" s="529" t="s">
        <v>804</v>
      </c>
      <c r="D93" s="523">
        <v>522</v>
      </c>
    </row>
    <row r="94" spans="1:4" ht="15" x14ac:dyDescent="0.2">
      <c r="A94" s="104">
        <v>86</v>
      </c>
      <c r="B94" s="529" t="s">
        <v>810</v>
      </c>
      <c r="C94" s="529" t="s">
        <v>804</v>
      </c>
      <c r="D94" s="523">
        <v>522</v>
      </c>
    </row>
    <row r="95" spans="1:4" ht="15" x14ac:dyDescent="0.2">
      <c r="A95" s="104">
        <v>87</v>
      </c>
      <c r="B95" s="529" t="s">
        <v>811</v>
      </c>
      <c r="C95" s="529" t="s">
        <v>804</v>
      </c>
      <c r="D95" s="523">
        <v>522</v>
      </c>
    </row>
    <row r="96" spans="1:4" ht="15" x14ac:dyDescent="0.2">
      <c r="A96" s="104">
        <v>88</v>
      </c>
      <c r="B96" s="529" t="s">
        <v>812</v>
      </c>
      <c r="C96" s="529" t="s">
        <v>804</v>
      </c>
      <c r="D96" s="523">
        <v>522</v>
      </c>
    </row>
    <row r="97" spans="1:4" ht="15" x14ac:dyDescent="0.2">
      <c r="A97" s="104">
        <v>89</v>
      </c>
      <c r="B97" s="529" t="s">
        <v>813</v>
      </c>
      <c r="C97" s="529" t="s">
        <v>814</v>
      </c>
      <c r="D97" s="523">
        <v>522</v>
      </c>
    </row>
    <row r="98" spans="1:4" ht="15" x14ac:dyDescent="0.2">
      <c r="A98" s="104">
        <v>90</v>
      </c>
      <c r="B98" s="529" t="s">
        <v>815</v>
      </c>
      <c r="C98" s="529" t="s">
        <v>814</v>
      </c>
      <c r="D98" s="523">
        <v>522</v>
      </c>
    </row>
    <row r="99" spans="1:4" ht="15" x14ac:dyDescent="0.2">
      <c r="A99" s="104">
        <v>91</v>
      </c>
      <c r="B99" s="529" t="s">
        <v>816</v>
      </c>
      <c r="C99" s="529" t="s">
        <v>814</v>
      </c>
      <c r="D99" s="523">
        <v>522</v>
      </c>
    </row>
    <row r="100" spans="1:4" ht="15" x14ac:dyDescent="0.2">
      <c r="A100" s="104">
        <v>92</v>
      </c>
      <c r="B100" s="529" t="s">
        <v>817</v>
      </c>
      <c r="C100" s="529" t="s">
        <v>814</v>
      </c>
      <c r="D100" s="523">
        <v>522</v>
      </c>
    </row>
    <row r="101" spans="1:4" ht="15" x14ac:dyDescent="0.2">
      <c r="A101" s="104">
        <v>93</v>
      </c>
      <c r="B101" s="529" t="s">
        <v>818</v>
      </c>
      <c r="C101" s="529" t="s">
        <v>814</v>
      </c>
      <c r="D101" s="523">
        <v>522</v>
      </c>
    </row>
    <row r="102" spans="1:4" ht="15" x14ac:dyDescent="0.2">
      <c r="A102" s="104">
        <v>94</v>
      </c>
      <c r="B102" s="529" t="s">
        <v>819</v>
      </c>
      <c r="C102" s="529" t="s">
        <v>814</v>
      </c>
      <c r="D102" s="523">
        <v>522</v>
      </c>
    </row>
    <row r="103" spans="1:4" ht="15" x14ac:dyDescent="0.2">
      <c r="A103" s="104">
        <v>95</v>
      </c>
      <c r="B103" s="529" t="s">
        <v>820</v>
      </c>
      <c r="C103" s="529" t="s">
        <v>814</v>
      </c>
      <c r="D103" s="523">
        <v>522</v>
      </c>
    </row>
    <row r="104" spans="1:4" ht="15" x14ac:dyDescent="0.2">
      <c r="A104" s="104">
        <v>96</v>
      </c>
      <c r="B104" s="529" t="s">
        <v>821</v>
      </c>
      <c r="C104" s="529" t="s">
        <v>814</v>
      </c>
      <c r="D104" s="523">
        <v>522</v>
      </c>
    </row>
    <row r="105" spans="1:4" ht="15" x14ac:dyDescent="0.2">
      <c r="A105" s="104">
        <v>97</v>
      </c>
      <c r="B105" s="529" t="s">
        <v>822</v>
      </c>
      <c r="C105" s="529" t="s">
        <v>814</v>
      </c>
      <c r="D105" s="523">
        <v>522</v>
      </c>
    </row>
    <row r="106" spans="1:4" ht="15" x14ac:dyDescent="0.2">
      <c r="A106" s="104">
        <v>98</v>
      </c>
      <c r="B106" s="529" t="s">
        <v>823</v>
      </c>
      <c r="C106" s="529" t="s">
        <v>814</v>
      </c>
      <c r="D106" s="523">
        <v>522</v>
      </c>
    </row>
    <row r="107" spans="1:4" ht="15" x14ac:dyDescent="0.25">
      <c r="A107" s="104">
        <v>99</v>
      </c>
      <c r="B107" s="520" t="s">
        <v>824</v>
      </c>
      <c r="C107" s="520" t="s">
        <v>825</v>
      </c>
      <c r="D107" s="521">
        <v>1199</v>
      </c>
    </row>
    <row r="108" spans="1:4" ht="15" x14ac:dyDescent="0.25">
      <c r="A108" s="104">
        <v>100</v>
      </c>
      <c r="B108" s="520" t="s">
        <v>826</v>
      </c>
      <c r="C108" s="520" t="s">
        <v>825</v>
      </c>
      <c r="D108" s="521">
        <v>1199</v>
      </c>
    </row>
    <row r="109" spans="1:4" ht="15" x14ac:dyDescent="0.25">
      <c r="B109" s="520" t="s">
        <v>827</v>
      </c>
      <c r="C109" s="520" t="s">
        <v>825</v>
      </c>
      <c r="D109" s="521">
        <v>1199</v>
      </c>
    </row>
    <row r="110" spans="1:4" ht="15" x14ac:dyDescent="0.25">
      <c r="B110" s="520" t="s">
        <v>828</v>
      </c>
      <c r="C110" s="520" t="s">
        <v>829</v>
      </c>
      <c r="D110" s="521">
        <v>2053.1999999999998</v>
      </c>
    </row>
    <row r="111" spans="1:4" ht="15" x14ac:dyDescent="0.25">
      <c r="B111" s="520" t="s">
        <v>830</v>
      </c>
      <c r="C111" s="520" t="s">
        <v>829</v>
      </c>
      <c r="D111" s="521">
        <v>2053.1999999999998</v>
      </c>
    </row>
    <row r="112" spans="1:4" ht="15" x14ac:dyDescent="0.25">
      <c r="B112" s="520" t="s">
        <v>831</v>
      </c>
      <c r="C112" s="520" t="s">
        <v>832</v>
      </c>
      <c r="D112" s="521">
        <v>2807.2</v>
      </c>
    </row>
    <row r="113" spans="2:4" s="8" customFormat="1" ht="15" x14ac:dyDescent="0.25">
      <c r="B113" s="520" t="s">
        <v>833</v>
      </c>
      <c r="C113" s="520" t="s">
        <v>832</v>
      </c>
      <c r="D113" s="521">
        <v>2807.2</v>
      </c>
    </row>
    <row r="114" spans="2:4" s="8" customFormat="1" ht="15" x14ac:dyDescent="0.25">
      <c r="B114" s="520" t="s">
        <v>834</v>
      </c>
      <c r="C114" s="520" t="s">
        <v>835</v>
      </c>
      <c r="D114" s="521">
        <v>464</v>
      </c>
    </row>
    <row r="115" spans="2:4" s="8" customFormat="1" ht="15" x14ac:dyDescent="0.25">
      <c r="B115" s="520" t="s">
        <v>836</v>
      </c>
      <c r="C115" s="520" t="s">
        <v>835</v>
      </c>
      <c r="D115" s="521">
        <v>464</v>
      </c>
    </row>
    <row r="116" spans="2:4" s="8" customFormat="1" ht="15" x14ac:dyDescent="0.25">
      <c r="B116" s="520" t="s">
        <v>837</v>
      </c>
      <c r="C116" s="520" t="s">
        <v>838</v>
      </c>
      <c r="D116" s="521">
        <v>4390.6000000000004</v>
      </c>
    </row>
    <row r="117" spans="2:4" s="8" customFormat="1" ht="15" x14ac:dyDescent="0.25">
      <c r="B117" s="520" t="s">
        <v>839</v>
      </c>
      <c r="C117" s="520" t="s">
        <v>835</v>
      </c>
      <c r="D117" s="521">
        <v>464</v>
      </c>
    </row>
    <row r="118" spans="2:4" s="8" customFormat="1" ht="15" x14ac:dyDescent="0.25">
      <c r="B118" s="520" t="s">
        <v>840</v>
      </c>
      <c r="C118" s="520" t="s">
        <v>832</v>
      </c>
      <c r="D118" s="521">
        <v>2807.2</v>
      </c>
    </row>
    <row r="119" spans="2:4" s="8" customFormat="1" ht="15" x14ac:dyDescent="0.25">
      <c r="B119" s="520" t="s">
        <v>841</v>
      </c>
      <c r="C119" s="520" t="s">
        <v>832</v>
      </c>
      <c r="D119" s="521">
        <v>2807.2</v>
      </c>
    </row>
    <row r="120" spans="2:4" s="8" customFormat="1" ht="15" x14ac:dyDescent="0.25">
      <c r="B120" s="520" t="s">
        <v>842</v>
      </c>
      <c r="C120" s="520" t="s">
        <v>838</v>
      </c>
      <c r="D120" s="521">
        <v>4390.6000000000004</v>
      </c>
    </row>
    <row r="121" spans="2:4" s="8" customFormat="1" ht="15" x14ac:dyDescent="0.25">
      <c r="B121" s="520" t="s">
        <v>843</v>
      </c>
      <c r="C121" s="522" t="s">
        <v>844</v>
      </c>
      <c r="D121" s="523">
        <v>1990</v>
      </c>
    </row>
    <row r="122" spans="2:4" s="8" customFormat="1" ht="15" x14ac:dyDescent="0.25">
      <c r="B122" s="520" t="s">
        <v>845</v>
      </c>
      <c r="C122" s="522" t="s">
        <v>844</v>
      </c>
      <c r="D122" s="523">
        <v>1990</v>
      </c>
    </row>
    <row r="123" spans="2:4" s="8" customFormat="1" ht="15" x14ac:dyDescent="0.2">
      <c r="B123" s="522" t="s">
        <v>846</v>
      </c>
      <c r="C123" s="522" t="s">
        <v>847</v>
      </c>
      <c r="D123" s="523">
        <v>690</v>
      </c>
    </row>
    <row r="124" spans="2:4" s="8" customFormat="1" x14ac:dyDescent="0.2">
      <c r="B124" s="530" t="s">
        <v>738</v>
      </c>
      <c r="C124" s="530" t="s">
        <v>848</v>
      </c>
      <c r="D124" s="531">
        <v>1699.01</v>
      </c>
    </row>
    <row r="125" spans="2:4" s="8" customFormat="1" ht="15" x14ac:dyDescent="0.25">
      <c r="B125" s="532" t="s">
        <v>849</v>
      </c>
      <c r="C125" s="533" t="s">
        <v>850</v>
      </c>
      <c r="D125" s="534">
        <v>2842</v>
      </c>
    </row>
    <row r="126" spans="2:4" s="8" customFormat="1" ht="15" x14ac:dyDescent="0.25">
      <c r="B126" s="532" t="s">
        <v>851</v>
      </c>
      <c r="C126" s="533" t="s">
        <v>852</v>
      </c>
      <c r="D126" s="535">
        <v>6960</v>
      </c>
    </row>
    <row r="127" spans="2:4" s="8" customFormat="1" ht="15" x14ac:dyDescent="0.25">
      <c r="B127" s="534"/>
      <c r="C127" s="534" t="s">
        <v>853</v>
      </c>
      <c r="D127" s="536">
        <v>5190</v>
      </c>
    </row>
    <row r="128" spans="2:4" s="8" customFormat="1" ht="15" x14ac:dyDescent="0.25">
      <c r="B128" s="534"/>
      <c r="C128" s="534" t="s">
        <v>854</v>
      </c>
      <c r="D128" s="536">
        <v>1080</v>
      </c>
    </row>
    <row r="129" spans="1:6" ht="15" x14ac:dyDescent="0.25">
      <c r="A129" s="8"/>
      <c r="B129" s="1"/>
      <c r="C129" s="1"/>
      <c r="D129" s="537">
        <f>SUM(D9:D128)</f>
        <v>430836.07</v>
      </c>
    </row>
    <row r="133" spans="1:6" x14ac:dyDescent="0.2">
      <c r="A133" s="8"/>
      <c r="C133" s="753" t="s">
        <v>182</v>
      </c>
      <c r="D133" s="753"/>
      <c r="E133" s="753"/>
      <c r="F133" s="9"/>
    </row>
    <row r="134" spans="1:6" x14ac:dyDescent="0.2">
      <c r="A134" s="8"/>
      <c r="C134" s="538" t="s">
        <v>513</v>
      </c>
      <c r="D134" s="754" t="s">
        <v>855</v>
      </c>
      <c r="E134" s="754"/>
      <c r="F134" s="754"/>
    </row>
    <row r="135" spans="1:6" x14ac:dyDescent="0.2">
      <c r="A135" s="8"/>
      <c r="C135" s="538" t="s">
        <v>514</v>
      </c>
      <c r="D135" s="755" t="s">
        <v>516</v>
      </c>
      <c r="E135" s="755"/>
      <c r="F135" s="755"/>
    </row>
    <row r="136" spans="1:6" x14ac:dyDescent="0.2">
      <c r="A136" s="8"/>
      <c r="C136" s="539"/>
      <c r="D136" s="539"/>
      <c r="E136" s="539"/>
      <c r="F136" s="539"/>
    </row>
    <row r="137" spans="1:6" x14ac:dyDescent="0.2">
      <c r="A137" s="8"/>
      <c r="C137" s="539"/>
      <c r="D137" s="539"/>
      <c r="E137" s="539"/>
      <c r="F137" s="539"/>
    </row>
    <row r="138" spans="1:6" x14ac:dyDescent="0.2">
      <c r="A138" s="8"/>
      <c r="C138" s="540"/>
      <c r="D138" s="540"/>
      <c r="E138" s="540"/>
      <c r="F138" s="539"/>
    </row>
    <row r="139" spans="1:6" x14ac:dyDescent="0.2">
      <c r="A139" s="8"/>
      <c r="C139" s="756" t="s">
        <v>515</v>
      </c>
      <c r="D139" s="756"/>
      <c r="E139" s="756"/>
      <c r="F139" s="539"/>
    </row>
    <row r="140" spans="1:6" x14ac:dyDescent="0.2">
      <c r="A140" s="8"/>
      <c r="C140" s="756" t="s">
        <v>517</v>
      </c>
      <c r="D140" s="756"/>
      <c r="E140" s="756"/>
      <c r="F140" s="539"/>
    </row>
  </sheetData>
  <mergeCells count="13">
    <mergeCell ref="A7:B8"/>
    <mergeCell ref="C7:C8"/>
    <mergeCell ref="D7:D8"/>
    <mergeCell ref="A1:D1"/>
    <mergeCell ref="A2:D2"/>
    <mergeCell ref="A3:D3"/>
    <mergeCell ref="A4:D4"/>
    <mergeCell ref="A5:D5"/>
    <mergeCell ref="C133:E133"/>
    <mergeCell ref="D134:F134"/>
    <mergeCell ref="D135:F135"/>
    <mergeCell ref="C139:E139"/>
    <mergeCell ref="C140:E140"/>
  </mergeCells>
  <pageMargins left="0.25" right="0.25" top="0.75" bottom="0.75" header="0.3" footer="0.3"/>
  <pageSetup scale="68" fitToHeight="0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B31" workbookViewId="0">
      <selection activeCell="H41" sqref="H41"/>
    </sheetView>
  </sheetViews>
  <sheetFormatPr baseColWidth="10" defaultColWidth="11.5703125" defaultRowHeight="15" x14ac:dyDescent="0.25"/>
  <cols>
    <col min="1" max="1" width="0.5703125" hidden="1" customWidth="1"/>
    <col min="2" max="2" width="3.28515625" customWidth="1"/>
    <col min="5" max="5" width="64.42578125" customWidth="1"/>
  </cols>
  <sheetData>
    <row r="1" spans="1:5" ht="15" customHeight="1" x14ac:dyDescent="0.25">
      <c r="A1" s="762" t="s">
        <v>384</v>
      </c>
      <c r="B1" s="762"/>
      <c r="C1" s="762"/>
      <c r="D1" s="762"/>
      <c r="E1" s="762"/>
    </row>
    <row r="2" spans="1:5" ht="15" customHeight="1" x14ac:dyDescent="0.25">
      <c r="A2" s="762" t="s">
        <v>385</v>
      </c>
      <c r="B2" s="762"/>
      <c r="C2" s="762"/>
      <c r="D2" s="762"/>
      <c r="E2" s="762"/>
    </row>
    <row r="3" spans="1:5" x14ac:dyDescent="0.25">
      <c r="A3" s="763" t="s">
        <v>231</v>
      </c>
      <c r="B3" s="763"/>
      <c r="C3" s="763"/>
      <c r="D3" s="763"/>
      <c r="E3" s="763"/>
    </row>
    <row r="4" spans="1:5" x14ac:dyDescent="0.25">
      <c r="A4" s="763" t="s">
        <v>383</v>
      </c>
      <c r="B4" s="763"/>
      <c r="C4" s="763"/>
      <c r="D4" s="763"/>
      <c r="E4" s="763"/>
    </row>
    <row r="5" spans="1:5" x14ac:dyDescent="0.25">
      <c r="A5" s="763" t="s">
        <v>232</v>
      </c>
      <c r="B5" s="763"/>
      <c r="C5" s="763"/>
      <c r="D5" s="763"/>
      <c r="E5" s="763"/>
    </row>
    <row r="6" spans="1:5" x14ac:dyDescent="0.25">
      <c r="E6" s="22"/>
    </row>
    <row r="7" spans="1:5" x14ac:dyDescent="0.25">
      <c r="C7" s="27" t="s">
        <v>224</v>
      </c>
      <c r="D7" s="27"/>
      <c r="E7" s="28"/>
    </row>
    <row r="8" spans="1:5" x14ac:dyDescent="0.25">
      <c r="E8" s="22"/>
    </row>
    <row r="9" spans="1:5" s="17" customFormat="1" ht="15.75" x14ac:dyDescent="0.25">
      <c r="B9" s="26" t="s">
        <v>206</v>
      </c>
      <c r="C9" s="26" t="s">
        <v>207</v>
      </c>
      <c r="D9" s="26"/>
      <c r="E9" s="26" t="s">
        <v>223</v>
      </c>
    </row>
    <row r="10" spans="1:5" s="17" customFormat="1" ht="24" customHeight="1" x14ac:dyDescent="0.25">
      <c r="B10" s="29"/>
      <c r="C10" s="761" t="s">
        <v>225</v>
      </c>
      <c r="D10" s="761"/>
      <c r="E10" s="761"/>
    </row>
    <row r="11" spans="1:5" s="17" customFormat="1" ht="15.75" x14ac:dyDescent="0.25">
      <c r="B11" s="30"/>
      <c r="C11" s="30"/>
      <c r="D11" s="30"/>
      <c r="E11" s="30"/>
    </row>
    <row r="12" spans="1:5" x14ac:dyDescent="0.25">
      <c r="B12" s="18">
        <v>1</v>
      </c>
      <c r="C12" s="19" t="s">
        <v>55</v>
      </c>
      <c r="D12" s="19" t="s">
        <v>211</v>
      </c>
      <c r="E12" s="19" t="s">
        <v>387</v>
      </c>
    </row>
    <row r="13" spans="1:5" x14ac:dyDescent="0.25">
      <c r="B13" s="18">
        <v>2</v>
      </c>
      <c r="C13" s="19" t="s">
        <v>113</v>
      </c>
      <c r="D13" s="19" t="s">
        <v>211</v>
      </c>
      <c r="E13" s="19" t="s">
        <v>0</v>
      </c>
    </row>
    <row r="14" spans="1:5" x14ac:dyDescent="0.25">
      <c r="B14" s="18">
        <v>3</v>
      </c>
      <c r="C14" s="19" t="s">
        <v>114</v>
      </c>
      <c r="D14" s="19" t="s">
        <v>211</v>
      </c>
      <c r="E14" s="19" t="s">
        <v>112</v>
      </c>
    </row>
    <row r="15" spans="1:5" x14ac:dyDescent="0.25">
      <c r="B15" s="18">
        <v>4</v>
      </c>
      <c r="C15" s="19" t="s">
        <v>137</v>
      </c>
      <c r="D15" s="19" t="s">
        <v>211</v>
      </c>
      <c r="E15" s="19" t="s">
        <v>210</v>
      </c>
    </row>
    <row r="16" spans="1:5" x14ac:dyDescent="0.25">
      <c r="B16" s="18">
        <v>5</v>
      </c>
      <c r="C16" s="19" t="s">
        <v>136</v>
      </c>
      <c r="D16" s="19" t="s">
        <v>211</v>
      </c>
      <c r="E16" s="19" t="s">
        <v>126</v>
      </c>
    </row>
    <row r="17" spans="2:5" x14ac:dyDescent="0.25">
      <c r="B17" s="18">
        <v>6</v>
      </c>
      <c r="C17" s="19" t="s">
        <v>208</v>
      </c>
      <c r="D17" s="19" t="s">
        <v>212</v>
      </c>
      <c r="E17" s="19" t="s">
        <v>214</v>
      </c>
    </row>
    <row r="18" spans="2:5" x14ac:dyDescent="0.25">
      <c r="B18" s="18">
        <v>7</v>
      </c>
      <c r="C18" s="19" t="s">
        <v>209</v>
      </c>
      <c r="D18" s="19" t="s">
        <v>211</v>
      </c>
      <c r="E18" s="19" t="s">
        <v>215</v>
      </c>
    </row>
    <row r="19" spans="2:5" x14ac:dyDescent="0.25">
      <c r="B19" s="18">
        <v>8</v>
      </c>
      <c r="C19" s="19" t="s">
        <v>160</v>
      </c>
      <c r="D19" s="19" t="s">
        <v>211</v>
      </c>
      <c r="E19" s="19" t="s">
        <v>138</v>
      </c>
    </row>
    <row r="20" spans="2:5" x14ac:dyDescent="0.25">
      <c r="B20" s="18">
        <v>9</v>
      </c>
      <c r="C20" s="19" t="s">
        <v>159</v>
      </c>
      <c r="D20" s="19" t="s">
        <v>211</v>
      </c>
      <c r="E20" s="19" t="s">
        <v>139</v>
      </c>
    </row>
    <row r="21" spans="2:5" s="17" customFormat="1" ht="24" customHeight="1" x14ac:dyDescent="0.25">
      <c r="B21" s="29"/>
      <c r="C21" s="761" t="s">
        <v>226</v>
      </c>
      <c r="D21" s="761"/>
      <c r="E21" s="761"/>
    </row>
    <row r="22" spans="2:5" s="17" customFormat="1" ht="15.75" x14ac:dyDescent="0.25">
      <c r="B22" s="30"/>
      <c r="C22" s="30"/>
      <c r="D22" s="30"/>
      <c r="E22" s="30"/>
    </row>
    <row r="23" spans="2:5" x14ac:dyDescent="0.25">
      <c r="B23" s="18">
        <v>10</v>
      </c>
      <c r="C23" s="19" t="s">
        <v>233</v>
      </c>
      <c r="D23" s="19" t="s">
        <v>211</v>
      </c>
      <c r="E23" s="19" t="s">
        <v>161</v>
      </c>
    </row>
    <row r="24" spans="2:5" x14ac:dyDescent="0.25">
      <c r="B24" s="24">
        <v>11</v>
      </c>
      <c r="C24" s="19" t="s">
        <v>359</v>
      </c>
      <c r="D24" s="19" t="s">
        <v>211</v>
      </c>
      <c r="E24" s="20" t="s">
        <v>357</v>
      </c>
    </row>
    <row r="25" spans="2:5" ht="13.5" customHeight="1" x14ac:dyDescent="0.25">
      <c r="B25" s="24">
        <v>12</v>
      </c>
      <c r="C25" s="20" t="s">
        <v>234</v>
      </c>
      <c r="D25" s="20" t="s">
        <v>211</v>
      </c>
      <c r="E25" s="20" t="s">
        <v>166</v>
      </c>
    </row>
    <row r="26" spans="2:5" ht="13.5" customHeight="1" x14ac:dyDescent="0.25">
      <c r="B26" s="23"/>
      <c r="C26" s="21"/>
      <c r="D26" s="21"/>
      <c r="E26" s="21" t="s">
        <v>213</v>
      </c>
    </row>
    <row r="27" spans="2:5" x14ac:dyDescent="0.25">
      <c r="B27" s="24">
        <v>13</v>
      </c>
      <c r="C27" s="20" t="s">
        <v>360</v>
      </c>
      <c r="D27" s="20" t="s">
        <v>211</v>
      </c>
      <c r="E27" s="20" t="s">
        <v>166</v>
      </c>
    </row>
    <row r="28" spans="2:5" x14ac:dyDescent="0.25">
      <c r="B28" s="23"/>
      <c r="C28" s="21"/>
      <c r="D28" s="21"/>
      <c r="E28" s="21" t="s">
        <v>183</v>
      </c>
    </row>
    <row r="29" spans="2:5" x14ac:dyDescent="0.25">
      <c r="B29" s="23">
        <v>14</v>
      </c>
      <c r="C29" s="20" t="s">
        <v>361</v>
      </c>
      <c r="D29" s="20" t="s">
        <v>211</v>
      </c>
      <c r="E29" s="286" t="s">
        <v>362</v>
      </c>
    </row>
    <row r="30" spans="2:5" x14ac:dyDescent="0.25">
      <c r="B30" s="18">
        <v>15</v>
      </c>
      <c r="C30" s="20" t="s">
        <v>235</v>
      </c>
      <c r="D30" s="19" t="s">
        <v>212</v>
      </c>
      <c r="E30" s="20" t="s">
        <v>219</v>
      </c>
    </row>
    <row r="31" spans="2:5" x14ac:dyDescent="0.25">
      <c r="B31" s="18">
        <v>16</v>
      </c>
      <c r="C31" s="19" t="s">
        <v>236</v>
      </c>
      <c r="D31" s="19" t="s">
        <v>212</v>
      </c>
      <c r="E31" s="19" t="s">
        <v>220</v>
      </c>
    </row>
    <row r="32" spans="2:5" x14ac:dyDescent="0.25">
      <c r="B32" s="18">
        <v>17</v>
      </c>
      <c r="C32" s="19" t="s">
        <v>237</v>
      </c>
      <c r="D32" s="19" t="s">
        <v>212</v>
      </c>
      <c r="E32" s="19" t="s">
        <v>372</v>
      </c>
    </row>
    <row r="33" spans="2:5" s="17" customFormat="1" ht="24" customHeight="1" x14ac:dyDescent="0.25">
      <c r="B33" s="29"/>
      <c r="C33" s="761" t="s">
        <v>227</v>
      </c>
      <c r="D33" s="761"/>
      <c r="E33" s="761"/>
    </row>
    <row r="34" spans="2:5" s="17" customFormat="1" ht="15.75" x14ac:dyDescent="0.25">
      <c r="B34" s="30"/>
      <c r="C34" s="30"/>
      <c r="D34" s="30"/>
      <c r="E34" s="30"/>
    </row>
    <row r="35" spans="2:5" x14ac:dyDescent="0.25">
      <c r="B35" s="24">
        <v>18</v>
      </c>
      <c r="C35" s="20" t="s">
        <v>238</v>
      </c>
      <c r="D35" s="20" t="s">
        <v>386</v>
      </c>
      <c r="E35" s="20" t="s">
        <v>216</v>
      </c>
    </row>
    <row r="36" spans="2:5" x14ac:dyDescent="0.25">
      <c r="B36" s="23"/>
      <c r="C36" s="21"/>
      <c r="D36" s="21"/>
      <c r="E36" s="21" t="s">
        <v>218</v>
      </c>
    </row>
    <row r="37" spans="2:5" x14ac:dyDescent="0.25">
      <c r="B37" s="18">
        <v>19</v>
      </c>
      <c r="C37" s="19" t="s">
        <v>239</v>
      </c>
      <c r="D37" s="20" t="s">
        <v>386</v>
      </c>
      <c r="E37" s="19" t="s">
        <v>221</v>
      </c>
    </row>
    <row r="38" spans="2:5" x14ac:dyDescent="0.25">
      <c r="B38" s="18">
        <v>20</v>
      </c>
      <c r="C38" s="19" t="s">
        <v>240</v>
      </c>
      <c r="D38" s="19" t="s">
        <v>217</v>
      </c>
      <c r="E38" s="25" t="s">
        <v>222</v>
      </c>
    </row>
    <row r="39" spans="2:5" s="17" customFormat="1" ht="24" customHeight="1" x14ac:dyDescent="0.25">
      <c r="B39" s="29"/>
      <c r="C39" s="761" t="s">
        <v>228</v>
      </c>
      <c r="D39" s="761"/>
      <c r="E39" s="761"/>
    </row>
    <row r="40" spans="2:5" s="17" customFormat="1" ht="15.75" x14ac:dyDescent="0.25">
      <c r="B40" s="31"/>
      <c r="C40" s="36" t="s">
        <v>229</v>
      </c>
      <c r="D40" s="36"/>
      <c r="E40" s="32"/>
    </row>
    <row r="41" spans="2:5" x14ac:dyDescent="0.25">
      <c r="C41" s="33" t="s">
        <v>230</v>
      </c>
      <c r="D41" s="33"/>
    </row>
  </sheetData>
  <mergeCells count="9">
    <mergeCell ref="C21:E21"/>
    <mergeCell ref="C33:E33"/>
    <mergeCell ref="C39:E39"/>
    <mergeCell ref="A1:E1"/>
    <mergeCell ref="A2:E2"/>
    <mergeCell ref="A3:E3"/>
    <mergeCell ref="A4:E4"/>
    <mergeCell ref="A5:E5"/>
    <mergeCell ref="C10:E10"/>
  </mergeCells>
  <pageMargins left="1.1100000000000001" right="0.22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opLeftCell="A34" workbookViewId="0">
      <selection activeCell="B60" sqref="B60"/>
    </sheetView>
  </sheetViews>
  <sheetFormatPr baseColWidth="10" defaultColWidth="11.5703125" defaultRowHeight="15" x14ac:dyDescent="0.25"/>
  <cols>
    <col min="1" max="1" width="2.85546875" customWidth="1"/>
    <col min="2" max="2" width="68.85546875" customWidth="1"/>
    <col min="3" max="3" width="20.5703125" customWidth="1"/>
    <col min="4" max="4" width="17.140625" customWidth="1"/>
  </cols>
  <sheetData>
    <row r="1" spans="1:4" x14ac:dyDescent="0.25">
      <c r="A1" s="546" t="s">
        <v>179</v>
      </c>
      <c r="B1" s="546"/>
      <c r="C1" s="546"/>
      <c r="D1" s="546"/>
    </row>
    <row r="2" spans="1:4" x14ac:dyDescent="0.25">
      <c r="A2" s="544" t="s">
        <v>389</v>
      </c>
      <c r="B2" s="544"/>
      <c r="C2" s="544"/>
      <c r="D2" s="544"/>
    </row>
    <row r="3" spans="1:4" x14ac:dyDescent="0.25">
      <c r="A3" s="544" t="s">
        <v>112</v>
      </c>
      <c r="B3" s="544"/>
      <c r="C3" s="544"/>
      <c r="D3" s="544"/>
    </row>
    <row r="4" spans="1:4" x14ac:dyDescent="0.25">
      <c r="A4" s="544" t="s">
        <v>500</v>
      </c>
      <c r="B4" s="544"/>
      <c r="C4" s="544"/>
      <c r="D4" s="544"/>
    </row>
    <row r="5" spans="1:4" ht="15.75" thickBot="1" x14ac:dyDescent="0.3">
      <c r="A5" s="547" t="s">
        <v>125</v>
      </c>
      <c r="B5" s="547"/>
      <c r="C5" s="547"/>
      <c r="D5" s="547"/>
    </row>
    <row r="6" spans="1:4" x14ac:dyDescent="0.25">
      <c r="A6" s="84"/>
      <c r="B6" s="85"/>
      <c r="C6" s="85"/>
      <c r="D6" s="89"/>
    </row>
    <row r="7" spans="1:4" x14ac:dyDescent="0.25">
      <c r="A7" s="90" t="s">
        <v>339</v>
      </c>
      <c r="B7" s="9"/>
      <c r="C7" s="284">
        <v>2015</v>
      </c>
      <c r="D7" s="285">
        <v>2014</v>
      </c>
    </row>
    <row r="8" spans="1:4" x14ac:dyDescent="0.25">
      <c r="A8" s="10"/>
      <c r="B8" s="9"/>
      <c r="C8" s="9"/>
      <c r="D8" s="11"/>
    </row>
    <row r="9" spans="1:4" x14ac:dyDescent="0.25">
      <c r="A9" s="258" t="s">
        <v>127</v>
      </c>
      <c r="B9" s="87"/>
      <c r="C9" s="259"/>
      <c r="D9" s="260"/>
    </row>
    <row r="10" spans="1:4" x14ac:dyDescent="0.25">
      <c r="A10" s="548" t="s">
        <v>340</v>
      </c>
      <c r="B10" s="549"/>
      <c r="C10" s="261">
        <v>27884</v>
      </c>
      <c r="D10" s="262">
        <v>10530</v>
      </c>
    </row>
    <row r="11" spans="1:4" x14ac:dyDescent="0.25">
      <c r="A11" s="263"/>
      <c r="B11" s="264"/>
      <c r="C11" s="265"/>
      <c r="D11" s="262"/>
    </row>
    <row r="12" spans="1:4" x14ac:dyDescent="0.25">
      <c r="A12" s="69" t="s">
        <v>172</v>
      </c>
      <c r="B12" s="9"/>
      <c r="C12" s="265"/>
      <c r="D12" s="262"/>
    </row>
    <row r="13" spans="1:4" x14ac:dyDescent="0.25">
      <c r="A13" s="266" t="s">
        <v>25</v>
      </c>
      <c r="B13" s="9"/>
      <c r="C13" s="261">
        <v>638701.98</v>
      </c>
      <c r="D13" s="262">
        <v>1099253</v>
      </c>
    </row>
    <row r="14" spans="1:4" x14ac:dyDescent="0.25">
      <c r="A14" s="263"/>
      <c r="B14" s="264"/>
      <c r="C14" s="265"/>
      <c r="D14" s="262"/>
    </row>
    <row r="15" spans="1:4" x14ac:dyDescent="0.25">
      <c r="A15" s="267" t="s">
        <v>341</v>
      </c>
      <c r="B15" s="268"/>
      <c r="C15" s="269">
        <v>0</v>
      </c>
      <c r="D15" s="270"/>
    </row>
    <row r="16" spans="1:4" x14ac:dyDescent="0.25">
      <c r="A16" s="263"/>
      <c r="B16" s="264"/>
      <c r="C16" s="265"/>
      <c r="D16" s="262"/>
    </row>
    <row r="17" spans="1:4" x14ac:dyDescent="0.25">
      <c r="A17" s="258" t="s">
        <v>128</v>
      </c>
      <c r="B17" s="268"/>
      <c r="C17" s="272"/>
      <c r="D17" s="270"/>
    </row>
    <row r="18" spans="1:4" x14ac:dyDescent="0.25">
      <c r="A18" s="10"/>
      <c r="B18" s="9"/>
      <c r="C18" s="8"/>
      <c r="D18" s="11"/>
    </row>
    <row r="19" spans="1:4" x14ac:dyDescent="0.25">
      <c r="A19" s="10" t="s">
        <v>22</v>
      </c>
      <c r="B19" s="264"/>
      <c r="C19" s="261">
        <v>519540.33</v>
      </c>
      <c r="D19" s="262">
        <v>694173.56</v>
      </c>
    </row>
    <row r="20" spans="1:4" x14ac:dyDescent="0.25">
      <c r="A20" s="10" t="s">
        <v>23</v>
      </c>
      <c r="B20" s="264"/>
      <c r="C20" s="261">
        <v>72525.89</v>
      </c>
      <c r="D20" s="262">
        <v>82964.09</v>
      </c>
    </row>
    <row r="21" spans="1:4" x14ac:dyDescent="0.25">
      <c r="A21" s="10" t="s">
        <v>24</v>
      </c>
      <c r="B21" s="264"/>
      <c r="C21" s="261">
        <v>227208.62</v>
      </c>
      <c r="D21" s="262">
        <v>89844.83</v>
      </c>
    </row>
    <row r="22" spans="1:4" x14ac:dyDescent="0.25">
      <c r="A22" s="10"/>
      <c r="B22" s="264"/>
      <c r="C22" s="261"/>
      <c r="D22" s="262"/>
    </row>
    <row r="23" spans="1:4" x14ac:dyDescent="0.25">
      <c r="A23" s="10"/>
      <c r="B23" s="264"/>
      <c r="C23" s="261"/>
      <c r="D23" s="262"/>
    </row>
    <row r="24" spans="1:4" x14ac:dyDescent="0.25">
      <c r="A24" s="69" t="s">
        <v>172</v>
      </c>
      <c r="B24" s="264"/>
      <c r="C24" s="265"/>
      <c r="D24" s="262"/>
    </row>
    <row r="25" spans="1:4" x14ac:dyDescent="0.25">
      <c r="A25" s="266" t="s">
        <v>25</v>
      </c>
      <c r="B25" s="264"/>
      <c r="C25" s="261"/>
      <c r="D25" s="262"/>
    </row>
    <row r="26" spans="1:4" x14ac:dyDescent="0.25">
      <c r="A26" s="282"/>
      <c r="B26" s="264"/>
      <c r="C26" s="265"/>
      <c r="D26" s="262"/>
    </row>
    <row r="27" spans="1:4" x14ac:dyDescent="0.25">
      <c r="A27" s="267" t="s">
        <v>342</v>
      </c>
      <c r="B27" s="271"/>
      <c r="C27" s="272">
        <f>+C10+C13-C19-C20-C21+C15</f>
        <v>-152688.86000000004</v>
      </c>
      <c r="D27" s="270">
        <f>+D10+D13-D19-D20-D21</f>
        <v>242800.51999999996</v>
      </c>
    </row>
    <row r="28" spans="1:4" x14ac:dyDescent="0.25">
      <c r="A28" s="69"/>
      <c r="B28" s="9"/>
      <c r="C28" s="265"/>
      <c r="D28" s="262"/>
    </row>
    <row r="29" spans="1:4" x14ac:dyDescent="0.25">
      <c r="A29" s="267" t="s">
        <v>343</v>
      </c>
      <c r="B29" s="271"/>
      <c r="C29" s="272"/>
      <c r="D29" s="270"/>
    </row>
    <row r="30" spans="1:4" x14ac:dyDescent="0.25">
      <c r="A30" s="282" t="s">
        <v>127</v>
      </c>
      <c r="B30" s="9"/>
      <c r="C30" s="265"/>
      <c r="D30" s="262"/>
    </row>
    <row r="31" spans="1:4" x14ac:dyDescent="0.25">
      <c r="A31" s="69"/>
      <c r="B31" s="9"/>
      <c r="C31" s="265"/>
      <c r="D31" s="262"/>
    </row>
    <row r="32" spans="1:4" x14ac:dyDescent="0.25">
      <c r="A32" s="69"/>
      <c r="B32" s="9"/>
      <c r="C32" s="265"/>
      <c r="D32" s="262"/>
    </row>
    <row r="33" spans="1:4" x14ac:dyDescent="0.25">
      <c r="A33" s="282" t="s">
        <v>128</v>
      </c>
      <c r="B33" s="9"/>
      <c r="C33" s="265"/>
      <c r="D33" s="262"/>
    </row>
    <row r="34" spans="1:4" x14ac:dyDescent="0.25">
      <c r="A34" s="65" t="s">
        <v>344</v>
      </c>
      <c r="B34" s="9"/>
      <c r="C34" s="265">
        <v>6270</v>
      </c>
      <c r="D34" s="276">
        <v>0</v>
      </c>
    </row>
    <row r="35" spans="1:4" x14ac:dyDescent="0.25">
      <c r="A35" s="65" t="s">
        <v>345</v>
      </c>
      <c r="B35" s="9"/>
      <c r="C35" s="265">
        <v>0</v>
      </c>
      <c r="D35" s="276">
        <v>0</v>
      </c>
    </row>
    <row r="36" spans="1:4" x14ac:dyDescent="0.25">
      <c r="A36" s="283" t="s">
        <v>346</v>
      </c>
      <c r="B36" s="9"/>
      <c r="C36" s="275">
        <f>SUM(C34:C35)</f>
        <v>6270</v>
      </c>
      <c r="D36" s="276">
        <f>SUM(D34:D35)</f>
        <v>0</v>
      </c>
    </row>
    <row r="37" spans="1:4" x14ac:dyDescent="0.25">
      <c r="A37" s="283"/>
      <c r="B37" s="9"/>
      <c r="C37" s="265"/>
      <c r="D37" s="276"/>
    </row>
    <row r="38" spans="1:4" x14ac:dyDescent="0.25">
      <c r="A38" s="283" t="s">
        <v>347</v>
      </c>
      <c r="B38" s="9"/>
      <c r="C38" s="265"/>
      <c r="D38" s="276"/>
    </row>
    <row r="39" spans="1:4" x14ac:dyDescent="0.25">
      <c r="A39" s="282" t="s">
        <v>127</v>
      </c>
      <c r="B39" s="9"/>
      <c r="C39" s="265"/>
      <c r="D39" s="276"/>
    </row>
    <row r="40" spans="1:4" x14ac:dyDescent="0.25">
      <c r="A40" s="10" t="s">
        <v>348</v>
      </c>
      <c r="B40" s="9"/>
      <c r="C40" s="265">
        <v>257454.34</v>
      </c>
      <c r="D40" s="276">
        <v>26822.51</v>
      </c>
    </row>
    <row r="41" spans="1:4" x14ac:dyDescent="0.25">
      <c r="A41" s="10" t="s">
        <v>349</v>
      </c>
      <c r="B41" s="9"/>
      <c r="C41" s="265"/>
      <c r="D41" s="276"/>
    </row>
    <row r="42" spans="1:4" x14ac:dyDescent="0.25">
      <c r="A42" s="10"/>
      <c r="B42" s="9"/>
      <c r="C42" s="265"/>
      <c r="D42" s="276"/>
    </row>
    <row r="43" spans="1:4" x14ac:dyDescent="0.25">
      <c r="A43" s="282" t="s">
        <v>128</v>
      </c>
      <c r="B43" s="9"/>
      <c r="C43" s="265"/>
      <c r="D43" s="276"/>
    </row>
    <row r="44" spans="1:4" x14ac:dyDescent="0.25">
      <c r="A44" s="10" t="s">
        <v>350</v>
      </c>
      <c r="B44" s="9"/>
      <c r="C44" s="265">
        <v>100062.66</v>
      </c>
      <c r="D44" s="276">
        <v>33912.25</v>
      </c>
    </row>
    <row r="45" spans="1:4" x14ac:dyDescent="0.25">
      <c r="A45" s="10" t="s">
        <v>351</v>
      </c>
      <c r="B45" s="9"/>
      <c r="C45" s="265"/>
      <c r="D45" s="276"/>
    </row>
    <row r="46" spans="1:4" x14ac:dyDescent="0.25">
      <c r="A46" s="86"/>
      <c r="B46" s="9"/>
      <c r="C46" s="265"/>
      <c r="D46" s="262"/>
    </row>
    <row r="47" spans="1:4" x14ac:dyDescent="0.25">
      <c r="A47" s="267" t="s">
        <v>352</v>
      </c>
      <c r="B47" s="271"/>
      <c r="C47" s="272">
        <f>+C40-C44</f>
        <v>157391.67999999999</v>
      </c>
      <c r="D47" s="270">
        <v>7089.74</v>
      </c>
    </row>
    <row r="48" spans="1:4" x14ac:dyDescent="0.25">
      <c r="A48" s="273"/>
      <c r="B48" s="274"/>
      <c r="C48" s="275"/>
      <c r="D48" s="276"/>
    </row>
    <row r="49" spans="1:8" x14ac:dyDescent="0.25">
      <c r="A49" s="267" t="s">
        <v>353</v>
      </c>
      <c r="B49" s="271"/>
      <c r="C49" s="272">
        <f>+C27-C36+C47</f>
        <v>-1567.1800000000512</v>
      </c>
      <c r="D49" s="270">
        <f>+D27-D36-D47</f>
        <v>235710.77999999997</v>
      </c>
    </row>
    <row r="50" spans="1:8" x14ac:dyDescent="0.25">
      <c r="A50" s="267" t="s">
        <v>354</v>
      </c>
      <c r="B50" s="271"/>
      <c r="C50" s="272">
        <v>306388.19</v>
      </c>
      <c r="D50" s="270">
        <v>811837.62</v>
      </c>
    </row>
    <row r="51" spans="1:8" ht="15.75" thickBot="1" x14ac:dyDescent="0.3">
      <c r="A51" s="277" t="s">
        <v>355</v>
      </c>
      <c r="B51" s="278"/>
      <c r="C51" s="408">
        <f>+C50+C49</f>
        <v>304821.00999999995</v>
      </c>
      <c r="D51" s="409">
        <f>+D50+D49</f>
        <v>1047548.3999999999</v>
      </c>
    </row>
    <row r="52" spans="1:8" x14ac:dyDescent="0.25">
      <c r="A52" s="9"/>
      <c r="B52" s="9"/>
      <c r="C52" s="265"/>
      <c r="D52" s="265"/>
    </row>
    <row r="53" spans="1:8" x14ac:dyDescent="0.25">
      <c r="A53" s="279"/>
      <c r="B53" s="9"/>
      <c r="C53" s="265"/>
      <c r="D53" s="265"/>
    </row>
    <row r="54" spans="1:8" x14ac:dyDescent="0.25">
      <c r="A54" s="9"/>
      <c r="B54" s="543" t="s">
        <v>513</v>
      </c>
      <c r="C54" s="543"/>
      <c r="D54" s="543"/>
      <c r="E54" s="543"/>
      <c r="F54" s="543"/>
      <c r="G54" s="543"/>
      <c r="H54" s="543"/>
    </row>
    <row r="55" spans="1:8" x14ac:dyDescent="0.25">
      <c r="A55" s="9"/>
      <c r="B55" s="543" t="s">
        <v>514</v>
      </c>
      <c r="C55" s="543"/>
      <c r="D55" s="543"/>
      <c r="E55" s="543"/>
      <c r="F55" s="543"/>
      <c r="G55" s="543"/>
      <c r="H55" s="543"/>
    </row>
    <row r="56" spans="1:8" x14ac:dyDescent="0.25">
      <c r="A56" s="9"/>
      <c r="B56" s="9"/>
      <c r="C56" s="265"/>
      <c r="D56" s="265"/>
      <c r="E56" s="378"/>
      <c r="F56" s="378"/>
      <c r="G56" s="378"/>
      <c r="H56" s="378"/>
    </row>
    <row r="57" spans="1:8" x14ac:dyDescent="0.25">
      <c r="A57" s="9"/>
      <c r="B57" s="9"/>
      <c r="C57" s="265"/>
      <c r="D57" s="265"/>
      <c r="E57" s="378"/>
      <c r="F57" s="378"/>
      <c r="G57" s="378"/>
      <c r="H57" s="378"/>
    </row>
    <row r="58" spans="1:8" x14ac:dyDescent="0.25">
      <c r="A58" s="9"/>
      <c r="B58" s="543" t="s">
        <v>518</v>
      </c>
      <c r="C58" s="543"/>
      <c r="D58" s="543"/>
      <c r="E58" s="543"/>
      <c r="F58" s="543"/>
      <c r="G58" s="543"/>
      <c r="H58" s="543"/>
    </row>
    <row r="59" spans="1:8" x14ac:dyDescent="0.25">
      <c r="A59" s="9"/>
      <c r="B59" s="543" t="s">
        <v>519</v>
      </c>
      <c r="C59" s="543"/>
      <c r="D59" s="543"/>
      <c r="E59" s="543"/>
      <c r="F59" s="543"/>
      <c r="G59" s="543"/>
      <c r="H59" s="543"/>
    </row>
    <row r="60" spans="1:8" x14ac:dyDescent="0.25">
      <c r="A60" s="279"/>
      <c r="B60" s="9"/>
      <c r="C60" s="265"/>
      <c r="D60" s="265"/>
    </row>
    <row r="61" spans="1:8" x14ac:dyDescent="0.25">
      <c r="A61" s="9"/>
      <c r="B61" s="9"/>
      <c r="C61" s="265"/>
      <c r="D61" s="265"/>
    </row>
    <row r="62" spans="1:8" x14ac:dyDescent="0.25">
      <c r="A62" s="280"/>
      <c r="B62" s="280"/>
      <c r="C62" s="281"/>
      <c r="D62" s="281"/>
    </row>
    <row r="63" spans="1:8" x14ac:dyDescent="0.25">
      <c r="A63" s="9"/>
      <c r="B63" s="9"/>
      <c r="C63" s="9"/>
      <c r="D63" s="9"/>
    </row>
    <row r="64" spans="1:8" x14ac:dyDescent="0.25">
      <c r="A64" s="9"/>
      <c r="B64" s="9"/>
      <c r="C64" s="9"/>
      <c r="D64" s="9"/>
    </row>
    <row r="65" spans="1:4" x14ac:dyDescent="0.25">
      <c r="A65" s="9"/>
      <c r="B65" s="9"/>
      <c r="C65" s="9"/>
      <c r="D65" s="9"/>
    </row>
    <row r="66" spans="1:4" x14ac:dyDescent="0.25">
      <c r="A66" s="9"/>
      <c r="B66" s="9"/>
      <c r="C66" s="9"/>
      <c r="D66" s="9"/>
    </row>
  </sheetData>
  <mergeCells count="10">
    <mergeCell ref="B54:H54"/>
    <mergeCell ref="B55:H55"/>
    <mergeCell ref="B58:H58"/>
    <mergeCell ref="B59:H59"/>
    <mergeCell ref="A10:B10"/>
    <mergeCell ref="A1:D1"/>
    <mergeCell ref="A2:D2"/>
    <mergeCell ref="A3:D3"/>
    <mergeCell ref="A4:D4"/>
    <mergeCell ref="A5:D5"/>
  </mergeCells>
  <pageMargins left="0.25" right="0.25" top="0.75" bottom="0.75" header="0.3" footer="0.3"/>
  <pageSetup scale="65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28" workbookViewId="0">
      <selection activeCell="J37" sqref="J37"/>
    </sheetView>
  </sheetViews>
  <sheetFormatPr baseColWidth="10" defaultColWidth="11.5703125" defaultRowHeight="15" x14ac:dyDescent="0.2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1.140625" customWidth="1"/>
  </cols>
  <sheetData>
    <row r="1" spans="1:6" s="1" customFormat="1" x14ac:dyDescent="0.25">
      <c r="A1" s="546" t="s">
        <v>179</v>
      </c>
      <c r="B1" s="546"/>
      <c r="C1" s="546"/>
      <c r="D1" s="546"/>
      <c r="E1" s="546"/>
      <c r="F1" s="546"/>
    </row>
    <row r="2" spans="1:6" s="64" customFormat="1" ht="15.75" x14ac:dyDescent="0.25">
      <c r="A2" s="544" t="s">
        <v>389</v>
      </c>
      <c r="B2" s="544"/>
      <c r="C2" s="544"/>
      <c r="D2" s="544"/>
      <c r="E2" s="544"/>
      <c r="F2" s="544"/>
    </row>
    <row r="3" spans="1:6" s="64" customFormat="1" ht="15.75" x14ac:dyDescent="0.25">
      <c r="A3" s="544" t="s">
        <v>115</v>
      </c>
      <c r="B3" s="544"/>
      <c r="C3" s="544"/>
      <c r="D3" s="544"/>
      <c r="E3" s="544"/>
      <c r="F3" s="544"/>
    </row>
    <row r="4" spans="1:6" s="64" customFormat="1" ht="15.75" x14ac:dyDescent="0.25">
      <c r="A4" s="544" t="s">
        <v>500</v>
      </c>
      <c r="B4" s="544"/>
      <c r="C4" s="544"/>
      <c r="D4" s="544"/>
      <c r="E4" s="544"/>
      <c r="F4" s="544"/>
    </row>
    <row r="5" spans="1:6" s="63" customFormat="1" ht="15.75" thickBot="1" x14ac:dyDescent="0.3">
      <c r="A5" s="545" t="s">
        <v>125</v>
      </c>
      <c r="B5" s="545"/>
      <c r="C5" s="545"/>
      <c r="D5" s="545"/>
      <c r="E5" s="545"/>
      <c r="F5" s="545"/>
    </row>
    <row r="6" spans="1:6" s="12" customFormat="1" ht="72.75" thickBot="1" x14ac:dyDescent="0.25">
      <c r="A6" s="91" t="s">
        <v>116</v>
      </c>
      <c r="B6" s="92" t="s">
        <v>117</v>
      </c>
      <c r="C6" s="92" t="s">
        <v>118</v>
      </c>
      <c r="D6" s="92" t="s">
        <v>119</v>
      </c>
      <c r="E6" s="92" t="s">
        <v>120</v>
      </c>
      <c r="F6" s="92" t="s">
        <v>121</v>
      </c>
    </row>
    <row r="7" spans="1:6" s="95" customFormat="1" ht="16.5" customHeight="1" x14ac:dyDescent="0.25">
      <c r="A7" s="93"/>
      <c r="B7" s="94"/>
      <c r="C7" s="94"/>
      <c r="D7" s="94"/>
      <c r="E7" s="94"/>
      <c r="F7" s="94"/>
    </row>
    <row r="8" spans="1:6" s="98" customFormat="1" ht="16.5" customHeight="1" x14ac:dyDescent="0.25">
      <c r="A8" s="96" t="s">
        <v>106</v>
      </c>
      <c r="B8" s="97"/>
      <c r="C8" s="97"/>
      <c r="D8" s="97"/>
      <c r="E8" s="97"/>
      <c r="F8" s="97"/>
    </row>
    <row r="9" spans="1:6" s="98" customFormat="1" ht="16.5" customHeight="1" x14ac:dyDescent="0.25">
      <c r="A9" s="96"/>
      <c r="B9" s="97"/>
      <c r="C9" s="97"/>
      <c r="D9" s="97"/>
      <c r="E9" s="97"/>
      <c r="F9" s="97"/>
    </row>
    <row r="10" spans="1:6" s="98" customFormat="1" ht="16.5" customHeight="1" x14ac:dyDescent="0.25">
      <c r="A10" s="96" t="s">
        <v>122</v>
      </c>
      <c r="B10" s="306">
        <v>429566.07</v>
      </c>
      <c r="C10" s="306">
        <v>210745.2</v>
      </c>
      <c r="D10" s="306">
        <v>-113846.74</v>
      </c>
      <c r="E10" s="306"/>
      <c r="F10" s="306">
        <f>+B10+C10+D10</f>
        <v>526464.53</v>
      </c>
    </row>
    <row r="11" spans="1:6" s="98" customFormat="1" ht="16.5" customHeight="1" x14ac:dyDescent="0.25">
      <c r="A11" s="99" t="s">
        <v>36</v>
      </c>
      <c r="B11" s="306"/>
      <c r="C11" s="306"/>
      <c r="D11" s="306"/>
      <c r="E11" s="306"/>
      <c r="F11" s="306"/>
    </row>
    <row r="12" spans="1:6" s="98" customFormat="1" ht="16.5" customHeight="1" x14ac:dyDescent="0.25">
      <c r="A12" s="99" t="s">
        <v>98</v>
      </c>
      <c r="B12" s="306"/>
      <c r="C12" s="306"/>
      <c r="D12" s="306"/>
      <c r="E12" s="306"/>
      <c r="F12" s="306"/>
    </row>
    <row r="13" spans="1:6" s="98" customFormat="1" ht="16.5" customHeight="1" x14ac:dyDescent="0.25">
      <c r="A13" s="99" t="s">
        <v>100</v>
      </c>
      <c r="B13" s="306"/>
      <c r="C13" s="306"/>
      <c r="D13" s="306"/>
      <c r="E13" s="306"/>
      <c r="F13" s="306"/>
    </row>
    <row r="14" spans="1:6" s="98" customFormat="1" ht="16.5" customHeight="1" x14ac:dyDescent="0.25">
      <c r="A14" s="96"/>
      <c r="B14" s="306"/>
      <c r="C14" s="306"/>
      <c r="D14" s="306"/>
      <c r="E14" s="306"/>
      <c r="F14" s="306"/>
    </row>
    <row r="15" spans="1:6" s="98" customFormat="1" ht="24" x14ac:dyDescent="0.25">
      <c r="A15" s="96" t="s">
        <v>123</v>
      </c>
      <c r="B15" s="306"/>
      <c r="C15" s="306"/>
      <c r="D15" s="306"/>
      <c r="E15" s="306"/>
      <c r="F15" s="306"/>
    </row>
    <row r="16" spans="1:6" s="98" customFormat="1" ht="16.5" customHeight="1" x14ac:dyDescent="0.25">
      <c r="A16" s="99" t="s">
        <v>54</v>
      </c>
      <c r="B16" s="306"/>
      <c r="C16" s="306"/>
      <c r="D16" s="306">
        <v>0</v>
      </c>
      <c r="E16" s="306"/>
      <c r="F16" s="306">
        <v>0</v>
      </c>
    </row>
    <row r="17" spans="1:6" s="98" customFormat="1" ht="16.5" customHeight="1" x14ac:dyDescent="0.25">
      <c r="A17" s="99" t="s">
        <v>103</v>
      </c>
      <c r="B17" s="307"/>
      <c r="C17" s="307"/>
      <c r="D17" s="307"/>
      <c r="E17" s="307"/>
      <c r="F17" s="307"/>
    </row>
    <row r="18" spans="1:6" s="98" customFormat="1" ht="16.5" customHeight="1" x14ac:dyDescent="0.25">
      <c r="A18" s="99" t="s">
        <v>104</v>
      </c>
      <c r="B18" s="306"/>
      <c r="C18" s="306"/>
      <c r="D18" s="306"/>
      <c r="E18" s="306"/>
      <c r="F18" s="306"/>
    </row>
    <row r="19" spans="1:6" s="98" customFormat="1" ht="16.5" customHeight="1" x14ac:dyDescent="0.25">
      <c r="A19" s="99" t="s">
        <v>105</v>
      </c>
      <c r="B19" s="306"/>
      <c r="C19" s="306"/>
      <c r="D19" s="306"/>
      <c r="E19" s="306"/>
      <c r="F19" s="306"/>
    </row>
    <row r="20" spans="1:6" s="98" customFormat="1" ht="16.5" customHeight="1" x14ac:dyDescent="0.25">
      <c r="A20" s="96"/>
      <c r="B20" s="306"/>
      <c r="C20" s="306"/>
      <c r="D20" s="306"/>
      <c r="E20" s="306"/>
      <c r="F20" s="306"/>
    </row>
    <row r="21" spans="1:6" s="98" customFormat="1" ht="16.5" customHeight="1" x14ac:dyDescent="0.25">
      <c r="A21" s="96" t="s">
        <v>501</v>
      </c>
      <c r="B21" s="306">
        <f>+B10</f>
        <v>429566.07</v>
      </c>
      <c r="C21" s="306">
        <f>+C10</f>
        <v>210745.2</v>
      </c>
      <c r="D21" s="306">
        <f>+D10</f>
        <v>-113846.74</v>
      </c>
      <c r="E21" s="306"/>
      <c r="F21" s="306">
        <f>+D21+C21+B21</f>
        <v>526464.53</v>
      </c>
    </row>
    <row r="22" spans="1:6" s="98" customFormat="1" ht="16.5" customHeight="1" x14ac:dyDescent="0.25">
      <c r="A22" s="96"/>
      <c r="B22" s="306"/>
      <c r="C22" s="306"/>
      <c r="D22" s="306"/>
      <c r="E22" s="306"/>
      <c r="F22" s="306"/>
    </row>
    <row r="23" spans="1:6" s="98" customFormat="1" ht="24" x14ac:dyDescent="0.25">
      <c r="A23" s="96" t="s">
        <v>124</v>
      </c>
      <c r="B23" s="306"/>
      <c r="C23" s="306"/>
      <c r="D23" s="306"/>
      <c r="E23" s="306"/>
      <c r="F23" s="306"/>
    </row>
    <row r="24" spans="1:6" s="98" customFormat="1" ht="16.5" customHeight="1" x14ac:dyDescent="0.25">
      <c r="A24" s="99" t="s">
        <v>36</v>
      </c>
      <c r="B24" s="306">
        <v>6270</v>
      </c>
      <c r="C24" s="306"/>
      <c r="D24" s="306"/>
      <c r="E24" s="306"/>
      <c r="F24" s="306">
        <f>+B24</f>
        <v>6270</v>
      </c>
    </row>
    <row r="25" spans="1:6" s="98" customFormat="1" ht="16.5" customHeight="1" x14ac:dyDescent="0.25">
      <c r="A25" s="99" t="s">
        <v>98</v>
      </c>
      <c r="B25" s="306"/>
      <c r="C25" s="306"/>
      <c r="D25" s="306"/>
      <c r="E25" s="306"/>
      <c r="F25" s="306"/>
    </row>
    <row r="26" spans="1:6" s="98" customFormat="1" ht="16.5" customHeight="1" x14ac:dyDescent="0.25">
      <c r="A26" s="99" t="s">
        <v>100</v>
      </c>
      <c r="B26" s="306"/>
      <c r="C26" s="306"/>
      <c r="D26" s="306"/>
      <c r="E26" s="306"/>
      <c r="F26" s="306"/>
    </row>
    <row r="27" spans="1:6" s="98" customFormat="1" ht="16.5" customHeight="1" x14ac:dyDescent="0.25">
      <c r="A27" s="99" t="s">
        <v>502</v>
      </c>
      <c r="B27" s="306"/>
      <c r="C27" s="306">
        <v>-113846.74</v>
      </c>
      <c r="D27" s="306">
        <v>113846.74</v>
      </c>
      <c r="E27" s="306"/>
      <c r="F27" s="306"/>
    </row>
    <row r="28" spans="1:6" s="98" customFormat="1" ht="24" x14ac:dyDescent="0.25">
      <c r="A28" s="96" t="s">
        <v>123</v>
      </c>
      <c r="B28" s="306"/>
      <c r="C28" s="306"/>
      <c r="D28" s="306"/>
      <c r="E28" s="306"/>
      <c r="F28" s="306"/>
    </row>
    <row r="29" spans="1:6" s="98" customFormat="1" ht="16.5" customHeight="1" x14ac:dyDescent="0.25">
      <c r="A29" s="99" t="s">
        <v>54</v>
      </c>
      <c r="B29" s="306"/>
      <c r="C29" s="306"/>
      <c r="D29" s="306">
        <v>-326772.28000000003</v>
      </c>
      <c r="E29" s="306"/>
      <c r="F29" s="306">
        <f>+D29</f>
        <v>-326772.28000000003</v>
      </c>
    </row>
    <row r="30" spans="1:6" s="98" customFormat="1" ht="16.5" customHeight="1" x14ac:dyDescent="0.25">
      <c r="A30" s="99" t="s">
        <v>103</v>
      </c>
      <c r="B30" s="306">
        <v>0</v>
      </c>
      <c r="C30" s="306">
        <v>0</v>
      </c>
      <c r="D30" s="307"/>
      <c r="E30" s="307" t="s">
        <v>182</v>
      </c>
      <c r="F30" s="307">
        <f>+C30+B30</f>
        <v>0</v>
      </c>
    </row>
    <row r="31" spans="1:6" s="98" customFormat="1" ht="16.5" customHeight="1" x14ac:dyDescent="0.25">
      <c r="A31" s="99" t="s">
        <v>104</v>
      </c>
      <c r="B31" s="306"/>
      <c r="C31" s="306"/>
      <c r="D31" s="306"/>
      <c r="E31" s="306"/>
      <c r="F31" s="306"/>
    </row>
    <row r="32" spans="1:6" s="98" customFormat="1" ht="16.5" customHeight="1" x14ac:dyDescent="0.25">
      <c r="A32" s="99" t="s">
        <v>105</v>
      </c>
      <c r="B32" s="306"/>
      <c r="C32" s="306"/>
      <c r="D32" s="306"/>
      <c r="E32" s="306"/>
      <c r="F32" s="306"/>
    </row>
    <row r="33" spans="1:6" s="98" customFormat="1" ht="16.5" customHeight="1" x14ac:dyDescent="0.25">
      <c r="A33" s="96"/>
      <c r="B33" s="307"/>
      <c r="C33" s="307"/>
      <c r="D33" s="307"/>
      <c r="E33" s="307"/>
      <c r="F33" s="307"/>
    </row>
    <row r="34" spans="1:6" s="98" customFormat="1" ht="16.5" customHeight="1" x14ac:dyDescent="0.25">
      <c r="A34" s="96" t="s">
        <v>503</v>
      </c>
      <c r="B34" s="307">
        <f>+B21+B24+B30</f>
        <v>435836.07</v>
      </c>
      <c r="C34" s="307">
        <f>+C21+C27</f>
        <v>96898.46</v>
      </c>
      <c r="D34" s="307">
        <f>+D29</f>
        <v>-326772.28000000003</v>
      </c>
      <c r="E34" s="307" t="s">
        <v>182</v>
      </c>
      <c r="F34" s="307">
        <f>+D34+C34+B34</f>
        <v>205962.25</v>
      </c>
    </row>
    <row r="35" spans="1:6" s="95" customFormat="1" ht="16.5" customHeight="1" thickBot="1" x14ac:dyDescent="0.3">
      <c r="A35" s="100"/>
      <c r="B35" s="308"/>
      <c r="C35" s="308"/>
      <c r="D35" s="308"/>
      <c r="E35" s="308"/>
      <c r="F35" s="308"/>
    </row>
    <row r="38" spans="1:6" x14ac:dyDescent="0.25">
      <c r="A38" s="550" t="s">
        <v>513</v>
      </c>
      <c r="B38" s="550"/>
      <c r="C38" s="550"/>
      <c r="D38" s="550"/>
      <c r="E38" s="550"/>
      <c r="F38" s="550"/>
    </row>
    <row r="39" spans="1:6" x14ac:dyDescent="0.25">
      <c r="A39" s="550" t="s">
        <v>514</v>
      </c>
      <c r="B39" s="550"/>
      <c r="C39" s="550"/>
      <c r="D39" s="550"/>
      <c r="E39" s="550"/>
      <c r="F39" s="550"/>
    </row>
    <row r="40" spans="1:6" x14ac:dyDescent="0.25">
      <c r="A40" s="550"/>
      <c r="B40" s="550"/>
      <c r="C40" s="550"/>
      <c r="D40" s="550"/>
      <c r="E40" s="550"/>
      <c r="F40" s="550"/>
    </row>
    <row r="41" spans="1:6" x14ac:dyDescent="0.25">
      <c r="A41" s="550"/>
      <c r="B41" s="550"/>
      <c r="C41" s="550"/>
      <c r="D41" s="550"/>
      <c r="E41" s="550"/>
      <c r="F41" s="550"/>
    </row>
    <row r="42" spans="1:6" x14ac:dyDescent="0.25">
      <c r="A42" s="550" t="s">
        <v>520</v>
      </c>
      <c r="B42" s="550"/>
      <c r="C42" s="550"/>
      <c r="D42" s="550"/>
      <c r="E42" s="550"/>
      <c r="F42" s="550"/>
    </row>
    <row r="43" spans="1:6" x14ac:dyDescent="0.25">
      <c r="A43" s="550" t="s">
        <v>516</v>
      </c>
      <c r="B43" s="550"/>
      <c r="C43" s="550"/>
      <c r="D43" s="550"/>
      <c r="E43" s="550"/>
      <c r="F43" s="550"/>
    </row>
    <row r="44" spans="1:6" x14ac:dyDescent="0.25">
      <c r="A44" s="550"/>
      <c r="B44" s="550"/>
      <c r="C44" s="550"/>
      <c r="D44" s="550"/>
      <c r="E44" s="550"/>
      <c r="F44" s="550"/>
    </row>
    <row r="45" spans="1:6" x14ac:dyDescent="0.25">
      <c r="A45" s="550"/>
      <c r="B45" s="550"/>
      <c r="C45" s="550"/>
      <c r="D45" s="550"/>
      <c r="E45" s="550"/>
      <c r="F45" s="550"/>
    </row>
    <row r="46" spans="1:6" x14ac:dyDescent="0.25">
      <c r="A46" s="550" t="s">
        <v>515</v>
      </c>
      <c r="B46" s="550"/>
      <c r="C46" s="550"/>
      <c r="D46" s="550"/>
      <c r="E46" s="550"/>
      <c r="F46" s="550"/>
    </row>
    <row r="47" spans="1:6" x14ac:dyDescent="0.25">
      <c r="A47" s="550" t="s">
        <v>517</v>
      </c>
      <c r="B47" s="550"/>
      <c r="C47" s="550"/>
      <c r="D47" s="550"/>
      <c r="E47" s="550"/>
      <c r="F47" s="550"/>
    </row>
    <row r="48" spans="1:6" x14ac:dyDescent="0.25">
      <c r="A48" s="550"/>
      <c r="B48" s="550"/>
      <c r="C48" s="550"/>
      <c r="D48" s="550"/>
      <c r="E48" s="550"/>
      <c r="F48" s="550"/>
    </row>
    <row r="49" spans="1:6" x14ac:dyDescent="0.25">
      <c r="A49" s="550"/>
      <c r="B49" s="550"/>
      <c r="C49" s="550"/>
      <c r="D49" s="550"/>
      <c r="E49" s="550"/>
      <c r="F49" s="550"/>
    </row>
  </sheetData>
  <mergeCells count="17">
    <mergeCell ref="A47:F47"/>
    <mergeCell ref="A48:F48"/>
    <mergeCell ref="A49:F49"/>
    <mergeCell ref="A42:F42"/>
    <mergeCell ref="A43:F43"/>
    <mergeCell ref="A44:F44"/>
    <mergeCell ref="A45:F45"/>
    <mergeCell ref="A39:F39"/>
    <mergeCell ref="A40:F40"/>
    <mergeCell ref="A41:F41"/>
    <mergeCell ref="A4:F4"/>
    <mergeCell ref="A46:F46"/>
    <mergeCell ref="A3:F3"/>
    <mergeCell ref="A2:F2"/>
    <mergeCell ref="A1:F1"/>
    <mergeCell ref="A5:F5"/>
    <mergeCell ref="A38:F38"/>
  </mergeCells>
  <pageMargins left="0.15748031496062992" right="0.15748031496062992" top="0.74803149606299213" bottom="0.74803149606299213" header="0.31496062992125984" footer="0.31496062992125984"/>
  <pageSetup scale="79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workbookViewId="0">
      <selection activeCell="D74" sqref="D74"/>
    </sheetView>
  </sheetViews>
  <sheetFormatPr baseColWidth="10" defaultColWidth="11.42578125" defaultRowHeight="15" x14ac:dyDescent="0.25"/>
  <cols>
    <col min="1" max="1" width="80.85546875" style="102" bestFit="1" customWidth="1"/>
    <col min="2" max="3" width="17" style="102" customWidth="1"/>
    <col min="4" max="16384" width="11.42578125" style="102"/>
  </cols>
  <sheetData>
    <row r="1" spans="1:3" s="103" customFormat="1" x14ac:dyDescent="0.25">
      <c r="A1" s="546" t="s">
        <v>179</v>
      </c>
      <c r="B1" s="546"/>
      <c r="C1" s="546"/>
    </row>
    <row r="2" spans="1:3" s="64" customFormat="1" ht="15.75" x14ac:dyDescent="0.25">
      <c r="A2" s="544" t="s">
        <v>389</v>
      </c>
      <c r="B2" s="544"/>
      <c r="C2" s="544"/>
    </row>
    <row r="3" spans="1:3" s="64" customFormat="1" ht="15.75" x14ac:dyDescent="0.25">
      <c r="A3" s="544" t="s">
        <v>126</v>
      </c>
      <c r="B3" s="544"/>
      <c r="C3" s="544"/>
    </row>
    <row r="4" spans="1:3" s="64" customFormat="1" ht="15.75" x14ac:dyDescent="0.25">
      <c r="A4" s="544" t="s">
        <v>500</v>
      </c>
      <c r="B4" s="544"/>
      <c r="C4" s="544"/>
    </row>
    <row r="5" spans="1:3" s="63" customFormat="1" ht="15.75" thickBot="1" x14ac:dyDescent="0.3">
      <c r="A5" s="547" t="s">
        <v>125</v>
      </c>
      <c r="B5" s="547"/>
      <c r="C5" s="547"/>
    </row>
    <row r="6" spans="1:3" s="104" customFormat="1" x14ac:dyDescent="0.2">
      <c r="A6" s="115"/>
      <c r="B6" s="116" t="s">
        <v>127</v>
      </c>
      <c r="C6" s="117" t="s">
        <v>128</v>
      </c>
    </row>
    <row r="7" spans="1:3" s="104" customFormat="1" ht="16.5" x14ac:dyDescent="0.2">
      <c r="A7" s="105" t="s">
        <v>129</v>
      </c>
      <c r="B7" s="112" t="s">
        <v>180</v>
      </c>
      <c r="C7" s="106"/>
    </row>
    <row r="8" spans="1:3" s="104" customFormat="1" x14ac:dyDescent="0.2">
      <c r="A8" s="107" t="s">
        <v>59</v>
      </c>
      <c r="B8" s="113" t="s">
        <v>130</v>
      </c>
      <c r="C8" s="106" t="s">
        <v>131</v>
      </c>
    </row>
    <row r="9" spans="1:3" s="104" customFormat="1" x14ac:dyDescent="0.2">
      <c r="A9" s="108" t="s">
        <v>61</v>
      </c>
      <c r="B9" s="309">
        <v>742727.39</v>
      </c>
      <c r="C9" s="310">
        <v>0</v>
      </c>
    </row>
    <row r="10" spans="1:3" s="104" customFormat="1" x14ac:dyDescent="0.2">
      <c r="A10" s="108" t="s">
        <v>63</v>
      </c>
      <c r="B10" s="309">
        <v>0</v>
      </c>
      <c r="C10" s="310">
        <v>0.4</v>
      </c>
    </row>
    <row r="11" spans="1:3" s="104" customFormat="1" x14ac:dyDescent="0.2">
      <c r="A11" s="108" t="s">
        <v>65</v>
      </c>
      <c r="B11" s="309"/>
      <c r="C11" s="310"/>
    </row>
    <row r="12" spans="1:3" s="104" customFormat="1" x14ac:dyDescent="0.2">
      <c r="A12" s="108" t="s">
        <v>132</v>
      </c>
      <c r="B12" s="309"/>
      <c r="C12" s="310"/>
    </row>
    <row r="13" spans="1:3" s="104" customFormat="1" x14ac:dyDescent="0.2">
      <c r="A13" s="108" t="s">
        <v>69</v>
      </c>
      <c r="B13" s="309"/>
      <c r="C13" s="310"/>
    </row>
    <row r="14" spans="1:3" s="104" customFormat="1" x14ac:dyDescent="0.2">
      <c r="A14" s="108" t="s">
        <v>71</v>
      </c>
      <c r="B14" s="309"/>
      <c r="C14" s="310"/>
    </row>
    <row r="15" spans="1:3" s="104" customFormat="1" x14ac:dyDescent="0.2">
      <c r="A15" s="108" t="s">
        <v>73</v>
      </c>
      <c r="B15" s="309"/>
      <c r="C15" s="310"/>
    </row>
    <row r="16" spans="1:3" s="104" customFormat="1" ht="5.25" customHeight="1" x14ac:dyDescent="0.2">
      <c r="A16" s="105"/>
      <c r="B16" s="309"/>
      <c r="C16" s="310"/>
    </row>
    <row r="17" spans="1:3" s="104" customFormat="1" ht="14.25" x14ac:dyDescent="0.2">
      <c r="A17" s="107" t="s">
        <v>76</v>
      </c>
      <c r="B17" s="311"/>
      <c r="C17" s="312"/>
    </row>
    <row r="18" spans="1:3" s="104" customFormat="1" x14ac:dyDescent="0.2">
      <c r="A18" s="108" t="s">
        <v>78</v>
      </c>
      <c r="B18" s="309"/>
      <c r="C18" s="310"/>
    </row>
    <row r="19" spans="1:3" s="104" customFormat="1" x14ac:dyDescent="0.2">
      <c r="A19" s="108" t="s">
        <v>80</v>
      </c>
      <c r="B19" s="309"/>
      <c r="C19" s="310"/>
    </row>
    <row r="20" spans="1:3" s="104" customFormat="1" x14ac:dyDescent="0.2">
      <c r="A20" s="108" t="s">
        <v>83</v>
      </c>
      <c r="B20" s="309"/>
      <c r="C20" s="310"/>
    </row>
    <row r="21" spans="1:3" s="104" customFormat="1" x14ac:dyDescent="0.2">
      <c r="A21" s="108" t="s">
        <v>86</v>
      </c>
      <c r="B21" s="309"/>
      <c r="C21" s="310">
        <v>24192</v>
      </c>
    </row>
    <row r="22" spans="1:3" s="104" customFormat="1" x14ac:dyDescent="0.2">
      <c r="A22" s="108" t="s">
        <v>87</v>
      </c>
      <c r="B22" s="309"/>
      <c r="C22" s="310">
        <v>5000</v>
      </c>
    </row>
    <row r="23" spans="1:3" s="104" customFormat="1" x14ac:dyDescent="0.2">
      <c r="A23" s="108" t="s">
        <v>89</v>
      </c>
      <c r="B23" s="309">
        <v>46902.33</v>
      </c>
      <c r="C23" s="310">
        <v>0</v>
      </c>
    </row>
    <row r="24" spans="1:3" s="104" customFormat="1" x14ac:dyDescent="0.2">
      <c r="A24" s="108" t="s">
        <v>90</v>
      </c>
      <c r="B24" s="309"/>
      <c r="C24" s="310"/>
    </row>
    <row r="25" spans="1:3" s="104" customFormat="1" x14ac:dyDescent="0.2">
      <c r="A25" s="108" t="s">
        <v>92</v>
      </c>
      <c r="B25" s="309"/>
      <c r="C25" s="310"/>
    </row>
    <row r="26" spans="1:3" s="104" customFormat="1" x14ac:dyDescent="0.2">
      <c r="A26" s="108" t="s">
        <v>94</v>
      </c>
      <c r="B26" s="309"/>
      <c r="C26" s="310"/>
    </row>
    <row r="27" spans="1:3" s="104" customFormat="1" ht="6.75" customHeight="1" x14ac:dyDescent="0.2">
      <c r="A27" s="110"/>
      <c r="B27" s="309"/>
      <c r="C27" s="310"/>
    </row>
    <row r="28" spans="1:3" s="104" customFormat="1" x14ac:dyDescent="0.2">
      <c r="A28" s="105" t="s">
        <v>133</v>
      </c>
      <c r="B28" s="113"/>
      <c r="C28" s="106"/>
    </row>
    <row r="29" spans="1:3" s="104" customFormat="1" ht="16.5" x14ac:dyDescent="0.2">
      <c r="A29" s="107" t="s">
        <v>60</v>
      </c>
      <c r="B29" s="112" t="s">
        <v>181</v>
      </c>
      <c r="C29" s="109"/>
    </row>
    <row r="30" spans="1:3" s="104" customFormat="1" x14ac:dyDescent="0.2">
      <c r="A30" s="108" t="s">
        <v>62</v>
      </c>
      <c r="B30" s="309">
        <v>203856.51</v>
      </c>
      <c r="C30" s="106" t="s">
        <v>130</v>
      </c>
    </row>
    <row r="31" spans="1:3" s="104" customFormat="1" x14ac:dyDescent="0.2">
      <c r="A31" s="108" t="s">
        <v>64</v>
      </c>
      <c r="B31" s="309">
        <v>0</v>
      </c>
      <c r="C31" s="310">
        <v>0</v>
      </c>
    </row>
    <row r="32" spans="1:3" s="104" customFormat="1" x14ac:dyDescent="0.2">
      <c r="A32" s="108" t="s">
        <v>66</v>
      </c>
      <c r="B32" s="309"/>
      <c r="C32" s="310"/>
    </row>
    <row r="33" spans="1:3" s="104" customFormat="1" x14ac:dyDescent="0.2">
      <c r="A33" s="108" t="s">
        <v>68</v>
      </c>
      <c r="B33" s="309"/>
      <c r="C33" s="310"/>
    </row>
    <row r="34" spans="1:3" s="104" customFormat="1" x14ac:dyDescent="0.2">
      <c r="A34" s="108" t="s">
        <v>70</v>
      </c>
      <c r="B34" s="309"/>
      <c r="C34" s="310"/>
    </row>
    <row r="35" spans="1:3" s="104" customFormat="1" x14ac:dyDescent="0.2">
      <c r="A35" s="108" t="s">
        <v>72</v>
      </c>
      <c r="B35" s="309"/>
      <c r="C35" s="310"/>
    </row>
    <row r="36" spans="1:3" s="104" customFormat="1" x14ac:dyDescent="0.2">
      <c r="A36" s="108" t="s">
        <v>74</v>
      </c>
      <c r="B36" s="309"/>
      <c r="C36" s="310"/>
    </row>
    <row r="37" spans="1:3" s="104" customFormat="1" x14ac:dyDescent="0.2">
      <c r="A37" s="108" t="s">
        <v>75</v>
      </c>
      <c r="B37" s="309"/>
      <c r="C37" s="310"/>
    </row>
    <row r="38" spans="1:3" s="104" customFormat="1" ht="6" customHeight="1" x14ac:dyDescent="0.2">
      <c r="A38" s="105"/>
      <c r="B38" s="309"/>
      <c r="C38" s="310"/>
    </row>
    <row r="39" spans="1:3" s="104" customFormat="1" ht="14.25" x14ac:dyDescent="0.2">
      <c r="A39" s="107" t="s">
        <v>77</v>
      </c>
      <c r="B39" s="311"/>
      <c r="C39" s="312"/>
    </row>
    <row r="40" spans="1:3" s="104" customFormat="1" x14ac:dyDescent="0.2">
      <c r="A40" s="108" t="s">
        <v>79</v>
      </c>
      <c r="B40" s="309"/>
      <c r="C40" s="310"/>
    </row>
    <row r="41" spans="1:3" s="104" customFormat="1" x14ac:dyDescent="0.2">
      <c r="A41" s="108" t="s">
        <v>81</v>
      </c>
      <c r="B41" s="309"/>
      <c r="C41" s="310"/>
    </row>
    <row r="42" spans="1:3" s="104" customFormat="1" x14ac:dyDescent="0.2">
      <c r="A42" s="108" t="s">
        <v>82</v>
      </c>
      <c r="B42" s="309"/>
      <c r="C42" s="310"/>
    </row>
    <row r="43" spans="1:3" s="104" customFormat="1" x14ac:dyDescent="0.2">
      <c r="A43" s="108" t="s">
        <v>84</v>
      </c>
      <c r="B43" s="309"/>
      <c r="C43" s="310"/>
    </row>
    <row r="44" spans="1:3" s="104" customFormat="1" x14ac:dyDescent="0.2">
      <c r="A44" s="108" t="s">
        <v>85</v>
      </c>
      <c r="B44" s="309"/>
      <c r="C44" s="310"/>
    </row>
    <row r="45" spans="1:3" s="104" customFormat="1" x14ac:dyDescent="0.2">
      <c r="A45" s="108" t="s">
        <v>88</v>
      </c>
      <c r="B45" s="309"/>
      <c r="C45" s="310"/>
    </row>
    <row r="46" spans="1:3" s="104" customFormat="1" x14ac:dyDescent="0.2">
      <c r="A46" s="108"/>
      <c r="B46" s="113"/>
      <c r="C46" s="106"/>
    </row>
    <row r="47" spans="1:3" s="104" customFormat="1" ht="16.5" x14ac:dyDescent="0.2">
      <c r="A47" s="105" t="s">
        <v>134</v>
      </c>
      <c r="B47" s="112" t="s">
        <v>181</v>
      </c>
      <c r="C47" s="106"/>
    </row>
    <row r="48" spans="1:3" s="104" customFormat="1" ht="14.25" x14ac:dyDescent="0.2">
      <c r="A48" s="107" t="s">
        <v>96</v>
      </c>
      <c r="B48" s="114" t="s">
        <v>131</v>
      </c>
      <c r="C48" s="109" t="s">
        <v>130</v>
      </c>
    </row>
    <row r="49" spans="1:3" s="104" customFormat="1" x14ac:dyDescent="0.2">
      <c r="A49" s="108" t="s">
        <v>36</v>
      </c>
      <c r="B49" s="313">
        <v>29192</v>
      </c>
      <c r="C49" s="314"/>
    </row>
    <row r="50" spans="1:3" s="104" customFormat="1" ht="14.25" x14ac:dyDescent="0.2">
      <c r="A50" s="108" t="s">
        <v>98</v>
      </c>
      <c r="B50" s="315"/>
      <c r="C50" s="316"/>
    </row>
    <row r="51" spans="1:3" s="104" customFormat="1" x14ac:dyDescent="0.2">
      <c r="A51" s="108" t="s">
        <v>100</v>
      </c>
      <c r="B51" s="313"/>
      <c r="C51" s="314">
        <v>0</v>
      </c>
    </row>
    <row r="52" spans="1:3" s="104" customFormat="1" ht="6" customHeight="1" x14ac:dyDescent="0.2">
      <c r="A52" s="107"/>
      <c r="B52" s="311"/>
      <c r="C52" s="312"/>
    </row>
    <row r="53" spans="1:3" s="104" customFormat="1" ht="15.75" customHeight="1" x14ac:dyDescent="0.2">
      <c r="A53" s="107" t="s">
        <v>101</v>
      </c>
      <c r="B53" s="311"/>
      <c r="C53" s="312"/>
    </row>
    <row r="54" spans="1:3" s="104" customFormat="1" ht="14.25" x14ac:dyDescent="0.2">
      <c r="A54" s="108" t="s">
        <v>102</v>
      </c>
      <c r="B54" s="315">
        <v>0</v>
      </c>
      <c r="C54" s="316">
        <v>577596.65</v>
      </c>
    </row>
    <row r="55" spans="1:3" s="104" customFormat="1" ht="14.25" x14ac:dyDescent="0.2">
      <c r="A55" s="108" t="s">
        <v>103</v>
      </c>
      <c r="B55" s="315">
        <v>0</v>
      </c>
      <c r="C55" s="316">
        <v>415889.18</v>
      </c>
    </row>
    <row r="56" spans="1:3" s="104" customFormat="1" ht="14.25" x14ac:dyDescent="0.2">
      <c r="A56" s="108" t="s">
        <v>104</v>
      </c>
      <c r="B56" s="315"/>
      <c r="C56" s="316">
        <v>0</v>
      </c>
    </row>
    <row r="57" spans="1:3" s="104" customFormat="1" x14ac:dyDescent="0.2">
      <c r="A57" s="108" t="s">
        <v>105</v>
      </c>
      <c r="B57" s="313"/>
      <c r="C57" s="314"/>
    </row>
    <row r="58" spans="1:3" s="104" customFormat="1" ht="14.25" x14ac:dyDescent="0.2">
      <c r="A58" s="108" t="s">
        <v>106</v>
      </c>
      <c r="B58" s="317"/>
      <c r="C58" s="318"/>
    </row>
    <row r="59" spans="1:3" s="104" customFormat="1" ht="7.5" customHeight="1" x14ac:dyDescent="0.2">
      <c r="A59" s="107"/>
      <c r="B59" s="319"/>
      <c r="C59" s="320"/>
    </row>
    <row r="60" spans="1:3" s="104" customFormat="1" ht="14.25" x14ac:dyDescent="0.2">
      <c r="A60" s="107" t="s">
        <v>135</v>
      </c>
      <c r="B60" s="319"/>
      <c r="C60" s="320"/>
    </row>
    <row r="61" spans="1:3" s="104" customFormat="1" ht="14.25" x14ac:dyDescent="0.2">
      <c r="A61" s="108" t="s">
        <v>108</v>
      </c>
      <c r="B61" s="317"/>
      <c r="C61" s="318"/>
    </row>
    <row r="62" spans="1:3" s="104" customFormat="1" thickBot="1" x14ac:dyDescent="0.25">
      <c r="A62" s="111" t="s">
        <v>109</v>
      </c>
      <c r="B62" s="321"/>
      <c r="C62" s="322"/>
    </row>
    <row r="64" spans="1:3" x14ac:dyDescent="0.25">
      <c r="A64" s="550"/>
      <c r="B64" s="550"/>
      <c r="C64" s="550"/>
    </row>
    <row r="65" spans="1:3" x14ac:dyDescent="0.25">
      <c r="A65" s="550"/>
      <c r="B65" s="550"/>
      <c r="C65" s="550"/>
    </row>
    <row r="66" spans="1:3" x14ac:dyDescent="0.25">
      <c r="A66" s="550" t="s">
        <v>513</v>
      </c>
      <c r="B66" s="550"/>
      <c r="C66" s="550"/>
    </row>
    <row r="67" spans="1:3" x14ac:dyDescent="0.25">
      <c r="A67" s="550" t="s">
        <v>514</v>
      </c>
      <c r="B67" s="550"/>
      <c r="C67" s="550"/>
    </row>
    <row r="68" spans="1:3" x14ac:dyDescent="0.25">
      <c r="A68" s="550"/>
      <c r="B68" s="550"/>
      <c r="C68" s="550"/>
    </row>
    <row r="69" spans="1:3" x14ac:dyDescent="0.25">
      <c r="A69" s="550"/>
      <c r="B69" s="550"/>
      <c r="C69" s="550"/>
    </row>
    <row r="70" spans="1:3" x14ac:dyDescent="0.25">
      <c r="A70" s="550" t="s">
        <v>521</v>
      </c>
      <c r="B70" s="550"/>
      <c r="C70" s="550"/>
    </row>
    <row r="71" spans="1:3" x14ac:dyDescent="0.25">
      <c r="A71" s="550" t="s">
        <v>516</v>
      </c>
      <c r="B71" s="550"/>
      <c r="C71" s="550"/>
    </row>
    <row r="72" spans="1:3" x14ac:dyDescent="0.25">
      <c r="A72" s="550"/>
      <c r="B72" s="550"/>
      <c r="C72" s="550"/>
    </row>
    <row r="73" spans="1:3" x14ac:dyDescent="0.25">
      <c r="A73" s="550"/>
      <c r="B73" s="550"/>
      <c r="C73" s="550"/>
    </row>
    <row r="74" spans="1:3" x14ac:dyDescent="0.25">
      <c r="A74" s="550" t="s">
        <v>522</v>
      </c>
      <c r="B74" s="550"/>
      <c r="C74" s="550"/>
    </row>
    <row r="75" spans="1:3" x14ac:dyDescent="0.25">
      <c r="A75" s="550" t="s">
        <v>517</v>
      </c>
      <c r="B75" s="550"/>
      <c r="C75" s="550"/>
    </row>
    <row r="77" spans="1:3" x14ac:dyDescent="0.25">
      <c r="A77" s="550"/>
      <c r="B77" s="550"/>
      <c r="C77" s="550"/>
    </row>
  </sheetData>
  <autoFilter ref="A1:C73"/>
  <mergeCells count="18">
    <mergeCell ref="A74:C74"/>
    <mergeCell ref="A75:C75"/>
    <mergeCell ref="A77:C77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5:C5"/>
    <mergeCell ref="A1:C1"/>
    <mergeCell ref="A2:C2"/>
    <mergeCell ref="A3:C3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65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16"/>
  <sheetViews>
    <sheetView workbookViewId="0">
      <selection activeCell="G19" sqref="G19"/>
    </sheetView>
  </sheetViews>
  <sheetFormatPr baseColWidth="10" defaultColWidth="11.5703125" defaultRowHeight="15" x14ac:dyDescent="0.25"/>
  <sheetData>
    <row r="5" spans="3:8" x14ac:dyDescent="0.25">
      <c r="D5" s="560" t="s">
        <v>390</v>
      </c>
      <c r="E5" s="560"/>
      <c r="F5" s="560"/>
      <c r="G5" s="560"/>
    </row>
    <row r="6" spans="3:8" x14ac:dyDescent="0.25">
      <c r="D6" s="560"/>
      <c r="E6" s="560"/>
      <c r="F6" s="560"/>
      <c r="G6" s="560"/>
    </row>
    <row r="7" spans="3:8" x14ac:dyDescent="0.25">
      <c r="D7" s="560"/>
      <c r="E7" s="560"/>
      <c r="F7" s="560"/>
      <c r="G7" s="560"/>
    </row>
    <row r="9" spans="3:8" ht="15.75" thickBot="1" x14ac:dyDescent="0.3"/>
    <row r="10" spans="3:8" x14ac:dyDescent="0.25">
      <c r="C10" s="551" t="s">
        <v>292</v>
      </c>
      <c r="D10" s="552"/>
      <c r="E10" s="552"/>
      <c r="F10" s="552"/>
      <c r="G10" s="552"/>
      <c r="H10" s="553"/>
    </row>
    <row r="11" spans="3:8" x14ac:dyDescent="0.25">
      <c r="C11" s="554"/>
      <c r="D11" s="555"/>
      <c r="E11" s="555"/>
      <c r="F11" s="555"/>
      <c r="G11" s="555"/>
      <c r="H11" s="556"/>
    </row>
    <row r="12" spans="3:8" x14ac:dyDescent="0.25">
      <c r="C12" s="554"/>
      <c r="D12" s="555"/>
      <c r="E12" s="555"/>
      <c r="F12" s="555"/>
      <c r="G12" s="555"/>
      <c r="H12" s="556"/>
    </row>
    <row r="13" spans="3:8" x14ac:dyDescent="0.25">
      <c r="C13" s="554"/>
      <c r="D13" s="555"/>
      <c r="E13" s="555"/>
      <c r="F13" s="555"/>
      <c r="G13" s="555"/>
      <c r="H13" s="556"/>
    </row>
    <row r="14" spans="3:8" x14ac:dyDescent="0.25">
      <c r="C14" s="554"/>
      <c r="D14" s="555"/>
      <c r="E14" s="555"/>
      <c r="F14" s="555"/>
      <c r="G14" s="555"/>
      <c r="H14" s="556"/>
    </row>
    <row r="15" spans="3:8" x14ac:dyDescent="0.25">
      <c r="C15" s="554"/>
      <c r="D15" s="555"/>
      <c r="E15" s="555"/>
      <c r="F15" s="555"/>
      <c r="G15" s="555"/>
      <c r="H15" s="556"/>
    </row>
    <row r="16" spans="3:8" ht="144" customHeight="1" thickBot="1" x14ac:dyDescent="0.3">
      <c r="C16" s="557"/>
      <c r="D16" s="558"/>
      <c r="E16" s="558"/>
      <c r="F16" s="558"/>
      <c r="G16" s="558"/>
      <c r="H16" s="559"/>
    </row>
  </sheetData>
  <mergeCells count="2">
    <mergeCell ref="C10:H16"/>
    <mergeCell ref="D5:G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7"/>
  <sheetViews>
    <sheetView topLeftCell="A13" workbookViewId="0">
      <selection activeCell="A32" sqref="A32"/>
    </sheetView>
  </sheetViews>
  <sheetFormatPr baseColWidth="10" defaultColWidth="11.5703125" defaultRowHeight="15" x14ac:dyDescent="0.25"/>
  <cols>
    <col min="1" max="1" width="89" style="378" customWidth="1"/>
    <col min="2" max="16384" width="11.5703125" style="378"/>
  </cols>
  <sheetData>
    <row r="2" spans="1:7" x14ac:dyDescent="0.25">
      <c r="B2" s="561"/>
      <c r="C2" s="561"/>
      <c r="D2" s="561"/>
      <c r="E2" s="561"/>
      <c r="F2" s="561"/>
      <c r="G2" s="561"/>
    </row>
    <row r="3" spans="1:7" x14ac:dyDescent="0.25">
      <c r="B3" s="561"/>
      <c r="C3" s="561"/>
      <c r="D3" s="561"/>
      <c r="E3" s="561"/>
      <c r="F3" s="561"/>
      <c r="G3" s="561"/>
    </row>
    <row r="4" spans="1:7" x14ac:dyDescent="0.25">
      <c r="B4" s="561"/>
      <c r="C4" s="561"/>
      <c r="D4" s="561"/>
      <c r="E4" s="561"/>
      <c r="F4" s="561"/>
      <c r="G4" s="561"/>
    </row>
    <row r="5" spans="1:7" x14ac:dyDescent="0.25">
      <c r="B5" s="561"/>
      <c r="C5" s="561"/>
      <c r="D5" s="561"/>
      <c r="E5" s="561"/>
      <c r="F5" s="561"/>
      <c r="G5" s="561"/>
    </row>
    <row r="6" spans="1:7" x14ac:dyDescent="0.25">
      <c r="B6" s="561"/>
      <c r="C6" s="561"/>
      <c r="D6" s="561"/>
      <c r="E6" s="561"/>
      <c r="F6" s="561"/>
      <c r="G6" s="561"/>
    </row>
    <row r="7" spans="1:7" x14ac:dyDescent="0.25">
      <c r="B7" s="561"/>
      <c r="C7" s="561"/>
      <c r="D7" s="561"/>
      <c r="E7" s="561"/>
      <c r="F7" s="561"/>
      <c r="G7" s="561"/>
    </row>
    <row r="8" spans="1:7" x14ac:dyDescent="0.25">
      <c r="B8" s="561"/>
      <c r="C8" s="561"/>
      <c r="D8" s="561"/>
      <c r="E8" s="561"/>
      <c r="F8" s="561"/>
      <c r="G8" s="561"/>
    </row>
    <row r="10" spans="1:7" ht="21" x14ac:dyDescent="0.35">
      <c r="B10" s="379"/>
    </row>
    <row r="11" spans="1:7" ht="21" x14ac:dyDescent="0.35">
      <c r="B11" s="379"/>
    </row>
    <row r="12" spans="1:7" ht="21" x14ac:dyDescent="0.35">
      <c r="B12" s="380"/>
      <c r="C12" s="191"/>
      <c r="D12" s="191"/>
      <c r="E12" s="191"/>
      <c r="F12" s="191"/>
      <c r="G12" s="191"/>
    </row>
    <row r="13" spans="1:7" ht="21" x14ac:dyDescent="0.35">
      <c r="B13" s="380"/>
      <c r="C13" s="191"/>
      <c r="D13" s="191"/>
      <c r="E13" s="191"/>
      <c r="F13" s="191"/>
      <c r="G13" s="191"/>
    </row>
    <row r="14" spans="1:7" ht="21" x14ac:dyDescent="0.35">
      <c r="B14" s="380"/>
      <c r="C14" s="191"/>
      <c r="D14" s="191"/>
      <c r="E14" s="191"/>
      <c r="F14" s="191"/>
      <c r="G14" s="191"/>
    </row>
    <row r="15" spans="1:7" ht="21" x14ac:dyDescent="0.35">
      <c r="A15" s="391" t="s">
        <v>504</v>
      </c>
      <c r="B15" s="380"/>
      <c r="C15" s="191"/>
      <c r="D15" s="191"/>
      <c r="E15" s="191"/>
      <c r="F15" s="191"/>
      <c r="G15" s="191"/>
    </row>
    <row r="18" spans="1:1" x14ac:dyDescent="0.25">
      <c r="A18" s="381"/>
    </row>
    <row r="19" spans="1:1" x14ac:dyDescent="0.25">
      <c r="A19" s="381"/>
    </row>
    <row r="20" spans="1:1" x14ac:dyDescent="0.25">
      <c r="A20" s="382"/>
    </row>
    <row r="21" spans="1:1" x14ac:dyDescent="0.25">
      <c r="A21" s="381"/>
    </row>
    <row r="22" spans="1:1" x14ac:dyDescent="0.25">
      <c r="A22" s="381"/>
    </row>
    <row r="23" spans="1:1" x14ac:dyDescent="0.25">
      <c r="A23" s="383"/>
    </row>
    <row r="24" spans="1:1" x14ac:dyDescent="0.25">
      <c r="A24" s="383"/>
    </row>
    <row r="25" spans="1:1" x14ac:dyDescent="0.25">
      <c r="A25" s="383"/>
    </row>
    <row r="26" spans="1:1" x14ac:dyDescent="0.25">
      <c r="A26" s="384"/>
    </row>
    <row r="27" spans="1:1" x14ac:dyDescent="0.25">
      <c r="A27" s="384"/>
    </row>
    <row r="28" spans="1:1" x14ac:dyDescent="0.25">
      <c r="A28" s="384"/>
    </row>
    <row r="29" spans="1:1" x14ac:dyDescent="0.25">
      <c r="A29" s="384"/>
    </row>
    <row r="30" spans="1:1" x14ac:dyDescent="0.25">
      <c r="A30" s="384"/>
    </row>
    <row r="31" spans="1:1" x14ac:dyDescent="0.25">
      <c r="A31" s="384"/>
    </row>
    <row r="32" spans="1:1" x14ac:dyDescent="0.25">
      <c r="A32" s="384"/>
    </row>
    <row r="33" spans="1:4" x14ac:dyDescent="0.25">
      <c r="A33" s="383"/>
    </row>
    <row r="34" spans="1:4" x14ac:dyDescent="0.25">
      <c r="A34" s="384"/>
    </row>
    <row r="35" spans="1:4" x14ac:dyDescent="0.25">
      <c r="A35" s="384"/>
    </row>
    <row r="36" spans="1:4" x14ac:dyDescent="0.25">
      <c r="A36" s="383"/>
    </row>
    <row r="37" spans="1:4" x14ac:dyDescent="0.25">
      <c r="A37" s="383"/>
    </row>
    <row r="38" spans="1:4" x14ac:dyDescent="0.25">
      <c r="A38" s="384"/>
    </row>
    <row r="39" spans="1:4" x14ac:dyDescent="0.25">
      <c r="A39" s="383"/>
    </row>
    <row r="40" spans="1:4" x14ac:dyDescent="0.25">
      <c r="A40" s="385"/>
      <c r="B40" s="385"/>
      <c r="C40" s="385"/>
      <c r="D40" s="385"/>
    </row>
    <row r="41" spans="1:4" x14ac:dyDescent="0.25">
      <c r="A41" s="385"/>
      <c r="B41" s="386"/>
      <c r="C41" s="387"/>
      <c r="D41" s="387"/>
    </row>
    <row r="42" spans="1:4" x14ac:dyDescent="0.25">
      <c r="A42" s="385"/>
      <c r="B42" s="387"/>
      <c r="C42" s="387"/>
      <c r="D42" s="387"/>
    </row>
    <row r="43" spans="1:4" x14ac:dyDescent="0.25">
      <c r="A43" s="385"/>
      <c r="B43" s="387"/>
      <c r="C43" s="387"/>
      <c r="D43" s="387"/>
    </row>
    <row r="44" spans="1:4" x14ac:dyDescent="0.25">
      <c r="A44" s="385"/>
      <c r="B44" s="387"/>
      <c r="C44" s="387"/>
      <c r="D44" s="387"/>
    </row>
    <row r="45" spans="1:4" x14ac:dyDescent="0.25">
      <c r="A45" s="385"/>
      <c r="B45" s="386"/>
      <c r="C45" s="387"/>
      <c r="D45" s="387"/>
    </row>
    <row r="46" spans="1:4" x14ac:dyDescent="0.25">
      <c r="A46" s="384"/>
    </row>
    <row r="47" spans="1:4" x14ac:dyDescent="0.25">
      <c r="A47" s="384"/>
    </row>
    <row r="48" spans="1:4" x14ac:dyDescent="0.25">
      <c r="A48" s="383"/>
    </row>
    <row r="49" spans="1:2" x14ac:dyDescent="0.25">
      <c r="A49" s="384"/>
    </row>
    <row r="50" spans="1:2" x14ac:dyDescent="0.25">
      <c r="A50" s="384"/>
    </row>
    <row r="51" spans="1:2" x14ac:dyDescent="0.25">
      <c r="A51" s="383"/>
    </row>
    <row r="52" spans="1:2" x14ac:dyDescent="0.25">
      <c r="A52" s="383"/>
    </row>
    <row r="53" spans="1:2" x14ac:dyDescent="0.25">
      <c r="A53" s="384"/>
    </row>
    <row r="54" spans="1:2" x14ac:dyDescent="0.25">
      <c r="A54" s="384"/>
    </row>
    <row r="55" spans="1:2" x14ac:dyDescent="0.25">
      <c r="A55" s="385"/>
      <c r="B55" s="386"/>
    </row>
    <row r="56" spans="1:2" x14ac:dyDescent="0.25">
      <c r="A56" s="385"/>
      <c r="B56" s="388"/>
    </row>
    <row r="57" spans="1:2" x14ac:dyDescent="0.25">
      <c r="A57" s="385"/>
      <c r="B57" s="388"/>
    </row>
    <row r="58" spans="1:2" x14ac:dyDescent="0.25">
      <c r="A58" s="385"/>
      <c r="B58" s="386"/>
    </row>
    <row r="59" spans="1:2" x14ac:dyDescent="0.25">
      <c r="A59" s="384"/>
    </row>
    <row r="60" spans="1:2" x14ac:dyDescent="0.25">
      <c r="A60" s="384"/>
    </row>
    <row r="61" spans="1:2" x14ac:dyDescent="0.25">
      <c r="A61" s="384"/>
    </row>
    <row r="62" spans="1:2" x14ac:dyDescent="0.25">
      <c r="A62" s="384"/>
    </row>
    <row r="63" spans="1:2" x14ac:dyDescent="0.25">
      <c r="A63" s="384"/>
    </row>
    <row r="64" spans="1:2" x14ac:dyDescent="0.25">
      <c r="A64" s="383"/>
    </row>
    <row r="65" spans="1:2" x14ac:dyDescent="0.25">
      <c r="A65" s="383"/>
    </row>
    <row r="66" spans="1:2" x14ac:dyDescent="0.25">
      <c r="A66" s="384"/>
    </row>
    <row r="67" spans="1:2" x14ac:dyDescent="0.25">
      <c r="A67" s="385"/>
      <c r="B67" s="386"/>
    </row>
    <row r="68" spans="1:2" x14ac:dyDescent="0.25">
      <c r="A68" s="385"/>
      <c r="B68" s="387"/>
    </row>
    <row r="69" spans="1:2" x14ac:dyDescent="0.25">
      <c r="A69" s="385"/>
      <c r="B69" s="387"/>
    </row>
    <row r="70" spans="1:2" x14ac:dyDescent="0.25">
      <c r="A70" s="385"/>
      <c r="B70" s="386"/>
    </row>
    <row r="71" spans="1:2" x14ac:dyDescent="0.25">
      <c r="A71" s="384"/>
    </row>
    <row r="72" spans="1:2" x14ac:dyDescent="0.25">
      <c r="A72" s="383"/>
    </row>
    <row r="73" spans="1:2" x14ac:dyDescent="0.25">
      <c r="A73" s="384"/>
    </row>
    <row r="74" spans="1:2" x14ac:dyDescent="0.25">
      <c r="A74" s="384"/>
    </row>
    <row r="75" spans="1:2" x14ac:dyDescent="0.25">
      <c r="A75" s="384"/>
    </row>
    <row r="76" spans="1:2" x14ac:dyDescent="0.25">
      <c r="A76" s="383"/>
    </row>
    <row r="77" spans="1:2" x14ac:dyDescent="0.25">
      <c r="A77" s="384"/>
    </row>
    <row r="78" spans="1:2" x14ac:dyDescent="0.25">
      <c r="A78" s="384"/>
    </row>
    <row r="79" spans="1:2" x14ac:dyDescent="0.25">
      <c r="A79" s="384"/>
    </row>
    <row r="80" spans="1:2" x14ac:dyDescent="0.25">
      <c r="A80" s="384"/>
    </row>
    <row r="81" spans="1:1" x14ac:dyDescent="0.25">
      <c r="A81" s="384"/>
    </row>
    <row r="82" spans="1:1" x14ac:dyDescent="0.25">
      <c r="A82" s="384"/>
    </row>
    <row r="83" spans="1:1" x14ac:dyDescent="0.25">
      <c r="A83" s="384"/>
    </row>
    <row r="84" spans="1:1" x14ac:dyDescent="0.25">
      <c r="A84" s="384"/>
    </row>
    <row r="85" spans="1:1" x14ac:dyDescent="0.25">
      <c r="A85" s="384"/>
    </row>
    <row r="86" spans="1:1" x14ac:dyDescent="0.25">
      <c r="A86" s="384"/>
    </row>
    <row r="87" spans="1:1" x14ac:dyDescent="0.25">
      <c r="A87" s="384"/>
    </row>
    <row r="88" spans="1:1" x14ac:dyDescent="0.25">
      <c r="A88" s="384"/>
    </row>
    <row r="89" spans="1:1" x14ac:dyDescent="0.25">
      <c r="A89" s="384"/>
    </row>
    <row r="90" spans="1:1" x14ac:dyDescent="0.25">
      <c r="A90" s="384"/>
    </row>
    <row r="91" spans="1:1" x14ac:dyDescent="0.25">
      <c r="A91" s="384"/>
    </row>
    <row r="92" spans="1:1" x14ac:dyDescent="0.25">
      <c r="A92" s="384"/>
    </row>
    <row r="93" spans="1:1" x14ac:dyDescent="0.25">
      <c r="A93" s="383"/>
    </row>
    <row r="94" spans="1:1" x14ac:dyDescent="0.25">
      <c r="A94" s="384"/>
    </row>
    <row r="95" spans="1:1" x14ac:dyDescent="0.25">
      <c r="A95" s="384"/>
    </row>
    <row r="96" spans="1:1" x14ac:dyDescent="0.25">
      <c r="A96" s="384"/>
    </row>
    <row r="97" spans="1:3" x14ac:dyDescent="0.25">
      <c r="A97" s="385"/>
      <c r="B97" s="389"/>
      <c r="C97" s="389"/>
    </row>
    <row r="98" spans="1:3" x14ac:dyDescent="0.25">
      <c r="A98" s="385"/>
      <c r="B98" s="386"/>
      <c r="C98" s="387"/>
    </row>
    <row r="99" spans="1:3" x14ac:dyDescent="0.25">
      <c r="A99" s="385"/>
      <c r="B99" s="387"/>
      <c r="C99" s="387"/>
    </row>
    <row r="100" spans="1:3" x14ac:dyDescent="0.25">
      <c r="A100" s="385"/>
      <c r="B100" s="386"/>
      <c r="C100" s="387"/>
    </row>
    <row r="101" spans="1:3" x14ac:dyDescent="0.25">
      <c r="A101" s="385"/>
      <c r="B101" s="385"/>
      <c r="C101" s="385"/>
    </row>
    <row r="102" spans="1:3" x14ac:dyDescent="0.25">
      <c r="A102" s="384"/>
    </row>
    <row r="103" spans="1:3" x14ac:dyDescent="0.25">
      <c r="A103" s="384"/>
    </row>
    <row r="104" spans="1:3" x14ac:dyDescent="0.25">
      <c r="A104" s="384"/>
    </row>
    <row r="105" spans="1:3" x14ac:dyDescent="0.25">
      <c r="A105" s="384"/>
    </row>
    <row r="106" spans="1:3" x14ac:dyDescent="0.25">
      <c r="A106" s="381"/>
    </row>
    <row r="107" spans="1:3" x14ac:dyDescent="0.25">
      <c r="A107" s="383"/>
    </row>
    <row r="108" spans="1:3" x14ac:dyDescent="0.25">
      <c r="A108" s="384"/>
    </row>
    <row r="109" spans="1:3" x14ac:dyDescent="0.25">
      <c r="A109" s="384"/>
    </row>
    <row r="110" spans="1:3" x14ac:dyDescent="0.25">
      <c r="A110" s="384"/>
    </row>
    <row r="111" spans="1:3" x14ac:dyDescent="0.25">
      <c r="A111" s="384"/>
    </row>
    <row r="112" spans="1:3" x14ac:dyDescent="0.25">
      <c r="A112" s="384"/>
    </row>
    <row r="113" spans="1:1" x14ac:dyDescent="0.25">
      <c r="A113" s="384"/>
    </row>
    <row r="114" spans="1:1" x14ac:dyDescent="0.25">
      <c r="A114" s="384"/>
    </row>
    <row r="115" spans="1:1" x14ac:dyDescent="0.25">
      <c r="A115" s="384"/>
    </row>
    <row r="116" spans="1:1" x14ac:dyDescent="0.25">
      <c r="A116" s="381"/>
    </row>
    <row r="117" spans="1:1" x14ac:dyDescent="0.25">
      <c r="A117" s="383"/>
    </row>
    <row r="118" spans="1:1" x14ac:dyDescent="0.25">
      <c r="A118" s="383"/>
    </row>
    <row r="119" spans="1:1" x14ac:dyDescent="0.25">
      <c r="A119" s="384"/>
    </row>
    <row r="120" spans="1:1" x14ac:dyDescent="0.25">
      <c r="A120" s="390"/>
    </row>
    <row r="121" spans="1:1" x14ac:dyDescent="0.25">
      <c r="A121" s="382"/>
    </row>
    <row r="122" spans="1:1" x14ac:dyDescent="0.25">
      <c r="A122" s="384"/>
    </row>
    <row r="123" spans="1:1" x14ac:dyDescent="0.25">
      <c r="A123" s="384"/>
    </row>
    <row r="124" spans="1:1" x14ac:dyDescent="0.25">
      <c r="A124" s="384"/>
    </row>
    <row r="125" spans="1:1" x14ac:dyDescent="0.25">
      <c r="A125" s="384"/>
    </row>
    <row r="126" spans="1:1" x14ac:dyDescent="0.25">
      <c r="A126" s="384"/>
    </row>
    <row r="127" spans="1:1" x14ac:dyDescent="0.25">
      <c r="A127" s="384"/>
    </row>
    <row r="128" spans="1:1" x14ac:dyDescent="0.25">
      <c r="A128" s="384"/>
    </row>
    <row r="129" spans="1:1" x14ac:dyDescent="0.25">
      <c r="A129" s="384"/>
    </row>
    <row r="130" spans="1:1" x14ac:dyDescent="0.25">
      <c r="A130" s="384"/>
    </row>
    <row r="131" spans="1:1" x14ac:dyDescent="0.25">
      <c r="A131" s="384"/>
    </row>
    <row r="132" spans="1:1" x14ac:dyDescent="0.25">
      <c r="A132" s="384"/>
    </row>
    <row r="133" spans="1:1" x14ac:dyDescent="0.25">
      <c r="A133" s="384"/>
    </row>
    <row r="134" spans="1:1" x14ac:dyDescent="0.25">
      <c r="A134" s="384"/>
    </row>
    <row r="135" spans="1:1" x14ac:dyDescent="0.25">
      <c r="A135" s="384"/>
    </row>
    <row r="136" spans="1:1" x14ac:dyDescent="0.25">
      <c r="A136" s="384"/>
    </row>
    <row r="137" spans="1:1" x14ac:dyDescent="0.25">
      <c r="A137" s="384"/>
    </row>
    <row r="138" spans="1:1" x14ac:dyDescent="0.25">
      <c r="A138" s="384"/>
    </row>
    <row r="139" spans="1:1" x14ac:dyDescent="0.25">
      <c r="A139" s="384"/>
    </row>
    <row r="140" spans="1:1" x14ac:dyDescent="0.25">
      <c r="A140" s="384"/>
    </row>
    <row r="141" spans="1:1" x14ac:dyDescent="0.25">
      <c r="A141" s="384"/>
    </row>
    <row r="142" spans="1:1" x14ac:dyDescent="0.25">
      <c r="A142" s="384"/>
    </row>
    <row r="143" spans="1:1" x14ac:dyDescent="0.25">
      <c r="A143" s="384"/>
    </row>
    <row r="144" spans="1:1" x14ac:dyDescent="0.25">
      <c r="A144" s="384"/>
    </row>
    <row r="145" spans="1:1" x14ac:dyDescent="0.25">
      <c r="A145" s="383"/>
    </row>
    <row r="146" spans="1:1" x14ac:dyDescent="0.25">
      <c r="A146" s="383"/>
    </row>
    <row r="147" spans="1:1" x14ac:dyDescent="0.25">
      <c r="A147" s="384"/>
    </row>
    <row r="148" spans="1:1" x14ac:dyDescent="0.25">
      <c r="A148" s="384"/>
    </row>
    <row r="149" spans="1:1" x14ac:dyDescent="0.25">
      <c r="A149" s="384"/>
    </row>
    <row r="150" spans="1:1" x14ac:dyDescent="0.25">
      <c r="A150" s="384"/>
    </row>
    <row r="151" spans="1:1" x14ac:dyDescent="0.25">
      <c r="A151" s="384"/>
    </row>
    <row r="152" spans="1:1" x14ac:dyDescent="0.25">
      <c r="A152" s="384"/>
    </row>
    <row r="153" spans="1:1" x14ac:dyDescent="0.25">
      <c r="A153" s="384"/>
    </row>
    <row r="154" spans="1:1" x14ac:dyDescent="0.25">
      <c r="A154" s="383"/>
    </row>
    <row r="155" spans="1:1" x14ac:dyDescent="0.25">
      <c r="A155" s="384"/>
    </row>
    <row r="156" spans="1:1" x14ac:dyDescent="0.25">
      <c r="A156" s="384"/>
    </row>
    <row r="157" spans="1:1" x14ac:dyDescent="0.25">
      <c r="A157" s="384"/>
    </row>
    <row r="158" spans="1:1" x14ac:dyDescent="0.25">
      <c r="A158" s="384"/>
    </row>
    <row r="159" spans="1:1" x14ac:dyDescent="0.25">
      <c r="A159" s="384"/>
    </row>
    <row r="160" spans="1:1" x14ac:dyDescent="0.25">
      <c r="A160" s="384"/>
    </row>
    <row r="161" spans="1:1" x14ac:dyDescent="0.25">
      <c r="A161" s="384"/>
    </row>
    <row r="162" spans="1:1" x14ac:dyDescent="0.25">
      <c r="A162" s="384"/>
    </row>
    <row r="163" spans="1:1" x14ac:dyDescent="0.25">
      <c r="A163" s="384"/>
    </row>
    <row r="164" spans="1:1" x14ac:dyDescent="0.25">
      <c r="A164" s="384"/>
    </row>
    <row r="165" spans="1:1" x14ac:dyDescent="0.25">
      <c r="A165" s="384"/>
    </row>
    <row r="166" spans="1:1" x14ac:dyDescent="0.25">
      <c r="A166" s="384"/>
    </row>
    <row r="167" spans="1:1" x14ac:dyDescent="0.25">
      <c r="A167" s="384"/>
    </row>
    <row r="168" spans="1:1" x14ac:dyDescent="0.25">
      <c r="A168" s="384"/>
    </row>
    <row r="169" spans="1:1" x14ac:dyDescent="0.25">
      <c r="A169" s="384"/>
    </row>
    <row r="170" spans="1:1" x14ac:dyDescent="0.25">
      <c r="A170" s="384"/>
    </row>
    <row r="171" spans="1:1" x14ac:dyDescent="0.25">
      <c r="A171" s="384"/>
    </row>
    <row r="172" spans="1:1" x14ac:dyDescent="0.25">
      <c r="A172" s="384"/>
    </row>
    <row r="173" spans="1:1" x14ac:dyDescent="0.25">
      <c r="A173" s="384"/>
    </row>
    <row r="174" spans="1:1" x14ac:dyDescent="0.25">
      <c r="A174" s="384"/>
    </row>
    <row r="175" spans="1:1" x14ac:dyDescent="0.25">
      <c r="A175" s="384"/>
    </row>
    <row r="176" spans="1:1" x14ac:dyDescent="0.25">
      <c r="A176" s="384"/>
    </row>
    <row r="177" spans="1:1" x14ac:dyDescent="0.25">
      <c r="A177" s="384"/>
    </row>
    <row r="178" spans="1:1" x14ac:dyDescent="0.25">
      <c r="A178" s="384"/>
    </row>
    <row r="179" spans="1:1" x14ac:dyDescent="0.25">
      <c r="A179" s="384"/>
    </row>
    <row r="180" spans="1:1" x14ac:dyDescent="0.25">
      <c r="A180" s="384"/>
    </row>
    <row r="181" spans="1:1" x14ac:dyDescent="0.25">
      <c r="A181" s="384"/>
    </row>
    <row r="182" spans="1:1" x14ac:dyDescent="0.25">
      <c r="A182" s="384"/>
    </row>
    <row r="183" spans="1:1" x14ac:dyDescent="0.25">
      <c r="A183" s="384"/>
    </row>
    <row r="184" spans="1:1" x14ac:dyDescent="0.25">
      <c r="A184" s="384"/>
    </row>
    <row r="185" spans="1:1" x14ac:dyDescent="0.25">
      <c r="A185" s="384"/>
    </row>
    <row r="186" spans="1:1" x14ac:dyDescent="0.25">
      <c r="A186" s="384"/>
    </row>
    <row r="187" spans="1:1" x14ac:dyDescent="0.25">
      <c r="A187" s="384"/>
    </row>
    <row r="188" spans="1:1" x14ac:dyDescent="0.25">
      <c r="A188" s="384"/>
    </row>
    <row r="189" spans="1:1" x14ac:dyDescent="0.25">
      <c r="A189" s="384"/>
    </row>
    <row r="190" spans="1:1" x14ac:dyDescent="0.25">
      <c r="A190" s="383"/>
    </row>
    <row r="191" spans="1:1" x14ac:dyDescent="0.25">
      <c r="A191" s="384"/>
    </row>
    <row r="192" spans="1:1" x14ac:dyDescent="0.25">
      <c r="A192" s="383"/>
    </row>
    <row r="193" spans="1:1" x14ac:dyDescent="0.25">
      <c r="A193" s="384"/>
    </row>
    <row r="194" spans="1:1" x14ac:dyDescent="0.25">
      <c r="A194" s="383"/>
    </row>
    <row r="195" spans="1:1" x14ac:dyDescent="0.25">
      <c r="A195" s="384"/>
    </row>
    <row r="196" spans="1:1" x14ac:dyDescent="0.25">
      <c r="A196" s="383"/>
    </row>
    <row r="197" spans="1:1" x14ac:dyDescent="0.25">
      <c r="A197" s="384"/>
    </row>
    <row r="198" spans="1:1" x14ac:dyDescent="0.25">
      <c r="A198" s="384"/>
    </row>
    <row r="199" spans="1:1" x14ac:dyDescent="0.25">
      <c r="A199" s="384"/>
    </row>
    <row r="200" spans="1:1" x14ac:dyDescent="0.25">
      <c r="A200" s="383"/>
    </row>
    <row r="201" spans="1:1" x14ac:dyDescent="0.25">
      <c r="A201" s="384"/>
    </row>
    <row r="202" spans="1:1" x14ac:dyDescent="0.25">
      <c r="A202" s="384"/>
    </row>
    <row r="203" spans="1:1" x14ac:dyDescent="0.25">
      <c r="A203" s="384"/>
    </row>
    <row r="204" spans="1:1" x14ac:dyDescent="0.25">
      <c r="A204" s="384"/>
    </row>
    <row r="205" spans="1:1" x14ac:dyDescent="0.25">
      <c r="A205" s="384"/>
    </row>
    <row r="206" spans="1:1" x14ac:dyDescent="0.25">
      <c r="A206" s="384"/>
    </row>
    <row r="207" spans="1:1" x14ac:dyDescent="0.25">
      <c r="A207" s="384"/>
    </row>
    <row r="208" spans="1:1" x14ac:dyDescent="0.25">
      <c r="A208" s="383"/>
    </row>
    <row r="209" spans="1:1" x14ac:dyDescent="0.25">
      <c r="A209" s="384"/>
    </row>
    <row r="210" spans="1:1" x14ac:dyDescent="0.25">
      <c r="A210" s="384"/>
    </row>
    <row r="211" spans="1:1" x14ac:dyDescent="0.25">
      <c r="A211" s="384"/>
    </row>
    <row r="212" spans="1:1" x14ac:dyDescent="0.25">
      <c r="A212" s="383"/>
    </row>
    <row r="213" spans="1:1" x14ac:dyDescent="0.25">
      <c r="A213" s="383"/>
    </row>
    <row r="214" spans="1:1" x14ac:dyDescent="0.25">
      <c r="A214" s="384"/>
    </row>
    <row r="215" spans="1:1" x14ac:dyDescent="0.25">
      <c r="A215" s="384"/>
    </row>
    <row r="216" spans="1:1" x14ac:dyDescent="0.25">
      <c r="A216" s="384"/>
    </row>
    <row r="217" spans="1:1" x14ac:dyDescent="0.25">
      <c r="A217" s="384"/>
    </row>
    <row r="218" spans="1:1" x14ac:dyDescent="0.25">
      <c r="A218" s="384"/>
    </row>
    <row r="219" spans="1:1" x14ac:dyDescent="0.25">
      <c r="A219" s="384"/>
    </row>
    <row r="220" spans="1:1" x14ac:dyDescent="0.25">
      <c r="A220" s="384"/>
    </row>
    <row r="221" spans="1:1" x14ac:dyDescent="0.25">
      <c r="A221" s="384"/>
    </row>
    <row r="222" spans="1:1" x14ac:dyDescent="0.25">
      <c r="A222" s="384"/>
    </row>
    <row r="223" spans="1:1" x14ac:dyDescent="0.25">
      <c r="A223" s="384"/>
    </row>
    <row r="224" spans="1:1" x14ac:dyDescent="0.25">
      <c r="A224" s="384"/>
    </row>
    <row r="225" spans="1:1" x14ac:dyDescent="0.25">
      <c r="A225" s="384"/>
    </row>
    <row r="226" spans="1:1" x14ac:dyDescent="0.25">
      <c r="A226" s="384"/>
    </row>
    <row r="227" spans="1:1" x14ac:dyDescent="0.25">
      <c r="A227" s="384"/>
    </row>
  </sheetData>
  <mergeCells count="1">
    <mergeCell ref="B2:G8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sqref="A1:G42"/>
    </sheetView>
  </sheetViews>
  <sheetFormatPr baseColWidth="10" defaultColWidth="11.42578125" defaultRowHeight="14.25" x14ac:dyDescent="0.25"/>
  <cols>
    <col min="1" max="1" width="1.42578125" style="88" customWidth="1"/>
    <col min="2" max="2" width="44.28515625" style="88" bestFit="1" customWidth="1"/>
    <col min="3" max="4" width="12.7109375" style="88" customWidth="1"/>
    <col min="5" max="5" width="14.28515625" style="88" customWidth="1"/>
    <col min="6" max="7" width="12.7109375" style="88" customWidth="1"/>
    <col min="8" max="16384" width="11.42578125" style="88"/>
  </cols>
  <sheetData>
    <row r="1" spans="1:7" s="120" customFormat="1" ht="15" x14ac:dyDescent="0.25">
      <c r="A1" s="563" t="s">
        <v>179</v>
      </c>
      <c r="B1" s="563"/>
      <c r="C1" s="563"/>
      <c r="D1" s="563"/>
      <c r="E1" s="563"/>
      <c r="F1" s="563"/>
      <c r="G1" s="563"/>
    </row>
    <row r="2" spans="1:7" s="121" customFormat="1" ht="15.75" x14ac:dyDescent="0.25">
      <c r="A2" s="563" t="s">
        <v>389</v>
      </c>
      <c r="B2" s="563"/>
      <c r="C2" s="563"/>
      <c r="D2" s="563"/>
      <c r="E2" s="563"/>
      <c r="F2" s="563"/>
      <c r="G2" s="563"/>
    </row>
    <row r="3" spans="1:7" s="121" customFormat="1" ht="15.75" x14ac:dyDescent="0.25">
      <c r="A3" s="563" t="s">
        <v>138</v>
      </c>
      <c r="B3" s="563"/>
      <c r="C3" s="563"/>
      <c r="D3" s="563"/>
      <c r="E3" s="563"/>
      <c r="F3" s="563"/>
      <c r="G3" s="563"/>
    </row>
    <row r="4" spans="1:7" s="121" customFormat="1" ht="15.75" x14ac:dyDescent="0.25">
      <c r="A4" s="563" t="s">
        <v>505</v>
      </c>
      <c r="B4" s="563"/>
      <c r="C4" s="563"/>
      <c r="D4" s="563"/>
      <c r="E4" s="563"/>
      <c r="F4" s="563"/>
      <c r="G4" s="563"/>
    </row>
    <row r="5" spans="1:7" s="122" customFormat="1" ht="15.75" thickBot="1" x14ac:dyDescent="0.3">
      <c r="A5" s="564" t="s">
        <v>125</v>
      </c>
      <c r="B5" s="564"/>
      <c r="C5" s="564"/>
      <c r="D5" s="564"/>
      <c r="E5" s="564"/>
      <c r="F5" s="564"/>
      <c r="G5" s="564"/>
    </row>
    <row r="6" spans="1:7" s="118" customFormat="1" ht="45.75" thickBot="1" x14ac:dyDescent="0.3">
      <c r="A6" s="562" t="s">
        <v>116</v>
      </c>
      <c r="B6" s="562"/>
      <c r="C6" s="119" t="s">
        <v>247</v>
      </c>
      <c r="D6" s="119" t="s">
        <v>244</v>
      </c>
      <c r="E6" s="119" t="s">
        <v>245</v>
      </c>
      <c r="F6" s="119" t="s">
        <v>248</v>
      </c>
      <c r="G6" s="119" t="s">
        <v>246</v>
      </c>
    </row>
    <row r="7" spans="1:7" ht="20.100000000000001" customHeight="1" x14ac:dyDescent="0.25">
      <c r="A7" s="123"/>
      <c r="B7" s="124"/>
      <c r="C7" s="125"/>
      <c r="D7" s="125"/>
      <c r="E7" s="125"/>
      <c r="F7" s="125"/>
      <c r="G7" s="125"/>
    </row>
    <row r="8" spans="1:7" ht="20.100000000000001" customHeight="1" x14ac:dyDescent="0.25">
      <c r="A8" s="126" t="s">
        <v>57</v>
      </c>
      <c r="B8" s="127"/>
      <c r="C8" s="125"/>
      <c r="D8" s="125"/>
      <c r="E8" s="125"/>
      <c r="F8" s="125"/>
      <c r="G8" s="125"/>
    </row>
    <row r="9" spans="1:7" ht="20.100000000000001" customHeight="1" x14ac:dyDescent="0.25">
      <c r="A9" s="128"/>
      <c r="B9" s="129"/>
      <c r="C9" s="125"/>
      <c r="D9" s="125"/>
      <c r="E9" s="125"/>
      <c r="F9" s="125"/>
      <c r="G9" s="125"/>
    </row>
    <row r="10" spans="1:7" ht="20.100000000000001" customHeight="1" x14ac:dyDescent="0.25">
      <c r="A10" s="128"/>
      <c r="B10" s="129" t="s">
        <v>59</v>
      </c>
      <c r="C10" s="125"/>
      <c r="D10" s="125"/>
      <c r="E10" s="125"/>
      <c r="F10" s="125"/>
      <c r="G10" s="125"/>
    </row>
    <row r="11" spans="1:7" ht="20.100000000000001" customHeight="1" x14ac:dyDescent="0.25">
      <c r="A11" s="130"/>
      <c r="B11" s="131" t="s">
        <v>61</v>
      </c>
      <c r="C11" s="323">
        <v>306388.19</v>
      </c>
      <c r="D11" s="323">
        <v>924040.32</v>
      </c>
      <c r="E11" s="323">
        <v>925607.5</v>
      </c>
      <c r="F11" s="323">
        <v>304821.01</v>
      </c>
      <c r="G11" s="323">
        <f>+F11-C11</f>
        <v>-1567.179999999993</v>
      </c>
    </row>
    <row r="12" spans="1:7" ht="20.100000000000001" customHeight="1" x14ac:dyDescent="0.25">
      <c r="A12" s="130"/>
      <c r="B12" s="131" t="s">
        <v>63</v>
      </c>
      <c r="C12" s="323">
        <v>250000.4</v>
      </c>
      <c r="D12" s="323">
        <f>666585.98+11754</f>
        <v>678339.98</v>
      </c>
      <c r="E12" s="323">
        <f>916585.98+11754</f>
        <v>928339.98</v>
      </c>
      <c r="F12" s="323">
        <v>0</v>
      </c>
      <c r="G12" s="323">
        <f>+F12-C12</f>
        <v>-250000.4</v>
      </c>
    </row>
    <row r="13" spans="1:7" ht="20.100000000000001" customHeight="1" x14ac:dyDescent="0.25">
      <c r="A13" s="130"/>
      <c r="B13" s="131" t="s">
        <v>65</v>
      </c>
      <c r="C13" s="323"/>
      <c r="D13" s="323"/>
      <c r="E13" s="323"/>
      <c r="F13" s="323"/>
      <c r="G13" s="323"/>
    </row>
    <row r="14" spans="1:7" ht="20.100000000000001" customHeight="1" x14ac:dyDescent="0.25">
      <c r="A14" s="130"/>
      <c r="B14" s="131" t="s">
        <v>67</v>
      </c>
      <c r="C14" s="323"/>
      <c r="D14" s="323"/>
      <c r="E14" s="323"/>
      <c r="F14" s="323"/>
      <c r="G14" s="323"/>
    </row>
    <row r="15" spans="1:7" ht="20.100000000000001" customHeight="1" x14ac:dyDescent="0.25">
      <c r="A15" s="130"/>
      <c r="B15" s="131" t="s">
        <v>69</v>
      </c>
      <c r="C15" s="323"/>
      <c r="D15" s="323"/>
      <c r="E15" s="323"/>
      <c r="F15" s="323"/>
      <c r="G15" s="323"/>
    </row>
    <row r="16" spans="1:7" ht="20.100000000000001" customHeight="1" x14ac:dyDescent="0.25">
      <c r="A16" s="130"/>
      <c r="B16" s="131" t="s">
        <v>71</v>
      </c>
      <c r="C16" s="323"/>
      <c r="D16" s="323"/>
      <c r="E16" s="323"/>
      <c r="F16" s="323"/>
      <c r="G16" s="323"/>
    </row>
    <row r="17" spans="1:7" ht="20.100000000000001" customHeight="1" x14ac:dyDescent="0.25">
      <c r="A17" s="130"/>
      <c r="B17" s="131" t="s">
        <v>73</v>
      </c>
      <c r="C17" s="323"/>
      <c r="D17" s="323"/>
      <c r="E17" s="323"/>
      <c r="F17" s="323"/>
      <c r="G17" s="323"/>
    </row>
    <row r="18" spans="1:7" ht="20.100000000000001" customHeight="1" x14ac:dyDescent="0.25">
      <c r="A18" s="128"/>
      <c r="B18" s="129"/>
      <c r="C18" s="323"/>
      <c r="D18" s="323"/>
      <c r="E18" s="323"/>
      <c r="F18" s="323"/>
      <c r="G18" s="323"/>
    </row>
    <row r="19" spans="1:7" ht="20.100000000000001" customHeight="1" x14ac:dyDescent="0.25">
      <c r="A19" s="128"/>
      <c r="B19" s="129" t="s">
        <v>76</v>
      </c>
      <c r="C19" s="323"/>
      <c r="D19" s="323"/>
      <c r="E19" s="323"/>
      <c r="F19" s="323"/>
      <c r="G19" s="323"/>
    </row>
    <row r="20" spans="1:7" ht="20.100000000000001" customHeight="1" x14ac:dyDescent="0.25">
      <c r="A20" s="130"/>
      <c r="B20" s="131" t="s">
        <v>78</v>
      </c>
      <c r="C20" s="323"/>
      <c r="D20" s="323"/>
      <c r="E20" s="323"/>
      <c r="F20" s="323"/>
      <c r="G20" s="323"/>
    </row>
    <row r="21" spans="1:7" ht="20.100000000000001" customHeight="1" x14ac:dyDescent="0.25">
      <c r="A21" s="130"/>
      <c r="B21" s="131" t="s">
        <v>80</v>
      </c>
      <c r="C21" s="323"/>
      <c r="D21" s="323"/>
      <c r="E21" s="323"/>
      <c r="F21" s="323"/>
      <c r="G21" s="323"/>
    </row>
    <row r="22" spans="1:7" ht="20.100000000000001" customHeight="1" x14ac:dyDescent="0.25">
      <c r="A22" s="130"/>
      <c r="B22" s="131" t="s">
        <v>83</v>
      </c>
      <c r="C22" s="323"/>
      <c r="D22" s="323"/>
      <c r="E22" s="323"/>
      <c r="F22" s="323"/>
      <c r="G22" s="323"/>
    </row>
    <row r="23" spans="1:7" ht="20.100000000000001" customHeight="1" x14ac:dyDescent="0.25">
      <c r="A23" s="130"/>
      <c r="B23" s="131" t="s">
        <v>86</v>
      </c>
      <c r="C23" s="323">
        <f>243318.12+9272+150000+21975.8</f>
        <v>424565.92</v>
      </c>
      <c r="D23" s="323">
        <v>6270</v>
      </c>
      <c r="E23" s="323">
        <v>0</v>
      </c>
      <c r="F23" s="323">
        <f>249588.12+9272+150000+21975.8</f>
        <v>430835.92</v>
      </c>
      <c r="G23" s="323">
        <f>+F23-C23</f>
        <v>6270</v>
      </c>
    </row>
    <row r="24" spans="1:7" ht="20.100000000000001" customHeight="1" x14ac:dyDescent="0.25">
      <c r="A24" s="130"/>
      <c r="B24" s="131" t="s">
        <v>87</v>
      </c>
      <c r="C24" s="323">
        <v>5000</v>
      </c>
      <c r="D24" s="323"/>
      <c r="E24" s="323"/>
      <c r="F24" s="323">
        <v>5000</v>
      </c>
      <c r="G24" s="323">
        <v>0</v>
      </c>
    </row>
    <row r="25" spans="1:7" ht="20.100000000000001" customHeight="1" x14ac:dyDescent="0.25">
      <c r="A25" s="130"/>
      <c r="B25" s="131" t="s">
        <v>89</v>
      </c>
      <c r="C25" s="323">
        <v>-265941</v>
      </c>
      <c r="D25" s="323">
        <v>0</v>
      </c>
      <c r="E25" s="323">
        <v>15257.1</v>
      </c>
      <c r="F25" s="323">
        <v>-281198.09999999998</v>
      </c>
      <c r="G25" s="323">
        <f>+F25-C25</f>
        <v>-15257.099999999977</v>
      </c>
    </row>
    <row r="26" spans="1:7" ht="20.100000000000001" customHeight="1" x14ac:dyDescent="0.25">
      <c r="A26" s="130"/>
      <c r="B26" s="131" t="s">
        <v>90</v>
      </c>
      <c r="C26" s="323"/>
      <c r="D26" s="323"/>
      <c r="E26" s="323"/>
      <c r="F26" s="323"/>
      <c r="G26" s="323"/>
    </row>
    <row r="27" spans="1:7" ht="20.100000000000001" customHeight="1" x14ac:dyDescent="0.25">
      <c r="A27" s="130"/>
      <c r="B27" s="131" t="s">
        <v>92</v>
      </c>
      <c r="C27" s="323"/>
      <c r="D27" s="323"/>
      <c r="E27" s="323"/>
      <c r="F27" s="323"/>
      <c r="G27" s="323"/>
    </row>
    <row r="28" spans="1:7" ht="20.100000000000001" customHeight="1" x14ac:dyDescent="0.25">
      <c r="A28" s="130"/>
      <c r="B28" s="131" t="s">
        <v>94</v>
      </c>
      <c r="C28" s="323"/>
      <c r="D28" s="323"/>
      <c r="E28" s="323"/>
      <c r="F28" s="323"/>
      <c r="G28" s="323"/>
    </row>
    <row r="29" spans="1:7" ht="20.100000000000001" customHeight="1" thickBot="1" x14ac:dyDescent="0.3">
      <c r="A29" s="132"/>
      <c r="B29" s="133"/>
      <c r="C29" s="324"/>
      <c r="D29" s="324"/>
      <c r="E29" s="324"/>
      <c r="F29" s="324"/>
      <c r="G29" s="324"/>
    </row>
    <row r="32" spans="1:7" x14ac:dyDescent="0.25">
      <c r="B32" s="565" t="s">
        <v>513</v>
      </c>
      <c r="C32" s="565"/>
      <c r="D32" s="565"/>
      <c r="E32" s="565"/>
      <c r="F32" s="565"/>
      <c r="G32" s="565"/>
    </row>
    <row r="33" spans="2:7" x14ac:dyDescent="0.25">
      <c r="B33" s="565" t="s">
        <v>514</v>
      </c>
      <c r="C33" s="565"/>
      <c r="D33" s="565"/>
      <c r="E33" s="565"/>
      <c r="F33" s="565"/>
      <c r="G33" s="565"/>
    </row>
    <row r="34" spans="2:7" x14ac:dyDescent="0.25">
      <c r="B34" s="565"/>
      <c r="C34" s="565"/>
      <c r="D34" s="565"/>
      <c r="E34" s="565"/>
      <c r="F34" s="565"/>
      <c r="G34" s="565"/>
    </row>
    <row r="35" spans="2:7" x14ac:dyDescent="0.25">
      <c r="B35" s="565"/>
      <c r="C35" s="565"/>
      <c r="D35" s="565"/>
      <c r="E35" s="565"/>
      <c r="F35" s="565"/>
      <c r="G35" s="565"/>
    </row>
    <row r="36" spans="2:7" x14ac:dyDescent="0.25">
      <c r="B36" s="565" t="s">
        <v>521</v>
      </c>
      <c r="C36" s="565"/>
      <c r="D36" s="565"/>
      <c r="E36" s="565"/>
      <c r="F36" s="565"/>
      <c r="G36" s="565"/>
    </row>
    <row r="37" spans="2:7" x14ac:dyDescent="0.25">
      <c r="B37" s="565" t="s">
        <v>516</v>
      </c>
      <c r="C37" s="565"/>
      <c r="D37" s="565"/>
      <c r="E37" s="565"/>
      <c r="F37" s="565"/>
      <c r="G37" s="565"/>
    </row>
    <row r="38" spans="2:7" x14ac:dyDescent="0.25">
      <c r="B38" s="565"/>
      <c r="C38" s="565"/>
      <c r="D38" s="565"/>
      <c r="E38" s="565"/>
      <c r="F38" s="565"/>
      <c r="G38" s="565"/>
    </row>
    <row r="39" spans="2:7" x14ac:dyDescent="0.25">
      <c r="B39" s="565"/>
      <c r="C39" s="565"/>
      <c r="D39" s="565"/>
      <c r="E39" s="565"/>
      <c r="F39" s="565"/>
      <c r="G39" s="565"/>
    </row>
    <row r="40" spans="2:7" x14ac:dyDescent="0.25">
      <c r="B40" s="565" t="s">
        <v>515</v>
      </c>
      <c r="C40" s="565"/>
      <c r="D40" s="565"/>
      <c r="E40" s="565"/>
      <c r="F40" s="565"/>
      <c r="G40" s="565"/>
    </row>
    <row r="41" spans="2:7" x14ac:dyDescent="0.25">
      <c r="B41" s="565" t="s">
        <v>517</v>
      </c>
      <c r="C41" s="565"/>
      <c r="D41" s="565"/>
      <c r="E41" s="565"/>
      <c r="F41" s="565"/>
      <c r="G41" s="565"/>
    </row>
    <row r="42" spans="2:7" x14ac:dyDescent="0.25">
      <c r="B42" s="565"/>
      <c r="C42" s="565"/>
      <c r="D42" s="565"/>
      <c r="E42" s="565"/>
      <c r="F42" s="565"/>
      <c r="G42" s="565"/>
    </row>
  </sheetData>
  <mergeCells count="17">
    <mergeCell ref="B42:G42"/>
    <mergeCell ref="B37:G37"/>
    <mergeCell ref="B38:G38"/>
    <mergeCell ref="B39:G39"/>
    <mergeCell ref="B40:G40"/>
    <mergeCell ref="B41:G41"/>
    <mergeCell ref="B32:G32"/>
    <mergeCell ref="B33:G33"/>
    <mergeCell ref="B34:G34"/>
    <mergeCell ref="B35:G35"/>
    <mergeCell ref="B36:G36"/>
    <mergeCell ref="A6:B6"/>
    <mergeCell ref="A1:G1"/>
    <mergeCell ref="A2:G2"/>
    <mergeCell ref="A3:G3"/>
    <mergeCell ref="A4:G4"/>
    <mergeCell ref="A5:G5"/>
  </mergeCells>
  <pageMargins left="0.23622047244094491" right="0.15748031496062992" top="0.74803149606299213" bottom="0.74803149606299213" header="0.31496062992125984" footer="0.31496062992125984"/>
  <pageSetup scale="8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H16" sqref="H16"/>
    </sheetView>
  </sheetViews>
  <sheetFormatPr baseColWidth="10" defaultColWidth="11.42578125" defaultRowHeight="14.25" x14ac:dyDescent="0.2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6384" width="11.42578125" style="8"/>
  </cols>
  <sheetData>
    <row r="1" spans="1:7" s="120" customFormat="1" ht="15" x14ac:dyDescent="0.25">
      <c r="A1" s="563" t="s">
        <v>179</v>
      </c>
      <c r="B1" s="563"/>
      <c r="C1" s="563"/>
      <c r="D1" s="563"/>
      <c r="E1" s="563"/>
      <c r="F1" s="563"/>
      <c r="G1" s="563"/>
    </row>
    <row r="2" spans="1:7" s="121" customFormat="1" ht="15.75" x14ac:dyDescent="0.25">
      <c r="A2" s="563" t="s">
        <v>389</v>
      </c>
      <c r="B2" s="563"/>
      <c r="C2" s="563"/>
      <c r="D2" s="563"/>
      <c r="E2" s="563"/>
      <c r="F2" s="563"/>
      <c r="G2" s="563"/>
    </row>
    <row r="3" spans="1:7" s="121" customFormat="1" ht="15.75" x14ac:dyDescent="0.25">
      <c r="A3" s="563" t="s">
        <v>139</v>
      </c>
      <c r="B3" s="563"/>
      <c r="C3" s="563"/>
      <c r="D3" s="563"/>
      <c r="E3" s="563"/>
      <c r="F3" s="563"/>
      <c r="G3" s="563"/>
    </row>
    <row r="4" spans="1:7" s="121" customFormat="1" ht="15.75" x14ac:dyDescent="0.25">
      <c r="A4" s="563" t="s">
        <v>500</v>
      </c>
      <c r="B4" s="563"/>
      <c r="C4" s="563"/>
      <c r="D4" s="563"/>
      <c r="E4" s="563"/>
      <c r="F4" s="563"/>
      <c r="G4" s="563"/>
    </row>
    <row r="5" spans="1:7" s="122" customFormat="1" ht="15.75" thickBot="1" x14ac:dyDescent="0.3">
      <c r="A5" s="564" t="s">
        <v>125</v>
      </c>
      <c r="B5" s="564"/>
      <c r="C5" s="564"/>
      <c r="D5" s="564"/>
      <c r="E5" s="564"/>
      <c r="F5" s="564"/>
      <c r="G5" s="564"/>
    </row>
    <row r="6" spans="1:7" s="136" customFormat="1" ht="37.5" customHeight="1" thickBot="1" x14ac:dyDescent="0.25">
      <c r="A6" s="576" t="s">
        <v>140</v>
      </c>
      <c r="B6" s="577"/>
      <c r="C6" s="134" t="s">
        <v>141</v>
      </c>
      <c r="D6" s="576" t="s">
        <v>142</v>
      </c>
      <c r="E6" s="578"/>
      <c r="F6" s="135" t="s">
        <v>143</v>
      </c>
      <c r="G6" s="134" t="s">
        <v>144</v>
      </c>
    </row>
    <row r="7" spans="1:7" ht="37.5" customHeight="1" x14ac:dyDescent="0.2">
      <c r="A7" s="568"/>
      <c r="B7" s="569"/>
      <c r="C7" s="34"/>
      <c r="D7" s="34"/>
      <c r="E7" s="34"/>
      <c r="F7" s="35"/>
      <c r="G7" s="34"/>
    </row>
    <row r="8" spans="1:7" x14ac:dyDescent="0.2">
      <c r="A8" s="572" t="s">
        <v>145</v>
      </c>
      <c r="B8" s="573"/>
      <c r="C8" s="4"/>
      <c r="D8" s="4"/>
      <c r="E8" s="572"/>
      <c r="F8" s="573"/>
      <c r="G8" s="4"/>
    </row>
    <row r="9" spans="1:7" ht="15" x14ac:dyDescent="0.2">
      <c r="A9" s="574" t="s">
        <v>146</v>
      </c>
      <c r="B9" s="575"/>
      <c r="C9" s="13"/>
      <c r="D9" s="13"/>
      <c r="E9" s="570"/>
      <c r="F9" s="571"/>
      <c r="G9" s="13"/>
    </row>
    <row r="10" spans="1:7" ht="15" x14ac:dyDescent="0.2">
      <c r="A10" s="570" t="s">
        <v>147</v>
      </c>
      <c r="B10" s="571"/>
      <c r="C10" s="13"/>
      <c r="D10" s="13"/>
      <c r="E10" s="570"/>
      <c r="F10" s="571"/>
      <c r="G10" s="13"/>
    </row>
    <row r="11" spans="1:7" ht="15" x14ac:dyDescent="0.2">
      <c r="A11" s="6"/>
      <c r="B11" s="16" t="s">
        <v>148</v>
      </c>
      <c r="C11" s="13"/>
      <c r="D11" s="13"/>
      <c r="E11" s="570"/>
      <c r="F11" s="571"/>
      <c r="G11" s="13"/>
    </row>
    <row r="12" spans="1:7" x14ac:dyDescent="0.2">
      <c r="A12" s="5"/>
      <c r="B12" s="16" t="s">
        <v>149</v>
      </c>
      <c r="C12" s="2"/>
      <c r="D12" s="2"/>
      <c r="E12" s="566"/>
      <c r="F12" s="567"/>
      <c r="G12" s="2"/>
    </row>
    <row r="13" spans="1:7" x14ac:dyDescent="0.2">
      <c r="A13" s="5"/>
      <c r="B13" s="16" t="s">
        <v>150</v>
      </c>
      <c r="C13" s="2"/>
      <c r="D13" s="2"/>
      <c r="E13" s="566"/>
      <c r="F13" s="567"/>
      <c r="G13" s="2"/>
    </row>
    <row r="14" spans="1:7" x14ac:dyDescent="0.2">
      <c r="A14" s="5"/>
      <c r="B14" s="2"/>
      <c r="C14" s="2"/>
      <c r="D14" s="2"/>
      <c r="E14" s="566"/>
      <c r="F14" s="567"/>
      <c r="G14" s="2"/>
    </row>
    <row r="15" spans="1:7" ht="15" x14ac:dyDescent="0.2">
      <c r="A15" s="570" t="s">
        <v>151</v>
      </c>
      <c r="B15" s="571"/>
      <c r="C15" s="13"/>
      <c r="D15" s="13"/>
      <c r="E15" s="570"/>
      <c r="F15" s="571"/>
      <c r="G15" s="13"/>
    </row>
    <row r="16" spans="1:7" x14ac:dyDescent="0.2">
      <c r="A16" s="5"/>
      <c r="B16" s="16" t="s">
        <v>152</v>
      </c>
      <c r="C16" s="2"/>
      <c r="D16" s="2"/>
      <c r="E16" s="566"/>
      <c r="F16" s="567"/>
      <c r="G16" s="2"/>
    </row>
    <row r="17" spans="1:7" ht="15" x14ac:dyDescent="0.2">
      <c r="A17" s="6"/>
      <c r="B17" s="16" t="s">
        <v>153</v>
      </c>
      <c r="C17" s="2"/>
      <c r="D17" s="2"/>
      <c r="E17" s="566"/>
      <c r="F17" s="567"/>
      <c r="G17" s="2"/>
    </row>
    <row r="18" spans="1:7" ht="15" x14ac:dyDescent="0.2">
      <c r="A18" s="6"/>
      <c r="B18" s="16" t="s">
        <v>149</v>
      </c>
      <c r="C18" s="13"/>
      <c r="D18" s="13"/>
      <c r="E18" s="570"/>
      <c r="F18" s="571"/>
      <c r="G18" s="13"/>
    </row>
    <row r="19" spans="1:7" x14ac:dyDescent="0.2">
      <c r="A19" s="5"/>
      <c r="B19" s="16" t="s">
        <v>150</v>
      </c>
      <c r="C19" s="2"/>
      <c r="D19" s="2"/>
      <c r="E19" s="566"/>
      <c r="F19" s="567"/>
      <c r="G19" s="2"/>
    </row>
    <row r="20" spans="1:7" ht="15" x14ac:dyDescent="0.2">
      <c r="A20" s="6"/>
      <c r="B20" s="13"/>
      <c r="C20" s="13"/>
      <c r="D20" s="13"/>
      <c r="E20" s="570"/>
      <c r="F20" s="571"/>
      <c r="G20" s="13"/>
    </row>
    <row r="21" spans="1:7" x14ac:dyDescent="0.2">
      <c r="A21" s="7"/>
      <c r="B21" s="3" t="s">
        <v>154</v>
      </c>
      <c r="C21" s="3"/>
      <c r="D21" s="3"/>
      <c r="E21" s="579"/>
      <c r="F21" s="580"/>
      <c r="G21" s="3"/>
    </row>
    <row r="22" spans="1:7" x14ac:dyDescent="0.2">
      <c r="A22" s="42"/>
      <c r="B22" s="43"/>
      <c r="C22" s="43"/>
      <c r="D22" s="43"/>
      <c r="E22" s="42"/>
      <c r="F22" s="43"/>
      <c r="G22" s="43"/>
    </row>
    <row r="23" spans="1:7" ht="15" x14ac:dyDescent="0.2">
      <c r="A23" s="574" t="s">
        <v>155</v>
      </c>
      <c r="B23" s="575"/>
      <c r="C23" s="13"/>
      <c r="D23" s="13"/>
      <c r="E23" s="570"/>
      <c r="F23" s="571"/>
      <c r="G23" s="13"/>
    </row>
    <row r="24" spans="1:7" ht="15" x14ac:dyDescent="0.2">
      <c r="A24" s="570" t="s">
        <v>147</v>
      </c>
      <c r="B24" s="571"/>
      <c r="C24" s="13"/>
      <c r="D24" s="13"/>
      <c r="E24" s="570"/>
      <c r="F24" s="571"/>
      <c r="G24" s="13"/>
    </row>
    <row r="25" spans="1:7" ht="15" x14ac:dyDescent="0.2">
      <c r="A25" s="6"/>
      <c r="B25" s="16" t="s">
        <v>148</v>
      </c>
      <c r="C25" s="13"/>
      <c r="D25" s="13"/>
      <c r="E25" s="570"/>
      <c r="F25" s="571"/>
      <c r="G25" s="13"/>
    </row>
    <row r="26" spans="1:7" x14ac:dyDescent="0.2">
      <c r="A26" s="5"/>
      <c r="B26" s="16" t="s">
        <v>149</v>
      </c>
      <c r="C26" s="2"/>
      <c r="D26" s="2"/>
      <c r="E26" s="566"/>
      <c r="F26" s="567"/>
      <c r="G26" s="2"/>
    </row>
    <row r="27" spans="1:7" x14ac:dyDescent="0.2">
      <c r="A27" s="5"/>
      <c r="B27" s="16" t="s">
        <v>150</v>
      </c>
      <c r="C27" s="2"/>
      <c r="D27" s="2"/>
      <c r="E27" s="566"/>
      <c r="F27" s="567"/>
      <c r="G27" s="2"/>
    </row>
    <row r="28" spans="1:7" x14ac:dyDescent="0.2">
      <c r="A28" s="5"/>
      <c r="B28" s="2"/>
      <c r="C28" s="2"/>
      <c r="D28" s="2"/>
      <c r="E28" s="566"/>
      <c r="F28" s="567"/>
      <c r="G28" s="2"/>
    </row>
    <row r="29" spans="1:7" ht="15" x14ac:dyDescent="0.2">
      <c r="A29" s="570" t="s">
        <v>151</v>
      </c>
      <c r="B29" s="571"/>
      <c r="C29" s="13"/>
      <c r="D29" s="13"/>
      <c r="E29" s="570"/>
      <c r="F29" s="571"/>
      <c r="G29" s="13"/>
    </row>
    <row r="30" spans="1:7" x14ac:dyDescent="0.2">
      <c r="A30" s="5"/>
      <c r="B30" s="16" t="s">
        <v>152</v>
      </c>
      <c r="C30" s="2"/>
      <c r="D30" s="2"/>
      <c r="E30" s="566"/>
      <c r="F30" s="567"/>
      <c r="G30" s="2"/>
    </row>
    <row r="31" spans="1:7" ht="15" x14ac:dyDescent="0.2">
      <c r="A31" s="6"/>
      <c r="B31" s="16" t="s">
        <v>153</v>
      </c>
      <c r="C31" s="2"/>
      <c r="D31" s="2"/>
      <c r="E31" s="566"/>
      <c r="F31" s="567"/>
      <c r="G31" s="2"/>
    </row>
    <row r="32" spans="1:7" ht="15" x14ac:dyDescent="0.2">
      <c r="A32" s="6"/>
      <c r="B32" s="16" t="s">
        <v>149</v>
      </c>
      <c r="C32" s="13"/>
      <c r="D32" s="13"/>
      <c r="E32" s="570"/>
      <c r="F32" s="571"/>
      <c r="G32" s="13"/>
    </row>
    <row r="33" spans="1:7" x14ac:dyDescent="0.2">
      <c r="A33" s="5"/>
      <c r="B33" s="16" t="s">
        <v>150</v>
      </c>
      <c r="C33" s="2"/>
      <c r="D33" s="2"/>
      <c r="E33" s="566"/>
      <c r="F33" s="567"/>
      <c r="G33" s="2"/>
    </row>
    <row r="34" spans="1:7" ht="15" x14ac:dyDescent="0.2">
      <c r="A34" s="6"/>
      <c r="B34" s="13"/>
      <c r="C34" s="13"/>
      <c r="D34" s="13"/>
      <c r="E34" s="570"/>
      <c r="F34" s="571"/>
      <c r="G34" s="13"/>
    </row>
    <row r="35" spans="1:7" x14ac:dyDescent="0.2">
      <c r="A35" s="7"/>
      <c r="B35" s="3" t="s">
        <v>156</v>
      </c>
      <c r="C35" s="3"/>
      <c r="D35" s="3"/>
      <c r="E35" s="579"/>
      <c r="F35" s="580"/>
      <c r="G35" s="3"/>
    </row>
    <row r="36" spans="1:7" x14ac:dyDescent="0.2">
      <c r="A36" s="5"/>
      <c r="B36" s="2"/>
      <c r="C36" s="2"/>
      <c r="D36" s="2"/>
      <c r="E36" s="566"/>
      <c r="F36" s="567"/>
      <c r="G36" s="2"/>
    </row>
    <row r="37" spans="1:7" x14ac:dyDescent="0.2">
      <c r="A37" s="5"/>
      <c r="B37" s="16" t="s">
        <v>157</v>
      </c>
      <c r="C37" s="2" t="s">
        <v>391</v>
      </c>
      <c r="D37" s="2" t="s">
        <v>182</v>
      </c>
      <c r="E37" s="584">
        <v>193914.43</v>
      </c>
      <c r="F37" s="585"/>
      <c r="G37" s="325">
        <v>253496.98</v>
      </c>
    </row>
    <row r="38" spans="1:7" x14ac:dyDescent="0.2">
      <c r="A38" s="5"/>
      <c r="B38" s="2"/>
      <c r="C38" s="2"/>
      <c r="D38" s="2"/>
      <c r="E38" s="586"/>
      <c r="F38" s="587"/>
      <c r="G38" s="326"/>
    </row>
    <row r="39" spans="1:7" ht="15" x14ac:dyDescent="0.2">
      <c r="A39" s="6"/>
      <c r="B39" s="13" t="s">
        <v>158</v>
      </c>
      <c r="C39" s="13"/>
      <c r="D39" s="13"/>
      <c r="E39" s="588">
        <f>+E37</f>
        <v>193914.43</v>
      </c>
      <c r="F39" s="589"/>
      <c r="G39" s="327">
        <f>+G37</f>
        <v>253496.98</v>
      </c>
    </row>
    <row r="40" spans="1:7" ht="15" x14ac:dyDescent="0.2">
      <c r="A40" s="6"/>
      <c r="B40" s="14"/>
      <c r="C40" s="14"/>
      <c r="D40" s="14"/>
      <c r="E40" s="6"/>
      <c r="F40" s="14"/>
      <c r="G40" s="14"/>
    </row>
    <row r="41" spans="1:7" ht="5.25" customHeight="1" thickBot="1" x14ac:dyDescent="0.25">
      <c r="A41" s="582"/>
      <c r="B41" s="583"/>
      <c r="C41" s="15"/>
      <c r="D41" s="15"/>
      <c r="E41" s="582"/>
      <c r="F41" s="583"/>
      <c r="G41" s="15"/>
    </row>
    <row r="44" spans="1:7" x14ac:dyDescent="0.2">
      <c r="B44" s="581" t="s">
        <v>513</v>
      </c>
      <c r="C44" s="581"/>
      <c r="D44" s="581"/>
      <c r="E44" s="581"/>
      <c r="F44" s="581"/>
      <c r="G44" s="581"/>
    </row>
    <row r="45" spans="1:7" x14ac:dyDescent="0.2">
      <c r="B45" s="581" t="s">
        <v>514</v>
      </c>
      <c r="C45" s="581"/>
      <c r="D45" s="581"/>
      <c r="E45" s="581"/>
      <c r="F45" s="581"/>
      <c r="G45" s="581"/>
    </row>
    <row r="46" spans="1:7" x14ac:dyDescent="0.2">
      <c r="B46" s="581"/>
      <c r="C46" s="581"/>
      <c r="D46" s="581"/>
      <c r="E46" s="581"/>
      <c r="F46" s="581"/>
      <c r="G46" s="581"/>
    </row>
    <row r="47" spans="1:7" x14ac:dyDescent="0.2">
      <c r="B47" s="104"/>
      <c r="C47" s="104"/>
      <c r="D47" s="104"/>
      <c r="E47" s="104"/>
      <c r="F47" s="104"/>
    </row>
    <row r="48" spans="1:7" x14ac:dyDescent="0.2">
      <c r="B48" s="581" t="s">
        <v>521</v>
      </c>
      <c r="C48" s="581"/>
      <c r="D48" s="581"/>
      <c r="E48" s="581"/>
      <c r="F48" s="581"/>
      <c r="G48" s="581"/>
    </row>
    <row r="49" spans="2:7" x14ac:dyDescent="0.2">
      <c r="B49" s="581" t="s">
        <v>516</v>
      </c>
      <c r="C49" s="581"/>
      <c r="D49" s="581"/>
      <c r="E49" s="581"/>
      <c r="F49" s="581"/>
      <c r="G49" s="581"/>
    </row>
    <row r="51" spans="2:7" x14ac:dyDescent="0.2">
      <c r="B51" s="581"/>
      <c r="C51" s="581"/>
      <c r="D51" s="581"/>
      <c r="E51" s="581"/>
      <c r="F51" s="581"/>
      <c r="G51" s="581"/>
    </row>
    <row r="52" spans="2:7" x14ac:dyDescent="0.2">
      <c r="B52" s="581" t="s">
        <v>515</v>
      </c>
      <c r="C52" s="581"/>
      <c r="D52" s="581"/>
      <c r="E52" s="581"/>
      <c r="F52" s="581"/>
      <c r="G52" s="581"/>
    </row>
    <row r="53" spans="2:7" x14ac:dyDescent="0.2">
      <c r="B53" s="581" t="s">
        <v>517</v>
      </c>
      <c r="C53" s="581"/>
      <c r="D53" s="581"/>
      <c r="E53" s="581"/>
      <c r="F53" s="581"/>
      <c r="G53" s="581"/>
    </row>
    <row r="54" spans="2:7" x14ac:dyDescent="0.2">
      <c r="B54" s="581"/>
      <c r="C54" s="581"/>
      <c r="D54" s="581"/>
      <c r="E54" s="581"/>
      <c r="F54" s="581"/>
      <c r="G54" s="581"/>
    </row>
    <row r="55" spans="2:7" x14ac:dyDescent="0.2">
      <c r="B55" s="581"/>
      <c r="C55" s="581"/>
      <c r="D55" s="581"/>
      <c r="E55" s="581"/>
      <c r="F55" s="581"/>
      <c r="G55" s="581"/>
    </row>
    <row r="56" spans="2:7" x14ac:dyDescent="0.2">
      <c r="B56" s="581"/>
      <c r="C56" s="581"/>
      <c r="D56" s="581"/>
      <c r="E56" s="581"/>
      <c r="F56" s="581"/>
      <c r="G56" s="581"/>
    </row>
  </sheetData>
  <mergeCells count="59">
    <mergeCell ref="B55:G55"/>
    <mergeCell ref="B56:G56"/>
    <mergeCell ref="B49:G49"/>
    <mergeCell ref="B51:G51"/>
    <mergeCell ref="B52:G52"/>
    <mergeCell ref="B53:G53"/>
    <mergeCell ref="B54:G54"/>
    <mergeCell ref="B44:G44"/>
    <mergeCell ref="B45:G45"/>
    <mergeCell ref="B46:G46"/>
    <mergeCell ref="B48:G48"/>
    <mergeCell ref="A29:B29"/>
    <mergeCell ref="A41:B41"/>
    <mergeCell ref="E41:F41"/>
    <mergeCell ref="E37:F37"/>
    <mergeCell ref="E38:F38"/>
    <mergeCell ref="E39:F39"/>
    <mergeCell ref="E30:F30"/>
    <mergeCell ref="E34:F34"/>
    <mergeCell ref="E35:F35"/>
    <mergeCell ref="E36:F36"/>
    <mergeCell ref="E31:F31"/>
    <mergeCell ref="E32:F32"/>
    <mergeCell ref="E27:F27"/>
    <mergeCell ref="E28:F28"/>
    <mergeCell ref="E29:F29"/>
    <mergeCell ref="A24:B24"/>
    <mergeCell ref="E24:F24"/>
    <mergeCell ref="E18:F18"/>
    <mergeCell ref="A23:B23"/>
    <mergeCell ref="E23:F23"/>
    <mergeCell ref="E25:F25"/>
    <mergeCell ref="E26:F26"/>
    <mergeCell ref="E19:F19"/>
    <mergeCell ref="E20:F20"/>
    <mergeCell ref="E21:F21"/>
    <mergeCell ref="A6:B6"/>
    <mergeCell ref="D6:E6"/>
    <mergeCell ref="A1:G1"/>
    <mergeCell ref="A2:G2"/>
    <mergeCell ref="A3:G3"/>
    <mergeCell ref="A4:G4"/>
    <mergeCell ref="A5:G5"/>
    <mergeCell ref="E33:F33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E16:F16"/>
    <mergeCell ref="E17:F17"/>
  </mergeCells>
  <pageMargins left="0.23622047244094491" right="0.27559055118110237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5</vt:i4>
      </vt:variant>
    </vt:vector>
  </HeadingPairs>
  <TitlesOfParts>
    <vt:vector size="30" baseType="lpstr">
      <vt:lpstr>CPCA-I-01</vt:lpstr>
      <vt:lpstr>CPCA-I-01-A (EDO RESULTADOS)</vt:lpstr>
      <vt:lpstr>CPCA-I-01-B</vt:lpstr>
      <vt:lpstr>CPCA-I-02</vt:lpstr>
      <vt:lpstr>CPCA-I-03</vt:lpstr>
      <vt:lpstr>CPCA-I-04</vt:lpstr>
      <vt:lpstr>CPCA-I-05 Notas</vt:lpstr>
      <vt:lpstr>CPCA-I-06</vt:lpstr>
      <vt:lpstr>CPCA-I-07</vt:lpstr>
      <vt:lpstr>CPCA-II-08</vt:lpstr>
      <vt:lpstr>CPCA-I-08-A...CONCIL. INGRESOS</vt:lpstr>
      <vt:lpstr>CPCA-II-09</vt:lpstr>
      <vt:lpstr>CPCA-II-09-A.</vt:lpstr>
      <vt:lpstr>CPCA-II-09-B.</vt:lpstr>
      <vt:lpstr>CPCA-II-09-C</vt:lpstr>
      <vt:lpstr>CPCA-II-09-D.CONCIL. EGRESOS</vt:lpstr>
      <vt:lpstr>CPCA-II-10</vt:lpstr>
      <vt:lpstr>CPCA-II-11</vt:lpstr>
      <vt:lpstr>CPCA-II-12</vt:lpstr>
      <vt:lpstr>CPCA-III-13</vt:lpstr>
      <vt:lpstr>CPCA-III-14</vt:lpstr>
      <vt:lpstr>CPCA-IV-15</vt:lpstr>
      <vt:lpstr>CPCA-IV-16</vt:lpstr>
      <vt:lpstr>Lista CORUJO</vt:lpstr>
      <vt:lpstr>Hoja1</vt:lpstr>
      <vt:lpstr>'CPCA-III-13'!Área_de_impresión</vt:lpstr>
      <vt:lpstr>'CPCA-I-05 Notas'!OLE_LINK1</vt:lpstr>
      <vt:lpstr>'CPCA-I-01-A (EDO RESULTADOS)'!Títulos_a_imprimir</vt:lpstr>
      <vt:lpstr>'CPCA-I-03'!Títulos_a_imprimir</vt:lpstr>
      <vt:lpstr>'CPCA-III-13'!Títulos_a_imprimir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Comunicación</dc:creator>
  <cp:lastModifiedBy>MusorAyudante</cp:lastModifiedBy>
  <cp:lastPrinted>2015-05-13T21:49:15Z</cp:lastPrinted>
  <dcterms:created xsi:type="dcterms:W3CDTF">2014-03-28T01:13:38Z</dcterms:created>
  <dcterms:modified xsi:type="dcterms:W3CDTF">2015-08-12T17:40:24Z</dcterms:modified>
</cp:coreProperties>
</file>