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orAyudante\Documents\2015\ENTREGA RECEPCIÓN\Informe Trimiestral 2015\"/>
    </mc:Choice>
  </mc:AlternateContent>
  <bookViews>
    <workbookView xWindow="0" yWindow="0" windowWidth="20490" windowHeight="7755" firstSheet="10" activeTab="12"/>
  </bookViews>
  <sheets>
    <sheet name="CPCA-I-01" sheetId="2" r:id="rId1"/>
    <sheet name="CPCA-I-01-A (EDO RESULTADOS)" sheetId="1" r:id="rId2"/>
    <sheet name="CPCA-I-01-B" sheetId="23" r:id="rId3"/>
    <sheet name="CPCA-I-02" sheetId="3" r:id="rId4"/>
    <sheet name="CPCA-I-03" sheetId="5" r:id="rId5"/>
    <sheet name="CPCA-I-04" sheetId="14" r:id="rId6"/>
    <sheet name="CPCA-I-05 Notas" sheetId="13" r:id="rId7"/>
    <sheet name="CPCA-I-06" sheetId="6" r:id="rId8"/>
    <sheet name="CPCA-I-07" sheetId="7" r:id="rId9"/>
    <sheet name="CPCA-II-08 nueva" sheetId="32" r:id="rId10"/>
    <sheet name="CPCA-II-08-A...CONCIL. INGRESOS" sheetId="21" r:id="rId11"/>
    <sheet name="CPCA-II-09  nueva" sheetId="33" r:id="rId12"/>
    <sheet name="CPCA-II-09-A. nueva " sheetId="34" r:id="rId13"/>
    <sheet name="CPCA-II-09-B nuevo " sheetId="35" r:id="rId14"/>
    <sheet name="CPCA-II-09-C nuevo" sheetId="36" r:id="rId15"/>
    <sheet name="CPCA-II-09-D.CONCIL. EGRESOS" sheetId="24" r:id="rId16"/>
    <sheet name="CPCA-II-10" sheetId="16" r:id="rId17"/>
    <sheet name="CPCA-II-11" sheetId="19" r:id="rId18"/>
    <sheet name="CPCA-II-12" sheetId="20" r:id="rId19"/>
    <sheet name="CPCA-III-14 nuevo" sheetId="37" r:id="rId20"/>
    <sheet name="CPCA-IV-15" sheetId="29" r:id="rId21"/>
    <sheet name="CPCA-IV-16" sheetId="30" r:id="rId22"/>
    <sheet name="CPCA-IV-17 nuevo" sheetId="38" r:id="rId23"/>
    <sheet name="Lista " sheetId="39" r:id="rId24"/>
    <sheet name="Lista CORUJO" sheetId="15" r:id="rId25"/>
    <sheet name="Hoja1" sheetId="22" r:id="rId26"/>
    <sheet name="Hoja10" sheetId="40" r:id="rId27"/>
  </sheets>
  <externalReferences>
    <externalReference r:id="rId28"/>
  </externalReferences>
  <definedNames>
    <definedName name="_xlnm._FilterDatabase" localSheetId="0" hidden="1">'CPCA-I-01'!$A$1:$G$49</definedName>
    <definedName name="_xlnm._FilterDatabase" localSheetId="4" hidden="1">'CPCA-I-03'!$A$1:$C$73</definedName>
    <definedName name="_ftn1" localSheetId="1">'CPCA-I-01-A (EDO RESULTADOS)'!#REF!</definedName>
    <definedName name="_ftnref1" localSheetId="1">'CPCA-I-01-A (EDO RESULTADOS)'!#REF!</definedName>
    <definedName name="_xlnm.Print_Area" localSheetId="9">'CPCA-II-08 nueva'!#REF!</definedName>
    <definedName name="_xlnm.Print_Area" localSheetId="13">'CPCA-II-09-B nuevo '!$A$1:$J$99</definedName>
    <definedName name="_xlnm.Print_Area" localSheetId="14">'CPCA-II-09-C nuevo'!$A$1:$J$145</definedName>
    <definedName name="_xlnm.Print_Area" localSheetId="19">'CPCA-III-14 nuevo'!$A$1:$E$185</definedName>
    <definedName name="_xlnm.Print_Area" localSheetId="22">'CPCA-IV-17 nuevo'!$A$1:$E$72</definedName>
    <definedName name="_xlnm.Print_Area" localSheetId="23">'Lista '!$A$1:$G$47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>#REF!</definedName>
    <definedName name="OLE_LINK1" localSheetId="6">'CPCA-I-05 Notas'!$A$18</definedName>
    <definedName name="ppto">[1]Hoja2!$B$3:$M$95</definedName>
    <definedName name="qw">#REF!</definedName>
    <definedName name="_xlnm.Print_Titles" localSheetId="1">'CPCA-I-01-A (EDO RESULTADOS)'!$2:$5</definedName>
    <definedName name="_xlnm.Print_Titles" localSheetId="4">'CPCA-I-03'!$1:$5</definedName>
  </definedNames>
  <calcPr calcId="152511"/>
</workbook>
</file>

<file path=xl/calcChain.xml><?xml version="1.0" encoding="utf-8"?>
<calcChain xmlns="http://schemas.openxmlformats.org/spreadsheetml/2006/main">
  <c r="K184" i="34" l="1"/>
  <c r="K20" i="32"/>
  <c r="K23" i="32"/>
  <c r="K25" i="32"/>
  <c r="C21" i="23" l="1"/>
  <c r="D21" i="23"/>
  <c r="C18" i="24" l="1"/>
  <c r="J130" i="36"/>
  <c r="I130" i="36"/>
  <c r="H130" i="36"/>
  <c r="G130" i="36"/>
  <c r="F130" i="36"/>
  <c r="E130" i="36"/>
  <c r="D130" i="36"/>
  <c r="C130" i="36"/>
  <c r="J85" i="36"/>
  <c r="I85" i="36"/>
  <c r="H85" i="36"/>
  <c r="G85" i="36"/>
  <c r="F85" i="36"/>
  <c r="E85" i="36"/>
  <c r="D85" i="36"/>
  <c r="C85" i="36"/>
  <c r="J37" i="36"/>
  <c r="I37" i="36"/>
  <c r="H37" i="36"/>
  <c r="G37" i="36"/>
  <c r="F37" i="36"/>
  <c r="E37" i="36"/>
  <c r="D37" i="36"/>
  <c r="C37" i="36"/>
  <c r="I18" i="36"/>
  <c r="H18" i="36"/>
  <c r="G18" i="36"/>
  <c r="F18" i="36"/>
  <c r="E18" i="36"/>
  <c r="D18" i="36"/>
  <c r="C18" i="36"/>
  <c r="J9" i="36"/>
  <c r="J18" i="36" s="1"/>
  <c r="I19" i="35"/>
  <c r="H19" i="35"/>
  <c r="G19" i="35"/>
  <c r="F19" i="35"/>
  <c r="E19" i="35"/>
  <c r="D19" i="35"/>
  <c r="C19" i="35"/>
  <c r="J9" i="35"/>
  <c r="J19" i="35" s="1"/>
  <c r="J75" i="34"/>
  <c r="J58" i="34"/>
  <c r="J52" i="34"/>
  <c r="D97" i="34"/>
  <c r="D45" i="34"/>
  <c r="D148" i="34"/>
  <c r="E183" i="34"/>
  <c r="K183" i="34" s="1"/>
  <c r="E170" i="34"/>
  <c r="J170" i="34" s="1"/>
  <c r="E166" i="34"/>
  <c r="K166" i="34" s="1"/>
  <c r="E163" i="34"/>
  <c r="J163" i="34" s="1"/>
  <c r="E161" i="34"/>
  <c r="K161" i="34" s="1"/>
  <c r="E159" i="34"/>
  <c r="J159" i="34" s="1"/>
  <c r="E156" i="34"/>
  <c r="K156" i="34" s="1"/>
  <c r="E154" i="34"/>
  <c r="J154" i="34" s="1"/>
  <c r="E153" i="34"/>
  <c r="K153" i="34" s="1"/>
  <c r="E151" i="34"/>
  <c r="J151" i="34" s="1"/>
  <c r="E148" i="34"/>
  <c r="K148" i="34" s="1"/>
  <c r="E146" i="34"/>
  <c r="J146" i="34" s="1"/>
  <c r="E144" i="34"/>
  <c r="J144" i="34" s="1"/>
  <c r="E142" i="34"/>
  <c r="J142" i="34" s="1"/>
  <c r="E140" i="34"/>
  <c r="J140" i="34" s="1"/>
  <c r="E138" i="34"/>
  <c r="J138" i="34" s="1"/>
  <c r="E136" i="34"/>
  <c r="J136" i="34" s="1"/>
  <c r="E133" i="34"/>
  <c r="J133" i="34" s="1"/>
  <c r="E131" i="34"/>
  <c r="J131" i="34" s="1"/>
  <c r="E129" i="34"/>
  <c r="J129" i="34" s="1"/>
  <c r="E126" i="34"/>
  <c r="J126" i="34" s="1"/>
  <c r="E124" i="34"/>
  <c r="J124" i="34" s="1"/>
  <c r="E122" i="34"/>
  <c r="K122" i="34" s="1"/>
  <c r="E115" i="34"/>
  <c r="J115" i="34" s="1"/>
  <c r="E113" i="34"/>
  <c r="J113" i="34" s="1"/>
  <c r="E111" i="34"/>
  <c r="J111" i="34" s="1"/>
  <c r="E108" i="34"/>
  <c r="J108" i="34" s="1"/>
  <c r="E106" i="34"/>
  <c r="J106" i="34" s="1"/>
  <c r="E104" i="34"/>
  <c r="K104" i="34" s="1"/>
  <c r="E102" i="34"/>
  <c r="J102" i="34" s="1"/>
  <c r="E100" i="34"/>
  <c r="K100" i="34" s="1"/>
  <c r="E92" i="34"/>
  <c r="J92" i="34" s="1"/>
  <c r="E90" i="34"/>
  <c r="K90" i="34" s="1"/>
  <c r="E88" i="34"/>
  <c r="J88" i="34" s="1"/>
  <c r="E85" i="34"/>
  <c r="J85" i="34" s="1"/>
  <c r="E82" i="34"/>
  <c r="J82" i="34" s="1"/>
  <c r="E78" i="34"/>
  <c r="J78" i="34" s="1"/>
  <c r="E75" i="34"/>
  <c r="E71" i="34"/>
  <c r="J71" i="34" s="1"/>
  <c r="E69" i="34"/>
  <c r="J69" i="34" s="1"/>
  <c r="E66" i="34"/>
  <c r="J66" i="34" s="1"/>
  <c r="E64" i="34"/>
  <c r="J64" i="34" s="1"/>
  <c r="E63" i="34"/>
  <c r="K63" i="34" s="1"/>
  <c r="E58" i="34"/>
  <c r="E60" i="34"/>
  <c r="J60" i="34" s="1"/>
  <c r="E56" i="34"/>
  <c r="J56" i="34" s="1"/>
  <c r="E54" i="34"/>
  <c r="E52" i="34"/>
  <c r="E50" i="34"/>
  <c r="K50" i="34" s="1"/>
  <c r="E48" i="34"/>
  <c r="J48" i="34" s="1"/>
  <c r="J50" i="34"/>
  <c r="E96" i="34"/>
  <c r="J96" i="34" s="1"/>
  <c r="E94" i="34"/>
  <c r="K94" i="34" s="1"/>
  <c r="E73" i="34"/>
  <c r="J73" i="34" s="1"/>
  <c r="E81" i="34"/>
  <c r="K81" i="34" s="1"/>
  <c r="K170" i="34"/>
  <c r="K163" i="34"/>
  <c r="K159" i="34"/>
  <c r="K154" i="34"/>
  <c r="K151" i="34"/>
  <c r="K146" i="34"/>
  <c r="K144" i="34"/>
  <c r="K142" i="34"/>
  <c r="K140" i="34"/>
  <c r="K138" i="34"/>
  <c r="K136" i="34"/>
  <c r="K133" i="34"/>
  <c r="K131" i="34"/>
  <c r="K129" i="34"/>
  <c r="K124" i="34"/>
  <c r="K115" i="34"/>
  <c r="K111" i="34"/>
  <c r="K108" i="34"/>
  <c r="K102" i="34"/>
  <c r="K96" i="34"/>
  <c r="K92" i="34"/>
  <c r="K88" i="34"/>
  <c r="K75" i="34"/>
  <c r="K73" i="34"/>
  <c r="K71" i="34"/>
  <c r="K69" i="34"/>
  <c r="K66" i="34"/>
  <c r="K58" i="34"/>
  <c r="K56" i="34"/>
  <c r="K52" i="34"/>
  <c r="K48" i="34"/>
  <c r="J63" i="34" l="1"/>
  <c r="J81" i="34"/>
  <c r="J90" i="34"/>
  <c r="J100" i="34"/>
  <c r="J97" i="34" s="1"/>
  <c r="J122" i="34"/>
  <c r="J148" i="34"/>
  <c r="J156" i="34"/>
  <c r="J166" i="34"/>
  <c r="J94" i="34"/>
  <c r="J104" i="34"/>
  <c r="J153" i="34"/>
  <c r="J161" i="34"/>
  <c r="J183" i="34"/>
  <c r="I167" i="34"/>
  <c r="H167" i="34"/>
  <c r="G167" i="34"/>
  <c r="F167" i="34"/>
  <c r="E167" i="34"/>
  <c r="K167" i="34" s="1"/>
  <c r="D167" i="34"/>
  <c r="C167" i="34"/>
  <c r="I10" i="34"/>
  <c r="H10" i="34"/>
  <c r="G10" i="34"/>
  <c r="F10" i="34"/>
  <c r="D10" i="34"/>
  <c r="C10" i="34"/>
  <c r="F168" i="34"/>
  <c r="H168" i="34" s="1"/>
  <c r="I97" i="34"/>
  <c r="H97" i="34"/>
  <c r="G97" i="34"/>
  <c r="F97" i="34"/>
  <c r="I45" i="34"/>
  <c r="H45" i="34"/>
  <c r="G45" i="34"/>
  <c r="F45" i="34"/>
  <c r="E168" i="34"/>
  <c r="G168" i="34" s="1"/>
  <c r="I168" i="34" s="1"/>
  <c r="E97" i="34"/>
  <c r="E45" i="34"/>
  <c r="E44" i="34"/>
  <c r="E42" i="34"/>
  <c r="E40" i="34"/>
  <c r="E39" i="34"/>
  <c r="E38" i="34"/>
  <c r="E37" i="34"/>
  <c r="E36" i="34"/>
  <c r="E35" i="34"/>
  <c r="E34" i="34"/>
  <c r="E33" i="34"/>
  <c r="E31" i="34"/>
  <c r="E29" i="34"/>
  <c r="J29" i="34" s="1"/>
  <c r="E28" i="34"/>
  <c r="J28" i="34" s="1"/>
  <c r="E27" i="34"/>
  <c r="J27" i="34" s="1"/>
  <c r="E26" i="34"/>
  <c r="E24" i="34"/>
  <c r="E13" i="34"/>
  <c r="C97" i="34"/>
  <c r="C184" i="34" s="1"/>
  <c r="C45" i="34"/>
  <c r="E13" i="33"/>
  <c r="D11" i="33"/>
  <c r="D18" i="33" s="1"/>
  <c r="D10" i="33"/>
  <c r="J13" i="33"/>
  <c r="J9" i="33"/>
  <c r="K13" i="33"/>
  <c r="K9" i="33"/>
  <c r="I18" i="33"/>
  <c r="H18" i="33"/>
  <c r="G18" i="33"/>
  <c r="F18" i="33"/>
  <c r="C11" i="33"/>
  <c r="E11" i="33" s="1"/>
  <c r="C10" i="33"/>
  <c r="E10" i="33" s="1"/>
  <c r="J55" i="32"/>
  <c r="H55" i="32"/>
  <c r="H53" i="32"/>
  <c r="F55" i="32"/>
  <c r="F60" i="32" s="1"/>
  <c r="I60" i="32"/>
  <c r="H60" i="32"/>
  <c r="G60" i="32"/>
  <c r="E60" i="32"/>
  <c r="D60" i="32"/>
  <c r="C55" i="32"/>
  <c r="K55" i="32" s="1"/>
  <c r="C53" i="32"/>
  <c r="C60" i="32" s="1"/>
  <c r="I25" i="32"/>
  <c r="H25" i="32"/>
  <c r="G25" i="32"/>
  <c r="F25" i="32"/>
  <c r="J23" i="32"/>
  <c r="J20" i="32"/>
  <c r="J25" i="32" s="1"/>
  <c r="E25" i="32"/>
  <c r="C25" i="32"/>
  <c r="J10" i="33" l="1"/>
  <c r="K10" i="33"/>
  <c r="E18" i="33"/>
  <c r="K18" i="33" s="1"/>
  <c r="K60" i="32"/>
  <c r="J11" i="33"/>
  <c r="K11" i="33"/>
  <c r="J33" i="34"/>
  <c r="K33" i="34"/>
  <c r="J37" i="34"/>
  <c r="K37" i="34"/>
  <c r="J42" i="34"/>
  <c r="K42" i="34"/>
  <c r="K13" i="34"/>
  <c r="J13" i="34"/>
  <c r="K34" i="34"/>
  <c r="J34" i="34"/>
  <c r="K44" i="34"/>
  <c r="J44" i="34"/>
  <c r="J53" i="32"/>
  <c r="J60" i="32" s="1"/>
  <c r="C18" i="33"/>
  <c r="K24" i="34"/>
  <c r="J24" i="34"/>
  <c r="J35" i="34"/>
  <c r="K35" i="34"/>
  <c r="J39" i="34"/>
  <c r="K39" i="34"/>
  <c r="G184" i="34"/>
  <c r="E10" i="34"/>
  <c r="K53" i="32"/>
  <c r="K38" i="34"/>
  <c r="J38" i="34"/>
  <c r="K10" i="34"/>
  <c r="J167" i="34"/>
  <c r="J26" i="34"/>
  <c r="K26" i="34"/>
  <c r="J31" i="34"/>
  <c r="K31" i="34"/>
  <c r="J36" i="34"/>
  <c r="K36" i="34"/>
  <c r="J40" i="34"/>
  <c r="K40" i="34"/>
  <c r="K97" i="34"/>
  <c r="D184" i="34"/>
  <c r="F184" i="34"/>
  <c r="K45" i="34"/>
  <c r="J45" i="34"/>
  <c r="E184" i="34"/>
  <c r="I184" i="34"/>
  <c r="H184" i="34"/>
  <c r="F25" i="6"/>
  <c r="E12" i="6"/>
  <c r="D12" i="6"/>
  <c r="F12" i="6" s="1"/>
  <c r="F11" i="6"/>
  <c r="D11" i="6"/>
  <c r="C63" i="5"/>
  <c r="B63" i="5"/>
  <c r="D46" i="23"/>
  <c r="D50" i="23" s="1"/>
  <c r="C46" i="23"/>
  <c r="C50" i="23" s="1"/>
  <c r="D8" i="23"/>
  <c r="C8" i="23"/>
  <c r="D55" i="1"/>
  <c r="D65" i="1" s="1"/>
  <c r="C55" i="1"/>
  <c r="C30" i="1"/>
  <c r="D17" i="1"/>
  <c r="C17" i="1"/>
  <c r="D8" i="1"/>
  <c r="D27" i="1" s="1"/>
  <c r="C8" i="1"/>
  <c r="C38" i="23" l="1"/>
  <c r="C65" i="23" s="1"/>
  <c r="C68" i="23" s="1"/>
  <c r="D38" i="23"/>
  <c r="D65" i="23" s="1"/>
  <c r="D68" i="23" s="1"/>
  <c r="C27" i="1"/>
  <c r="C67" i="1" s="1"/>
  <c r="C65" i="1"/>
  <c r="J10" i="34"/>
  <c r="J184" i="34"/>
  <c r="J18" i="33"/>
  <c r="D67" i="1"/>
  <c r="D9" i="24" l="1"/>
  <c r="D130" i="30" l="1"/>
  <c r="D17" i="24" l="1"/>
  <c r="D26" i="24" s="1"/>
  <c r="H26" i="24" l="1"/>
  <c r="C23" i="6"/>
  <c r="F23" i="6" s="1"/>
  <c r="G23" i="6" s="1"/>
  <c r="G25" i="6"/>
  <c r="G12" i="6"/>
  <c r="G11" i="6"/>
  <c r="D34" i="3"/>
  <c r="F24" i="3"/>
  <c r="F29" i="3"/>
  <c r="D21" i="3"/>
  <c r="C21" i="3"/>
  <c r="C34" i="3" s="1"/>
  <c r="B21" i="3"/>
  <c r="G18" i="2"/>
  <c r="D23" i="21" l="1"/>
  <c r="G39" i="7"/>
  <c r="E39" i="7"/>
  <c r="F30" i="3"/>
  <c r="B34" i="3"/>
  <c r="F34" i="3" s="1"/>
  <c r="F21" i="3"/>
  <c r="F10" i="3"/>
  <c r="F52" i="2" l="1"/>
  <c r="F18" i="2"/>
  <c r="F54" i="2" s="1"/>
  <c r="B33" i="2"/>
  <c r="B18" i="2"/>
  <c r="G52" i="2"/>
  <c r="G54" i="2" s="1"/>
  <c r="C33" i="2"/>
  <c r="C18" i="2"/>
  <c r="C35" i="2" s="1"/>
  <c r="B35" i="2" l="1"/>
</calcChain>
</file>

<file path=xl/sharedStrings.xml><?xml version="1.0" encoding="utf-8"?>
<sst xmlns="http://schemas.openxmlformats.org/spreadsheetml/2006/main" count="1687" uniqueCount="879">
  <si>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</si>
  <si>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</si>
  <si>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</si>
  <si>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</si>
  <si>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</si>
  <si>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</si>
  <si>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</si>
  <si>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</si>
  <si>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</si>
  <si>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</si>
  <si>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</si>
  <si>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</si>
  <si>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</si>
  <si>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</si>
  <si>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</si>
  <si>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</si>
  <si>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</si>
  <si>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</si>
  <si>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</si>
  <si>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</si>
  <si>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</si>
  <si>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</si>
  <si>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</si>
  <si>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</si>
  <si>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</si>
  <si>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</si>
  <si>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</si>
  <si>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</si>
  <si>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</si>
  <si>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</si>
  <si>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</si>
  <si>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</si>
  <si>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</si>
  <si>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</si>
  <si>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</si>
  <si>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</si>
  <si>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</si>
  <si>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</si>
  <si>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</si>
  <si>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</si>
  <si>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</si>
  <si>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</si>
  <si>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</si>
  <si>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</si>
  <si>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</si>
  <si>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</si>
  <si>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</si>
  <si>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</si>
  <si>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</si>
  <si>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</si>
  <si>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</si>
  <si>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</si>
  <si>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</si>
  <si>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</si>
  <si>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</si>
  <si>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ETCA-I-01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</si>
  <si>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</si>
  <si>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</si>
  <si>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</si>
  <si>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</si>
  <si>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</si>
  <si>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</si>
  <si>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</si>
  <si>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</si>
  <si>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</si>
  <si>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</si>
  <si>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</si>
  <si>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</si>
  <si>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</si>
  <si>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</si>
  <si>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</si>
  <si>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</si>
  <si>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</si>
  <si>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</si>
  <si>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</si>
  <si>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</si>
  <si>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</si>
  <si>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</si>
  <si>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</si>
  <si>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</si>
  <si>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</si>
  <si>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</si>
  <si>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</si>
  <si>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</si>
  <si>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</si>
  <si>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</si>
  <si>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</si>
  <si>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</si>
  <si>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</si>
  <si>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</si>
  <si>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</si>
  <si>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</si>
  <si>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</si>
  <si>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</si>
  <si>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</si>
  <si>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</si>
  <si>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</si>
  <si>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</si>
  <si>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</si>
  <si>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</si>
  <si>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</si>
  <si>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</si>
  <si>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</si>
  <si>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</si>
  <si>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</si>
  <si>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</si>
  <si>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</si>
  <si>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</si>
  <si>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</si>
  <si>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</si>
  <si>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</si>
  <si>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</si>
  <si>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</si>
  <si>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ETCA-I-01-A</t>
  </si>
  <si>
    <t>ETCA-I-01-B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</si>
  <si>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</si>
  <si>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</si>
  <si>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</si>
  <si>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</si>
  <si>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</si>
  <si>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</si>
  <si>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</si>
  <si>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</si>
  <si>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</si>
  <si>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Cambios en la Hacienda Pública / Patrimonio Neto del Ejercicio 20XN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</si>
  <si>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</si>
  <si>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</si>
  <si>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</si>
  <si>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</si>
  <si>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</si>
  <si>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</si>
  <si>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</si>
  <si>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</si>
  <si>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</si>
  <si>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</si>
  <si>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</si>
  <si>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ETCA-I-03</t>
  </si>
  <si>
    <t>ETCA-I-02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</si>
  <si>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</si>
  <si>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</si>
  <si>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</si>
  <si>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</si>
  <si>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</si>
  <si>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</si>
  <si>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</si>
  <si>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</si>
  <si>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</si>
  <si>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</si>
  <si>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</si>
  <si>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</si>
  <si>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</si>
  <si>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</si>
  <si>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</si>
  <si>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</si>
  <si>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</si>
  <si>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</si>
  <si>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</si>
  <si>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</si>
  <si>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</si>
  <si>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ETCA-I-07</t>
  </si>
  <si>
    <t>ETCA-I-06</t>
  </si>
  <si>
    <t>Estado Analítico de Ingresos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</si>
  <si>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</si>
  <si>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</si>
  <si>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</si>
  <si>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</si>
  <si>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</si>
  <si>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</si>
  <si>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</si>
  <si>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</si>
  <si>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</si>
  <si>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</si>
  <si>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</si>
  <si>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</si>
  <si>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</si>
  <si>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</si>
  <si>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</si>
  <si>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</si>
  <si>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</si>
  <si>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</si>
  <si>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</si>
  <si>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</si>
  <si>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</si>
  <si>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</si>
  <si>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</si>
  <si>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</si>
  <si>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</si>
  <si>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</si>
  <si>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</si>
  <si>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</si>
  <si>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</si>
  <si>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</si>
  <si>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</si>
  <si>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</si>
  <si>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</si>
  <si>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</si>
  <si>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</si>
  <si>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</si>
  <si>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</si>
  <si>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No</t>
  </si>
  <si>
    <t>Formato</t>
  </si>
  <si>
    <t>ETCA-I-04</t>
  </si>
  <si>
    <t>ETCA-I-05</t>
  </si>
  <si>
    <t xml:space="preserve">Estado de Variación de la Hacienda Pública </t>
  </si>
  <si>
    <t>Conrado</t>
  </si>
  <si>
    <t>Corujo</t>
  </si>
  <si>
    <t>Por Capitulo del Gasto</t>
  </si>
  <si>
    <t>Informe sobre Pasivos Contingentes</t>
  </si>
  <si>
    <t>Notas a los Estados Financieros</t>
  </si>
  <si>
    <t>Gasto Por Categoría Programática, Metas y Programas</t>
  </si>
  <si>
    <t>Salvador</t>
  </si>
  <si>
    <t>Indicando Monto Aprobado</t>
  </si>
  <si>
    <t>Endeudamiento Neto</t>
  </si>
  <si>
    <t>Interéses de la Deuda</t>
  </si>
  <si>
    <t>Gasto Por Proyectos de Inversión</t>
  </si>
  <si>
    <t>Indicadores de Resultados</t>
  </si>
  <si>
    <t>Descripción</t>
  </si>
  <si>
    <t>ETCA "Evaluación Trimestral Contabilidad Armonizada"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</si>
  <si>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</si>
  <si>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</si>
  <si>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</si>
  <si>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</si>
  <si>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</si>
  <si>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</si>
  <si>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Evaluación de Informes Trimestrales 2014</t>
  </si>
  <si>
    <t>Artículos del 44 al 59</t>
  </si>
  <si>
    <t>ETCA-II-08</t>
  </si>
  <si>
    <t>ETCA-II-09</t>
  </si>
  <si>
    <t>ETCA-II-10</t>
  </si>
  <si>
    <t>ETCA-II-11</t>
  </si>
  <si>
    <t>ETCA-II-12</t>
  </si>
  <si>
    <t>ETCA-III-13</t>
  </si>
  <si>
    <t>ETCA-III-14</t>
  </si>
  <si>
    <t>ETCA-III-15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</si>
  <si>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</si>
  <si>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</si>
  <si>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</si>
  <si>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</si>
  <si>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</si>
  <si>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</si>
  <si>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</si>
  <si>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</si>
  <si>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</si>
  <si>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</si>
  <si>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</si>
  <si>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</si>
  <si>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Variación Vs Original</t>
  </si>
  <si>
    <t>Egresos Aprobado   Anual</t>
  </si>
  <si>
    <t>Egresos Modificado   Anual</t>
  </si>
  <si>
    <t>% Avance Anual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</si>
  <si>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juvilaciones, etc.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</si>
  <si>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</si>
  <si>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</si>
  <si>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</si>
  <si>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</si>
  <si>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</si>
  <si>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</si>
  <si>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</si>
  <si>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</si>
  <si>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</si>
  <si>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</si>
  <si>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</si>
  <si>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</si>
  <si>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</si>
  <si>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</si>
  <si>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</si>
  <si>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</si>
  <si>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</si>
  <si>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</si>
  <si>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</si>
  <si>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</si>
  <si>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</si>
  <si>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</si>
  <si>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</si>
  <si>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</si>
  <si>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</si>
  <si>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</si>
  <si>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</si>
  <si>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</si>
  <si>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</si>
  <si>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</si>
  <si>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 xml:space="preserve"> Flujo de Fondos, Indicadores Postura Fiscal</t>
  </si>
  <si>
    <t>1. Ingresos Presupuestarios</t>
  </si>
  <si>
    <t>$ xxxxx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</si>
  <si>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</si>
  <si>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</si>
  <si>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</si>
  <si>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</si>
  <si>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</si>
  <si>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</si>
  <si>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</si>
  <si>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</si>
  <si>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</si>
  <si>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</si>
  <si>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</si>
  <si>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</si>
  <si>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</si>
  <si>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</si>
  <si>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</si>
  <si>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</si>
  <si>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ETCA-II-08-A</t>
  </si>
  <si>
    <t>ETCA-II-9-A</t>
  </si>
  <si>
    <t>ETCA-II-09-B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</si>
  <si>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</si>
  <si>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</si>
  <si>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</si>
  <si>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</si>
  <si>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</si>
  <si>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</si>
  <si>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</si>
  <si>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Maquinaria, otros equipos y herramientas</t>
  </si>
  <si>
    <t>Activos intangibles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</si>
  <si>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</si>
  <si>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</si>
  <si>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</si>
  <si>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</si>
  <si>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</si>
  <si>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</si>
  <si>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</si>
  <si>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</si>
  <si>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</si>
  <si>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</si>
  <si>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</si>
  <si>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</si>
  <si>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</si>
  <si>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</si>
  <si>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</si>
  <si>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Astolfo</t>
  </si>
  <si>
    <t>Estado de Posicion Financiera</t>
  </si>
  <si>
    <t>Bienes muebles e inmuebles</t>
  </si>
  <si>
    <t>MUSEO SONORA EN LA REVOLUCIÓN</t>
  </si>
  <si>
    <t>NO APLICA</t>
  </si>
  <si>
    <t>PESOS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</si>
  <si>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</si>
  <si>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</si>
  <si>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</si>
  <si>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</si>
  <si>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</si>
  <si>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</si>
  <si>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</si>
  <si>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</si>
  <si>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</si>
  <si>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</si>
  <si>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</si>
  <si>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</si>
  <si>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</si>
  <si>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</si>
  <si>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</si>
  <si>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</si>
  <si>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</si>
  <si>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</si>
  <si>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</si>
  <si>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</si>
  <si>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</si>
  <si>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</si>
  <si>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</si>
  <si>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</si>
  <si>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</si>
  <si>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</si>
  <si>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</si>
  <si>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</si>
  <si>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Adquisición de agua potable</t>
  </si>
  <si>
    <t>Utensilios para el servicio de alimentación</t>
  </si>
  <si>
    <t>Materiales y artículos de construcción y de reparación</t>
  </si>
  <si>
    <t>Madera y productos de madera</t>
  </si>
  <si>
    <t>Vidrio y productos de vidrio</t>
  </si>
  <si>
    <t>Material eléctrico y electrónico</t>
  </si>
  <si>
    <t>Materiales complementarios</t>
  </si>
  <si>
    <t>Productos quimicos, farmaceuticos y de laboratorio</t>
  </si>
  <si>
    <t>Medicinas y Productos Farmaceuticos</t>
  </si>
  <si>
    <t>Combustibles, lubricantes y aditivos</t>
  </si>
  <si>
    <t>Combustibles</t>
  </si>
  <si>
    <t>Lubricantes y aditivos</t>
  </si>
  <si>
    <t>Vestuarios, blancos, prendas de producción y artículos deportivos</t>
  </si>
  <si>
    <t>Vestuario y uniformes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</si>
  <si>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</si>
  <si>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</si>
  <si>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</si>
  <si>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</si>
  <si>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</si>
  <si>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</si>
  <si>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Servicios generales</t>
  </si>
  <si>
    <t>Servicios básicos</t>
  </si>
  <si>
    <t>Energía eléctrica</t>
  </si>
  <si>
    <t>Agua</t>
  </si>
  <si>
    <t>Telefonía tradicional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</si>
  <si>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</si>
  <si>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</si>
  <si>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</si>
  <si>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</si>
  <si>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mobiliario y equipo de administración, educacional y recreativo</t>
  </si>
  <si>
    <t>Arrendamiento de mobiliario y equipo</t>
  </si>
  <si>
    <t>Arrendamiento de Equipo de Transporte</t>
  </si>
  <si>
    <t>Otros Arrendamientos</t>
  </si>
  <si>
    <t>Servicios profesionales, científicos, técnicos y otros servicios</t>
  </si>
  <si>
    <t>Servicios Legales, de contabilidad, auditoría y relacionados</t>
  </si>
  <si>
    <t>Servicios de Consultoría y tecnologías de la información</t>
  </si>
  <si>
    <t>Servicios de apoyo administrativo, traducción, fotocopiado e impresión</t>
  </si>
  <si>
    <t>Impresiones y publicaciones oficiales</t>
  </si>
  <si>
    <t>Servicio de Protección y Seguridad</t>
  </si>
  <si>
    <t>Servicios de vigilancia</t>
  </si>
  <si>
    <t>Servicios financieros, bancarios y comerciales</t>
  </si>
  <si>
    <t>Servicios financieros y bancarios</t>
  </si>
  <si>
    <t>Seguros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</si>
  <si>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</si>
  <si>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</si>
  <si>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</si>
  <si>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</si>
  <si>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</si>
  <si>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</si>
  <si>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</si>
  <si>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</si>
  <si>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</si>
  <si>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</si>
  <si>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</si>
  <si>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Mantenimiento y conservación de maquinaria y equipo</t>
  </si>
  <si>
    <t>Servicios de jardinería y fumigación</t>
  </si>
  <si>
    <t>Servicios de traslado y viáticos</t>
  </si>
  <si>
    <t>Pasajes aéreos</t>
  </si>
  <si>
    <t>Viáticos en el país</t>
  </si>
  <si>
    <t>Gastos de camino</t>
  </si>
  <si>
    <t>Otros servicios de traslado y hospedaje</t>
  </si>
  <si>
    <t>Cuotas</t>
  </si>
  <si>
    <t>Servicios oficiales</t>
  </si>
  <si>
    <t>Gastos de orden social y cultural</t>
  </si>
  <si>
    <t>Congresos y convenciones</t>
  </si>
  <si>
    <t>Exposiciones</t>
  </si>
  <si>
    <t>Otros servicios generales</t>
  </si>
  <si>
    <t>Penas, multas, accesorios y actualizaciones</t>
  </si>
  <si>
    <t>Bienes muebles, inmuebles e intangibles</t>
  </si>
  <si>
    <t>Muebles de oficina y estantería</t>
  </si>
  <si>
    <t>Equipos y aparatos audiovisuales</t>
  </si>
  <si>
    <t>Sistemas de aire acondicionado, calefacción y refrigeración industrial</t>
  </si>
  <si>
    <t>Bienes informaticos</t>
  </si>
  <si>
    <t>Licencias informaticas e intelectuales</t>
  </si>
  <si>
    <t>141</t>
  </si>
  <si>
    <t>Desarrollo Social</t>
  </si>
  <si>
    <t>Recreación, Cultura y Otras Manifestaciones Sociales</t>
  </si>
  <si>
    <t>Prestación de Servicios Públicos</t>
  </si>
  <si>
    <t>Hacienda Pública / Patrimonio Neto Final del Ejercicio 2014</t>
  </si>
  <si>
    <t>Traspaso resultado de ejercicio 2014</t>
  </si>
  <si>
    <t>Saldo Neto en la Hacienda Pública / Patrimonio 2015</t>
  </si>
  <si>
    <t>LAS NOTAS VAN EN ARCHIVO DE WORLD POR SEPARADO. SE LLAMA ETCA-1-05-NOTAS.</t>
  </si>
  <si>
    <t>XXXXX</t>
  </si>
  <si>
    <t>Provisiones (Cuotas  isssteson enero, febrero y marzo 2015)</t>
  </si>
  <si>
    <t>Aportaciones para enfermedades preexistentes</t>
  </si>
  <si>
    <t xml:space="preserve">Difusión por radio, televisión y otros medios </t>
  </si>
  <si>
    <t>Clasificación Económica (por Tipo de Gasto)</t>
  </si>
  <si>
    <t>Subejercicio</t>
  </si>
  <si>
    <t>Gasto Corriente</t>
  </si>
  <si>
    <t>Gasto de Capital</t>
  </si>
  <si>
    <t>Amortización del la Deuda y Disminución de Pasivos</t>
  </si>
  <si>
    <t>Clasificación Administrativa (Por Unidad Administrativa)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</si>
  <si>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</si>
  <si>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</si>
  <si>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</si>
  <si>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</si>
  <si>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</si>
  <si>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</si>
  <si>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</si>
  <si>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Clasificación Administrativa (Por Poderes)</t>
  </si>
  <si>
    <t>Poder Ejecutivo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</si>
  <si>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</si>
  <si>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</si>
  <si>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</si>
  <si>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</si>
  <si>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</si>
  <si>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</si>
  <si>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</si>
  <si>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</si>
  <si>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</si>
  <si>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</si>
  <si>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</si>
  <si>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</si>
  <si>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</si>
  <si>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Otros Servicios Generales</t>
  </si>
  <si>
    <t>Protección Ambiental</t>
  </si>
  <si>
    <t>Viviendas y Servicios a la Comunidad</t>
  </si>
  <si>
    <t>Salud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</si>
  <si>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</si>
  <si>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</si>
  <si>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</si>
  <si>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</si>
  <si>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</si>
  <si>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</si>
  <si>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</si>
  <si>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</si>
  <si>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</si>
  <si>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</si>
  <si>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</si>
  <si>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</si>
  <si>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</si>
  <si>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</si>
  <si>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</si>
  <si>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</si>
  <si>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</si>
  <si>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</si>
  <si>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Gasto Por Categoría Programática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</si>
  <si>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</si>
  <si>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</si>
  <si>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</si>
  <si>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</si>
  <si>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</si>
  <si>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</si>
  <si>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</si>
  <si>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</si>
  <si>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</si>
  <si>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</si>
  <si>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</si>
  <si>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</si>
  <si>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</si>
  <si>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</si>
  <si>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</si>
  <si>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</si>
  <si>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</si>
  <si>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</si>
  <si>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</si>
  <si>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</si>
  <si>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</si>
  <si>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Pensiones y Juvilaciones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</si>
  <si>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</si>
  <si>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</si>
  <si>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</si>
  <si>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</si>
  <si>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</si>
  <si>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</si>
  <si>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</si>
  <si>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</si>
  <si>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 xml:space="preserve">                      Sistema Estatal de Evaluación</t>
  </si>
  <si>
    <t>CPCA-III-14</t>
  </si>
  <si>
    <t>Gastos por proyectos de Inversión</t>
  </si>
  <si>
    <t>GASTO DE INVERSION EJERCIDO:</t>
  </si>
  <si>
    <t xml:space="preserve">NOMBRE DEL PROYECTO 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</si>
  <si>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</si>
  <si>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</si>
  <si>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</si>
  <si>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</si>
  <si>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</si>
  <si>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Código</t>
  </si>
  <si>
    <t>Descripción del Bien</t>
  </si>
  <si>
    <r>
      <t xml:space="preserve">Valor </t>
    </r>
    <r>
      <rPr>
        <b/>
        <i/>
        <u/>
        <sz val="11"/>
        <rFont val="Arial"/>
        <family val="2"/>
      </rPr>
      <t>HISTORICO</t>
    </r>
  </si>
  <si>
    <t>SUBSIDIO ESTATAL</t>
  </si>
  <si>
    <t>INGRESOS PROPIOS</t>
  </si>
  <si>
    <t>BBVA BANCOMER SA</t>
  </si>
  <si>
    <t>0167693818</t>
  </si>
  <si>
    <t>0179900756</t>
  </si>
  <si>
    <t>NADA QUE PRESENTAR EN ESTE APARTADO</t>
  </si>
  <si>
    <t>Releción de Bienes que Componen su Patrimonio</t>
  </si>
  <si>
    <t>Ente. MUSEO SONORA EN LA REVOLUCIÓN</t>
  </si>
  <si>
    <t>MSR-MECAM-001</t>
  </si>
  <si>
    <t>Cámara Digital</t>
  </si>
  <si>
    <t>MSR-PROYEC-001</t>
  </si>
  <si>
    <t>PROYECTOR</t>
  </si>
  <si>
    <t>MSR-MECAM-002</t>
  </si>
  <si>
    <t>MSR-VO-001</t>
  </si>
  <si>
    <t>PICK-UP RAM 2007</t>
  </si>
  <si>
    <t>MSR-MECOMP-001</t>
  </si>
  <si>
    <t>Computadora</t>
  </si>
  <si>
    <t>MSR-MECOMP-002</t>
  </si>
  <si>
    <t>MSR-MECOMP-004</t>
  </si>
  <si>
    <t>MSR-MEMICRO-001</t>
  </si>
  <si>
    <t>Microcomponente</t>
  </si>
  <si>
    <t>MSR-COMP-003</t>
  </si>
  <si>
    <t>MSR-MECOMP-005</t>
  </si>
  <si>
    <t>MSR-MECOMP-006</t>
  </si>
  <si>
    <t>MSR-MECOMLAP-007</t>
  </si>
  <si>
    <t>MSR-IMP-003</t>
  </si>
  <si>
    <t>Impresora Láser</t>
  </si>
  <si>
    <t>MSR-MEIMP-006</t>
  </si>
  <si>
    <t>Impresora PRO</t>
  </si>
  <si>
    <t>MSR-MEIMP-001</t>
  </si>
  <si>
    <t>Multifuncional</t>
  </si>
  <si>
    <t>MSR-MEIMP-002</t>
  </si>
  <si>
    <t>MSR-MEIMP-004</t>
  </si>
  <si>
    <t>MSR-MEIMP-005</t>
  </si>
  <si>
    <t>MSR-MEBOCI-001</t>
  </si>
  <si>
    <t>Bocinas</t>
  </si>
  <si>
    <t>MSR-MEBOCI-002</t>
  </si>
  <si>
    <t>MSR-MEBOCI-003</t>
  </si>
  <si>
    <t>REGISTRO DE IVA NO CONSIDERADO</t>
  </si>
  <si>
    <t>MSR-MEPORTEC-006</t>
  </si>
  <si>
    <t>Porta teclado</t>
  </si>
  <si>
    <t>MSR-MECOMP-007</t>
  </si>
  <si>
    <t>DISCOS DUROS</t>
  </si>
  <si>
    <t>MSR-MECOMP-008</t>
  </si>
  <si>
    <t>IMPRESORA</t>
  </si>
  <si>
    <t>MSR-MECOMP-009</t>
  </si>
  <si>
    <t>MSR-MEREC-001</t>
  </si>
  <si>
    <t>Recibidor</t>
  </si>
  <si>
    <t>MSR-MEARCH-001</t>
  </si>
  <si>
    <t>Archivero</t>
  </si>
  <si>
    <t>MSR-MESIL-007</t>
  </si>
  <si>
    <t>Silla comedor blanca</t>
  </si>
  <si>
    <t>MSR-MESIL-008</t>
  </si>
  <si>
    <t>MSR-MESIL-009</t>
  </si>
  <si>
    <t>MSR-MESIL-010</t>
  </si>
  <si>
    <t>MSR-MESA001</t>
  </si>
  <si>
    <t>Mesa</t>
  </si>
  <si>
    <t>MSR-MEESC-001</t>
  </si>
  <si>
    <t>Escritorio</t>
  </si>
  <si>
    <t>MSR-MEESC-002</t>
  </si>
  <si>
    <t>MSR-MEESC-003</t>
  </si>
  <si>
    <t>MSR-MEESC-004</t>
  </si>
  <si>
    <t>MSR-MECRED-001</t>
  </si>
  <si>
    <t>Esc. Credenzas</t>
  </si>
  <si>
    <t>MSR-MECRED-002</t>
  </si>
  <si>
    <t>MSR-MEPORTEC-001</t>
  </si>
  <si>
    <t>MSR-MEPORTEC-002</t>
  </si>
  <si>
    <t>MSR-MESIL-001</t>
  </si>
  <si>
    <t>Silla</t>
  </si>
  <si>
    <t>MSR-MESIL-003</t>
  </si>
  <si>
    <t>MSR-MESIL-004</t>
  </si>
  <si>
    <t>MSR-MESIL-005</t>
  </si>
  <si>
    <t>MSR-MESIL-006</t>
  </si>
  <si>
    <t>MSR-MESILLJUN-001</t>
  </si>
  <si>
    <t>MSR-MESILJUN-002</t>
  </si>
  <si>
    <t>MSR-MESILJUN-003</t>
  </si>
  <si>
    <t>MSR-MESILJUN-004</t>
  </si>
  <si>
    <t>MSR-MESALA-001</t>
  </si>
  <si>
    <t>Juego de Sala</t>
  </si>
  <si>
    <t>MSR-MOBOLEO-001</t>
  </si>
  <si>
    <t>Pintura óleo</t>
  </si>
  <si>
    <t>MSR-MEMAQESC-001</t>
  </si>
  <si>
    <t>Máquina de escribir</t>
  </si>
  <si>
    <t>MSR-MEBSIL-002</t>
  </si>
  <si>
    <t>MSR-MEREFR-001</t>
  </si>
  <si>
    <t>Refrigerador</t>
  </si>
  <si>
    <t>MSR-MBREFR-002</t>
  </si>
  <si>
    <t>MSR-METV-001</t>
  </si>
  <si>
    <t>PANTALLA 32" LCD</t>
  </si>
  <si>
    <t>MSR-ESTANT-001</t>
  </si>
  <si>
    <t>ESTANTE</t>
  </si>
  <si>
    <t>MSR-ESTANT-002</t>
  </si>
  <si>
    <t>MSR-ESTANT-003</t>
  </si>
  <si>
    <t>MSR-ESTANT-004</t>
  </si>
  <si>
    <t>MSR-ESTANT-005</t>
  </si>
  <si>
    <t>MSR-ESTANT-006</t>
  </si>
  <si>
    <t>MSR-ESTANT-007</t>
  </si>
  <si>
    <t>MSR-ESTANT-008</t>
  </si>
  <si>
    <t>MSR-ESTANT-009</t>
  </si>
  <si>
    <t>MSR-ESTANT-010</t>
  </si>
  <si>
    <t>*MSR-MESA-002</t>
  </si>
  <si>
    <t xml:space="preserve">MESA BLANCA </t>
  </si>
  <si>
    <t>*MSR-MESA-003</t>
  </si>
  <si>
    <t>*MSR-MESA-004</t>
  </si>
  <si>
    <t>*MSR-MESA-005</t>
  </si>
  <si>
    <t>*MSR-MESA-006</t>
  </si>
  <si>
    <t>*MSR-MESA-007</t>
  </si>
  <si>
    <t>*MSR-SILLÓN-001</t>
  </si>
  <si>
    <t>SILLÓN V</t>
  </si>
  <si>
    <t>*MSR-SILLÓN-002</t>
  </si>
  <si>
    <t>*MSR-FRUT-001</t>
  </si>
  <si>
    <t>FRUTALES</t>
  </si>
  <si>
    <t>*MSR-FRUT-002</t>
  </si>
  <si>
    <t>*MSR-BERYER-001</t>
  </si>
  <si>
    <t>BERYER</t>
  </si>
  <si>
    <t>*MSR-MESAL/H-001</t>
  </si>
  <si>
    <t>MESA L/H</t>
  </si>
  <si>
    <t>*MSR-MESAL/H-002</t>
  </si>
  <si>
    <t>*MSR-MESAL/H-003</t>
  </si>
  <si>
    <t>*MSR-MESAL/H-004</t>
  </si>
  <si>
    <t>*MSR-MESAL/H-005</t>
  </si>
  <si>
    <t>*MSR-MESAL/H-006</t>
  </si>
  <si>
    <t>*MSR-MESAL/H-007</t>
  </si>
  <si>
    <t>*MSR-MESAL/H-008</t>
  </si>
  <si>
    <t>*MSR-MESAL/H-009</t>
  </si>
  <si>
    <t>*MSR-TABURETE-001</t>
  </si>
  <si>
    <t>TABURETE</t>
  </si>
  <si>
    <t>*MSR-TABURETE-002</t>
  </si>
  <si>
    <t>*MSR-TABURETE-003</t>
  </si>
  <si>
    <t>*MSR-TABURETE-004</t>
  </si>
  <si>
    <t>*MSR-TABURETE-005</t>
  </si>
  <si>
    <t>*MSR-TABURETE-006</t>
  </si>
  <si>
    <t>*MSR-TABURETE-007</t>
  </si>
  <si>
    <t>*MSR-TABURETE-008</t>
  </si>
  <si>
    <t>*MSR-TABURETE-009</t>
  </si>
  <si>
    <t>*MSR-TABURETE-010</t>
  </si>
  <si>
    <t>MSR-MESET-001</t>
  </si>
  <si>
    <t>SET MESA PERIQUERA</t>
  </si>
  <si>
    <t>MSR-MESET-002</t>
  </si>
  <si>
    <t>MSR-MESET-003</t>
  </si>
  <si>
    <t>MSR-MELOCK-001</t>
  </si>
  <si>
    <t xml:space="preserve">LOCKER  </t>
  </si>
  <si>
    <t>MSR-MELOCK-002</t>
  </si>
  <si>
    <t>MSR-MELIBREROMURO-001</t>
  </si>
  <si>
    <t>LIBRERO MURO</t>
  </si>
  <si>
    <t>MSR-MELIBREROMURO-002</t>
  </si>
  <si>
    <t>MSR-MEREPISA-001</t>
  </si>
  <si>
    <t>REPISA</t>
  </si>
  <si>
    <t>MSR-MEREPISA-002</t>
  </si>
  <si>
    <t>MSR-MELIBRERO-001</t>
  </si>
  <si>
    <t>LIBRERO PARED</t>
  </si>
  <si>
    <t>MSR-MEREPISA-003</t>
  </si>
  <si>
    <t>MSR-MELIBREROMURO-003</t>
  </si>
  <si>
    <t>MSR-MELIBREROMURO-004</t>
  </si>
  <si>
    <t>MSR-MELIBRERO-002</t>
  </si>
  <si>
    <t>MSR-METV-002</t>
  </si>
  <si>
    <t>TV 19" ATVIO LCD</t>
  </si>
  <si>
    <t>MSR-METV-003</t>
  </si>
  <si>
    <t>MSR-DISPAGUA-001</t>
  </si>
  <si>
    <t>DISPENSADOR DE MESA</t>
  </si>
  <si>
    <t>SILLA</t>
  </si>
  <si>
    <t>MSR-HERRA-01</t>
  </si>
  <si>
    <t>LOTE DE HERRAMIENTA</t>
  </si>
  <si>
    <t>MSR-COMP-10</t>
  </si>
  <si>
    <t>PROCESAROR DUAL CORE</t>
  </si>
  <si>
    <t>BAFLE AMPLIFICADOR STEREN</t>
  </si>
  <si>
    <t>MICROFONO Y PEDESTAL</t>
  </si>
  <si>
    <t>IMPRESORA MULTIF HP DESKJET INK ADV 1515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</si>
  <si>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</si>
  <si>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</si>
  <si>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</si>
  <si>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</si>
  <si>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</si>
  <si>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</si>
  <si>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</si>
  <si>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</si>
  <si>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</si>
  <si>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</si>
  <si>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</si>
  <si>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</si>
  <si>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</si>
  <si>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</si>
  <si>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</si>
  <si>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</si>
  <si>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</si>
  <si>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</si>
  <si>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</si>
  <si>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</si>
  <si>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A Corto Plazo</t>
  </si>
  <si>
    <t>A Mediano Plazo</t>
  </si>
  <si>
    <t>A Largo Plazo</t>
  </si>
  <si>
    <t>Clasificación por Objeto del Gasto (Capítulo y Concepto)</t>
  </si>
  <si>
    <t>Flujos Netos de Efectivo por Actividades de Financiamiento</t>
  </si>
  <si>
    <t>Incremento/Disminución Neta en el Efectivo y Equivalentes al Efectivo</t>
  </si>
  <si>
    <t>ETCA-IV-17</t>
  </si>
  <si>
    <t xml:space="preserve">                Relación de esquemas bursátiles y de coberturas financieras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</si>
  <si>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</si>
  <si>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</si>
  <si>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</si>
  <si>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</si>
  <si>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</si>
  <si>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</si>
  <si>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</si>
  <si>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</si>
  <si>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</si>
  <si>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Al 30 de septiembre de 2015</t>
  </si>
  <si>
    <t>TRIMESTRE: TERCERO 2015</t>
  </si>
  <si>
    <t>Del 01 de Enero al 30  de septiembre de 2015</t>
  </si>
  <si>
    <t xml:space="preserve"> al 30 de Septiembre de 2015</t>
  </si>
  <si>
    <t xml:space="preserve"> al 30 de  septiembre  de 2015</t>
  </si>
  <si>
    <t xml:space="preserve"> al 30 de septiembre de 2015</t>
  </si>
  <si>
    <t>al 30 de septiembre de 2015</t>
  </si>
  <si>
    <t>Del 01 de Julio al 30 de Septiembre de 2015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</si>
  <si>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</si>
  <si>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</si>
  <si>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</si>
  <si>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</si>
  <si>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Anual</t>
  </si>
  <si>
    <t>Ingresos Recaudado    Anual</t>
  </si>
  <si>
    <t>Ingresos Devengado Trimestral</t>
  </si>
  <si>
    <t>Ingresos Recaudado    Trimestral</t>
  </si>
  <si>
    <t>% de Avance  Anual</t>
  </si>
  <si>
    <t>(3= 1 +2)</t>
  </si>
  <si>
    <t>(6)</t>
  </si>
  <si>
    <t>(7)</t>
  </si>
  <si>
    <t>(8= 5 - 1 )</t>
  </si>
  <si>
    <t>(9= 5/1)</t>
  </si>
  <si>
    <t>Saldo Inicial Caja y Bancos</t>
  </si>
  <si>
    <t>Contribuciones de Mejoras</t>
  </si>
  <si>
    <t>Productos</t>
  </si>
  <si>
    <t>Corriente</t>
  </si>
  <si>
    <t>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</si>
  <si>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</si>
  <si>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</si>
  <si>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</si>
  <si>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</si>
  <si>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</si>
  <si>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</si>
  <si>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>Ingresos del Gobierno</t>
  </si>
  <si>
    <t xml:space="preserve">Impuesto </t>
  </si>
  <si>
    <t xml:space="preserve">      Corriente</t>
  </si>
  <si>
    <t xml:space="preserve">      Capital</t>
  </si>
  <si>
    <t xml:space="preserve">     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</si>
  <si>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</si>
  <si>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</si>
  <si>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</si>
  <si>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</si>
  <si>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</si>
  <si>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</si>
  <si>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</si>
  <si>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</si>
  <si>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El saldo Inicial de Caja y Bancos es informativo, No SE SUMA EN EL TOTAL.</t>
  </si>
  <si>
    <t>(9= 4/3)</t>
  </si>
  <si>
    <t>( 8 = 3 - 4 )</t>
  </si>
  <si>
    <t>Egresos Pagado  Trimestral</t>
  </si>
  <si>
    <t>Egresos Devengado Trimestral</t>
  </si>
  <si>
    <t>Egresos Pagado     Anual</t>
  </si>
  <si>
    <t>Egresos Devengado     Anual</t>
  </si>
  <si>
    <t>Bancos/Tesoreria</t>
  </si>
  <si>
    <t>1.1.1.2</t>
  </si>
  <si>
    <t>Participaciones y Aportaciones por Pagar a CP</t>
  </si>
  <si>
    <t>2.1.1.4</t>
  </si>
  <si>
    <t>Banco Moned. Extr.</t>
  </si>
  <si>
    <t>Convenios de Colaboración Administrativa</t>
  </si>
  <si>
    <t>Banco Moned. Nac.</t>
  </si>
  <si>
    <t>Otros conceptos participables de la Federación a municipios</t>
  </si>
  <si>
    <t>Otros conceptos participables de la Federación a entidades federativas</t>
  </si>
  <si>
    <t>Participaciones de  las entidades federativas a los municipios</t>
  </si>
  <si>
    <t>Fondo de fomento Municipal</t>
  </si>
  <si>
    <t>Fondo general de Participaciones</t>
  </si>
  <si>
    <t>…</t>
  </si>
  <si>
    <t>Transferencias Otorgadas por Pagar a Corto Plazo</t>
  </si>
  <si>
    <t>2.1.1.5</t>
  </si>
  <si>
    <t>Transferencias por Obligacion de Ley</t>
  </si>
  <si>
    <t>Otras Pensiones y Jubilaciones</t>
  </si>
  <si>
    <t>Jubilaciones</t>
  </si>
  <si>
    <t>Pensiones</t>
  </si>
  <si>
    <t>Cuenta Abono</t>
  </si>
  <si>
    <t>Abono</t>
  </si>
  <si>
    <t>Cuenta Cargo</t>
  </si>
  <si>
    <t>Cargo</t>
  </si>
  <si>
    <t>Medio de Pago</t>
  </si>
  <si>
    <t xml:space="preserve">C u e n t a s    C o n t a b l e s </t>
  </si>
  <si>
    <t>Características</t>
  </si>
  <si>
    <t>Tipo de Gasto</t>
  </si>
  <si>
    <t>Nombre del COG</t>
  </si>
  <si>
    <t>COG</t>
  </si>
  <si>
    <t>A.2 Matriz Pagado de Gastos</t>
  </si>
  <si>
    <t>Matrices de Conversión</t>
  </si>
  <si>
    <t xml:space="preserve">Clasificación Económica (por Tipo de Gasto) </t>
  </si>
  <si>
    <t>Participaciones y Aportaciones  por Pagar a CP</t>
  </si>
  <si>
    <t>Participaciones de la Federación a Entidades Federativas y Municipios</t>
  </si>
  <si>
    <t>5.3.1.1</t>
  </si>
  <si>
    <t>Otros conceptos participables de la Federación a Municipios</t>
  </si>
  <si>
    <t>Otros conceptos participables de la Federación a Entidades Federativas</t>
  </si>
  <si>
    <t>Participaciones de las Entidades Federativas a los Municipios</t>
  </si>
  <si>
    <t>5.3.1.2</t>
  </si>
  <si>
    <t>Fondo de fomento municipal</t>
  </si>
  <si>
    <t>Fondo general de participaciones</t>
  </si>
  <si>
    <t>Transferencias por Obligaciones de Ley</t>
  </si>
  <si>
    <t>5.2.7.1</t>
  </si>
  <si>
    <t>5.2.5.9</t>
  </si>
  <si>
    <t>5.2.5.2</t>
  </si>
  <si>
    <t>5.2.5.1</t>
  </si>
  <si>
    <t>A.1 Matriz Devengado de Gastos</t>
  </si>
  <si>
    <t>Unidad Administrativa 1</t>
  </si>
  <si>
    <t>Del 01 de Enero al 30 de Septiembre de 2015</t>
  </si>
  <si>
    <t xml:space="preserve">MONTO EROGADO </t>
  </si>
  <si>
    <t>*</t>
  </si>
  <si>
    <t>Se deberán informar cuando todas las fuentes del recurso.</t>
  </si>
  <si>
    <t>Ya sean obras con Recurso Federal, Recurso Estatal e Ingresos Propios del ente Público.</t>
  </si>
  <si>
    <t>Segundo Informe Trimestral 2015</t>
  </si>
  <si>
    <t>Listado de Formatos ETCA "Evaluación Trimestral Contabilidad Armonizada"</t>
  </si>
  <si>
    <t>Estado de Situacion Financiera</t>
  </si>
  <si>
    <t xml:space="preserve">Estado de Variación en la Hacienda Pública </t>
  </si>
  <si>
    <t>NORA lo excluye</t>
  </si>
  <si>
    <t>Clasificación Por Objeto del Gasto (Capitulo y Concepto)</t>
  </si>
  <si>
    <t>ETCA-II-9-B</t>
  </si>
  <si>
    <t>Clasificación Económica (Por Tipo de Gasto)</t>
  </si>
  <si>
    <t>ETCA-II-9-C</t>
  </si>
  <si>
    <t>Por Unidad Administrativa, Clasificación Administrativa, Por Poderes, Funcional (Finalidad y Función), Por Categoría Programática</t>
  </si>
  <si>
    <t>ETCA-II-9-D</t>
  </si>
  <si>
    <t>Seguimiento y Evaluación de Indicadores de Proyectos y Procesos 
(Gasto por Categoría Programática, Metas y Programas; Análisis Programático-Presupuestal con Indicadores de Resultados</t>
  </si>
  <si>
    <t>Gasto por Proyectos de Inversión</t>
  </si>
  <si>
    <t>IV.- Información Complementaria-Anexos</t>
  </si>
  <si>
    <t>ETCA-IV-15</t>
  </si>
  <si>
    <t>Relación de Cuentas Bancarias Productivas Específicas</t>
  </si>
  <si>
    <t>ETCA-IV-16</t>
  </si>
  <si>
    <t>Relación de Bienes que Componen su Patrimonio</t>
  </si>
  <si>
    <t>Relación de esquemas bursátiles y de coberturas financieras</t>
  </si>
  <si>
    <t>ANEXO</t>
  </si>
  <si>
    <t>Justificaciones</t>
  </si>
  <si>
    <t>Del 01 de Enero al 30 de septiembre 2015</t>
  </si>
  <si>
    <t>Del 01 de Enero al 30 de  deptiembre de 2015</t>
  </si>
  <si>
    <t>Del 01 de Enero al 30 de  septiembre de 2015</t>
  </si>
  <si>
    <t>Del 01 de Enero al 30 de septiembre de 2015</t>
  </si>
  <si>
    <t xml:space="preserve"> del 1 de Enero al 30 de septiembre de 2015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</si>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</sst>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&quot;$&quot;#,##0.00"/>
  </numFmts>
  <fonts count="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Arial Narrow"/>
      <family val="2"/>
    </font>
    <font>
      <sz val="14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 Narrow"/>
      <family val="2"/>
    </font>
    <font>
      <b/>
      <i/>
      <u/>
      <sz val="11"/>
      <name val="Arial"/>
      <family val="2"/>
    </font>
    <font>
      <sz val="10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10"/>
      <color theme="1"/>
      <name val="Arial Narrow"/>
      <family val="2"/>
    </font>
    <font>
      <b/>
      <sz val="9"/>
      <color theme="1"/>
      <name val="Arial Black"/>
      <family val="2"/>
    </font>
    <font>
      <sz val="11"/>
      <color indexed="8"/>
      <name val="Calibri"/>
      <family val="2"/>
    </font>
    <font>
      <sz val="9.5"/>
      <color theme="1"/>
      <name val="Arial"/>
      <family val="2"/>
    </font>
    <font>
      <b/>
      <sz val="24"/>
      <name val="Arial"/>
      <family val="2"/>
    </font>
    <font>
      <b/>
      <sz val="20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9" fillId="0" borderId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63" fillId="5" borderId="0" applyNumberFormat="0" applyBorder="0" applyAlignment="0" applyProtection="0"/>
    <xf numFmtId="0" fontId="37" fillId="0" borderId="0"/>
  </cellStyleXfs>
  <cellXfs count="662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10" fillId="0" borderId="0" xfId="0" applyFont="1" applyBorder="1"/>
    <xf numFmtId="0" fontId="10" fillId="0" borderId="7" xfId="0" applyFont="1" applyBorder="1"/>
    <xf numFmtId="0" fontId="22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1" fillId="0" borderId="0" xfId="0" applyFont="1"/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Fill="1" applyBorder="1"/>
    <xf numFmtId="0" fontId="35" fillId="2" borderId="22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5" fillId="0" borderId="23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2" xfId="0" applyFont="1" applyBorder="1"/>
    <xf numFmtId="0" fontId="10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7" fillId="3" borderId="5" xfId="0" applyFont="1" applyFill="1" applyBorder="1" applyAlignment="1">
      <alignment horizontal="justify" vertical="center" wrapText="1"/>
    </xf>
    <xf numFmtId="0" fontId="23" fillId="3" borderId="7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23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0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8" fillId="3" borderId="6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18" fillId="3" borderId="8" xfId="0" applyFont="1" applyFill="1" applyBorder="1" applyAlignment="1">
      <alignment horizontal="justify" vertical="top"/>
    </xf>
    <xf numFmtId="0" fontId="33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justify" vertical="top"/>
    </xf>
    <xf numFmtId="0" fontId="38" fillId="3" borderId="3" xfId="0" applyFont="1" applyFill="1" applyBorder="1" applyAlignment="1">
      <alignment horizontal="center" vertical="top"/>
    </xf>
    <xf numFmtId="0" fontId="38" fillId="3" borderId="4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24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5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6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3" fontId="29" fillId="0" borderId="7" xfId="6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0" fontId="29" fillId="0" borderId="27" xfId="0" applyFont="1" applyBorder="1" applyAlignment="1">
      <alignment vertical="center"/>
    </xf>
    <xf numFmtId="3" fontId="29" fillId="0" borderId="28" xfId="0" applyNumberFormat="1" applyFont="1" applyBorder="1" applyAlignment="1">
      <alignment horizontal="right"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0" fillId="0" borderId="0" xfId="0" applyBorder="1" applyAlignment="1"/>
    <xf numFmtId="0" fontId="18" fillId="0" borderId="7" xfId="0" applyFont="1" applyBorder="1" applyAlignment="1">
      <alignment horizontal="left" vertical="justify"/>
    </xf>
    <xf numFmtId="0" fontId="26" fillId="0" borderId="0" xfId="0" applyFont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7" fillId="0" borderId="0" xfId="0" applyFont="1"/>
    <xf numFmtId="0" fontId="28" fillId="0" borderId="0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justify" vertical="center"/>
    </xf>
    <xf numFmtId="0" fontId="11" fillId="3" borderId="8" xfId="0" applyFont="1" applyFill="1" applyBorder="1" applyAlignment="1">
      <alignment vertical="center"/>
    </xf>
    <xf numFmtId="0" fontId="25" fillId="3" borderId="1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justify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20" xfId="0" applyBorder="1"/>
    <xf numFmtId="0" fontId="28" fillId="0" borderId="0" xfId="0" applyFont="1" applyAlignment="1">
      <alignment horizontal="center"/>
    </xf>
    <xf numFmtId="43" fontId="10" fillId="0" borderId="0" xfId="9" applyFont="1" applyBorder="1" applyAlignment="1">
      <alignment vertical="top" wrapText="1"/>
    </xf>
    <xf numFmtId="43" fontId="7" fillId="0" borderId="0" xfId="9" applyFont="1" applyBorder="1" applyAlignment="1">
      <alignment vertical="top" wrapText="1"/>
    </xf>
    <xf numFmtId="43" fontId="12" fillId="0" borderId="0" xfId="9" applyFont="1" applyBorder="1" applyAlignment="1">
      <alignment horizontal="left" vertical="top"/>
    </xf>
    <xf numFmtId="43" fontId="12" fillId="0" borderId="7" xfId="9" applyFont="1" applyBorder="1" applyAlignment="1">
      <alignment horizontal="left" vertical="top"/>
    </xf>
    <xf numFmtId="43" fontId="10" fillId="0" borderId="0" xfId="9" applyFont="1" applyBorder="1" applyAlignment="1">
      <alignment horizontal="left" vertical="top"/>
    </xf>
    <xf numFmtId="43" fontId="10" fillId="0" borderId="7" xfId="9" applyFont="1" applyBorder="1" applyAlignment="1">
      <alignment horizontal="left" vertical="top"/>
    </xf>
    <xf numFmtId="43" fontId="23" fillId="3" borderId="7" xfId="9" applyFont="1" applyFill="1" applyBorder="1" applyAlignment="1">
      <alignment horizontal="justify" vertical="center" wrapText="1"/>
    </xf>
    <xf numFmtId="43" fontId="17" fillId="3" borderId="7" xfId="9" applyFont="1" applyFill="1" applyBorder="1" applyAlignment="1">
      <alignment horizontal="justify" vertical="center" wrapText="1"/>
    </xf>
    <xf numFmtId="43" fontId="4" fillId="3" borderId="10" xfId="9" applyFont="1" applyFill="1" applyBorder="1" applyAlignment="1">
      <alignment horizontal="justify" vertical="center" wrapText="1"/>
    </xf>
    <xf numFmtId="43" fontId="7" fillId="3" borderId="0" xfId="9" applyFont="1" applyFill="1" applyBorder="1" applyAlignment="1">
      <alignment horizontal="center" vertical="top"/>
    </xf>
    <xf numFmtId="43" fontId="7" fillId="3" borderId="7" xfId="9" applyFont="1" applyFill="1" applyBorder="1" applyAlignment="1">
      <alignment horizontal="center" vertical="top"/>
    </xf>
    <xf numFmtId="43" fontId="13" fillId="3" borderId="0" xfId="9" applyFont="1" applyFill="1" applyBorder="1" applyAlignment="1">
      <alignment horizontal="center" vertical="top"/>
    </xf>
    <xf numFmtId="43" fontId="13" fillId="3" borderId="7" xfId="9" applyFont="1" applyFill="1" applyBorder="1" applyAlignment="1">
      <alignment horizontal="center" vertical="top"/>
    </xf>
    <xf numFmtId="43" fontId="11" fillId="3" borderId="0" xfId="9" applyFont="1" applyFill="1" applyBorder="1" applyAlignment="1">
      <alignment horizontal="center" vertical="top"/>
    </xf>
    <xf numFmtId="43" fontId="11" fillId="3" borderId="7" xfId="9" applyFont="1" applyFill="1" applyBorder="1" applyAlignment="1">
      <alignment horizontal="center" vertical="top"/>
    </xf>
    <xf numFmtId="43" fontId="8" fillId="3" borderId="0" xfId="9" applyFont="1" applyFill="1" applyBorder="1" applyAlignment="1">
      <alignment horizontal="center" vertical="top"/>
    </xf>
    <xf numFmtId="43" fontId="8" fillId="3" borderId="7" xfId="9" applyFont="1" applyFill="1" applyBorder="1" applyAlignment="1">
      <alignment horizontal="center" vertical="top"/>
    </xf>
    <xf numFmtId="43" fontId="8" fillId="3" borderId="0" xfId="9" applyFont="1" applyFill="1" applyBorder="1" applyAlignment="1">
      <alignment horizontal="justify" vertical="top"/>
    </xf>
    <xf numFmtId="43" fontId="8" fillId="3" borderId="7" xfId="9" applyFont="1" applyFill="1" applyBorder="1" applyAlignment="1">
      <alignment horizontal="justify" vertical="top"/>
    </xf>
    <xf numFmtId="43" fontId="13" fillId="3" borderId="0" xfId="9" applyFont="1" applyFill="1" applyBorder="1" applyAlignment="1">
      <alignment horizontal="justify" vertical="top"/>
    </xf>
    <xf numFmtId="43" fontId="13" fillId="3" borderId="7" xfId="9" applyFont="1" applyFill="1" applyBorder="1" applyAlignment="1">
      <alignment horizontal="justify" vertical="top"/>
    </xf>
    <xf numFmtId="43" fontId="8" fillId="3" borderId="9" xfId="9" applyFont="1" applyFill="1" applyBorder="1" applyAlignment="1">
      <alignment horizontal="justify" vertical="top"/>
    </xf>
    <xf numFmtId="43" fontId="8" fillId="3" borderId="10" xfId="9" applyFont="1" applyFill="1" applyBorder="1" applyAlignment="1">
      <alignment horizontal="justify" vertical="top"/>
    </xf>
    <xf numFmtId="43" fontId="10" fillId="0" borderId="7" xfId="9" applyFont="1" applyBorder="1" applyAlignment="1">
      <alignment horizontal="right" vertical="top" wrapText="1"/>
    </xf>
    <xf numFmtId="43" fontId="10" fillId="0" borderId="7" xfId="9" applyFont="1" applyBorder="1" applyAlignment="1">
      <alignment horizontal="justify" vertical="top" wrapText="1"/>
    </xf>
    <xf numFmtId="43" fontId="7" fillId="0" borderId="7" xfId="9" applyFont="1" applyBorder="1" applyAlignment="1">
      <alignment horizontal="justify" vertical="top" wrapText="1"/>
    </xf>
    <xf numFmtId="43" fontId="7" fillId="2" borderId="13" xfId="9" applyFont="1" applyFill="1" applyBorder="1" applyAlignment="1">
      <alignment horizontal="center" vertical="center" wrapText="1"/>
    </xf>
    <xf numFmtId="43" fontId="7" fillId="4" borderId="3" xfId="9" applyFont="1" applyFill="1" applyBorder="1" applyAlignment="1">
      <alignment horizontal="center" vertical="center" wrapText="1"/>
    </xf>
    <xf numFmtId="43" fontId="7" fillId="4" borderId="9" xfId="9" applyFont="1" applyFill="1" applyBorder="1" applyAlignment="1">
      <alignment horizontal="center" vertical="center" wrapText="1"/>
    </xf>
    <xf numFmtId="43" fontId="7" fillId="0" borderId="13" xfId="9" applyFont="1" applyFill="1" applyBorder="1" applyAlignment="1">
      <alignment horizontal="center" vertical="center" wrapText="1"/>
    </xf>
    <xf numFmtId="43" fontId="7" fillId="0" borderId="5" xfId="9" applyFont="1" applyFill="1" applyBorder="1" applyAlignment="1">
      <alignment horizontal="center" vertical="center" wrapText="1"/>
    </xf>
    <xf numFmtId="0" fontId="0" fillId="0" borderId="0" xfId="0" applyBorder="1"/>
    <xf numFmtId="0" fontId="42" fillId="0" borderId="0" xfId="0" applyFont="1" applyBorder="1"/>
    <xf numFmtId="0" fontId="4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8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5"/>
    </xf>
    <xf numFmtId="0" fontId="48" fillId="0" borderId="0" xfId="0" applyFont="1" applyBorder="1"/>
    <xf numFmtId="0" fontId="1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43" fontId="16" fillId="0" borderId="7" xfId="9" applyFont="1" applyBorder="1" applyAlignment="1">
      <alignment horizontal="justify" vertical="center" wrapText="1"/>
    </xf>
    <xf numFmtId="43" fontId="16" fillId="0" borderId="10" xfId="9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justify" vertical="center" wrapText="1"/>
    </xf>
    <xf numFmtId="0" fontId="47" fillId="3" borderId="7" xfId="0" applyFont="1" applyFill="1" applyBorder="1" applyAlignment="1">
      <alignment horizontal="justify" vertical="top" wrapText="1"/>
    </xf>
    <xf numFmtId="0" fontId="49" fillId="0" borderId="11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51" fillId="0" borderId="6" xfId="0" applyFont="1" applyBorder="1" applyAlignment="1">
      <alignment vertical="top"/>
    </xf>
    <xf numFmtId="0" fontId="51" fillId="0" borderId="7" xfId="0" applyFont="1" applyBorder="1" applyAlignment="1">
      <alignment horizontal="justify" vertical="center" wrapText="1"/>
    </xf>
    <xf numFmtId="0" fontId="51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0" fillId="0" borderId="6" xfId="0" applyFont="1" applyBorder="1" applyAlignment="1"/>
    <xf numFmtId="0" fontId="10" fillId="0" borderId="8" xfId="0" applyFont="1" applyBorder="1" applyAlignment="1"/>
    <xf numFmtId="0" fontId="10" fillId="0" borderId="9" xfId="0" applyFont="1" applyBorder="1"/>
    <xf numFmtId="0" fontId="10" fillId="0" borderId="10" xfId="0" applyFont="1" applyBorder="1"/>
    <xf numFmtId="0" fontId="10" fillId="4" borderId="0" xfId="0" applyFont="1" applyFill="1"/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8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right" vertical="center"/>
    </xf>
    <xf numFmtId="165" fontId="0" fillId="0" borderId="22" xfId="0" applyNumberFormat="1" applyFill="1" applyBorder="1" applyAlignment="1">
      <alignment horizontal="right"/>
    </xf>
    <xf numFmtId="44" fontId="27" fillId="0" borderId="22" xfId="10" applyFont="1" applyFill="1" applyBorder="1" applyAlignment="1">
      <alignment horizontal="right"/>
    </xf>
    <xf numFmtId="0" fontId="27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/>
    </xf>
    <xf numFmtId="165" fontId="53" fillId="0" borderId="22" xfId="0" applyNumberFormat="1" applyFont="1" applyFill="1" applyBorder="1" applyAlignment="1">
      <alignment horizontal="right" vertical="center"/>
    </xf>
    <xf numFmtId="0" fontId="53" fillId="0" borderId="22" xfId="0" applyFont="1" applyBorder="1" applyAlignment="1">
      <alignment horizontal="center"/>
    </xf>
    <xf numFmtId="0" fontId="53" fillId="0" borderId="22" xfId="0" applyFont="1" applyBorder="1"/>
    <xf numFmtId="0" fontId="0" fillId="0" borderId="22" xfId="0" applyFont="1" applyBorder="1"/>
    <xf numFmtId="8" fontId="0" fillId="0" borderId="22" xfId="0" applyNumberFormat="1" applyFont="1" applyBorder="1"/>
    <xf numFmtId="43" fontId="0" fillId="0" borderId="22" xfId="9" applyFont="1" applyBorder="1"/>
    <xf numFmtId="8" fontId="0" fillId="0" borderId="0" xfId="0" applyNumberFormat="1" applyFont="1"/>
    <xf numFmtId="0" fontId="55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43" fontId="0" fillId="0" borderId="0" xfId="0" applyNumberFormat="1" applyAlignment="1"/>
    <xf numFmtId="0" fontId="20" fillId="3" borderId="7" xfId="0" applyFont="1" applyFill="1" applyBorder="1" applyAlignment="1">
      <alignment horizontal="justify" vertical="center"/>
    </xf>
    <xf numFmtId="43" fontId="20" fillId="3" borderId="7" xfId="9" applyFont="1" applyFill="1" applyBorder="1" applyAlignment="1">
      <alignment horizontal="justify" vertical="center"/>
    </xf>
    <xf numFmtId="43" fontId="20" fillId="3" borderId="10" xfId="9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57" fillId="0" borderId="3" xfId="0" applyFont="1" applyBorder="1" applyAlignment="1">
      <alignment horizontal="center"/>
    </xf>
    <xf numFmtId="43" fontId="10" fillId="0" borderId="0" xfId="9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41" fillId="0" borderId="0" xfId="0" applyFont="1" applyBorder="1" applyAlignment="1">
      <alignment vertical="justify"/>
    </xf>
    <xf numFmtId="0" fontId="0" fillId="0" borderId="8" xfId="0" applyBorder="1"/>
    <xf numFmtId="0" fontId="0" fillId="0" borderId="9" xfId="0" applyBorder="1"/>
    <xf numFmtId="0" fontId="41" fillId="0" borderId="9" xfId="0" applyFont="1" applyBorder="1" applyAlignment="1">
      <alignment vertical="justify"/>
    </xf>
    <xf numFmtId="0" fontId="0" fillId="0" borderId="10" xfId="0" applyBorder="1"/>
    <xf numFmtId="43" fontId="57" fillId="0" borderId="7" xfId="9" applyFont="1" applyBorder="1" applyAlignment="1">
      <alignment horizontal="justify" vertical="center" wrapText="1"/>
    </xf>
    <xf numFmtId="4" fontId="59" fillId="0" borderId="0" xfId="0" applyNumberFormat="1" applyFont="1" applyFill="1" applyBorder="1" applyAlignment="1">
      <alignment horizontal="left" vertical="center" wrapText="1"/>
    </xf>
    <xf numFmtId="4" fontId="59" fillId="0" borderId="16" xfId="0" applyNumberFormat="1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43" fontId="13" fillId="0" borderId="0" xfId="9" applyFont="1" applyBorder="1" applyAlignment="1">
      <alignment horizontal="left" vertical="top"/>
    </xf>
    <xf numFmtId="43" fontId="13" fillId="0" borderId="7" xfId="9" applyFont="1" applyBorder="1" applyAlignment="1">
      <alignment horizontal="left" vertical="top"/>
    </xf>
    <xf numFmtId="43" fontId="7" fillId="0" borderId="0" xfId="9" applyFont="1" applyBorder="1" applyAlignment="1">
      <alignment horizontal="left" vertical="top"/>
    </xf>
    <xf numFmtId="43" fontId="7" fillId="0" borderId="7" xfId="9" applyFont="1" applyBorder="1" applyAlignment="1">
      <alignment horizontal="left" vertical="top"/>
    </xf>
    <xf numFmtId="0" fontId="16" fillId="3" borderId="6" xfId="0" applyFont="1" applyFill="1" applyBorder="1" applyAlignment="1">
      <alignment horizontal="justify" vertical="top"/>
    </xf>
    <xf numFmtId="0" fontId="16" fillId="3" borderId="0" xfId="0" applyFont="1" applyFill="1" applyBorder="1" applyAlignment="1">
      <alignment horizontal="justify" vertical="top" wrapText="1"/>
    </xf>
    <xf numFmtId="43" fontId="10" fillId="3" borderId="0" xfId="9" applyFont="1" applyFill="1" applyBorder="1" applyAlignment="1">
      <alignment horizontal="center" vertical="top"/>
    </xf>
    <xf numFmtId="43" fontId="10" fillId="3" borderId="7" xfId="9" applyFont="1" applyFill="1" applyBorder="1" applyAlignment="1">
      <alignment horizontal="center" vertical="top"/>
    </xf>
    <xf numFmtId="43" fontId="20" fillId="3" borderId="7" xfId="9" applyFont="1" applyFill="1" applyBorder="1" applyAlignment="1">
      <alignment horizontal="justify"/>
    </xf>
    <xf numFmtId="0" fontId="19" fillId="4" borderId="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9" fillId="4" borderId="10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43" fillId="0" borderId="3" xfId="0" applyFont="1" applyBorder="1" applyAlignment="1">
      <alignment vertical="center" wrapText="1"/>
    </xf>
    <xf numFmtId="0" fontId="44" fillId="0" borderId="9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3" fillId="0" borderId="4" xfId="0" applyFont="1" applyBorder="1" applyAlignment="1">
      <alignment vertical="center" wrapText="1"/>
    </xf>
    <xf numFmtId="0" fontId="43" fillId="0" borderId="0" xfId="0" applyFont="1" applyAlignment="1">
      <alignment vertical="top"/>
    </xf>
    <xf numFmtId="0" fontId="18" fillId="2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justify" vertical="center" wrapText="1"/>
    </xf>
    <xf numFmtId="0" fontId="64" fillId="0" borderId="5" xfId="0" applyFont="1" applyBorder="1" applyAlignment="1">
      <alignment vertical="center" wrapText="1"/>
    </xf>
    <xf numFmtId="0" fontId="64" fillId="0" borderId="6" xfId="0" applyFont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49" fontId="19" fillId="4" borderId="6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4" borderId="17" xfId="0" applyNumberFormat="1" applyFont="1" applyFill="1" applyBorder="1" applyAlignment="1">
      <alignment vertical="center" wrapText="1"/>
    </xf>
    <xf numFmtId="49" fontId="19" fillId="4" borderId="11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8" xfId="0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justify" vertical="center" wrapText="1"/>
    </xf>
    <xf numFmtId="0" fontId="28" fillId="0" borderId="0" xfId="0" applyFont="1" applyAlignment="1">
      <alignment horizontal="left"/>
    </xf>
    <xf numFmtId="0" fontId="65" fillId="0" borderId="7" xfId="0" applyFont="1" applyBorder="1" applyAlignment="1">
      <alignment horizontal="left" vertical="center"/>
    </xf>
    <xf numFmtId="0" fontId="66" fillId="0" borderId="0" xfId="0" applyFont="1" applyAlignment="1"/>
    <xf numFmtId="0" fontId="58" fillId="2" borderId="0" xfId="0" applyFont="1" applyFill="1"/>
    <xf numFmtId="0" fontId="35" fillId="2" borderId="48" xfId="0" applyFont="1" applyFill="1" applyBorder="1" applyAlignment="1">
      <alignment horizontal="center"/>
    </xf>
    <xf numFmtId="0" fontId="35" fillId="2" borderId="49" xfId="0" applyFont="1" applyFill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1" fillId="6" borderId="0" xfId="0" applyFont="1" applyFill="1"/>
    <xf numFmtId="0" fontId="0" fillId="0" borderId="50" xfId="0" applyBorder="1"/>
    <xf numFmtId="0" fontId="0" fillId="0" borderId="51" xfId="0" applyBorder="1"/>
    <xf numFmtId="0" fontId="0" fillId="0" borderId="31" xfId="0" applyBorder="1"/>
    <xf numFmtId="0" fontId="0" fillId="0" borderId="24" xfId="0" applyBorder="1"/>
    <xf numFmtId="0" fontId="0" fillId="0" borderId="15" xfId="0" applyBorder="1"/>
    <xf numFmtId="0" fontId="0" fillId="0" borderId="26" xfId="0" applyBorder="1" applyAlignment="1">
      <alignment wrapText="1"/>
    </xf>
    <xf numFmtId="0" fontId="0" fillId="0" borderId="25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5" xfId="0" applyBorder="1" applyAlignment="1">
      <alignment wrapText="1"/>
    </xf>
    <xf numFmtId="0" fontId="0" fillId="6" borderId="0" xfId="0" applyFill="1"/>
    <xf numFmtId="43" fontId="10" fillId="0" borderId="7" xfId="9" applyFont="1" applyBorder="1" applyAlignment="1">
      <alignment horizontal="right" vertical="center" wrapText="1"/>
    </xf>
    <xf numFmtId="43" fontId="10" fillId="0" borderId="5" xfId="9" applyFont="1" applyBorder="1" applyAlignment="1">
      <alignment horizontal="right" vertical="center" wrapText="1"/>
    </xf>
    <xf numFmtId="43" fontId="10" fillId="0" borderId="10" xfId="9" applyFont="1" applyBorder="1" applyAlignment="1">
      <alignment horizontal="right" vertical="center" wrapText="1"/>
    </xf>
    <xf numFmtId="43" fontId="10" fillId="0" borderId="14" xfId="9" applyFont="1" applyBorder="1" applyAlignment="1">
      <alignment horizontal="right" vertical="center" wrapText="1"/>
    </xf>
    <xf numFmtId="43" fontId="10" fillId="0" borderId="9" xfId="9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3" fontId="10" fillId="0" borderId="7" xfId="0" applyNumberFormat="1" applyFont="1" applyBorder="1" applyAlignment="1">
      <alignment horizontal="right" vertical="center"/>
    </xf>
    <xf numFmtId="43" fontId="10" fillId="0" borderId="10" xfId="0" applyNumberFormat="1" applyFont="1" applyBorder="1" applyAlignment="1">
      <alignment horizontal="right" vertical="center" wrapText="1"/>
    </xf>
    <xf numFmtId="43" fontId="10" fillId="0" borderId="7" xfId="9" applyFont="1" applyBorder="1" applyAlignment="1">
      <alignment horizontal="right" vertical="center"/>
    </xf>
    <xf numFmtId="43" fontId="10" fillId="0" borderId="5" xfId="9" applyFont="1" applyBorder="1" applyAlignment="1">
      <alignment horizontal="right" vertical="center"/>
    </xf>
    <xf numFmtId="43" fontId="10" fillId="0" borderId="10" xfId="9" applyFont="1" applyBorder="1" applyAlignment="1">
      <alignment horizontal="right" vertical="center"/>
    </xf>
    <xf numFmtId="43" fontId="10" fillId="0" borderId="14" xfId="9" applyFont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57" fillId="0" borderId="5" xfId="0" applyFont="1" applyBorder="1" applyAlignment="1">
      <alignment horizontal="right" vertical="top" wrapText="1" indent="1"/>
    </xf>
    <xf numFmtId="0" fontId="57" fillId="0" borderId="5" xfId="0" applyFont="1" applyBorder="1" applyAlignment="1">
      <alignment horizontal="center" vertical="top" wrapText="1"/>
    </xf>
    <xf numFmtId="0" fontId="57" fillId="0" borderId="5" xfId="0" applyFont="1" applyBorder="1" applyAlignment="1">
      <alignment horizontal="right" vertical="top" wrapText="1"/>
    </xf>
    <xf numFmtId="49" fontId="59" fillId="0" borderId="5" xfId="0" applyNumberFormat="1" applyFont="1" applyFill="1" applyBorder="1" applyAlignment="1">
      <alignment horizontal="center" vertical="center" wrapText="1"/>
    </xf>
    <xf numFmtId="0" fontId="59" fillId="0" borderId="5" xfId="0" applyNumberFormat="1" applyFont="1" applyFill="1" applyBorder="1" applyAlignment="1">
      <alignment vertical="center" wrapText="1"/>
    </xf>
    <xf numFmtId="0" fontId="59" fillId="0" borderId="5" xfId="0" applyNumberFormat="1" applyFont="1" applyFill="1" applyBorder="1" applyAlignment="1">
      <alignment horizontal="center" vertical="center" wrapText="1"/>
    </xf>
    <xf numFmtId="0" fontId="60" fillId="0" borderId="5" xfId="0" applyNumberFormat="1" applyFont="1" applyFill="1" applyBorder="1" applyAlignment="1">
      <alignment horizontal="left" vertical="center" wrapText="1"/>
    </xf>
    <xf numFmtId="0" fontId="59" fillId="0" borderId="5" xfId="0" applyNumberFormat="1" applyFont="1" applyFill="1" applyBorder="1" applyAlignment="1">
      <alignment horizontal="left" vertical="center" wrapText="1" indent="2"/>
    </xf>
    <xf numFmtId="0" fontId="59" fillId="0" borderId="5" xfId="0" applyNumberFormat="1" applyFont="1" applyFill="1" applyBorder="1" applyAlignment="1">
      <alignment wrapText="1"/>
    </xf>
    <xf numFmtId="0" fontId="59" fillId="0" borderId="5" xfId="0" applyNumberFormat="1" applyFont="1" applyFill="1" applyBorder="1" applyAlignment="1">
      <alignment horizontal="center" wrapText="1"/>
    </xf>
    <xf numFmtId="0" fontId="59" fillId="0" borderId="14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57" fillId="0" borderId="0" xfId="0" applyFont="1" applyBorder="1" applyAlignment="1">
      <alignment horizontal="justify" vertical="top" wrapText="1"/>
    </xf>
    <xf numFmtId="4" fontId="60" fillId="0" borderId="0" xfId="0" applyNumberFormat="1" applyFont="1" applyFill="1" applyBorder="1" applyAlignment="1">
      <alignment horizontal="left" vertical="center" wrapText="1"/>
    </xf>
    <xf numFmtId="43" fontId="59" fillId="0" borderId="5" xfId="9" applyFont="1" applyFill="1" applyBorder="1" applyAlignment="1">
      <alignment horizontal="right" vertical="center" indent="1"/>
    </xf>
    <xf numFmtId="43" fontId="60" fillId="0" borderId="5" xfId="9" applyFont="1" applyFill="1" applyBorder="1" applyAlignment="1">
      <alignment horizontal="right" vertical="center" indent="1"/>
    </xf>
    <xf numFmtId="0" fontId="22" fillId="0" borderId="5" xfId="0" applyFont="1" applyBorder="1" applyAlignment="1">
      <alignment vertical="center"/>
    </xf>
    <xf numFmtId="43" fontId="59" fillId="0" borderId="14" xfId="9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43" fontId="57" fillId="0" borderId="10" xfId="0" applyNumberFormat="1" applyFont="1" applyBorder="1" applyAlignment="1">
      <alignment horizontal="justify" vertical="center" wrapText="1"/>
    </xf>
    <xf numFmtId="43" fontId="57" fillId="0" borderId="5" xfId="9" applyFont="1" applyBorder="1" applyAlignment="1">
      <alignment horizontal="right" vertical="center" wrapText="1"/>
    </xf>
    <xf numFmtId="0" fontId="57" fillId="0" borderId="5" xfId="0" applyFont="1" applyBorder="1" applyAlignment="1">
      <alignment horizontal="justify" vertical="center" wrapText="1"/>
    </xf>
    <xf numFmtId="44" fontId="57" fillId="0" borderId="5" xfId="10" applyFont="1" applyBorder="1" applyAlignment="1">
      <alignment horizontal="justify" vertical="center" wrapText="1"/>
    </xf>
    <xf numFmtId="43" fontId="57" fillId="0" borderId="5" xfId="0" applyNumberFormat="1" applyFont="1" applyBorder="1" applyAlignment="1">
      <alignment horizontal="justify" vertical="center" wrapText="1"/>
    </xf>
    <xf numFmtId="43" fontId="2" fillId="0" borderId="5" xfId="9" applyFont="1" applyBorder="1" applyAlignment="1">
      <alignment horizontal="right" vertical="center" wrapText="1"/>
    </xf>
    <xf numFmtId="43" fontId="22" fillId="0" borderId="5" xfId="9" applyFont="1" applyBorder="1" applyAlignment="1">
      <alignment horizontal="right" vertical="center"/>
    </xf>
    <xf numFmtId="43" fontId="57" fillId="0" borderId="14" xfId="9" applyFont="1" applyBorder="1" applyAlignment="1">
      <alignment horizontal="right" vertical="center" wrapText="1"/>
    </xf>
    <xf numFmtId="43" fontId="57" fillId="0" borderId="5" xfId="9" applyFont="1" applyBorder="1" applyAlignment="1">
      <alignment horizontal="justify" vertical="center" wrapText="1"/>
    </xf>
    <xf numFmtId="43" fontId="57" fillId="0" borderId="14" xfId="9" applyFont="1" applyBorder="1" applyAlignment="1">
      <alignment horizontal="justify" vertical="center" wrapText="1"/>
    </xf>
    <xf numFmtId="43" fontId="22" fillId="0" borderId="5" xfId="9" applyFont="1" applyBorder="1" applyAlignment="1">
      <alignment vertical="center"/>
    </xf>
    <xf numFmtId="43" fontId="57" fillId="0" borderId="13" xfId="9" applyFont="1" applyBorder="1" applyAlignment="1">
      <alignment horizontal="justify" vertical="center" wrapText="1"/>
    </xf>
    <xf numFmtId="43" fontId="2" fillId="0" borderId="7" xfId="9" applyFont="1" applyBorder="1" applyAlignment="1">
      <alignment horizontal="center" vertical="center" wrapText="1"/>
    </xf>
    <xf numFmtId="43" fontId="57" fillId="0" borderId="7" xfId="9" applyFont="1" applyBorder="1" applyAlignment="1">
      <alignment horizontal="center" vertical="center" wrapText="1"/>
    </xf>
    <xf numFmtId="43" fontId="1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justify" wrapText="1"/>
    </xf>
    <xf numFmtId="43" fontId="10" fillId="0" borderId="0" xfId="9" applyFont="1" applyBorder="1" applyAlignment="1">
      <alignment vertical="justify" wrapText="1"/>
    </xf>
    <xf numFmtId="43" fontId="10" fillId="0" borderId="0" xfId="9" applyFont="1" applyBorder="1" applyAlignment="1">
      <alignment vertical="justify"/>
    </xf>
    <xf numFmtId="43" fontId="10" fillId="0" borderId="0" xfId="9" applyFont="1" applyBorder="1" applyAlignment="1">
      <alignment horizontal="left" vertical="justify" wrapText="1"/>
    </xf>
    <xf numFmtId="0" fontId="7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43" fontId="8" fillId="0" borderId="0" xfId="9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43" fontId="7" fillId="0" borderId="0" xfId="9" applyFont="1" applyBorder="1" applyAlignment="1">
      <alignment vertical="justify" wrapText="1"/>
    </xf>
    <xf numFmtId="0" fontId="7" fillId="0" borderId="0" xfId="0" applyFont="1" applyBorder="1" applyAlignment="1">
      <alignment horizontal="left" vertical="justify" wrapText="1"/>
    </xf>
    <xf numFmtId="43" fontId="10" fillId="0" borderId="24" xfId="9" applyFont="1" applyBorder="1" applyAlignment="1">
      <alignment horizontal="left" vertical="top"/>
    </xf>
    <xf numFmtId="43" fontId="13" fillId="0" borderId="15" xfId="9" applyFont="1" applyBorder="1" applyAlignment="1">
      <alignment horizontal="left" vertical="top"/>
    </xf>
    <xf numFmtId="0" fontId="16" fillId="0" borderId="7" xfId="0" applyFont="1" applyBorder="1"/>
    <xf numFmtId="0" fontId="19" fillId="3" borderId="0" xfId="0" applyFont="1" applyFill="1" applyBorder="1" applyAlignment="1">
      <alignment horizontal="justify" vertical="top"/>
    </xf>
    <xf numFmtId="43" fontId="19" fillId="3" borderId="0" xfId="0" applyNumberFormat="1" applyFont="1" applyFill="1" applyBorder="1" applyAlignment="1">
      <alignment horizontal="justify" vertical="top"/>
    </xf>
    <xf numFmtId="43" fontId="16" fillId="0" borderId="0" xfId="9" applyFont="1" applyBorder="1"/>
    <xf numFmtId="43" fontId="16" fillId="0" borderId="7" xfId="9" applyFont="1" applyBorder="1"/>
    <xf numFmtId="43" fontId="19" fillId="0" borderId="7" xfId="0" applyNumberFormat="1" applyFont="1" applyBorder="1"/>
    <xf numFmtId="0" fontId="19" fillId="3" borderId="0" xfId="0" applyFont="1" applyFill="1" applyBorder="1" applyAlignment="1">
      <alignment horizontal="justify" vertical="top" wrapText="1"/>
    </xf>
    <xf numFmtId="43" fontId="19" fillId="0" borderId="0" xfId="0" applyNumberFormat="1" applyFont="1" applyBorder="1"/>
    <xf numFmtId="43" fontId="19" fillId="0" borderId="7" xfId="9" applyFont="1" applyBorder="1"/>
    <xf numFmtId="0" fontId="16" fillId="3" borderId="0" xfId="0" applyFont="1" applyFill="1" applyBorder="1" applyAlignment="1">
      <alignment horizontal="justify" vertical="top"/>
    </xf>
    <xf numFmtId="43" fontId="19" fillId="0" borderId="0" xfId="9" applyFont="1" applyBorder="1"/>
    <xf numFmtId="0" fontId="21" fillId="3" borderId="6" xfId="0" applyFont="1" applyFill="1" applyBorder="1" applyAlignment="1">
      <alignment horizontal="justify" vertical="top"/>
    </xf>
    <xf numFmtId="0" fontId="21" fillId="3" borderId="0" xfId="0" applyFont="1" applyFill="1" applyBorder="1" applyAlignment="1">
      <alignment horizontal="justify" vertical="top"/>
    </xf>
    <xf numFmtId="43" fontId="19" fillId="3" borderId="0" xfId="9" applyFont="1" applyFill="1" applyBorder="1" applyAlignment="1">
      <alignment horizontal="right"/>
    </xf>
    <xf numFmtId="43" fontId="19" fillId="0" borderId="7" xfId="9" applyFont="1" applyBorder="1" applyAlignment="1"/>
    <xf numFmtId="43" fontId="16" fillId="3" borderId="0" xfId="9" applyFont="1" applyFill="1" applyBorder="1" applyAlignment="1">
      <alignment horizontal="right" vertical="top"/>
    </xf>
    <xf numFmtId="0" fontId="15" fillId="0" borderId="0" xfId="0" applyFont="1"/>
    <xf numFmtId="0" fontId="16" fillId="0" borderId="0" xfId="0" applyFont="1" applyBorder="1" applyAlignment="1">
      <alignment horizontal="justify" vertical="center" wrapText="1"/>
    </xf>
    <xf numFmtId="43" fontId="16" fillId="0" borderId="0" xfId="9" applyFont="1" applyBorder="1" applyAlignment="1">
      <alignment horizontal="justify" vertical="center" wrapText="1"/>
    </xf>
    <xf numFmtId="0" fontId="67" fillId="0" borderId="15" xfId="0" applyFont="1" applyBorder="1" applyAlignment="1">
      <alignment horizontal="center" vertical="center"/>
    </xf>
    <xf numFmtId="9" fontId="19" fillId="0" borderId="5" xfId="6" applyFont="1" applyFill="1" applyBorder="1" applyAlignment="1">
      <alignment horizontal="center" vertical="center" wrapText="1"/>
    </xf>
    <xf numFmtId="9" fontId="5" fillId="0" borderId="5" xfId="6" applyFont="1" applyBorder="1" applyAlignment="1">
      <alignment horizontal="justify" vertical="center" wrapText="1"/>
    </xf>
    <xf numFmtId="9" fontId="10" fillId="0" borderId="5" xfId="6" applyFont="1" applyBorder="1" applyAlignment="1">
      <alignment horizontal="right" vertical="center" wrapText="1"/>
    </xf>
    <xf numFmtId="9" fontId="10" fillId="0" borderId="14" xfId="6" applyFont="1" applyBorder="1" applyAlignment="1">
      <alignment horizontal="right" vertical="center" wrapText="1"/>
    </xf>
    <xf numFmtId="9" fontId="5" fillId="0" borderId="5" xfId="6" applyFont="1" applyBorder="1" applyAlignment="1">
      <alignment horizontal="left" vertical="center"/>
    </xf>
    <xf numFmtId="9" fontId="10" fillId="0" borderId="5" xfId="6" applyFont="1" applyBorder="1" applyAlignment="1">
      <alignment horizontal="right" vertical="center"/>
    </xf>
    <xf numFmtId="9" fontId="10" fillId="0" borderId="14" xfId="6" applyFont="1" applyBorder="1" applyAlignment="1">
      <alignment horizontal="right" vertical="center"/>
    </xf>
    <xf numFmtId="9" fontId="16" fillId="0" borderId="7" xfId="6" applyFont="1" applyBorder="1" applyAlignment="1">
      <alignment horizontal="right" vertical="center" wrapText="1"/>
    </xf>
    <xf numFmtId="9" fontId="16" fillId="0" borderId="10" xfId="6" applyFont="1" applyBorder="1" applyAlignment="1">
      <alignment horizontal="right" vertical="center" wrapText="1"/>
    </xf>
    <xf numFmtId="9" fontId="16" fillId="0" borderId="5" xfId="6" applyFont="1" applyBorder="1" applyAlignment="1">
      <alignment horizontal="right" vertical="center" wrapText="1"/>
    </xf>
    <xf numFmtId="9" fontId="16" fillId="0" borderId="14" xfId="6" applyFont="1" applyBorder="1" applyAlignment="1">
      <alignment horizontal="right" vertical="center" wrapText="1"/>
    </xf>
    <xf numFmtId="43" fontId="57" fillId="0" borderId="17" xfId="0" applyNumberFormat="1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9" fillId="3" borderId="6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6" fillId="3" borderId="6" xfId="0" applyFont="1" applyFill="1" applyBorder="1" applyAlignment="1">
      <alignment horizontal="justify" vertical="top"/>
    </xf>
    <xf numFmtId="0" fontId="16" fillId="3" borderId="0" xfId="0" applyFont="1" applyFill="1" applyBorder="1" applyAlignment="1">
      <alignment horizontal="justify" vertical="top"/>
    </xf>
    <xf numFmtId="0" fontId="16" fillId="3" borderId="7" xfId="0" applyFont="1" applyFill="1" applyBorder="1" applyAlignment="1">
      <alignment horizontal="justify" vertical="top"/>
    </xf>
    <xf numFmtId="0" fontId="21" fillId="3" borderId="6" xfId="0" applyFont="1" applyFill="1" applyBorder="1" applyAlignment="1">
      <alignment horizontal="justify" vertical="top"/>
    </xf>
    <xf numFmtId="0" fontId="21" fillId="3" borderId="0" xfId="0" applyFont="1" applyFill="1" applyBorder="1" applyAlignment="1">
      <alignment horizontal="justify" vertical="top"/>
    </xf>
    <xf numFmtId="0" fontId="19" fillId="3" borderId="47" xfId="0" applyFont="1" applyFill="1" applyBorder="1" applyAlignment="1">
      <alignment horizontal="justify" vertical="top"/>
    </xf>
    <xf numFmtId="0" fontId="19" fillId="3" borderId="16" xfId="0" applyFont="1" applyFill="1" applyBorder="1" applyAlignment="1">
      <alignment horizontal="justify" vertical="top"/>
    </xf>
    <xf numFmtId="0" fontId="19" fillId="3" borderId="44" xfId="0" applyFont="1" applyFill="1" applyBorder="1" applyAlignment="1">
      <alignment horizontal="justify" vertical="top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justify"/>
    </xf>
    <xf numFmtId="0" fontId="45" fillId="0" borderId="0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justify"/>
    </xf>
    <xf numFmtId="0" fontId="58" fillId="0" borderId="3" xfId="0" applyFont="1" applyBorder="1" applyAlignment="1">
      <alignment horizontal="center" vertical="justify"/>
    </xf>
    <xf numFmtId="0" fontId="58" fillId="0" borderId="4" xfId="0" applyFont="1" applyBorder="1" applyAlignment="1">
      <alignment horizontal="center" vertical="justify"/>
    </xf>
    <xf numFmtId="0" fontId="58" fillId="0" borderId="6" xfId="0" applyFont="1" applyBorder="1" applyAlignment="1">
      <alignment horizontal="center" vertical="justify"/>
    </xf>
    <xf numFmtId="0" fontId="58" fillId="0" borderId="0" xfId="0" applyFont="1" applyBorder="1" applyAlignment="1">
      <alignment horizontal="center" vertical="justify"/>
    </xf>
    <xf numFmtId="0" fontId="58" fillId="0" borderId="7" xfId="0" applyFont="1" applyBorder="1" applyAlignment="1">
      <alignment horizontal="center" vertical="justify"/>
    </xf>
    <xf numFmtId="0" fontId="58" fillId="0" borderId="8" xfId="0" applyFont="1" applyBorder="1" applyAlignment="1">
      <alignment horizontal="center" vertical="justify"/>
    </xf>
    <xf numFmtId="0" fontId="58" fillId="0" borderId="9" xfId="0" applyFont="1" applyBorder="1" applyAlignment="1">
      <alignment horizontal="center" vertical="justify"/>
    </xf>
    <xf numFmtId="0" fontId="58" fillId="0" borderId="10" xfId="0" applyFont="1" applyBorder="1" applyAlignment="1">
      <alignment horizontal="center" vertical="justify"/>
    </xf>
    <xf numFmtId="0" fontId="4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43" fontId="10" fillId="0" borderId="6" xfId="9" applyFont="1" applyBorder="1" applyAlignment="1">
      <alignment horizontal="right" vertical="top" wrapText="1"/>
    </xf>
    <xf numFmtId="43" fontId="10" fillId="0" borderId="7" xfId="9" applyFont="1" applyBorder="1" applyAlignment="1">
      <alignment horizontal="right" vertical="top" wrapText="1"/>
    </xf>
    <xf numFmtId="43" fontId="10" fillId="0" borderId="6" xfId="9" applyFont="1" applyBorder="1" applyAlignment="1">
      <alignment horizontal="justify" vertical="top" wrapText="1"/>
    </xf>
    <xf numFmtId="43" fontId="10" fillId="0" borderId="7" xfId="9" applyFont="1" applyBorder="1" applyAlignment="1">
      <alignment horizontal="justify" vertical="top" wrapText="1"/>
    </xf>
    <xf numFmtId="43" fontId="7" fillId="0" borderId="6" xfId="9" applyFont="1" applyBorder="1" applyAlignment="1">
      <alignment horizontal="justify" vertical="top" wrapText="1"/>
    </xf>
    <xf numFmtId="43" fontId="7" fillId="0" borderId="7" xfId="9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19" fillId="0" borderId="8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left" vertical="center" wrapText="1"/>
    </xf>
    <xf numFmtId="0" fontId="64" fillId="0" borderId="7" xfId="0" applyFont="1" applyBorder="1" applyAlignment="1">
      <alignment horizontal="left" vertical="center" wrapText="1"/>
    </xf>
    <xf numFmtId="0" fontId="64" fillId="0" borderId="8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4" borderId="11" xfId="0" applyNumberFormat="1" applyFont="1" applyFill="1" applyBorder="1" applyAlignment="1">
      <alignment horizontal="center" vertical="center" wrapText="1"/>
    </xf>
    <xf numFmtId="49" fontId="19" fillId="4" borderId="1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6" xfId="0" applyFont="1" applyBorder="1" applyAlignment="1">
      <alignment horizontal="left" vertical="center" wrapText="1"/>
    </xf>
    <xf numFmtId="0" fontId="47" fillId="0" borderId="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left"/>
    </xf>
    <xf numFmtId="0" fontId="56" fillId="0" borderId="0" xfId="0" applyFont="1" applyAlignment="1">
      <alignment horizontal="left" vertical="center"/>
    </xf>
    <xf numFmtId="0" fontId="56" fillId="0" borderId="0" xfId="0" applyNumberFormat="1" applyFont="1" applyFill="1" applyBorder="1" applyAlignment="1" applyProtection="1">
      <alignment horizontal="center"/>
    </xf>
    <xf numFmtId="0" fontId="36" fillId="0" borderId="23" xfId="0" applyFont="1" applyFill="1" applyBorder="1" applyAlignment="1">
      <alignment horizontal="left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3">
    <cellStyle name="20% - Accent6" xfId="11"/>
    <cellStyle name="Euro" xfId="2"/>
    <cellStyle name="Euro 2" xfId="3"/>
    <cellStyle name="Euro 3" xfId="4"/>
    <cellStyle name="Millares" xfId="9" builtinId="3"/>
    <cellStyle name="Millares 3" xfId="8"/>
    <cellStyle name="Moneda" xfId="10" builtinId="4"/>
    <cellStyle name="Normal" xfId="0" builtinId="0"/>
    <cellStyle name="Normal 2" xfId="1"/>
    <cellStyle name="Normal 3" xfId="7"/>
    <cellStyle name="Normal 4 8" xfId="1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57</xdr:row>
      <xdr:rowOff>183696</xdr:rowOff>
    </xdr:from>
    <xdr:to>
      <xdr:col>4</xdr:col>
      <xdr:colOff>1401535</xdr:colOff>
      <xdr:row>62</xdr:row>
      <xdr:rowOff>164646</xdr:rowOff>
    </xdr:to>
    <xdr:sp macro="" textlink="">
      <xdr:nvSpPr>
        <xdr:cNvPr id="25602" name="1 CuadroTexto"/>
        <xdr:cNvSpPr txBox="1">
          <a:spLocks noChangeArrowheads="1"/>
        </xdr:cNvSpPr>
      </xdr:nvSpPr>
      <xdr:spPr bwMode="auto">
        <a:xfrm>
          <a:off x="4626428" y="12620625"/>
          <a:ext cx="2639786" cy="12736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JOSE LUIS ISLAS PACHECO</a:t>
          </a:r>
          <a:endParaRPr lang="es-MX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0</xdr:col>
      <xdr:colOff>1279071</xdr:colOff>
      <xdr:row>62</xdr:row>
      <xdr:rowOff>74842</xdr:rowOff>
    </xdr:from>
    <xdr:to>
      <xdr:col>1</xdr:col>
      <xdr:colOff>576942</xdr:colOff>
      <xdr:row>66</xdr:row>
      <xdr:rowOff>17692</xdr:rowOff>
    </xdr:to>
    <xdr:sp macro="" textlink="">
      <xdr:nvSpPr>
        <xdr:cNvPr id="25604" name="2 CuadroTexto"/>
        <xdr:cNvSpPr txBox="1">
          <a:spLocks noChangeArrowheads="1"/>
        </xdr:cNvSpPr>
      </xdr:nvSpPr>
      <xdr:spPr bwMode="auto">
        <a:xfrm>
          <a:off x="1279071" y="13804449"/>
          <a:ext cx="2686050" cy="976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Contador</a:t>
          </a:r>
        </a:p>
      </xdr:txBody>
    </xdr:sp>
    <xdr:clientData/>
  </xdr:twoCellAnchor>
  <xdr:twoCellAnchor>
    <xdr:from>
      <xdr:col>4</xdr:col>
      <xdr:colOff>1786616</xdr:colOff>
      <xdr:row>62</xdr:row>
      <xdr:rowOff>102053</xdr:rowOff>
    </xdr:from>
    <xdr:to>
      <xdr:col>6</xdr:col>
      <xdr:colOff>40821</xdr:colOff>
      <xdr:row>67</xdr:row>
      <xdr:rowOff>83002</xdr:rowOff>
    </xdr:to>
    <xdr:sp macro="" textlink="">
      <xdr:nvSpPr>
        <xdr:cNvPr id="25605" name="Text Box 5"/>
        <xdr:cNvSpPr txBox="1">
          <a:spLocks noChangeArrowheads="1"/>
        </xdr:cNvSpPr>
      </xdr:nvSpPr>
      <xdr:spPr bwMode="auto">
        <a:xfrm>
          <a:off x="7651295" y="13831660"/>
          <a:ext cx="2622097" cy="1273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 LOURDES B. SANCHEZ RUIZ</a:t>
          </a:r>
          <a:endParaRPr lang="es-MX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Subdirector Administrativo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18673</xdr:colOff>
      <xdr:row>3</xdr:row>
      <xdr:rowOff>152878</xdr:rowOff>
    </xdr:from>
    <xdr:ext cx="2128660" cy="254557"/>
    <xdr:sp macro="" textlink="">
      <xdr:nvSpPr>
        <xdr:cNvPr id="3" name="2 CuadroTexto"/>
        <xdr:cNvSpPr txBox="1"/>
      </xdr:nvSpPr>
      <xdr:spPr>
        <a:xfrm>
          <a:off x="5626760" y="745761"/>
          <a:ext cx="212866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1056197</xdr:colOff>
      <xdr:row>0</xdr:row>
      <xdr:rowOff>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681691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twoCellAnchor>
    <xdr:from>
      <xdr:col>1</xdr:col>
      <xdr:colOff>97194</xdr:colOff>
      <xdr:row>30</xdr:row>
      <xdr:rowOff>165230</xdr:rowOff>
    </xdr:from>
    <xdr:to>
      <xdr:col>1</xdr:col>
      <xdr:colOff>2773718</xdr:colOff>
      <xdr:row>34</xdr:row>
      <xdr:rowOff>131406</xdr:rowOff>
    </xdr:to>
    <xdr:sp macro="" textlink="">
      <xdr:nvSpPr>
        <xdr:cNvPr id="5" name="2 CuadroTexto"/>
        <xdr:cNvSpPr txBox="1">
          <a:spLocks noChangeArrowheads="1"/>
        </xdr:cNvSpPr>
      </xdr:nvSpPr>
      <xdr:spPr bwMode="auto">
        <a:xfrm>
          <a:off x="194388" y="6988240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2</xdr:col>
      <xdr:colOff>1487066</xdr:colOff>
      <xdr:row>30</xdr:row>
      <xdr:rowOff>9719</xdr:rowOff>
    </xdr:from>
    <xdr:to>
      <xdr:col>3</xdr:col>
      <xdr:colOff>1855431</xdr:colOff>
      <xdr:row>35</xdr:row>
      <xdr:rowOff>19827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034643" y="6832729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1</xdr:col>
      <xdr:colOff>2575638</xdr:colOff>
      <xdr:row>39</xdr:row>
      <xdr:rowOff>58316</xdr:rowOff>
    </xdr:from>
    <xdr:to>
      <xdr:col>2</xdr:col>
      <xdr:colOff>1639855</xdr:colOff>
      <xdr:row>44</xdr:row>
      <xdr:rowOff>68425</xdr:rowOff>
    </xdr:to>
    <xdr:sp macro="" textlink="">
      <xdr:nvSpPr>
        <xdr:cNvPr id="7" name="1 CuadroTexto"/>
        <xdr:cNvSpPr txBox="1">
          <a:spLocks noChangeArrowheads="1"/>
        </xdr:cNvSpPr>
      </xdr:nvSpPr>
      <xdr:spPr bwMode="auto">
        <a:xfrm>
          <a:off x="2672832" y="8543342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240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10</xdr:col>
      <xdr:colOff>15709</xdr:colOff>
      <xdr:row>0</xdr:row>
      <xdr:rowOff>38100</xdr:rowOff>
    </xdr:from>
    <xdr:ext cx="898003" cy="254557"/>
    <xdr:sp macro="" textlink="">
      <xdr:nvSpPr>
        <xdr:cNvPr id="3" name="2 CuadroTexto"/>
        <xdr:cNvSpPr txBox="1"/>
      </xdr:nvSpPr>
      <xdr:spPr>
        <a:xfrm>
          <a:off x="76357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8</xdr:col>
      <xdr:colOff>141797</xdr:colOff>
      <xdr:row>4</xdr:row>
      <xdr:rowOff>38100</xdr:rowOff>
    </xdr:from>
    <xdr:ext cx="2363789" cy="254557"/>
    <xdr:sp macro="" textlink="">
      <xdr:nvSpPr>
        <xdr:cNvPr id="4" name="3 CuadroTexto"/>
        <xdr:cNvSpPr txBox="1"/>
      </xdr:nvSpPr>
      <xdr:spPr>
        <a:xfrm>
          <a:off x="6237797" y="80010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3</xdr:col>
      <xdr:colOff>377405</xdr:colOff>
      <xdr:row>32</xdr:row>
      <xdr:rowOff>1</xdr:rowOff>
    </xdr:from>
    <xdr:to>
      <xdr:col>6</xdr:col>
      <xdr:colOff>142335</xdr:colOff>
      <xdr:row>36</xdr:row>
      <xdr:rowOff>178639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4349150" y="8437713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17972</xdr:colOff>
      <xdr:row>23</xdr:row>
      <xdr:rowOff>17972</xdr:rowOff>
    </xdr:from>
    <xdr:to>
      <xdr:col>2</xdr:col>
      <xdr:colOff>52656</xdr:colOff>
      <xdr:row>26</xdr:row>
      <xdr:rowOff>156714</xdr:rowOff>
    </xdr:to>
    <xdr:sp macro="" textlink="">
      <xdr:nvSpPr>
        <xdr:cNvPr id="8" name="2 CuadroTexto"/>
        <xdr:cNvSpPr txBox="1">
          <a:spLocks noChangeArrowheads="1"/>
        </xdr:cNvSpPr>
      </xdr:nvSpPr>
      <xdr:spPr bwMode="auto">
        <a:xfrm>
          <a:off x="431321" y="6757359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7</xdr:col>
      <xdr:colOff>602052</xdr:colOff>
      <xdr:row>23</xdr:row>
      <xdr:rowOff>1</xdr:rowOff>
    </xdr:from>
    <xdr:to>
      <xdr:col>10</xdr:col>
      <xdr:colOff>281257</xdr:colOff>
      <xdr:row>27</xdr:row>
      <xdr:rowOff>178640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8240024" y="6739388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552790</xdr:colOff>
      <xdr:row>0</xdr:row>
      <xdr:rowOff>51026</xdr:rowOff>
    </xdr:from>
    <xdr:ext cx="1226791" cy="255134"/>
    <xdr:sp macro="" textlink="">
      <xdr:nvSpPr>
        <xdr:cNvPr id="3" name="2 CuadroTexto"/>
        <xdr:cNvSpPr txBox="1"/>
      </xdr:nvSpPr>
      <xdr:spPr>
        <a:xfrm>
          <a:off x="10173040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8</xdr:col>
      <xdr:colOff>54371</xdr:colOff>
      <xdr:row>4</xdr:row>
      <xdr:rowOff>34018</xdr:rowOff>
    </xdr:from>
    <xdr:ext cx="2363789" cy="254557"/>
    <xdr:sp macro="" textlink="">
      <xdr:nvSpPr>
        <xdr:cNvPr id="4" name="3 CuadroTexto"/>
        <xdr:cNvSpPr txBox="1"/>
      </xdr:nvSpPr>
      <xdr:spPr>
        <a:xfrm>
          <a:off x="8760221" y="824593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3</xdr:col>
      <xdr:colOff>629009</xdr:colOff>
      <xdr:row>189</xdr:row>
      <xdr:rowOff>8986</xdr:rowOff>
    </xdr:from>
    <xdr:to>
      <xdr:col>6</xdr:col>
      <xdr:colOff>308215</xdr:colOff>
      <xdr:row>193</xdr:row>
      <xdr:rowOff>187624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62500" y="48442712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1</xdr:col>
      <xdr:colOff>80873</xdr:colOff>
      <xdr:row>189</xdr:row>
      <xdr:rowOff>8986</xdr:rowOff>
    </xdr:from>
    <xdr:to>
      <xdr:col>2</xdr:col>
      <xdr:colOff>16713</xdr:colOff>
      <xdr:row>192</xdr:row>
      <xdr:rowOff>147727</xdr:rowOff>
    </xdr:to>
    <xdr:sp macro="" textlink="">
      <xdr:nvSpPr>
        <xdr:cNvPr id="6" name="2 CuadroTexto"/>
        <xdr:cNvSpPr txBox="1">
          <a:spLocks noChangeArrowheads="1"/>
        </xdr:cNvSpPr>
      </xdr:nvSpPr>
      <xdr:spPr bwMode="auto">
        <a:xfrm>
          <a:off x="557123" y="48442712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7</xdr:col>
      <xdr:colOff>727854</xdr:colOff>
      <xdr:row>189</xdr:row>
      <xdr:rowOff>17972</xdr:rowOff>
    </xdr:from>
    <xdr:to>
      <xdr:col>10</xdr:col>
      <xdr:colOff>492784</xdr:colOff>
      <xdr:row>194</xdr:row>
      <xdr:rowOff>7907</xdr:rowOff>
    </xdr:to>
    <xdr:sp macro="" textlink="">
      <xdr:nvSpPr>
        <xdr:cNvPr id="7" name="1 CuadroTexto"/>
        <xdr:cNvSpPr txBox="1">
          <a:spLocks noChangeArrowheads="1"/>
        </xdr:cNvSpPr>
      </xdr:nvSpPr>
      <xdr:spPr bwMode="auto">
        <a:xfrm>
          <a:off x="8527571" y="48451698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240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285750</xdr:colOff>
      <xdr:row>0</xdr:row>
      <xdr:rowOff>76200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6381750" y="7620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246572</xdr:colOff>
      <xdr:row>4</xdr:row>
      <xdr:rowOff>57150</xdr:rowOff>
    </xdr:from>
    <xdr:ext cx="2363789" cy="254557"/>
    <xdr:sp macro="" textlink="">
      <xdr:nvSpPr>
        <xdr:cNvPr id="4" name="3 CuadroTexto"/>
        <xdr:cNvSpPr txBox="1"/>
      </xdr:nvSpPr>
      <xdr:spPr>
        <a:xfrm>
          <a:off x="5580572" y="81915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oneCellAnchor>
    <xdr:from>
      <xdr:col>2</xdr:col>
      <xdr:colOff>0</xdr:colOff>
      <xdr:row>33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52400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285750</xdr:colOff>
      <xdr:row>27</xdr:row>
      <xdr:rowOff>76200</xdr:rowOff>
    </xdr:from>
    <xdr:ext cx="1285187" cy="809625"/>
    <xdr:sp macro="" textlink="">
      <xdr:nvSpPr>
        <xdr:cNvPr id="6" name="5 CuadroTexto"/>
        <xdr:cNvSpPr txBox="1"/>
      </xdr:nvSpPr>
      <xdr:spPr>
        <a:xfrm>
          <a:off x="6381750" y="5219700"/>
          <a:ext cx="1285187" cy="8096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   ANEXO 1</a:t>
          </a:r>
        </a:p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Devengado</a:t>
          </a:r>
        </a:p>
      </xdr:txBody>
    </xdr:sp>
    <xdr:clientData/>
  </xdr:oneCellAnchor>
  <xdr:oneCellAnchor>
    <xdr:from>
      <xdr:col>7</xdr:col>
      <xdr:colOff>246572</xdr:colOff>
      <xdr:row>33</xdr:row>
      <xdr:rowOff>57150</xdr:rowOff>
    </xdr:from>
    <xdr:ext cx="2363789" cy="254557"/>
    <xdr:sp macro="" textlink="">
      <xdr:nvSpPr>
        <xdr:cNvPr id="7" name="6 CuadroTexto"/>
        <xdr:cNvSpPr txBox="1"/>
      </xdr:nvSpPr>
      <xdr:spPr>
        <a:xfrm>
          <a:off x="5580572" y="634365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oneCellAnchor>
    <xdr:from>
      <xdr:col>2</xdr:col>
      <xdr:colOff>0</xdr:colOff>
      <xdr:row>61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1524000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304800</xdr:colOff>
      <xdr:row>55</xdr:row>
      <xdr:rowOff>123825</xdr:rowOff>
    </xdr:from>
    <xdr:ext cx="1266137" cy="762000"/>
    <xdr:sp macro="" textlink="">
      <xdr:nvSpPr>
        <xdr:cNvPr id="9" name="8 CuadroTexto"/>
        <xdr:cNvSpPr txBox="1"/>
      </xdr:nvSpPr>
      <xdr:spPr>
        <a:xfrm>
          <a:off x="6400800" y="10601325"/>
          <a:ext cx="1266137" cy="762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   ANEXO 1</a:t>
          </a:r>
        </a:p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Pagado</a:t>
          </a:r>
        </a:p>
      </xdr:txBody>
    </xdr:sp>
    <xdr:clientData/>
  </xdr:oneCellAnchor>
  <xdr:oneCellAnchor>
    <xdr:from>
      <xdr:col>7</xdr:col>
      <xdr:colOff>246572</xdr:colOff>
      <xdr:row>61</xdr:row>
      <xdr:rowOff>57150</xdr:rowOff>
    </xdr:from>
    <xdr:ext cx="2363789" cy="254557"/>
    <xdr:sp macro="" textlink="">
      <xdr:nvSpPr>
        <xdr:cNvPr id="10" name="9 CuadroTexto"/>
        <xdr:cNvSpPr txBox="1"/>
      </xdr:nvSpPr>
      <xdr:spPr>
        <a:xfrm>
          <a:off x="5580572" y="1167765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7</xdr:col>
      <xdr:colOff>90585</xdr:colOff>
      <xdr:row>94</xdr:row>
      <xdr:rowOff>9719</xdr:rowOff>
    </xdr:from>
    <xdr:to>
      <xdr:col>9</xdr:col>
      <xdr:colOff>755391</xdr:colOff>
      <xdr:row>98</xdr:row>
      <xdr:rowOff>165618</xdr:rowOff>
    </xdr:to>
    <xdr:sp macro="" textlink="">
      <xdr:nvSpPr>
        <xdr:cNvPr id="12" name="1 CuadroTexto"/>
        <xdr:cNvSpPr txBox="1">
          <a:spLocks noChangeArrowheads="1"/>
        </xdr:cNvSpPr>
      </xdr:nvSpPr>
      <xdr:spPr bwMode="auto">
        <a:xfrm>
          <a:off x="7807779" y="27476709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223547</xdr:colOff>
      <xdr:row>94</xdr:row>
      <xdr:rowOff>9721</xdr:rowOff>
    </xdr:from>
    <xdr:to>
      <xdr:col>6</xdr:col>
      <xdr:colOff>164260</xdr:colOff>
      <xdr:row>98</xdr:row>
      <xdr:rowOff>165619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955792" y="27476711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0</xdr:col>
      <xdr:colOff>379054</xdr:colOff>
      <xdr:row>93</xdr:row>
      <xdr:rowOff>174949</xdr:rowOff>
    </xdr:from>
    <xdr:to>
      <xdr:col>2</xdr:col>
      <xdr:colOff>207797</xdr:colOff>
      <xdr:row>97</xdr:row>
      <xdr:rowOff>102246</xdr:rowOff>
    </xdr:to>
    <xdr:sp macro="" textlink="">
      <xdr:nvSpPr>
        <xdr:cNvPr id="14" name="2 CuadroTexto"/>
        <xdr:cNvSpPr txBox="1">
          <a:spLocks noChangeArrowheads="1"/>
        </xdr:cNvSpPr>
      </xdr:nvSpPr>
      <xdr:spPr bwMode="auto">
        <a:xfrm>
          <a:off x="379054" y="27447551"/>
          <a:ext cx="26473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311840</xdr:colOff>
      <xdr:row>20</xdr:row>
      <xdr:rowOff>0</xdr:rowOff>
    </xdr:from>
    <xdr:ext cx="1427508" cy="254557"/>
    <xdr:sp macro="" textlink="">
      <xdr:nvSpPr>
        <xdr:cNvPr id="4" name="3 CuadroTexto"/>
        <xdr:cNvSpPr txBox="1"/>
      </xdr:nvSpPr>
      <xdr:spPr>
        <a:xfrm>
          <a:off x="8970065" y="8134350"/>
          <a:ext cx="142750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572329</xdr:colOff>
      <xdr:row>25</xdr:row>
      <xdr:rowOff>3664</xdr:rowOff>
    </xdr:from>
    <xdr:ext cx="1963038" cy="264560"/>
    <xdr:sp macro="" textlink="">
      <xdr:nvSpPr>
        <xdr:cNvPr id="5" name="4 CuadroTexto"/>
        <xdr:cNvSpPr txBox="1"/>
      </xdr:nvSpPr>
      <xdr:spPr>
        <a:xfrm>
          <a:off x="8300003" y="9122816"/>
          <a:ext cx="1963038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TRIMESTRE: TERCERO DE 2015</a:t>
          </a:r>
          <a:endParaRPr lang="es-ES"/>
        </a:p>
      </xdr:txBody>
    </xdr:sp>
    <xdr:clientData/>
  </xdr:oneCellAnchor>
  <xdr:oneCellAnchor>
    <xdr:from>
      <xdr:col>2</xdr:col>
      <xdr:colOff>0</xdr:colOff>
      <xdr:row>43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270449</xdr:colOff>
      <xdr:row>39</xdr:row>
      <xdr:rowOff>57979</xdr:rowOff>
    </xdr:from>
    <xdr:ext cx="1427508" cy="254557"/>
    <xdr:sp macro="" textlink="">
      <xdr:nvSpPr>
        <xdr:cNvPr id="7" name="6 CuadroTexto"/>
        <xdr:cNvSpPr txBox="1"/>
      </xdr:nvSpPr>
      <xdr:spPr>
        <a:xfrm>
          <a:off x="8928674" y="16326679"/>
          <a:ext cx="142750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92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17182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187601</xdr:colOff>
      <xdr:row>89</xdr:row>
      <xdr:rowOff>74544</xdr:rowOff>
    </xdr:from>
    <xdr:ext cx="1535181" cy="254557"/>
    <xdr:sp macro="" textlink="">
      <xdr:nvSpPr>
        <xdr:cNvPr id="9" name="8 CuadroTexto"/>
        <xdr:cNvSpPr txBox="1"/>
      </xdr:nvSpPr>
      <xdr:spPr>
        <a:xfrm>
          <a:off x="8845826" y="24439494"/>
          <a:ext cx="1535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630307</xdr:colOff>
      <xdr:row>43</xdr:row>
      <xdr:rowOff>103055</xdr:rowOff>
    </xdr:from>
    <xdr:ext cx="1994905" cy="264560"/>
    <xdr:sp macro="" textlink="">
      <xdr:nvSpPr>
        <xdr:cNvPr id="10" name="9 CuadroTexto"/>
        <xdr:cNvSpPr txBox="1"/>
      </xdr:nvSpPr>
      <xdr:spPr>
        <a:xfrm>
          <a:off x="8357981" y="17132098"/>
          <a:ext cx="199490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TRIMESTRE: </a:t>
          </a:r>
          <a:r>
            <a:rPr lang="es-MX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TERCERO</a:t>
          </a:r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 DE 2015</a:t>
          </a:r>
          <a:endParaRPr lang="es-ES"/>
        </a:p>
      </xdr:txBody>
    </xdr:sp>
    <xdr:clientData/>
  </xdr:oneCellAnchor>
  <xdr:oneCellAnchor>
    <xdr:from>
      <xdr:col>7</xdr:col>
      <xdr:colOff>605459</xdr:colOff>
      <xdr:row>92</xdr:row>
      <xdr:rowOff>144468</xdr:rowOff>
    </xdr:from>
    <xdr:ext cx="1963038" cy="264560"/>
    <xdr:sp macro="" textlink="">
      <xdr:nvSpPr>
        <xdr:cNvPr id="11" name="10 CuadroTexto"/>
        <xdr:cNvSpPr txBox="1"/>
      </xdr:nvSpPr>
      <xdr:spPr>
        <a:xfrm>
          <a:off x="8333133" y="24984011"/>
          <a:ext cx="1963038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TRIMESTRE: TERCERO DE 2015</a:t>
          </a:r>
          <a:endParaRPr lang="es-ES"/>
        </a:p>
      </xdr:txBody>
    </xdr:sp>
    <xdr:clientData/>
  </xdr:oneCellAnchor>
  <xdr:oneCellAnchor>
    <xdr:from>
      <xdr:col>8</xdr:col>
      <xdr:colOff>285750</xdr:colOff>
      <xdr:row>0</xdr:row>
      <xdr:rowOff>76200</xdr:rowOff>
    </xdr:from>
    <xdr:ext cx="1478446" cy="254557"/>
    <xdr:sp macro="" textlink="">
      <xdr:nvSpPr>
        <xdr:cNvPr id="12" name="11 CuadroTexto"/>
        <xdr:cNvSpPr txBox="1"/>
      </xdr:nvSpPr>
      <xdr:spPr>
        <a:xfrm>
          <a:off x="8943975" y="7620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246572</xdr:colOff>
      <xdr:row>4</xdr:row>
      <xdr:rowOff>57150</xdr:rowOff>
    </xdr:from>
    <xdr:ext cx="2363789" cy="254557"/>
    <xdr:sp macro="" textlink="">
      <xdr:nvSpPr>
        <xdr:cNvPr id="13" name="12 CuadroTexto"/>
        <xdr:cNvSpPr txBox="1"/>
      </xdr:nvSpPr>
      <xdr:spPr>
        <a:xfrm>
          <a:off x="7990397" y="84772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0</xdr:col>
      <xdr:colOff>480392</xdr:colOff>
      <xdr:row>134</xdr:row>
      <xdr:rowOff>0</xdr:rowOff>
    </xdr:from>
    <xdr:to>
      <xdr:col>1</xdr:col>
      <xdr:colOff>2650435</xdr:colOff>
      <xdr:row>137</xdr:row>
      <xdr:rowOff>133348</xdr:rowOff>
    </xdr:to>
    <xdr:sp macro="" textlink="">
      <xdr:nvSpPr>
        <xdr:cNvPr id="15" name="2 CuadroTexto"/>
        <xdr:cNvSpPr txBox="1">
          <a:spLocks noChangeArrowheads="1"/>
        </xdr:cNvSpPr>
      </xdr:nvSpPr>
      <xdr:spPr bwMode="auto">
        <a:xfrm>
          <a:off x="480392" y="37205478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2</xdr:col>
      <xdr:colOff>695739</xdr:colOff>
      <xdr:row>134</xdr:row>
      <xdr:rowOff>0</xdr:rowOff>
    </xdr:from>
    <xdr:to>
      <xdr:col>5</xdr:col>
      <xdr:colOff>391354</xdr:colOff>
      <xdr:row>138</xdr:row>
      <xdr:rowOff>171449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867978" y="37205478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  <xdr:twoCellAnchor>
    <xdr:from>
      <xdr:col>6</xdr:col>
      <xdr:colOff>372718</xdr:colOff>
      <xdr:row>134</xdr:row>
      <xdr:rowOff>0</xdr:rowOff>
    </xdr:from>
    <xdr:to>
      <xdr:col>9</xdr:col>
      <xdr:colOff>131508</xdr:colOff>
      <xdr:row>138</xdr:row>
      <xdr:rowOff>171450</xdr:rowOff>
    </xdr:to>
    <xdr:sp macro="" textlink="">
      <xdr:nvSpPr>
        <xdr:cNvPr id="17" name="1 CuadroTexto"/>
        <xdr:cNvSpPr txBox="1">
          <a:spLocks noChangeArrowheads="1"/>
        </xdr:cNvSpPr>
      </xdr:nvSpPr>
      <xdr:spPr bwMode="auto">
        <a:xfrm>
          <a:off x="7189305" y="37205478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2040005</xdr:colOff>
      <xdr:row>3</xdr:row>
      <xdr:rowOff>152878</xdr:rowOff>
    </xdr:from>
    <xdr:ext cx="2167838" cy="254557"/>
    <xdr:sp macro="" textlink="">
      <xdr:nvSpPr>
        <xdr:cNvPr id="3" name="2 CuadroTexto"/>
        <xdr:cNvSpPr txBox="1"/>
      </xdr:nvSpPr>
      <xdr:spPr>
        <a:xfrm>
          <a:off x="5583305" y="733903"/>
          <a:ext cx="216783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1056197</xdr:colOff>
      <xdr:row>0</xdr:row>
      <xdr:rowOff>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665689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ETCA-II-09-D</a:t>
          </a:r>
        </a:p>
      </xdr:txBody>
    </xdr:sp>
    <xdr:clientData/>
  </xdr:oneCellAnchor>
  <xdr:twoCellAnchor>
    <xdr:from>
      <xdr:col>1</xdr:col>
      <xdr:colOff>2438400</xdr:colOff>
      <xdr:row>38</xdr:row>
      <xdr:rowOff>66675</xdr:rowOff>
    </xdr:from>
    <xdr:to>
      <xdr:col>2</xdr:col>
      <xdr:colOff>1482401</xdr:colOff>
      <xdr:row>43</xdr:row>
      <xdr:rowOff>95250</xdr:rowOff>
    </xdr:to>
    <xdr:sp macro="" textlink="">
      <xdr:nvSpPr>
        <xdr:cNvPr id="5" name="1 CuadroTexto"/>
        <xdr:cNvSpPr txBox="1">
          <a:spLocks noChangeArrowheads="1"/>
        </xdr:cNvSpPr>
      </xdr:nvSpPr>
      <xdr:spPr bwMode="auto">
        <a:xfrm>
          <a:off x="2533650" y="8639175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1</xdr:col>
      <xdr:colOff>2721665</xdr:colOff>
      <xdr:row>34</xdr:row>
      <xdr:rowOff>161923</xdr:rowOff>
    </xdr:to>
    <xdr:sp macro="" textlink="">
      <xdr:nvSpPr>
        <xdr:cNvPr id="6" name="2 CuadroTexto"/>
        <xdr:cNvSpPr txBox="1">
          <a:spLocks noChangeArrowheads="1"/>
        </xdr:cNvSpPr>
      </xdr:nvSpPr>
      <xdr:spPr bwMode="auto">
        <a:xfrm>
          <a:off x="133350" y="7305675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2</xdr:col>
      <xdr:colOff>1485900</xdr:colOff>
      <xdr:row>30</xdr:row>
      <xdr:rowOff>171450</xdr:rowOff>
    </xdr:from>
    <xdr:to>
      <xdr:col>3</xdr:col>
      <xdr:colOff>1857376</xdr:colOff>
      <xdr:row>36</xdr:row>
      <xdr:rowOff>19049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029200" y="7296150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294198</xdr:colOff>
      <xdr:row>4</xdr:row>
      <xdr:rowOff>9525</xdr:rowOff>
    </xdr:from>
    <xdr:ext cx="2128660" cy="254557"/>
    <xdr:sp macro="" textlink="">
      <xdr:nvSpPr>
        <xdr:cNvPr id="2" name="1 CuadroTexto"/>
        <xdr:cNvSpPr txBox="1"/>
      </xdr:nvSpPr>
      <xdr:spPr>
        <a:xfrm>
          <a:off x="5132898" y="771525"/>
          <a:ext cx="212866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</xdr:col>
      <xdr:colOff>104775</xdr:colOff>
      <xdr:row>39</xdr:row>
      <xdr:rowOff>161925</xdr:rowOff>
    </xdr:from>
    <xdr:to>
      <xdr:col>5</xdr:col>
      <xdr:colOff>133351</xdr:colOff>
      <xdr:row>45</xdr:row>
      <xdr:rowOff>9524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943475" y="10296525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  <xdr:twoCellAnchor>
    <xdr:from>
      <xdr:col>1</xdr:col>
      <xdr:colOff>47625</xdr:colOff>
      <xdr:row>39</xdr:row>
      <xdr:rowOff>161925</xdr:rowOff>
    </xdr:from>
    <xdr:to>
      <xdr:col>1</xdr:col>
      <xdr:colOff>2731190</xdr:colOff>
      <xdr:row>43</xdr:row>
      <xdr:rowOff>142873</xdr:rowOff>
    </xdr:to>
    <xdr:sp macro="" textlink="">
      <xdr:nvSpPr>
        <xdr:cNvPr id="5" name="2 CuadroTexto"/>
        <xdr:cNvSpPr txBox="1">
          <a:spLocks noChangeArrowheads="1"/>
        </xdr:cNvSpPr>
      </xdr:nvSpPr>
      <xdr:spPr bwMode="auto">
        <a:xfrm>
          <a:off x="333375" y="10296525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1</xdr:col>
      <xdr:colOff>2590800</xdr:colOff>
      <xdr:row>50</xdr:row>
      <xdr:rowOff>0</xdr:rowOff>
    </xdr:from>
    <xdr:to>
      <xdr:col>3</xdr:col>
      <xdr:colOff>529901</xdr:colOff>
      <xdr:row>55</xdr:row>
      <xdr:rowOff>28575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2876550" y="12125325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198948</xdr:colOff>
      <xdr:row>4</xdr:row>
      <xdr:rowOff>38100</xdr:rowOff>
    </xdr:from>
    <xdr:ext cx="2128660" cy="254557"/>
    <xdr:sp macro="" textlink="">
      <xdr:nvSpPr>
        <xdr:cNvPr id="2" name="1 CuadroTexto"/>
        <xdr:cNvSpPr txBox="1"/>
      </xdr:nvSpPr>
      <xdr:spPr>
        <a:xfrm>
          <a:off x="6247323" y="800100"/>
          <a:ext cx="212866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2876550</xdr:colOff>
      <xdr:row>54</xdr:row>
      <xdr:rowOff>123825</xdr:rowOff>
    </xdr:from>
    <xdr:to>
      <xdr:col>2</xdr:col>
      <xdr:colOff>1901501</xdr:colOff>
      <xdr:row>59</xdr:row>
      <xdr:rowOff>152400</xdr:rowOff>
    </xdr:to>
    <xdr:sp macro="" textlink="">
      <xdr:nvSpPr>
        <xdr:cNvPr id="3" name="1 CuadroTexto"/>
        <xdr:cNvSpPr txBox="1">
          <a:spLocks noChangeArrowheads="1"/>
        </xdr:cNvSpPr>
      </xdr:nvSpPr>
      <xdr:spPr bwMode="auto">
        <a:xfrm>
          <a:off x="3162300" y="12649200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2683565</xdr:colOff>
      <xdr:row>46</xdr:row>
      <xdr:rowOff>19048</xdr:rowOff>
    </xdr:to>
    <xdr:sp macro="" textlink="">
      <xdr:nvSpPr>
        <xdr:cNvPr id="5" name="2 CuadroTexto"/>
        <xdr:cNvSpPr txBox="1">
          <a:spLocks noChangeArrowheads="1"/>
        </xdr:cNvSpPr>
      </xdr:nvSpPr>
      <xdr:spPr bwMode="auto">
        <a:xfrm>
          <a:off x="285750" y="10391775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2</xdr:col>
      <xdr:colOff>1933575</xdr:colOff>
      <xdr:row>41</xdr:row>
      <xdr:rowOff>171450</xdr:rowOff>
    </xdr:from>
    <xdr:to>
      <xdr:col>3</xdr:col>
      <xdr:colOff>2066926</xdr:colOff>
      <xdr:row>47</xdr:row>
      <xdr:rowOff>19049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686425" y="10344150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827598</xdr:colOff>
      <xdr:row>4</xdr:row>
      <xdr:rowOff>9525</xdr:rowOff>
    </xdr:from>
    <xdr:ext cx="2128660" cy="254557"/>
    <xdr:sp macro="" textlink="">
      <xdr:nvSpPr>
        <xdr:cNvPr id="2" name="1 CuadroTexto"/>
        <xdr:cNvSpPr txBox="1"/>
      </xdr:nvSpPr>
      <xdr:spPr>
        <a:xfrm>
          <a:off x="6037773" y="771525"/>
          <a:ext cx="212866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</xdr:col>
      <xdr:colOff>409575</xdr:colOff>
      <xdr:row>34</xdr:row>
      <xdr:rowOff>161925</xdr:rowOff>
    </xdr:from>
    <xdr:to>
      <xdr:col>4</xdr:col>
      <xdr:colOff>1381126</xdr:colOff>
      <xdr:row>40</xdr:row>
      <xdr:rowOff>9524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619750" y="7258050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  <xdr:twoCellAnchor>
    <xdr:from>
      <xdr:col>1</xdr:col>
      <xdr:colOff>57150</xdr:colOff>
      <xdr:row>34</xdr:row>
      <xdr:rowOff>171450</xdr:rowOff>
    </xdr:from>
    <xdr:to>
      <xdr:col>1</xdr:col>
      <xdr:colOff>2740715</xdr:colOff>
      <xdr:row>38</xdr:row>
      <xdr:rowOff>152398</xdr:rowOff>
    </xdr:to>
    <xdr:sp macro="" textlink="">
      <xdr:nvSpPr>
        <xdr:cNvPr id="6" name="2 CuadroTexto"/>
        <xdr:cNvSpPr txBox="1">
          <a:spLocks noChangeArrowheads="1"/>
        </xdr:cNvSpPr>
      </xdr:nvSpPr>
      <xdr:spPr bwMode="auto">
        <a:xfrm>
          <a:off x="342900" y="7267575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1</xdr:col>
      <xdr:colOff>2809875</xdr:colOff>
      <xdr:row>46</xdr:row>
      <xdr:rowOff>171450</xdr:rowOff>
    </xdr:from>
    <xdr:to>
      <xdr:col>3</xdr:col>
      <xdr:colOff>377501</xdr:colOff>
      <xdr:row>52</xdr:row>
      <xdr:rowOff>19050</xdr:rowOff>
    </xdr:to>
    <xdr:sp macro="" textlink="">
      <xdr:nvSpPr>
        <xdr:cNvPr id="7" name="1 CuadroTexto"/>
        <xdr:cNvSpPr txBox="1">
          <a:spLocks noChangeArrowheads="1"/>
        </xdr:cNvSpPr>
      </xdr:nvSpPr>
      <xdr:spPr bwMode="auto">
        <a:xfrm>
          <a:off x="3095625" y="9439275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275147</xdr:colOff>
      <xdr:row>3</xdr:row>
      <xdr:rowOff>180975</xdr:rowOff>
    </xdr:from>
    <xdr:ext cx="2363789" cy="254557"/>
    <xdr:sp macro="" textlink="">
      <xdr:nvSpPr>
        <xdr:cNvPr id="2" name="1 CuadroTexto"/>
        <xdr:cNvSpPr txBox="1"/>
      </xdr:nvSpPr>
      <xdr:spPr>
        <a:xfrm>
          <a:off x="5599622" y="76200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1</xdr:col>
      <xdr:colOff>2486025</xdr:colOff>
      <xdr:row>50</xdr:row>
      <xdr:rowOff>104775</xdr:rowOff>
    </xdr:from>
    <xdr:to>
      <xdr:col>2</xdr:col>
      <xdr:colOff>1510976</xdr:colOff>
      <xdr:row>55</xdr:row>
      <xdr:rowOff>133350</xdr:rowOff>
    </xdr:to>
    <xdr:sp macro="" textlink="">
      <xdr:nvSpPr>
        <xdr:cNvPr id="4" name="1 CuadroTexto"/>
        <xdr:cNvSpPr txBox="1">
          <a:spLocks noChangeArrowheads="1"/>
        </xdr:cNvSpPr>
      </xdr:nvSpPr>
      <xdr:spPr bwMode="auto">
        <a:xfrm>
          <a:off x="2771775" y="9591675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219075</xdr:colOff>
      <xdr:row>41</xdr:row>
      <xdr:rowOff>0</xdr:rowOff>
    </xdr:from>
    <xdr:to>
      <xdr:col>1</xdr:col>
      <xdr:colOff>2902640</xdr:colOff>
      <xdr:row>44</xdr:row>
      <xdr:rowOff>161923</xdr:rowOff>
    </xdr:to>
    <xdr:sp macro="" textlink="">
      <xdr:nvSpPr>
        <xdr:cNvPr id="5" name="2 CuadroTexto"/>
        <xdr:cNvSpPr txBox="1">
          <a:spLocks noChangeArrowheads="1"/>
        </xdr:cNvSpPr>
      </xdr:nvSpPr>
      <xdr:spPr bwMode="auto">
        <a:xfrm>
          <a:off x="504825" y="7858125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2</xdr:col>
      <xdr:colOff>1371600</xdr:colOff>
      <xdr:row>40</xdr:row>
      <xdr:rowOff>171450</xdr:rowOff>
    </xdr:from>
    <xdr:to>
      <xdr:col>4</xdr:col>
      <xdr:colOff>523876</xdr:colOff>
      <xdr:row>46</xdr:row>
      <xdr:rowOff>19049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124450" y="7848600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255512</xdr:colOff>
      <xdr:row>3</xdr:row>
      <xdr:rowOff>152878</xdr:rowOff>
    </xdr:from>
    <xdr:ext cx="2167838" cy="254557"/>
    <xdr:sp macro="" textlink="">
      <xdr:nvSpPr>
        <xdr:cNvPr id="3" name="2 CuadroTexto"/>
        <xdr:cNvSpPr txBox="1"/>
      </xdr:nvSpPr>
      <xdr:spPr>
        <a:xfrm>
          <a:off x="7142087" y="733903"/>
          <a:ext cx="216783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195946</xdr:colOff>
      <xdr:row>0</xdr:row>
      <xdr:rowOff>9525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311246" y="9525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  <xdr:twoCellAnchor>
    <xdr:from>
      <xdr:col>1</xdr:col>
      <xdr:colOff>304800</xdr:colOff>
      <xdr:row>80</xdr:row>
      <xdr:rowOff>0</xdr:rowOff>
    </xdr:from>
    <xdr:to>
      <xdr:col>1</xdr:col>
      <xdr:colOff>2981324</xdr:colOff>
      <xdr:row>83</xdr:row>
      <xdr:rowOff>104775</xdr:rowOff>
    </xdr:to>
    <xdr:sp macro="" textlink="">
      <xdr:nvSpPr>
        <xdr:cNvPr id="1026" name="2 CuadroTexto"/>
        <xdr:cNvSpPr txBox="1">
          <a:spLocks noChangeArrowheads="1"/>
        </xdr:cNvSpPr>
      </xdr:nvSpPr>
      <xdr:spPr bwMode="auto">
        <a:xfrm>
          <a:off x="409575" y="15801975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1</xdr:col>
      <xdr:colOff>6467475</xdr:colOff>
      <xdr:row>79</xdr:row>
      <xdr:rowOff>180975</xdr:rowOff>
    </xdr:from>
    <xdr:to>
      <xdr:col>3</xdr:col>
      <xdr:colOff>885825</xdr:colOff>
      <xdr:row>84</xdr:row>
      <xdr:rowOff>114300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572250" y="15782925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1</xdr:col>
      <xdr:colOff>3381375</xdr:colOff>
      <xdr:row>73</xdr:row>
      <xdr:rowOff>190500</xdr:rowOff>
    </xdr:from>
    <xdr:to>
      <xdr:col>1</xdr:col>
      <xdr:colOff>5895975</xdr:colOff>
      <xdr:row>78</xdr:row>
      <xdr:rowOff>114300</xdr:rowOff>
    </xdr:to>
    <xdr:sp macro="" textlink="">
      <xdr:nvSpPr>
        <xdr:cNvPr id="1029" name="1 CuadroTexto"/>
        <xdr:cNvSpPr txBox="1">
          <a:spLocks noChangeArrowheads="1"/>
        </xdr:cNvSpPr>
      </xdr:nvSpPr>
      <xdr:spPr bwMode="auto">
        <a:xfrm>
          <a:off x="3486150" y="14582775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2" name="2 CuadroTexto"/>
        <xdr:cNvSpPr txBox="1"/>
      </xdr:nvSpPr>
      <xdr:spPr>
        <a:xfrm>
          <a:off x="7282815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ETCA-IV-15</a:t>
          </a:r>
        </a:p>
      </xdr:txBody>
    </xdr:sp>
    <xdr:clientData/>
  </xdr:oneCellAnchor>
  <xdr:oneCellAnchor>
    <xdr:from>
      <xdr:col>2</xdr:col>
      <xdr:colOff>2180147</xdr:colOff>
      <xdr:row>3</xdr:row>
      <xdr:rowOff>190500</xdr:rowOff>
    </xdr:from>
    <xdr:ext cx="2363789" cy="254557"/>
    <xdr:sp macro="" textlink="">
      <xdr:nvSpPr>
        <xdr:cNvPr id="3" name="4 CuadroTexto"/>
        <xdr:cNvSpPr txBox="1"/>
      </xdr:nvSpPr>
      <xdr:spPr>
        <a:xfrm>
          <a:off x="5971097" y="77152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1</xdr:col>
      <xdr:colOff>2971800</xdr:colOff>
      <xdr:row>37</xdr:row>
      <xdr:rowOff>19050</xdr:rowOff>
    </xdr:from>
    <xdr:to>
      <xdr:col>2</xdr:col>
      <xdr:colOff>1996751</xdr:colOff>
      <xdr:row>42</xdr:row>
      <xdr:rowOff>47625</xdr:rowOff>
    </xdr:to>
    <xdr:sp macro="" textlink="">
      <xdr:nvSpPr>
        <xdr:cNvPr id="4" name="1 CuadroTexto"/>
        <xdr:cNvSpPr txBox="1">
          <a:spLocks noChangeArrowheads="1"/>
        </xdr:cNvSpPr>
      </xdr:nvSpPr>
      <xdr:spPr bwMode="auto">
        <a:xfrm>
          <a:off x="3295650" y="6829425"/>
          <a:ext cx="24920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2683565</xdr:colOff>
      <xdr:row>28</xdr:row>
      <xdr:rowOff>161923</xdr:rowOff>
    </xdr:to>
    <xdr:sp macro="" textlink="">
      <xdr:nvSpPr>
        <xdr:cNvPr id="5" name="2 CuadroTexto"/>
        <xdr:cNvSpPr txBox="1">
          <a:spLocks noChangeArrowheads="1"/>
        </xdr:cNvSpPr>
      </xdr:nvSpPr>
      <xdr:spPr bwMode="auto">
        <a:xfrm>
          <a:off x="323850" y="4638675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2</xdr:col>
      <xdr:colOff>1838325</xdr:colOff>
      <xdr:row>24</xdr:row>
      <xdr:rowOff>152400</xdr:rowOff>
    </xdr:from>
    <xdr:to>
      <xdr:col>3</xdr:col>
      <xdr:colOff>1971676</xdr:colOff>
      <xdr:row>29</xdr:row>
      <xdr:rowOff>180974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629275" y="4610100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2" name="2 CuadroTexto"/>
        <xdr:cNvSpPr txBox="1"/>
      </xdr:nvSpPr>
      <xdr:spPr>
        <a:xfrm>
          <a:off x="7282815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ETCA-IV-16</a:t>
          </a:r>
        </a:p>
      </xdr:txBody>
    </xdr:sp>
    <xdr:clientData/>
  </xdr:oneCellAnchor>
  <xdr:oneCellAnchor>
    <xdr:from>
      <xdr:col>2</xdr:col>
      <xdr:colOff>2199197</xdr:colOff>
      <xdr:row>3</xdr:row>
      <xdr:rowOff>171450</xdr:rowOff>
    </xdr:from>
    <xdr:ext cx="2363789" cy="254557"/>
    <xdr:sp macro="" textlink="">
      <xdr:nvSpPr>
        <xdr:cNvPr id="3" name="3 CuadroTexto"/>
        <xdr:cNvSpPr txBox="1"/>
      </xdr:nvSpPr>
      <xdr:spPr>
        <a:xfrm>
          <a:off x="5990147" y="75247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 DE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4" name="2 CuadroTexto"/>
        <xdr:cNvSpPr txBox="1"/>
      </xdr:nvSpPr>
      <xdr:spPr>
        <a:xfrm>
          <a:off x="7282815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3295650</xdr:colOff>
      <xdr:row>136</xdr:row>
      <xdr:rowOff>0</xdr:rowOff>
    </xdr:from>
    <xdr:to>
      <xdr:col>2</xdr:col>
      <xdr:colOff>2257426</xdr:colOff>
      <xdr:row>141</xdr:row>
      <xdr:rowOff>28574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619500" y="25860375"/>
          <a:ext cx="2428876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  <xdr:twoCellAnchor>
    <xdr:from>
      <xdr:col>1</xdr:col>
      <xdr:colOff>161925</xdr:colOff>
      <xdr:row>136</xdr:row>
      <xdr:rowOff>9525</xdr:rowOff>
    </xdr:from>
    <xdr:to>
      <xdr:col>1</xdr:col>
      <xdr:colOff>2845490</xdr:colOff>
      <xdr:row>139</xdr:row>
      <xdr:rowOff>171448</xdr:rowOff>
    </xdr:to>
    <xdr:sp macro="" textlink="">
      <xdr:nvSpPr>
        <xdr:cNvPr id="7" name="2 CuadroTexto"/>
        <xdr:cNvSpPr txBox="1">
          <a:spLocks noChangeArrowheads="1"/>
        </xdr:cNvSpPr>
      </xdr:nvSpPr>
      <xdr:spPr bwMode="auto">
        <a:xfrm>
          <a:off x="485775" y="25869900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3</xdr:col>
      <xdr:colOff>238125</xdr:colOff>
      <xdr:row>136</xdr:row>
      <xdr:rowOff>0</xdr:rowOff>
    </xdr:from>
    <xdr:to>
      <xdr:col>4</xdr:col>
      <xdr:colOff>472751</xdr:colOff>
      <xdr:row>141</xdr:row>
      <xdr:rowOff>28575</xdr:rowOff>
    </xdr:to>
    <xdr:sp macro="" textlink="">
      <xdr:nvSpPr>
        <xdr:cNvPr id="8" name="1 CuadroTexto"/>
        <xdr:cNvSpPr txBox="1">
          <a:spLocks noChangeArrowheads="1"/>
        </xdr:cNvSpPr>
      </xdr:nvSpPr>
      <xdr:spPr bwMode="auto">
        <a:xfrm>
          <a:off x="6591300" y="25860375"/>
          <a:ext cx="2530151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227522</xdr:colOff>
      <xdr:row>4</xdr:row>
      <xdr:rowOff>0</xdr:rowOff>
    </xdr:from>
    <xdr:ext cx="2363789" cy="254557"/>
    <xdr:sp macro="" textlink="">
      <xdr:nvSpPr>
        <xdr:cNvPr id="2" name="1 CuadroTexto"/>
        <xdr:cNvSpPr txBox="1"/>
      </xdr:nvSpPr>
      <xdr:spPr>
        <a:xfrm>
          <a:off x="5066222" y="78105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0</xdr:col>
      <xdr:colOff>168089</xdr:colOff>
      <xdr:row>31</xdr:row>
      <xdr:rowOff>33618</xdr:rowOff>
    </xdr:from>
    <xdr:to>
      <xdr:col>1</xdr:col>
      <xdr:colOff>2560301</xdr:colOff>
      <xdr:row>35</xdr:row>
      <xdr:rowOff>21289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168089" y="8124265"/>
          <a:ext cx="2683565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2</xdr:col>
      <xdr:colOff>1680883</xdr:colOff>
      <xdr:row>30</xdr:row>
      <xdr:rowOff>156882</xdr:rowOff>
    </xdr:from>
    <xdr:to>
      <xdr:col>4</xdr:col>
      <xdr:colOff>1140200</xdr:colOff>
      <xdr:row>36</xdr:row>
      <xdr:rowOff>14565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40089" y="8068235"/>
          <a:ext cx="2428876" cy="93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Administrativo|</a:t>
          </a:r>
        </a:p>
      </xdr:txBody>
    </xdr:sp>
    <xdr:clientData/>
  </xdr:twoCellAnchor>
  <xdr:twoCellAnchor>
    <xdr:from>
      <xdr:col>1</xdr:col>
      <xdr:colOff>2185147</xdr:colOff>
      <xdr:row>37</xdr:row>
      <xdr:rowOff>134472</xdr:rowOff>
    </xdr:from>
    <xdr:to>
      <xdr:col>3</xdr:col>
      <xdr:colOff>165710</xdr:colOff>
      <xdr:row>42</xdr:row>
      <xdr:rowOff>171451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2476500" y="9300884"/>
          <a:ext cx="2530151" cy="933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1000438</xdr:colOff>
      <xdr:row>91</xdr:row>
      <xdr:rowOff>0</xdr:rowOff>
    </xdr:from>
    <xdr:ext cx="184730" cy="254557"/>
    <xdr:sp macro="" textlink="">
      <xdr:nvSpPr>
        <xdr:cNvPr id="3" name="2 CuadroTexto"/>
        <xdr:cNvSpPr txBox="1"/>
      </xdr:nvSpPr>
      <xdr:spPr>
        <a:xfrm>
          <a:off x="7153588" y="15697200"/>
          <a:ext cx="18473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19050</xdr:colOff>
      <xdr:row>0</xdr:row>
      <xdr:rowOff>38100</xdr:rowOff>
    </xdr:from>
    <xdr:ext cx="1066800" cy="254557"/>
    <xdr:sp macro="" textlink="">
      <xdr:nvSpPr>
        <xdr:cNvPr id="4" name="1 CuadroTexto"/>
        <xdr:cNvSpPr txBox="1"/>
      </xdr:nvSpPr>
      <xdr:spPr>
        <a:xfrm>
          <a:off x="5657850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2</xdr:col>
      <xdr:colOff>60960</xdr:colOff>
      <xdr:row>3</xdr:row>
      <xdr:rowOff>114300</xdr:rowOff>
    </xdr:from>
    <xdr:ext cx="2491739" cy="254557"/>
    <xdr:sp macro="" textlink="">
      <xdr:nvSpPr>
        <xdr:cNvPr id="5" name="3 CuadroTexto"/>
        <xdr:cNvSpPr txBox="1"/>
      </xdr:nvSpPr>
      <xdr:spPr>
        <a:xfrm>
          <a:off x="4983480" y="662940"/>
          <a:ext cx="249173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1</xdr:col>
      <xdr:colOff>2762250</xdr:colOff>
      <xdr:row>81</xdr:row>
      <xdr:rowOff>19050</xdr:rowOff>
    </xdr:from>
    <xdr:to>
      <xdr:col>2</xdr:col>
      <xdr:colOff>685800</xdr:colOff>
      <xdr:row>86</xdr:row>
      <xdr:rowOff>0</xdr:rowOff>
    </xdr:to>
    <xdr:sp macro="" textlink="">
      <xdr:nvSpPr>
        <xdr:cNvPr id="8" name="1 CuadroTexto"/>
        <xdr:cNvSpPr txBox="1">
          <a:spLocks noChangeArrowheads="1"/>
        </xdr:cNvSpPr>
      </xdr:nvSpPr>
      <xdr:spPr bwMode="auto">
        <a:xfrm>
          <a:off x="2952750" y="19707225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114300</xdr:colOff>
      <xdr:row>73</xdr:row>
      <xdr:rowOff>28575</xdr:rowOff>
    </xdr:from>
    <xdr:to>
      <xdr:col>1</xdr:col>
      <xdr:colOff>2790824</xdr:colOff>
      <xdr:row>76</xdr:row>
      <xdr:rowOff>161925</xdr:rowOff>
    </xdr:to>
    <xdr:sp macro="" textlink="">
      <xdr:nvSpPr>
        <xdr:cNvPr id="10" name="2 CuadroTexto"/>
        <xdr:cNvSpPr txBox="1">
          <a:spLocks noChangeArrowheads="1"/>
        </xdr:cNvSpPr>
      </xdr:nvSpPr>
      <xdr:spPr bwMode="auto">
        <a:xfrm>
          <a:off x="304800" y="18192750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1</xdr:col>
      <xdr:colOff>4533900</xdr:colOff>
      <xdr:row>72</xdr:row>
      <xdr:rowOff>28575</xdr:rowOff>
    </xdr:from>
    <xdr:to>
      <xdr:col>3</xdr:col>
      <xdr:colOff>1000125</xdr:colOff>
      <xdr:row>77</xdr:row>
      <xdr:rowOff>9525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724400" y="18002250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16895</xdr:colOff>
      <xdr:row>3</xdr:row>
      <xdr:rowOff>133828</xdr:rowOff>
    </xdr:from>
    <xdr:ext cx="2167838" cy="254557"/>
    <xdr:sp macro="" textlink="">
      <xdr:nvSpPr>
        <xdr:cNvPr id="3" name="2 CuadroTexto"/>
        <xdr:cNvSpPr txBox="1"/>
      </xdr:nvSpPr>
      <xdr:spPr>
        <a:xfrm>
          <a:off x="4846070" y="724378"/>
          <a:ext cx="216783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525808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9239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0</xdr:col>
      <xdr:colOff>2676524</xdr:colOff>
      <xdr:row>42</xdr:row>
      <xdr:rowOff>133350</xdr:rowOff>
    </xdr:to>
    <xdr:sp macro="" textlink="">
      <xdr:nvSpPr>
        <xdr:cNvPr id="8" name="2 CuadroTexto"/>
        <xdr:cNvSpPr txBox="1">
          <a:spLocks noChangeArrowheads="1"/>
        </xdr:cNvSpPr>
      </xdr:nvSpPr>
      <xdr:spPr bwMode="auto">
        <a:xfrm>
          <a:off x="0" y="9020175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0</xdr:col>
      <xdr:colOff>2181225</xdr:colOff>
      <xdr:row>46</xdr:row>
      <xdr:rowOff>66675</xdr:rowOff>
    </xdr:from>
    <xdr:to>
      <xdr:col>2</xdr:col>
      <xdr:colOff>600075</xdr:colOff>
      <xdr:row>51</xdr:row>
      <xdr:rowOff>47625</xdr:rowOff>
    </xdr:to>
    <xdr:sp macro="" textlink="">
      <xdr:nvSpPr>
        <xdr:cNvPr id="11" name="1 CuadroTexto"/>
        <xdr:cNvSpPr txBox="1">
          <a:spLocks noChangeArrowheads="1"/>
        </xdr:cNvSpPr>
      </xdr:nvSpPr>
      <xdr:spPr bwMode="auto">
        <a:xfrm>
          <a:off x="2181225" y="10420350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400050</xdr:colOff>
      <xdr:row>39</xdr:row>
      <xdr:rowOff>28575</xdr:rowOff>
    </xdr:from>
    <xdr:to>
      <xdr:col>5</xdr:col>
      <xdr:colOff>676275</xdr:colOff>
      <xdr:row>44</xdr:row>
      <xdr:rowOff>9525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495800" y="9048750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150245</xdr:colOff>
      <xdr:row>3</xdr:row>
      <xdr:rowOff>133828</xdr:rowOff>
    </xdr:from>
    <xdr:ext cx="2167838" cy="254557"/>
    <xdr:sp macro="" textlink="">
      <xdr:nvSpPr>
        <xdr:cNvPr id="6" name="5 CuadroTexto"/>
        <xdr:cNvSpPr txBox="1"/>
      </xdr:nvSpPr>
      <xdr:spPr>
        <a:xfrm>
          <a:off x="5541395" y="724378"/>
          <a:ext cx="216783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306733</xdr:colOff>
      <xdr:row>0</xdr:row>
      <xdr:rowOff>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83135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twoCellAnchor>
    <xdr:from>
      <xdr:col>0</xdr:col>
      <xdr:colOff>5124450</xdr:colOff>
      <xdr:row>67</xdr:row>
      <xdr:rowOff>9525</xdr:rowOff>
    </xdr:from>
    <xdr:to>
      <xdr:col>2</xdr:col>
      <xdr:colOff>1028700</xdr:colOff>
      <xdr:row>71</xdr:row>
      <xdr:rowOff>180975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124450" y="11982450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0</xdr:col>
      <xdr:colOff>85725</xdr:colOff>
      <xdr:row>67</xdr:row>
      <xdr:rowOff>0</xdr:rowOff>
    </xdr:from>
    <xdr:to>
      <xdr:col>0</xdr:col>
      <xdr:colOff>2762249</xdr:colOff>
      <xdr:row>70</xdr:row>
      <xdr:rowOff>133350</xdr:rowOff>
    </xdr:to>
    <xdr:sp macro="" textlink="">
      <xdr:nvSpPr>
        <xdr:cNvPr id="9" name="2 CuadroTexto"/>
        <xdr:cNvSpPr txBox="1">
          <a:spLocks noChangeArrowheads="1"/>
        </xdr:cNvSpPr>
      </xdr:nvSpPr>
      <xdr:spPr bwMode="auto">
        <a:xfrm>
          <a:off x="85725" y="11972925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0</xdr:col>
      <xdr:colOff>2667000</xdr:colOff>
      <xdr:row>75</xdr:row>
      <xdr:rowOff>9525</xdr:rowOff>
    </xdr:from>
    <xdr:to>
      <xdr:col>0</xdr:col>
      <xdr:colOff>5181600</xdr:colOff>
      <xdr:row>79</xdr:row>
      <xdr:rowOff>180975</xdr:rowOff>
    </xdr:to>
    <xdr:sp macro="" textlink="">
      <xdr:nvSpPr>
        <xdr:cNvPr id="11" name="1 CuadroTexto"/>
        <xdr:cNvSpPr txBox="1">
          <a:spLocks noChangeArrowheads="1"/>
        </xdr:cNvSpPr>
      </xdr:nvSpPr>
      <xdr:spPr bwMode="auto">
        <a:xfrm>
          <a:off x="2667000" y="13506450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95400" y="691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3" name="3 CuadroTexto"/>
        <xdr:cNvSpPr txBox="1"/>
      </xdr:nvSpPr>
      <xdr:spPr>
        <a:xfrm>
          <a:off x="693041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6</xdr:col>
      <xdr:colOff>7995</xdr:colOff>
      <xdr:row>3</xdr:row>
      <xdr:rowOff>114300</xdr:rowOff>
    </xdr:from>
    <xdr:ext cx="2449966" cy="254557"/>
    <xdr:sp macro="" textlink="">
      <xdr:nvSpPr>
        <xdr:cNvPr id="4" name="4 CuadroTexto"/>
        <xdr:cNvSpPr txBox="1"/>
      </xdr:nvSpPr>
      <xdr:spPr>
        <a:xfrm>
          <a:off x="4637145" y="676275"/>
          <a:ext cx="244996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DE 2015</a:t>
          </a:r>
        </a:p>
      </xdr:txBody>
    </xdr:sp>
    <xdr:clientData/>
  </xdr:oneCellAnchor>
  <xdr:twoCellAnchor>
    <xdr:from>
      <xdr:col>2</xdr:col>
      <xdr:colOff>704850</xdr:colOff>
      <xdr:row>45</xdr:row>
      <xdr:rowOff>180975</xdr:rowOff>
    </xdr:from>
    <xdr:to>
      <xdr:col>6</xdr:col>
      <xdr:colOff>133350</xdr:colOff>
      <xdr:row>50</xdr:row>
      <xdr:rowOff>161925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2247900" y="8982075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0</xdr:col>
      <xdr:colOff>152400</xdr:colOff>
      <xdr:row>38</xdr:row>
      <xdr:rowOff>180975</xdr:rowOff>
    </xdr:from>
    <xdr:to>
      <xdr:col>3</xdr:col>
      <xdr:colOff>514349</xdr:colOff>
      <xdr:row>42</xdr:row>
      <xdr:rowOff>123825</xdr:rowOff>
    </xdr:to>
    <xdr:sp macro="" textlink="">
      <xdr:nvSpPr>
        <xdr:cNvPr id="8" name="2 CuadroTexto"/>
        <xdr:cNvSpPr txBox="1">
          <a:spLocks noChangeArrowheads="1"/>
        </xdr:cNvSpPr>
      </xdr:nvSpPr>
      <xdr:spPr bwMode="auto">
        <a:xfrm>
          <a:off x="152400" y="7648575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5</xdr:col>
      <xdr:colOff>619125</xdr:colOff>
      <xdr:row>38</xdr:row>
      <xdr:rowOff>180975</xdr:rowOff>
    </xdr:from>
    <xdr:to>
      <xdr:col>8</xdr:col>
      <xdr:colOff>733425</xdr:colOff>
      <xdr:row>43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476750" y="7648575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304800</xdr:colOff>
      <xdr:row>2</xdr:row>
      <xdr:rowOff>188774</xdr:rowOff>
    </xdr:from>
    <xdr:ext cx="2279983" cy="416781"/>
    <xdr:sp macro="" textlink="">
      <xdr:nvSpPr>
        <xdr:cNvPr id="3" name="2 CuadroTexto"/>
        <xdr:cNvSpPr txBox="1"/>
      </xdr:nvSpPr>
      <xdr:spPr>
        <a:xfrm>
          <a:off x="5181600" y="569774"/>
          <a:ext cx="2279983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 2015        </a:t>
          </a:r>
        </a:p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   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20983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4598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twoCellAnchor>
    <xdr:from>
      <xdr:col>1</xdr:col>
      <xdr:colOff>0</xdr:colOff>
      <xdr:row>36</xdr:row>
      <xdr:rowOff>0</xdr:rowOff>
    </xdr:from>
    <xdr:to>
      <xdr:col>1</xdr:col>
      <xdr:colOff>2676524</xdr:colOff>
      <xdr:row>39</xdr:row>
      <xdr:rowOff>161925</xdr:rowOff>
    </xdr:to>
    <xdr:sp macro="" textlink="">
      <xdr:nvSpPr>
        <xdr:cNvPr id="5" name="2 CuadroTexto"/>
        <xdr:cNvSpPr txBox="1">
          <a:spLocks noChangeArrowheads="1"/>
        </xdr:cNvSpPr>
      </xdr:nvSpPr>
      <xdr:spPr bwMode="auto">
        <a:xfrm>
          <a:off x="95250" y="8515350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4</xdr:col>
      <xdr:colOff>38100</xdr:colOff>
      <xdr:row>36</xdr:row>
      <xdr:rowOff>19050</xdr:rowOff>
    </xdr:from>
    <xdr:to>
      <xdr:col>6</xdr:col>
      <xdr:colOff>666750</xdr:colOff>
      <xdr:row>41</xdr:row>
      <xdr:rowOff>47625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829175" y="8534400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1</xdr:col>
      <xdr:colOff>2362200</xdr:colOff>
      <xdr:row>46</xdr:row>
      <xdr:rowOff>0</xdr:rowOff>
    </xdr:from>
    <xdr:to>
      <xdr:col>4</xdr:col>
      <xdr:colOff>180975</xdr:colOff>
      <xdr:row>51</xdr:row>
      <xdr:rowOff>28575</xdr:rowOff>
    </xdr:to>
    <xdr:sp macro="" textlink="">
      <xdr:nvSpPr>
        <xdr:cNvPr id="8" name="1 CuadroTexto"/>
        <xdr:cNvSpPr txBox="1">
          <a:spLocks noChangeArrowheads="1"/>
        </xdr:cNvSpPr>
      </xdr:nvSpPr>
      <xdr:spPr bwMode="auto">
        <a:xfrm>
          <a:off x="2457450" y="10325100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169295</xdr:colOff>
      <xdr:row>3</xdr:row>
      <xdr:rowOff>152878</xdr:rowOff>
    </xdr:from>
    <xdr:ext cx="2167838" cy="254557"/>
    <xdr:sp macro="" textlink="">
      <xdr:nvSpPr>
        <xdr:cNvPr id="3" name="2 CuadroTexto"/>
        <xdr:cNvSpPr txBox="1"/>
      </xdr:nvSpPr>
      <xdr:spPr>
        <a:xfrm>
          <a:off x="5027045" y="743428"/>
          <a:ext cx="216783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325783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1700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twoCellAnchor>
    <xdr:from>
      <xdr:col>1</xdr:col>
      <xdr:colOff>1914525</xdr:colOff>
      <xdr:row>55</xdr:row>
      <xdr:rowOff>171450</xdr:rowOff>
    </xdr:from>
    <xdr:to>
      <xdr:col>3</xdr:col>
      <xdr:colOff>1047750</xdr:colOff>
      <xdr:row>61</xdr:row>
      <xdr:rowOff>19050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2266950" y="10839450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428624</xdr:colOff>
      <xdr:row>50</xdr:row>
      <xdr:rowOff>161925</xdr:rowOff>
    </xdr:to>
    <xdr:sp macro="" textlink="">
      <xdr:nvSpPr>
        <xdr:cNvPr id="7" name="2 CuadroTexto"/>
        <xdr:cNvSpPr txBox="1">
          <a:spLocks noChangeArrowheads="1"/>
        </xdr:cNvSpPr>
      </xdr:nvSpPr>
      <xdr:spPr bwMode="auto">
        <a:xfrm>
          <a:off x="352425" y="9220200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3</xdr:col>
      <xdr:colOff>666750</xdr:colOff>
      <xdr:row>46</xdr:row>
      <xdr:rowOff>171450</xdr:rowOff>
    </xdr:from>
    <xdr:to>
      <xdr:col>6</xdr:col>
      <xdr:colOff>838200</xdr:colOff>
      <xdr:row>52</xdr:row>
      <xdr:rowOff>19050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400550" y="9210675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10</xdr:col>
      <xdr:colOff>15709</xdr:colOff>
      <xdr:row>0</xdr:row>
      <xdr:rowOff>28575</xdr:rowOff>
    </xdr:from>
    <xdr:ext cx="898003" cy="254557"/>
    <xdr:sp macro="" textlink="">
      <xdr:nvSpPr>
        <xdr:cNvPr id="6" name="5 CuadroTexto"/>
        <xdr:cNvSpPr txBox="1"/>
      </xdr:nvSpPr>
      <xdr:spPr>
        <a:xfrm>
          <a:off x="1098850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8</xdr:col>
      <xdr:colOff>646622</xdr:colOff>
      <xdr:row>3</xdr:row>
      <xdr:rowOff>76200</xdr:rowOff>
    </xdr:from>
    <xdr:ext cx="2363789" cy="254557"/>
    <xdr:sp macro="" textlink="">
      <xdr:nvSpPr>
        <xdr:cNvPr id="7" name="6 CuadroTexto"/>
        <xdr:cNvSpPr txBox="1"/>
      </xdr:nvSpPr>
      <xdr:spPr>
        <a:xfrm>
          <a:off x="9447722" y="66675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  <xdr:twoCellAnchor>
    <xdr:from>
      <xdr:col>3</xdr:col>
      <xdr:colOff>952500</xdr:colOff>
      <xdr:row>28</xdr:row>
      <xdr:rowOff>106913</xdr:rowOff>
    </xdr:from>
    <xdr:to>
      <xdr:col>6</xdr:col>
      <xdr:colOff>339207</xdr:colOff>
      <xdr:row>31</xdr:row>
      <xdr:rowOff>194776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86250" y="7124311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0</xdr:col>
      <xdr:colOff>145791</xdr:colOff>
      <xdr:row>28</xdr:row>
      <xdr:rowOff>77755</xdr:rowOff>
    </xdr:from>
    <xdr:to>
      <xdr:col>2</xdr:col>
      <xdr:colOff>509101</xdr:colOff>
      <xdr:row>30</xdr:row>
      <xdr:rowOff>218881</xdr:rowOff>
    </xdr:to>
    <xdr:sp macro="" textlink="">
      <xdr:nvSpPr>
        <xdr:cNvPr id="10" name="2 CuadroTexto"/>
        <xdr:cNvSpPr txBox="1">
          <a:spLocks noChangeArrowheads="1"/>
        </xdr:cNvSpPr>
      </xdr:nvSpPr>
      <xdr:spPr bwMode="auto">
        <a:xfrm>
          <a:off x="145791" y="7095153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288860</xdr:colOff>
      <xdr:row>32</xdr:row>
      <xdr:rowOff>87863</xdr:rowOff>
    </xdr:to>
    <xdr:sp macro="" textlink="">
      <xdr:nvSpPr>
        <xdr:cNvPr id="12" name="1 CuadroTexto"/>
        <xdr:cNvSpPr txBox="1">
          <a:spLocks noChangeArrowheads="1"/>
        </xdr:cNvSpPr>
      </xdr:nvSpPr>
      <xdr:spPr bwMode="auto">
        <a:xfrm>
          <a:off x="8805765" y="7299260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7</xdr:col>
      <xdr:colOff>1088571</xdr:colOff>
      <xdr:row>66</xdr:row>
      <xdr:rowOff>184669</xdr:rowOff>
    </xdr:from>
    <xdr:to>
      <xdr:col>10</xdr:col>
      <xdr:colOff>162508</xdr:colOff>
      <xdr:row>71</xdr:row>
      <xdr:rowOff>146180</xdr:rowOff>
    </xdr:to>
    <xdr:sp macro="" textlink="">
      <xdr:nvSpPr>
        <xdr:cNvPr id="13" name="1 CuadroTexto"/>
        <xdr:cNvSpPr txBox="1">
          <a:spLocks noChangeArrowheads="1"/>
        </xdr:cNvSpPr>
      </xdr:nvSpPr>
      <xdr:spPr bwMode="auto">
        <a:xfrm>
          <a:off x="8679413" y="16950613"/>
          <a:ext cx="25146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JOSE LUIS ISLAS PACHECO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534567</xdr:colOff>
      <xdr:row>66</xdr:row>
      <xdr:rowOff>194387</xdr:rowOff>
    </xdr:from>
    <xdr:to>
      <xdr:col>6</xdr:col>
      <xdr:colOff>902932</xdr:colOff>
      <xdr:row>71</xdr:row>
      <xdr:rowOff>155898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849975" y="16960331"/>
          <a:ext cx="2428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LOURDES B. SANCHEZ RUIZ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1</xdr:col>
      <xdr:colOff>204107</xdr:colOff>
      <xdr:row>66</xdr:row>
      <xdr:rowOff>165230</xdr:rowOff>
    </xdr:from>
    <xdr:to>
      <xdr:col>2</xdr:col>
      <xdr:colOff>761805</xdr:colOff>
      <xdr:row>70</xdr:row>
      <xdr:rowOff>92529</xdr:rowOff>
    </xdr:to>
    <xdr:sp macro="" textlink="">
      <xdr:nvSpPr>
        <xdr:cNvPr id="15" name="2 CuadroTexto"/>
        <xdr:cNvSpPr txBox="1">
          <a:spLocks noChangeArrowheads="1"/>
        </xdr:cNvSpPr>
      </xdr:nvSpPr>
      <xdr:spPr bwMode="auto">
        <a:xfrm>
          <a:off x="398495" y="16931174"/>
          <a:ext cx="26765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C. MARTÍN ROMÁN ARMENTA LUGO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opLeftCell="A26" zoomScale="70" zoomScaleNormal="70" workbookViewId="0">
      <selection activeCell="G61" sqref="G61"/>
    </sheetView>
  </sheetViews>
  <sheetFormatPr baseColWidth="10" defaultColWidth="11.42578125" defaultRowHeight="15" x14ac:dyDescent="0.25"/>
  <cols>
    <col min="1" max="1" width="50.7109375" style="48" customWidth="1"/>
    <col min="2" max="2" width="16.85546875" style="48" customWidth="1"/>
    <col min="3" max="3" width="19.7109375" style="48" customWidth="1"/>
    <col min="4" max="4" width="0.42578125" style="48" customWidth="1"/>
    <col min="5" max="5" width="50.7109375" style="48" customWidth="1"/>
    <col min="6" max="6" width="14.7109375" style="48" customWidth="1"/>
    <col min="7" max="7" width="15.42578125" style="48" customWidth="1"/>
    <col min="8" max="16384" width="11.42578125" style="48"/>
  </cols>
  <sheetData>
    <row r="1" spans="1:9" x14ac:dyDescent="0.25">
      <c r="A1" s="43"/>
      <c r="B1" s="9"/>
      <c r="C1" s="466" t="s">
        <v>174</v>
      </c>
      <c r="D1" s="45"/>
      <c r="E1" s="45"/>
      <c r="F1" s="9"/>
      <c r="G1" s="44" t="s">
        <v>55</v>
      </c>
      <c r="H1" s="9"/>
      <c r="I1" s="9"/>
    </row>
    <row r="2" spans="1:9" x14ac:dyDescent="0.25">
      <c r="A2" s="9"/>
      <c r="B2" s="43"/>
      <c r="C2" s="465" t="s">
        <v>330</v>
      </c>
      <c r="D2" s="43"/>
      <c r="E2" s="43"/>
      <c r="F2" s="43"/>
      <c r="G2" s="43"/>
      <c r="H2" s="9"/>
      <c r="I2" s="9"/>
    </row>
    <row r="3" spans="1:9" x14ac:dyDescent="0.25">
      <c r="A3" s="9"/>
      <c r="B3" s="42"/>
      <c r="C3" s="465" t="s">
        <v>56</v>
      </c>
      <c r="D3" s="42"/>
      <c r="E3" s="42"/>
      <c r="F3" s="42"/>
      <c r="G3" s="42"/>
      <c r="H3" s="9"/>
      <c r="I3" s="9"/>
    </row>
    <row r="4" spans="1:9" x14ac:dyDescent="0.25">
      <c r="A4" s="42"/>
      <c r="B4" s="9"/>
      <c r="C4" s="465" t="s">
        <v>746</v>
      </c>
      <c r="D4" s="43"/>
      <c r="E4" s="43"/>
      <c r="F4" s="42"/>
      <c r="G4" s="42"/>
      <c r="H4" s="9"/>
      <c r="I4" s="9"/>
    </row>
    <row r="5" spans="1:9" x14ac:dyDescent="0.25">
      <c r="A5" s="42"/>
      <c r="B5" s="9"/>
      <c r="C5" s="43" t="s">
        <v>125</v>
      </c>
      <c r="D5" s="43"/>
      <c r="E5" s="43"/>
      <c r="F5" s="42"/>
      <c r="G5" s="44" t="s">
        <v>747</v>
      </c>
      <c r="H5" s="9"/>
      <c r="I5" s="9"/>
    </row>
    <row r="6" spans="1:9" x14ac:dyDescent="0.25">
      <c r="A6" s="473" t="s">
        <v>57</v>
      </c>
      <c r="B6" s="474">
        <v>2015</v>
      </c>
      <c r="C6" s="474">
        <v>2014</v>
      </c>
      <c r="D6" s="475"/>
      <c r="E6" s="473" t="s">
        <v>58</v>
      </c>
      <c r="F6" s="474">
        <v>2015</v>
      </c>
      <c r="G6" s="474">
        <v>2014</v>
      </c>
      <c r="H6" s="9"/>
      <c r="I6" s="9"/>
    </row>
    <row r="7" spans="1:9" x14ac:dyDescent="0.25">
      <c r="A7" s="476"/>
      <c r="B7" s="476"/>
      <c r="C7" s="476"/>
      <c r="D7" s="36"/>
      <c r="E7" s="476"/>
      <c r="F7" s="476"/>
      <c r="G7" s="476"/>
      <c r="H7" s="9"/>
      <c r="I7" s="9"/>
    </row>
    <row r="8" spans="1:9" x14ac:dyDescent="0.25">
      <c r="A8" s="47" t="s">
        <v>59</v>
      </c>
      <c r="B8" s="47"/>
      <c r="C8" s="47"/>
      <c r="D8" s="36"/>
      <c r="E8" s="47" t="s">
        <v>60</v>
      </c>
      <c r="F8" s="47"/>
      <c r="G8" s="47"/>
      <c r="H8" s="9"/>
      <c r="I8" s="9"/>
    </row>
    <row r="9" spans="1:9" x14ac:dyDescent="0.25">
      <c r="A9" s="46" t="s">
        <v>61</v>
      </c>
      <c r="B9" s="198">
        <v>457304.19</v>
      </c>
      <c r="C9" s="198">
        <v>889976.05</v>
      </c>
      <c r="D9" s="36"/>
      <c r="E9" s="46" t="s">
        <v>62</v>
      </c>
      <c r="F9" s="198">
        <v>354797.9</v>
      </c>
      <c r="G9" s="198">
        <v>50113.11</v>
      </c>
      <c r="H9" s="9"/>
      <c r="I9" s="9"/>
    </row>
    <row r="10" spans="1:9" x14ac:dyDescent="0.25">
      <c r="A10" s="46" t="s">
        <v>63</v>
      </c>
      <c r="B10" s="198">
        <v>11000.3</v>
      </c>
      <c r="C10" s="198">
        <v>0.4</v>
      </c>
      <c r="D10" s="36"/>
      <c r="E10" s="46" t="s">
        <v>64</v>
      </c>
      <c r="F10" s="198"/>
      <c r="G10" s="198"/>
      <c r="H10" s="9"/>
      <c r="I10" s="9"/>
    </row>
    <row r="11" spans="1:9" ht="28.5" x14ac:dyDescent="0.25">
      <c r="A11" s="46" t="s">
        <v>65</v>
      </c>
      <c r="B11" s="198"/>
      <c r="C11" s="198"/>
      <c r="D11" s="36"/>
      <c r="E11" s="468" t="s">
        <v>66</v>
      </c>
      <c r="F11" s="198"/>
      <c r="G11" s="198"/>
      <c r="H11" s="9"/>
      <c r="I11" s="9"/>
    </row>
    <row r="12" spans="1:9" x14ac:dyDescent="0.25">
      <c r="A12" s="46" t="s">
        <v>67</v>
      </c>
      <c r="B12" s="198"/>
      <c r="C12" s="198"/>
      <c r="D12" s="36"/>
      <c r="E12" s="46" t="s">
        <v>68</v>
      </c>
      <c r="F12" s="198"/>
      <c r="G12" s="198"/>
      <c r="H12" s="9"/>
      <c r="I12" s="9"/>
    </row>
    <row r="13" spans="1:9" x14ac:dyDescent="0.25">
      <c r="A13" s="46" t="s">
        <v>69</v>
      </c>
      <c r="B13" s="198"/>
      <c r="C13" s="198"/>
      <c r="D13" s="36"/>
      <c r="E13" s="46" t="s">
        <v>70</v>
      </c>
      <c r="F13" s="198"/>
      <c r="G13" s="198"/>
      <c r="H13" s="9"/>
      <c r="I13" s="9"/>
    </row>
    <row r="14" spans="1:9" ht="28.5" x14ac:dyDescent="0.25">
      <c r="A14" s="469" t="s">
        <v>71</v>
      </c>
      <c r="B14" s="470"/>
      <c r="C14" s="470"/>
      <c r="D14" s="36"/>
      <c r="E14" s="469" t="s">
        <v>72</v>
      </c>
      <c r="F14" s="471"/>
      <c r="G14" s="471"/>
      <c r="H14" s="9"/>
      <c r="I14" s="9"/>
    </row>
    <row r="15" spans="1:9" x14ac:dyDescent="0.25">
      <c r="A15" s="46" t="s">
        <v>73</v>
      </c>
      <c r="B15" s="198"/>
      <c r="C15" s="198"/>
      <c r="D15" s="36"/>
      <c r="E15" s="46" t="s">
        <v>74</v>
      </c>
      <c r="F15" s="198"/>
      <c r="G15" s="198"/>
      <c r="H15" s="9"/>
      <c r="I15" s="9"/>
    </row>
    <row r="16" spans="1:9" x14ac:dyDescent="0.25">
      <c r="A16" s="477"/>
      <c r="B16" s="198"/>
      <c r="C16" s="198"/>
      <c r="D16" s="36"/>
      <c r="E16" s="46" t="s">
        <v>75</v>
      </c>
      <c r="F16" s="198"/>
      <c r="G16" s="198"/>
      <c r="H16" s="9"/>
      <c r="I16" s="9"/>
    </row>
    <row r="17" spans="1:9" x14ac:dyDescent="0.25">
      <c r="A17" s="477"/>
      <c r="B17" s="198"/>
      <c r="C17" s="198"/>
      <c r="D17" s="36"/>
      <c r="E17" s="36"/>
      <c r="F17" s="198"/>
      <c r="G17" s="198"/>
      <c r="H17" s="9"/>
      <c r="I17" s="9"/>
    </row>
    <row r="18" spans="1:9" x14ac:dyDescent="0.25">
      <c r="A18" s="46" t="s">
        <v>236</v>
      </c>
      <c r="B18" s="198">
        <f>SUM(B9:B17)</f>
        <v>468304.49</v>
      </c>
      <c r="C18" s="198">
        <f>SUM(C9:C17)</f>
        <v>889976.45000000007</v>
      </c>
      <c r="D18" s="36"/>
      <c r="E18" s="479" t="s">
        <v>235</v>
      </c>
      <c r="F18" s="198">
        <f>SUM(F9:F17)</f>
        <v>354797.9</v>
      </c>
      <c r="G18" s="198">
        <f>SUM(G9:G17)</f>
        <v>50113.11</v>
      </c>
      <c r="H18" s="9"/>
      <c r="I18" s="9"/>
    </row>
    <row r="19" spans="1:9" x14ac:dyDescent="0.25">
      <c r="A19" s="477"/>
      <c r="B19" s="198"/>
      <c r="C19" s="198"/>
      <c r="D19" s="36"/>
      <c r="E19" s="46"/>
      <c r="F19" s="198"/>
      <c r="G19" s="198"/>
      <c r="H19" s="9"/>
      <c r="I19" s="9"/>
    </row>
    <row r="20" spans="1:9" x14ac:dyDescent="0.25">
      <c r="A20" s="47" t="s">
        <v>76</v>
      </c>
      <c r="B20" s="199"/>
      <c r="C20" s="199"/>
      <c r="D20" s="36"/>
      <c r="E20" s="47" t="s">
        <v>77</v>
      </c>
      <c r="F20" s="199"/>
      <c r="G20" s="199"/>
      <c r="H20" s="9"/>
      <c r="I20" s="9"/>
    </row>
    <row r="21" spans="1:9" x14ac:dyDescent="0.25">
      <c r="A21" s="46" t="s">
        <v>78</v>
      </c>
      <c r="B21" s="198"/>
      <c r="C21" s="198"/>
      <c r="D21" s="36"/>
      <c r="E21" s="46" t="s">
        <v>79</v>
      </c>
      <c r="F21" s="198"/>
      <c r="G21" s="198"/>
      <c r="H21" s="9"/>
      <c r="I21" s="9"/>
    </row>
    <row r="22" spans="1:9" ht="28.5" x14ac:dyDescent="0.25">
      <c r="A22" s="469" t="s">
        <v>80</v>
      </c>
      <c r="B22" s="470"/>
      <c r="C22" s="470"/>
      <c r="D22" s="36"/>
      <c r="E22" s="468" t="s">
        <v>81</v>
      </c>
      <c r="F22" s="198"/>
      <c r="G22" s="198"/>
      <c r="H22" s="9"/>
      <c r="I22" s="9"/>
    </row>
    <row r="23" spans="1:9" x14ac:dyDescent="0.25">
      <c r="A23" s="46"/>
      <c r="B23" s="198"/>
      <c r="C23" s="198"/>
      <c r="D23" s="36"/>
      <c r="E23" s="46" t="s">
        <v>82</v>
      </c>
      <c r="F23" s="198"/>
      <c r="G23" s="198"/>
      <c r="H23" s="9"/>
      <c r="I23" s="9"/>
    </row>
    <row r="24" spans="1:9" ht="16.5" customHeight="1" x14ac:dyDescent="0.25">
      <c r="A24" s="469" t="s">
        <v>83</v>
      </c>
      <c r="B24" s="470"/>
      <c r="C24" s="472"/>
      <c r="D24" s="36"/>
      <c r="E24" s="46" t="s">
        <v>84</v>
      </c>
      <c r="F24" s="198"/>
      <c r="G24" s="198"/>
      <c r="H24" s="9"/>
      <c r="I24" s="9"/>
    </row>
    <row r="25" spans="1:9" ht="28.5" x14ac:dyDescent="0.25">
      <c r="A25" s="46"/>
      <c r="B25" s="198"/>
      <c r="C25" s="198"/>
      <c r="D25" s="36"/>
      <c r="E25" s="469" t="s">
        <v>85</v>
      </c>
      <c r="F25" s="470"/>
      <c r="G25" s="470"/>
      <c r="H25" s="9"/>
      <c r="I25" s="9"/>
    </row>
    <row r="26" spans="1:9" x14ac:dyDescent="0.25">
      <c r="A26" s="46" t="s">
        <v>86</v>
      </c>
      <c r="B26" s="198">
        <v>431834.93</v>
      </c>
      <c r="C26" s="198">
        <v>424565.92</v>
      </c>
      <c r="D26" s="36"/>
      <c r="E26" s="46"/>
      <c r="F26" s="198"/>
      <c r="G26" s="198"/>
      <c r="H26" s="9"/>
      <c r="I26" s="9"/>
    </row>
    <row r="27" spans="1:9" x14ac:dyDescent="0.25">
      <c r="A27" s="46" t="s">
        <v>87</v>
      </c>
      <c r="B27" s="198">
        <v>5000</v>
      </c>
      <c r="C27" s="198">
        <v>5000</v>
      </c>
      <c r="D27" s="36"/>
      <c r="E27" s="46" t="s">
        <v>88</v>
      </c>
      <c r="F27" s="198"/>
      <c r="G27" s="198"/>
      <c r="H27" s="9"/>
      <c r="I27" s="9"/>
    </row>
    <row r="28" spans="1:9" ht="28.5" x14ac:dyDescent="0.25">
      <c r="A28" s="469" t="s">
        <v>89</v>
      </c>
      <c r="B28" s="470">
        <v>-311712.3</v>
      </c>
      <c r="C28" s="470">
        <v>-259726.18</v>
      </c>
      <c r="D28" s="36"/>
      <c r="E28" s="46"/>
      <c r="F28" s="198"/>
      <c r="G28" s="198"/>
      <c r="H28" s="9"/>
      <c r="I28" s="9"/>
    </row>
    <row r="29" spans="1:9" x14ac:dyDescent="0.25">
      <c r="A29" s="46" t="s">
        <v>90</v>
      </c>
      <c r="B29" s="198"/>
      <c r="C29" s="198"/>
      <c r="D29" s="36"/>
      <c r="E29" s="9"/>
      <c r="F29" s="198"/>
      <c r="G29" s="198"/>
      <c r="H29" s="9"/>
      <c r="I29" s="9"/>
    </row>
    <row r="30" spans="1:9" ht="28.5" x14ac:dyDescent="0.25">
      <c r="A30" s="469" t="s">
        <v>92</v>
      </c>
      <c r="B30" s="470"/>
      <c r="C30" s="470"/>
      <c r="D30" s="36"/>
      <c r="E30" s="9"/>
      <c r="F30" s="199"/>
      <c r="G30" s="199"/>
      <c r="H30" s="9"/>
      <c r="I30" s="9"/>
    </row>
    <row r="31" spans="1:9" x14ac:dyDescent="0.25">
      <c r="A31" s="46" t="s">
        <v>94</v>
      </c>
      <c r="B31" s="198"/>
      <c r="C31" s="198"/>
      <c r="D31" s="36"/>
      <c r="E31" s="9"/>
      <c r="F31" s="199"/>
      <c r="G31" s="199"/>
      <c r="H31" s="9"/>
      <c r="I31" s="9"/>
    </row>
    <row r="32" spans="1:9" x14ac:dyDescent="0.25">
      <c r="A32" s="46"/>
      <c r="B32" s="198"/>
      <c r="C32" s="198"/>
      <c r="D32" s="36"/>
      <c r="E32" s="9"/>
      <c r="F32" s="199"/>
      <c r="G32" s="199"/>
      <c r="H32" s="9"/>
      <c r="I32" s="9"/>
    </row>
    <row r="33" spans="1:9" x14ac:dyDescent="0.25">
      <c r="A33" s="46" t="s">
        <v>97</v>
      </c>
      <c r="B33" s="198">
        <f>SUM(B26:B32)</f>
        <v>125122.63</v>
      </c>
      <c r="C33" s="198">
        <f>SUM(C26:C32)</f>
        <v>169839.74</v>
      </c>
      <c r="D33" s="36"/>
      <c r="E33" s="46" t="s">
        <v>91</v>
      </c>
      <c r="F33" s="198"/>
      <c r="G33" s="198"/>
      <c r="H33" s="9"/>
      <c r="I33" s="9"/>
    </row>
    <row r="34" spans="1:9" x14ac:dyDescent="0.25">
      <c r="A34" s="46"/>
      <c r="B34" s="198"/>
      <c r="C34" s="198"/>
      <c r="D34" s="36"/>
      <c r="E34" s="9"/>
      <c r="F34" s="198"/>
      <c r="G34" s="198"/>
      <c r="H34" s="9"/>
      <c r="I34" s="9"/>
    </row>
    <row r="35" spans="1:9" x14ac:dyDescent="0.25">
      <c r="A35" s="47" t="s">
        <v>99</v>
      </c>
      <c r="B35" s="199">
        <f>+B33+B18</f>
        <v>593427.12</v>
      </c>
      <c r="C35" s="199">
        <f>+C33+C18</f>
        <v>1059816.19</v>
      </c>
      <c r="D35" s="36"/>
      <c r="E35" s="47" t="s">
        <v>93</v>
      </c>
      <c r="F35" s="198"/>
      <c r="G35" s="198"/>
      <c r="H35" s="9"/>
      <c r="I35" s="9"/>
    </row>
    <row r="36" spans="1:9" x14ac:dyDescent="0.25">
      <c r="A36" s="477"/>
      <c r="B36" s="46"/>
      <c r="C36" s="46"/>
      <c r="D36" s="36"/>
      <c r="E36" s="9"/>
      <c r="F36" s="199"/>
      <c r="G36" s="199"/>
      <c r="H36" s="9"/>
      <c r="I36" s="9"/>
    </row>
    <row r="37" spans="1:9" x14ac:dyDescent="0.25">
      <c r="A37" s="477"/>
      <c r="B37" s="46"/>
      <c r="C37" s="46"/>
      <c r="D37" s="36"/>
      <c r="E37" s="47" t="s">
        <v>95</v>
      </c>
      <c r="F37" s="198"/>
      <c r="G37" s="198"/>
      <c r="H37" s="9"/>
      <c r="I37" s="9"/>
    </row>
    <row r="38" spans="1:9" x14ac:dyDescent="0.25">
      <c r="A38" s="477"/>
      <c r="B38" s="46"/>
      <c r="C38" s="46"/>
      <c r="D38" s="36"/>
      <c r="E38" s="47" t="s">
        <v>96</v>
      </c>
      <c r="F38" s="198"/>
      <c r="G38" s="198"/>
      <c r="H38" s="9"/>
      <c r="I38" s="9"/>
    </row>
    <row r="39" spans="1:9" x14ac:dyDescent="0.25">
      <c r="A39" s="477"/>
      <c r="B39" s="46"/>
      <c r="C39" s="46"/>
      <c r="D39" s="36"/>
      <c r="E39" s="46" t="s">
        <v>36</v>
      </c>
      <c r="F39" s="198">
        <v>435836.07</v>
      </c>
      <c r="G39" s="198">
        <v>429566.07</v>
      </c>
      <c r="H39" s="9"/>
      <c r="I39" s="9"/>
    </row>
    <row r="40" spans="1:9" x14ac:dyDescent="0.25">
      <c r="A40" s="477"/>
      <c r="B40" s="46"/>
      <c r="C40" s="46"/>
      <c r="D40" s="36"/>
      <c r="E40" s="46" t="s">
        <v>98</v>
      </c>
      <c r="F40" s="198"/>
      <c r="G40" s="198"/>
      <c r="H40" s="9"/>
      <c r="I40" s="9"/>
    </row>
    <row r="41" spans="1:9" x14ac:dyDescent="0.25">
      <c r="A41" s="477"/>
      <c r="B41" s="46"/>
      <c r="C41" s="46"/>
      <c r="D41" s="36"/>
      <c r="E41" s="46" t="s">
        <v>100</v>
      </c>
      <c r="F41" s="198"/>
      <c r="G41" s="198"/>
      <c r="H41" s="9"/>
      <c r="I41" s="9"/>
    </row>
    <row r="42" spans="1:9" x14ac:dyDescent="0.25">
      <c r="A42" s="46"/>
      <c r="B42" s="46"/>
      <c r="C42" s="46"/>
      <c r="D42" s="36"/>
      <c r="E42" s="47" t="s">
        <v>101</v>
      </c>
      <c r="F42" s="480"/>
      <c r="G42" s="480"/>
      <c r="H42" s="9"/>
      <c r="I42" s="9"/>
    </row>
    <row r="43" spans="1:9" x14ac:dyDescent="0.25">
      <c r="A43" s="46"/>
      <c r="B43" s="46"/>
      <c r="C43" s="46"/>
      <c r="D43" s="36"/>
      <c r="E43" s="46" t="s">
        <v>102</v>
      </c>
      <c r="F43" s="198">
        <v>-294105.31</v>
      </c>
      <c r="G43" s="198">
        <v>72402.880000000005</v>
      </c>
      <c r="H43" s="9"/>
      <c r="I43" s="9"/>
    </row>
    <row r="44" spans="1:9" x14ac:dyDescent="0.25">
      <c r="A44" s="46"/>
      <c r="B44" s="46"/>
      <c r="C44" s="46"/>
      <c r="D44" s="36"/>
      <c r="E44" s="46" t="s">
        <v>103</v>
      </c>
      <c r="F44" s="198">
        <v>96898.46</v>
      </c>
      <c r="G44" s="198">
        <v>507734.13</v>
      </c>
      <c r="H44" s="9"/>
      <c r="I44" s="9"/>
    </row>
    <row r="45" spans="1:9" x14ac:dyDescent="0.25">
      <c r="A45" s="477"/>
      <c r="B45" s="46"/>
      <c r="C45" s="46"/>
      <c r="D45" s="36"/>
      <c r="E45" s="46" t="s">
        <v>104</v>
      </c>
      <c r="F45" s="198"/>
      <c r="G45" s="198"/>
      <c r="H45" s="9"/>
      <c r="I45" s="9"/>
    </row>
    <row r="46" spans="1:9" x14ac:dyDescent="0.25">
      <c r="A46" s="477"/>
      <c r="B46" s="46"/>
      <c r="C46" s="46"/>
      <c r="D46" s="36"/>
      <c r="E46" s="46" t="s">
        <v>105</v>
      </c>
      <c r="F46" s="198"/>
      <c r="G46" s="198"/>
      <c r="H46" s="9"/>
      <c r="I46" s="9"/>
    </row>
    <row r="47" spans="1:9" ht="28.5" x14ac:dyDescent="0.25">
      <c r="A47" s="477"/>
      <c r="B47" s="46"/>
      <c r="C47" s="46"/>
      <c r="D47" s="36"/>
      <c r="E47" s="46" t="s">
        <v>106</v>
      </c>
      <c r="F47" s="198"/>
      <c r="G47" s="198"/>
      <c r="H47" s="9"/>
      <c r="I47" s="9"/>
    </row>
    <row r="48" spans="1:9" ht="30" x14ac:dyDescent="0.25">
      <c r="A48" s="477"/>
      <c r="B48" s="46"/>
      <c r="C48" s="46"/>
      <c r="D48" s="36"/>
      <c r="E48" s="481" t="s">
        <v>107</v>
      </c>
      <c r="F48" s="199"/>
      <c r="G48" s="199"/>
      <c r="H48" s="9"/>
      <c r="I48" s="9"/>
    </row>
    <row r="49" spans="1:9" x14ac:dyDescent="0.25">
      <c r="A49" s="46"/>
      <c r="B49" s="46"/>
      <c r="C49" s="46"/>
      <c r="D49" s="477"/>
      <c r="E49" s="46" t="s">
        <v>108</v>
      </c>
      <c r="F49" s="478"/>
      <c r="G49" s="478"/>
      <c r="H49" s="9"/>
      <c r="I49" s="9"/>
    </row>
    <row r="50" spans="1:9" x14ac:dyDescent="0.25">
      <c r="A50" s="9"/>
      <c r="B50" s="9"/>
      <c r="C50" s="9"/>
      <c r="D50" s="9"/>
      <c r="E50" s="46" t="s">
        <v>109</v>
      </c>
      <c r="F50" s="293"/>
      <c r="G50" s="293"/>
      <c r="H50" s="9"/>
      <c r="I50" s="9"/>
    </row>
    <row r="51" spans="1:9" x14ac:dyDescent="0.25">
      <c r="A51" s="9"/>
      <c r="B51" s="9"/>
      <c r="C51" s="9"/>
      <c r="D51" s="9"/>
      <c r="E51" s="477"/>
      <c r="F51" s="293"/>
      <c r="G51" s="293"/>
      <c r="H51" s="9"/>
      <c r="I51" s="9"/>
    </row>
    <row r="52" spans="1:9" x14ac:dyDescent="0.25">
      <c r="A52" s="9"/>
      <c r="B52" s="9"/>
      <c r="C52" s="9"/>
      <c r="D52" s="9"/>
      <c r="E52" s="46" t="s">
        <v>110</v>
      </c>
      <c r="F52" s="293">
        <f>SUM(F39:F50)</f>
        <v>238629.22000000003</v>
      </c>
      <c r="G52" s="293">
        <f>SUM(G39:G50)</f>
        <v>1009703.0800000001</v>
      </c>
      <c r="H52" s="9"/>
      <c r="I52" s="9"/>
    </row>
    <row r="53" spans="1:9" x14ac:dyDescent="0.25">
      <c r="A53" s="9"/>
      <c r="B53" s="9"/>
      <c r="C53" s="9"/>
      <c r="D53" s="9"/>
      <c r="E53" s="46"/>
      <c r="F53" s="293"/>
      <c r="G53" s="293"/>
      <c r="H53" s="9"/>
      <c r="I53" s="9"/>
    </row>
    <row r="54" spans="1:9" x14ac:dyDescent="0.25">
      <c r="A54" s="9"/>
      <c r="B54" s="9"/>
      <c r="C54" s="9"/>
      <c r="D54" s="9"/>
      <c r="E54" s="47" t="s">
        <v>111</v>
      </c>
      <c r="F54" s="293">
        <f>+F52+F18</f>
        <v>593427.12000000011</v>
      </c>
      <c r="G54" s="293">
        <f>+G52+G18</f>
        <v>1059816.1900000002</v>
      </c>
      <c r="H54" s="9"/>
      <c r="I54" s="9"/>
    </row>
    <row r="55" spans="1:9" x14ac:dyDescent="0.25">
      <c r="A55" s="9"/>
      <c r="B55" s="9"/>
      <c r="C55" s="9"/>
      <c r="D55" s="9"/>
      <c r="E55" s="9"/>
      <c r="F55" s="9"/>
      <c r="G55" s="9"/>
      <c r="H55" s="9"/>
      <c r="I55" s="9"/>
    </row>
    <row r="56" spans="1:9" ht="20.25" customHeight="1" x14ac:dyDescent="0.25">
      <c r="A56" s="9"/>
      <c r="B56" s="9"/>
      <c r="C56" s="9"/>
      <c r="D56" s="9"/>
      <c r="E56" s="9"/>
      <c r="F56" s="9"/>
      <c r="G56" s="9"/>
      <c r="H56" s="9"/>
      <c r="I56" s="9"/>
    </row>
    <row r="57" spans="1:9" ht="20.25" customHeight="1" x14ac:dyDescent="0.25"/>
    <row r="58" spans="1:9" ht="20.25" customHeight="1" x14ac:dyDescent="0.25"/>
    <row r="59" spans="1:9" ht="20.25" customHeight="1" x14ac:dyDescent="0.25"/>
    <row r="60" spans="1:9" ht="20.25" customHeight="1" x14ac:dyDescent="0.25"/>
    <row r="61" spans="1:9" ht="20.25" customHeight="1" x14ac:dyDescent="0.25">
      <c r="A61"/>
    </row>
    <row r="62" spans="1:9" ht="20.25" customHeight="1" x14ac:dyDescent="0.25"/>
    <row r="63" spans="1:9" ht="20.25" customHeight="1" x14ac:dyDescent="0.25"/>
    <row r="64" spans="1:9" ht="20.25" customHeight="1" x14ac:dyDescent="0.25"/>
    <row r="65" spans="1:5" ht="20.25" customHeight="1" x14ac:dyDescent="0.25"/>
    <row r="66" spans="1:5" ht="20.25" customHeight="1" x14ac:dyDescent="0.25"/>
    <row r="67" spans="1:5" ht="20.25" customHeight="1" x14ac:dyDescent="0.25">
      <c r="A67"/>
      <c r="E67"/>
    </row>
    <row r="68" spans="1:5" ht="20.25" customHeight="1" x14ac:dyDescent="0.25"/>
    <row r="69" spans="1:5" ht="20.25" customHeight="1" x14ac:dyDescent="0.25"/>
    <row r="70" spans="1:5" ht="20.25" customHeight="1" x14ac:dyDescent="0.25"/>
    <row r="71" spans="1:5" ht="20.25" customHeight="1" x14ac:dyDescent="0.25"/>
  </sheetData>
  <autoFilter ref="A1:G49"/>
  <pageMargins left="0.27559055118110237" right="0.15748031496062992" top="0.39370078740157483" bottom="0.51181102362204722" header="0.31496062992125984" footer="0.31496062992125984"/>
  <pageSetup scale="6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A25" zoomScale="98" zoomScaleNormal="98" workbookViewId="0">
      <selection activeCell="L55" sqref="L55"/>
    </sheetView>
  </sheetViews>
  <sheetFormatPr baseColWidth="10" defaultColWidth="11.42578125" defaultRowHeight="15" x14ac:dyDescent="0.25"/>
  <cols>
    <col min="1" max="1" width="2.85546875" style="127" customWidth="1"/>
    <col min="2" max="2" width="31.7109375" style="127" customWidth="1"/>
    <col min="3" max="3" width="15.28515625" style="76" customWidth="1"/>
    <col min="4" max="4" width="14.7109375" style="76" customWidth="1"/>
    <col min="5" max="5" width="15.7109375" style="76" customWidth="1"/>
    <col min="6" max="6" width="15.140625" style="76" customWidth="1"/>
    <col min="7" max="9" width="18.28515625" style="76" customWidth="1"/>
    <col min="10" max="10" width="15.140625" style="76" customWidth="1"/>
    <col min="11" max="11" width="13.7109375" style="76" customWidth="1"/>
    <col min="12" max="16384" width="11.42578125" style="76"/>
  </cols>
  <sheetData>
    <row r="1" spans="1:11" s="100" customFormat="1" x14ac:dyDescent="0.25">
      <c r="A1" s="548" t="s">
        <v>174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s="101" customFormat="1" ht="15.75" x14ac:dyDescent="0.25">
      <c r="A2" s="548" t="s">
        <v>161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s="101" customFormat="1" ht="15.75" x14ac:dyDescent="0.25">
      <c r="A3" s="548" t="s">
        <v>330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s="101" customFormat="1" ht="15.75" x14ac:dyDescent="0.25">
      <c r="A4" s="548" t="s">
        <v>753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s="328" customFormat="1" ht="15.75" thickBot="1" x14ac:dyDescent="0.3">
      <c r="A5" s="549" t="s">
        <v>125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</row>
    <row r="6" spans="1:11" s="324" customFormat="1" ht="62.25" customHeight="1" x14ac:dyDescent="0.25">
      <c r="A6" s="576" t="s">
        <v>754</v>
      </c>
      <c r="B6" s="577"/>
      <c r="C6" s="308" t="s">
        <v>755</v>
      </c>
      <c r="D6" s="308" t="s">
        <v>756</v>
      </c>
      <c r="E6" s="308" t="s">
        <v>757</v>
      </c>
      <c r="F6" s="318" t="s">
        <v>758</v>
      </c>
      <c r="G6" s="318" t="s">
        <v>759</v>
      </c>
      <c r="H6" s="154" t="s">
        <v>760</v>
      </c>
      <c r="I6" s="154" t="s">
        <v>761</v>
      </c>
      <c r="J6" s="117" t="s">
        <v>246</v>
      </c>
      <c r="K6" s="117" t="s">
        <v>762</v>
      </c>
    </row>
    <row r="7" spans="1:11" s="324" customFormat="1" ht="15.75" thickBot="1" x14ac:dyDescent="0.3">
      <c r="A7" s="578"/>
      <c r="B7" s="579"/>
      <c r="C7" s="118" t="s">
        <v>242</v>
      </c>
      <c r="D7" s="118" t="s">
        <v>243</v>
      </c>
      <c r="E7" s="118" t="s">
        <v>763</v>
      </c>
      <c r="F7" s="332" t="s">
        <v>244</v>
      </c>
      <c r="G7" s="332" t="s">
        <v>245</v>
      </c>
      <c r="H7" s="155" t="s">
        <v>764</v>
      </c>
      <c r="I7" s="155" t="s">
        <v>765</v>
      </c>
      <c r="J7" s="119" t="s">
        <v>766</v>
      </c>
      <c r="K7" s="119" t="s">
        <v>767</v>
      </c>
    </row>
    <row r="8" spans="1:11" s="324" customFormat="1" x14ac:dyDescent="0.25">
      <c r="A8" s="333"/>
      <c r="B8" s="153" t="s">
        <v>768</v>
      </c>
      <c r="C8" s="136"/>
      <c r="D8" s="136"/>
      <c r="E8" s="136"/>
      <c r="F8" s="136"/>
      <c r="G8" s="136"/>
      <c r="H8" s="136"/>
      <c r="I8" s="136"/>
      <c r="J8" s="334"/>
      <c r="K8" s="335"/>
    </row>
    <row r="9" spans="1:11" s="324" customFormat="1" x14ac:dyDescent="0.25">
      <c r="A9" s="333"/>
      <c r="B9" s="153"/>
      <c r="C9" s="136"/>
      <c r="D9" s="136"/>
      <c r="E9" s="136"/>
      <c r="F9" s="136"/>
      <c r="G9" s="136"/>
      <c r="H9" s="136"/>
      <c r="I9" s="136"/>
      <c r="J9" s="334"/>
      <c r="K9" s="504"/>
    </row>
    <row r="10" spans="1:11" ht="17.100000000000001" customHeight="1" x14ac:dyDescent="0.25">
      <c r="A10" s="336">
        <v>1</v>
      </c>
      <c r="B10" s="120" t="s">
        <v>3</v>
      </c>
      <c r="C10" s="244"/>
      <c r="D10" s="244"/>
      <c r="E10" s="244"/>
      <c r="F10" s="244"/>
      <c r="G10" s="244"/>
      <c r="H10" s="244"/>
      <c r="I10" s="244"/>
      <c r="J10" s="337"/>
      <c r="K10" s="505"/>
    </row>
    <row r="11" spans="1:11" ht="17.100000000000001" customHeight="1" x14ac:dyDescent="0.25">
      <c r="A11" s="336">
        <v>2</v>
      </c>
      <c r="B11" s="120" t="s">
        <v>4</v>
      </c>
      <c r="C11" s="244"/>
      <c r="D11" s="244"/>
      <c r="E11" s="244"/>
      <c r="F11" s="244"/>
      <c r="G11" s="244"/>
      <c r="H11" s="244"/>
      <c r="I11" s="244"/>
      <c r="J11" s="337"/>
      <c r="K11" s="505"/>
    </row>
    <row r="12" spans="1:11" ht="17.100000000000001" customHeight="1" x14ac:dyDescent="0.25">
      <c r="A12" s="336">
        <v>3</v>
      </c>
      <c r="B12" s="120" t="s">
        <v>769</v>
      </c>
      <c r="C12" s="244"/>
      <c r="D12" s="244"/>
      <c r="E12" s="244"/>
      <c r="F12" s="244"/>
      <c r="G12" s="244"/>
      <c r="H12" s="244"/>
      <c r="I12" s="244"/>
      <c r="J12" s="337"/>
      <c r="K12" s="505"/>
    </row>
    <row r="13" spans="1:11" ht="17.100000000000001" customHeight="1" x14ac:dyDescent="0.25">
      <c r="A13" s="336">
        <v>4</v>
      </c>
      <c r="B13" s="120" t="s">
        <v>6</v>
      </c>
      <c r="C13" s="244"/>
      <c r="D13" s="244"/>
      <c r="E13" s="244"/>
      <c r="F13" s="244"/>
      <c r="G13" s="244"/>
      <c r="H13" s="244"/>
      <c r="I13" s="244"/>
      <c r="J13" s="337"/>
      <c r="K13" s="505"/>
    </row>
    <row r="14" spans="1:11" ht="17.100000000000001" customHeight="1" x14ac:dyDescent="0.25">
      <c r="A14" s="336">
        <v>5</v>
      </c>
      <c r="B14" s="120" t="s">
        <v>770</v>
      </c>
      <c r="C14" s="244"/>
      <c r="D14" s="244"/>
      <c r="E14" s="244"/>
      <c r="F14" s="244"/>
      <c r="G14" s="244"/>
      <c r="H14" s="244"/>
      <c r="I14" s="244"/>
      <c r="J14" s="337"/>
      <c r="K14" s="505"/>
    </row>
    <row r="15" spans="1:11" ht="17.100000000000001" customHeight="1" x14ac:dyDescent="0.25">
      <c r="A15" s="336"/>
      <c r="B15" s="120" t="s">
        <v>771</v>
      </c>
      <c r="C15" s="244"/>
      <c r="D15" s="244"/>
      <c r="E15" s="244"/>
      <c r="F15" s="244"/>
      <c r="G15" s="244"/>
      <c r="H15" s="244"/>
      <c r="I15" s="244"/>
      <c r="J15" s="337"/>
      <c r="K15" s="505"/>
    </row>
    <row r="16" spans="1:11" ht="17.100000000000001" customHeight="1" x14ac:dyDescent="0.25">
      <c r="A16" s="336"/>
      <c r="B16" s="120" t="s">
        <v>772</v>
      </c>
      <c r="C16" s="244"/>
      <c r="D16" s="244"/>
      <c r="E16" s="244"/>
      <c r="F16" s="244"/>
      <c r="G16" s="244" t="s">
        <v>175</v>
      </c>
      <c r="H16" s="244"/>
      <c r="I16" s="244"/>
      <c r="J16" s="337"/>
      <c r="K16" s="505"/>
    </row>
    <row r="17" spans="1:11" ht="17.100000000000001" customHeight="1" x14ac:dyDescent="0.25">
      <c r="A17" s="336">
        <v>6</v>
      </c>
      <c r="B17" s="120" t="s">
        <v>773</v>
      </c>
      <c r="C17" s="244"/>
      <c r="D17" s="244"/>
      <c r="E17" s="244"/>
      <c r="F17" s="244"/>
      <c r="G17" s="244"/>
      <c r="H17" s="244"/>
      <c r="I17" s="244"/>
      <c r="J17" s="337"/>
      <c r="K17" s="505"/>
    </row>
    <row r="18" spans="1:11" ht="17.100000000000001" customHeight="1" x14ac:dyDescent="0.25">
      <c r="A18" s="336"/>
      <c r="B18" s="120" t="s">
        <v>771</v>
      </c>
      <c r="C18" s="244"/>
      <c r="D18" s="244"/>
      <c r="E18" s="244"/>
      <c r="F18" s="244"/>
      <c r="G18" s="244"/>
      <c r="H18" s="244"/>
      <c r="I18" s="244"/>
      <c r="J18" s="337"/>
      <c r="K18" s="505"/>
    </row>
    <row r="19" spans="1:11" ht="17.100000000000001" customHeight="1" x14ac:dyDescent="0.25">
      <c r="A19" s="336"/>
      <c r="B19" s="120" t="s">
        <v>772</v>
      </c>
      <c r="C19" s="244"/>
      <c r="D19" s="244"/>
      <c r="E19" s="244"/>
      <c r="F19" s="244"/>
      <c r="G19" s="244"/>
      <c r="H19" s="244"/>
      <c r="I19" s="244"/>
      <c r="J19" s="337"/>
      <c r="K19" s="505"/>
    </row>
    <row r="20" spans="1:11" ht="17.100000000000001" customHeight="1" x14ac:dyDescent="0.25">
      <c r="A20" s="336">
        <v>7</v>
      </c>
      <c r="B20" s="120" t="s">
        <v>774</v>
      </c>
      <c r="C20" s="412">
        <v>200000</v>
      </c>
      <c r="D20" s="412"/>
      <c r="E20" s="412">
        <v>200000</v>
      </c>
      <c r="F20" s="412">
        <v>60523</v>
      </c>
      <c r="G20" s="412">
        <v>60523</v>
      </c>
      <c r="H20" s="412">
        <v>10547</v>
      </c>
      <c r="I20" s="412">
        <v>10547</v>
      </c>
      <c r="J20" s="413">
        <f>+G20-C20</f>
        <v>-139477</v>
      </c>
      <c r="K20" s="506">
        <f>+G20/C20</f>
        <v>0.30261500000000002</v>
      </c>
    </row>
    <row r="21" spans="1:11" ht="17.100000000000001" customHeight="1" x14ac:dyDescent="0.25">
      <c r="A21" s="336">
        <v>8</v>
      </c>
      <c r="B21" s="120" t="s">
        <v>11</v>
      </c>
      <c r="C21" s="412"/>
      <c r="D21" s="412"/>
      <c r="E21" s="412"/>
      <c r="F21" s="412"/>
      <c r="G21" s="412"/>
      <c r="H21" s="412"/>
      <c r="I21" s="412"/>
      <c r="J21" s="413"/>
      <c r="K21" s="506"/>
    </row>
    <row r="22" spans="1:11" ht="25.5" x14ac:dyDescent="0.25">
      <c r="A22" s="336">
        <v>9</v>
      </c>
      <c r="B22" s="120" t="s">
        <v>775</v>
      </c>
      <c r="C22" s="412"/>
      <c r="D22" s="412"/>
      <c r="E22" s="412"/>
      <c r="F22" s="412"/>
      <c r="G22" s="412"/>
      <c r="H22" s="412"/>
      <c r="I22" s="412"/>
      <c r="J22" s="413"/>
      <c r="K22" s="506"/>
    </row>
    <row r="23" spans="1:11" ht="25.5" x14ac:dyDescent="0.25">
      <c r="A23" s="336"/>
      <c r="B23" s="120" t="s">
        <v>776</v>
      </c>
      <c r="C23" s="412">
        <v>4306565</v>
      </c>
      <c r="D23" s="412"/>
      <c r="E23" s="412">
        <v>4306565</v>
      </c>
      <c r="F23" s="412">
        <v>2790771.86</v>
      </c>
      <c r="G23" s="412">
        <v>2790771.86</v>
      </c>
      <c r="H23" s="412">
        <v>915033.94</v>
      </c>
      <c r="I23" s="412">
        <v>915033.94</v>
      </c>
      <c r="J23" s="413">
        <f>+G23-C23</f>
        <v>-1515793.1400000001</v>
      </c>
      <c r="K23" s="506">
        <f>+G23/C23</f>
        <v>0.64802733965468995</v>
      </c>
    </row>
    <row r="24" spans="1:11" ht="17.100000000000001" customHeight="1" thickBot="1" x14ac:dyDescent="0.3">
      <c r="A24" s="339">
        <v>10</v>
      </c>
      <c r="B24" s="121" t="s">
        <v>777</v>
      </c>
      <c r="C24" s="414"/>
      <c r="D24" s="414"/>
      <c r="E24" s="414"/>
      <c r="F24" s="414"/>
      <c r="G24" s="414"/>
      <c r="H24" s="414"/>
      <c r="I24" s="414"/>
      <c r="J24" s="415"/>
      <c r="K24" s="507"/>
    </row>
    <row r="25" spans="1:11" ht="28.5" customHeight="1" thickBot="1" x14ac:dyDescent="0.3">
      <c r="A25" s="574" t="s">
        <v>121</v>
      </c>
      <c r="B25" s="575"/>
      <c r="C25" s="414">
        <f>+C20+C23</f>
        <v>4506565</v>
      </c>
      <c r="D25" s="414"/>
      <c r="E25" s="414">
        <f t="shared" ref="E25:J25" si="0">+E23+E20</f>
        <v>4506565</v>
      </c>
      <c r="F25" s="414">
        <f t="shared" si="0"/>
        <v>2851294.86</v>
      </c>
      <c r="G25" s="414">
        <f t="shared" si="0"/>
        <v>2851294.86</v>
      </c>
      <c r="H25" s="416">
        <f t="shared" si="0"/>
        <v>925580.94</v>
      </c>
      <c r="I25" s="416">
        <f t="shared" si="0"/>
        <v>925580.94</v>
      </c>
      <c r="J25" s="416">
        <f t="shared" si="0"/>
        <v>-1655270.1400000001</v>
      </c>
      <c r="K25" s="507">
        <f>+G25/C25</f>
        <v>0.63269804385379991</v>
      </c>
    </row>
    <row r="26" spans="1:11" ht="22.5" customHeight="1" thickBot="1" x14ac:dyDescent="0.3">
      <c r="A26" s="340"/>
      <c r="B26" s="340"/>
      <c r="C26" s="341"/>
      <c r="D26" s="341"/>
      <c r="E26" s="341"/>
      <c r="F26" s="342"/>
      <c r="G26" s="319" t="s">
        <v>778</v>
      </c>
      <c r="H26" s="343"/>
      <c r="I26" s="343"/>
      <c r="J26" s="344"/>
      <c r="K26" s="345"/>
    </row>
    <row r="27" spans="1:11" ht="22.5" customHeight="1" x14ac:dyDescent="0.25">
      <c r="A27" s="346"/>
      <c r="B27" s="346"/>
      <c r="C27" s="347"/>
      <c r="D27" s="347"/>
      <c r="E27" s="347"/>
      <c r="F27" s="156"/>
      <c r="G27" s="348"/>
      <c r="H27" s="348"/>
      <c r="I27" s="348"/>
      <c r="J27" s="342"/>
      <c r="K27" s="348"/>
    </row>
    <row r="28" spans="1:11" ht="22.5" customHeight="1" x14ac:dyDescent="0.25">
      <c r="A28" s="346"/>
      <c r="B28" s="346"/>
      <c r="C28" s="347"/>
      <c r="D28" s="347"/>
      <c r="E28" s="347"/>
      <c r="F28" s="156"/>
      <c r="G28" s="348"/>
      <c r="H28" s="348"/>
      <c r="I28" s="348"/>
      <c r="J28" s="156"/>
      <c r="K28" s="348"/>
    </row>
    <row r="29" spans="1:11" ht="22.5" customHeight="1" x14ac:dyDescent="0.25">
      <c r="A29" s="346"/>
      <c r="B29" s="346"/>
      <c r="C29" s="347"/>
      <c r="D29" s="347"/>
      <c r="E29" s="347"/>
      <c r="F29" s="156"/>
      <c r="G29" s="348"/>
      <c r="H29" s="348"/>
      <c r="I29" s="348"/>
      <c r="J29" s="156"/>
      <c r="K29" s="348"/>
    </row>
    <row r="30" spans="1:11" ht="22.5" customHeight="1" x14ac:dyDescent="0.25">
      <c r="A30" s="346"/>
      <c r="B30" s="346"/>
      <c r="C30" s="347"/>
      <c r="D30" s="347"/>
      <c r="E30" s="347"/>
      <c r="F30" s="156"/>
      <c r="G30" s="348"/>
      <c r="H30" s="348"/>
      <c r="I30" s="348"/>
      <c r="J30" s="156"/>
      <c r="K30" s="348"/>
    </row>
    <row r="31" spans="1:11" ht="22.5" customHeight="1" x14ac:dyDescent="0.25">
      <c r="A31" s="346"/>
      <c r="B31" s="346"/>
      <c r="C31" s="347"/>
      <c r="D31" s="347"/>
      <c r="E31" s="347"/>
      <c r="F31" s="156"/>
      <c r="G31" s="348"/>
      <c r="H31" s="348"/>
      <c r="I31" s="348"/>
      <c r="J31" s="156"/>
      <c r="K31" s="348"/>
    </row>
    <row r="32" spans="1:11" ht="22.5" customHeight="1" x14ac:dyDescent="0.25">
      <c r="A32" s="346"/>
      <c r="B32" s="346"/>
      <c r="C32" s="347"/>
      <c r="D32" s="347"/>
      <c r="E32" s="347"/>
      <c r="F32" s="156"/>
      <c r="G32" s="348"/>
      <c r="H32" s="348"/>
      <c r="I32" s="348"/>
      <c r="J32" s="156"/>
      <c r="K32" s="348"/>
    </row>
    <row r="33" spans="1:11" ht="22.5" customHeight="1" x14ac:dyDescent="0.25">
      <c r="A33" s="346"/>
      <c r="B33" s="346"/>
      <c r="C33" s="347"/>
      <c r="D33" s="347"/>
      <c r="E33" s="347"/>
      <c r="F33" s="156"/>
      <c r="G33" s="348"/>
      <c r="H33" s="348"/>
      <c r="I33" s="348"/>
      <c r="J33" s="156"/>
      <c r="K33" s="348"/>
    </row>
    <row r="34" spans="1:11" s="233" customFormat="1" ht="22.5" customHeight="1" x14ac:dyDescent="0.25">
      <c r="A34" s="346"/>
      <c r="B34" s="346"/>
      <c r="C34" s="347"/>
      <c r="D34" s="347"/>
      <c r="E34" s="347"/>
      <c r="F34" s="156"/>
      <c r="G34" s="348"/>
      <c r="H34" s="348"/>
      <c r="I34" s="348"/>
      <c r="J34" s="156"/>
      <c r="K34" s="348"/>
    </row>
    <row r="35" spans="1:11" ht="9" customHeight="1" thickBot="1" x14ac:dyDescent="0.3">
      <c r="A35" s="346"/>
      <c r="B35" s="346"/>
      <c r="C35" s="347"/>
      <c r="D35" s="347"/>
      <c r="E35" s="347"/>
      <c r="F35" s="156"/>
      <c r="G35" s="348"/>
      <c r="H35" s="348"/>
      <c r="I35" s="348"/>
      <c r="J35" s="156"/>
      <c r="K35" s="348"/>
    </row>
    <row r="36" spans="1:11" s="324" customFormat="1" ht="62.25" customHeight="1" x14ac:dyDescent="0.25">
      <c r="A36" s="576" t="s">
        <v>754</v>
      </c>
      <c r="B36" s="577"/>
      <c r="C36" s="308" t="s">
        <v>755</v>
      </c>
      <c r="D36" s="308" t="s">
        <v>756</v>
      </c>
      <c r="E36" s="308" t="s">
        <v>757</v>
      </c>
      <c r="F36" s="154" t="s">
        <v>758</v>
      </c>
      <c r="G36" s="154" t="s">
        <v>759</v>
      </c>
      <c r="H36" s="154" t="s">
        <v>760</v>
      </c>
      <c r="I36" s="154" t="s">
        <v>761</v>
      </c>
      <c r="J36" s="117" t="s">
        <v>246</v>
      </c>
      <c r="K36" s="117" t="s">
        <v>762</v>
      </c>
    </row>
    <row r="37" spans="1:11" s="324" customFormat="1" ht="15.75" thickBot="1" x14ac:dyDescent="0.3">
      <c r="A37" s="578"/>
      <c r="B37" s="579"/>
      <c r="C37" s="118" t="s">
        <v>242</v>
      </c>
      <c r="D37" s="118" t="s">
        <v>243</v>
      </c>
      <c r="E37" s="118" t="s">
        <v>763</v>
      </c>
      <c r="F37" s="155" t="s">
        <v>244</v>
      </c>
      <c r="G37" s="155" t="s">
        <v>245</v>
      </c>
      <c r="H37" s="155" t="s">
        <v>764</v>
      </c>
      <c r="I37" s="155" t="s">
        <v>765</v>
      </c>
      <c r="J37" s="119" t="s">
        <v>766</v>
      </c>
      <c r="K37" s="119" t="s">
        <v>767</v>
      </c>
    </row>
    <row r="38" spans="1:11" s="352" customFormat="1" ht="17.100000000000001" customHeight="1" x14ac:dyDescent="0.25">
      <c r="A38" s="122" t="s">
        <v>779</v>
      </c>
      <c r="B38" s="349"/>
      <c r="C38" s="350"/>
      <c r="D38" s="350"/>
      <c r="E38" s="350"/>
      <c r="F38" s="350"/>
      <c r="G38" s="350"/>
      <c r="H38" s="350"/>
      <c r="I38" s="350"/>
      <c r="J38" s="351"/>
      <c r="K38" s="351"/>
    </row>
    <row r="39" spans="1:11" s="352" customFormat="1" ht="17.100000000000001" customHeight="1" x14ac:dyDescent="0.25">
      <c r="A39" s="123" t="s">
        <v>780</v>
      </c>
      <c r="B39" s="124"/>
      <c r="C39" s="353"/>
      <c r="D39" s="353"/>
      <c r="E39" s="353"/>
      <c r="F39" s="353"/>
      <c r="G39" s="353"/>
      <c r="H39" s="353"/>
      <c r="I39" s="353"/>
      <c r="J39" s="354"/>
      <c r="K39" s="354"/>
    </row>
    <row r="40" spans="1:11" s="352" customFormat="1" ht="17.100000000000001" customHeight="1" x14ac:dyDescent="0.25">
      <c r="A40" s="123" t="s">
        <v>769</v>
      </c>
      <c r="B40" s="124"/>
      <c r="C40" s="353"/>
      <c r="D40" s="353"/>
      <c r="E40" s="353"/>
      <c r="F40" s="353"/>
      <c r="G40" s="353"/>
      <c r="H40" s="353"/>
      <c r="I40" s="353"/>
      <c r="J40" s="354"/>
      <c r="K40" s="354"/>
    </row>
    <row r="41" spans="1:11" s="352" customFormat="1" ht="27" customHeight="1" x14ac:dyDescent="0.25">
      <c r="A41" s="580" t="s">
        <v>6</v>
      </c>
      <c r="B41" s="581"/>
      <c r="C41" s="353"/>
      <c r="D41" s="353"/>
      <c r="E41" s="353"/>
      <c r="F41" s="353"/>
      <c r="G41" s="353"/>
      <c r="H41" s="353"/>
      <c r="I41" s="353"/>
      <c r="J41" s="354"/>
      <c r="K41" s="354"/>
    </row>
    <row r="42" spans="1:11" s="352" customFormat="1" ht="17.100000000000001" customHeight="1" x14ac:dyDescent="0.25">
      <c r="A42" s="123" t="s">
        <v>770</v>
      </c>
      <c r="B42" s="124"/>
      <c r="C42" s="353"/>
      <c r="D42" s="353"/>
      <c r="E42" s="353"/>
      <c r="F42" s="353"/>
      <c r="G42" s="353"/>
      <c r="H42" s="353"/>
      <c r="I42" s="353"/>
      <c r="J42" s="354"/>
      <c r="K42" s="508"/>
    </row>
    <row r="43" spans="1:11" s="352" customFormat="1" ht="17.100000000000001" customHeight="1" x14ac:dyDescent="0.25">
      <c r="A43" s="123" t="s">
        <v>781</v>
      </c>
      <c r="B43" s="124"/>
      <c r="C43" s="353"/>
      <c r="D43" s="353"/>
      <c r="E43" s="353"/>
      <c r="F43" s="353"/>
      <c r="G43" s="353"/>
      <c r="H43" s="353"/>
      <c r="I43" s="353"/>
      <c r="J43" s="354"/>
      <c r="K43" s="508"/>
    </row>
    <row r="44" spans="1:11" s="352" customFormat="1" ht="17.100000000000001" customHeight="1" x14ac:dyDescent="0.25">
      <c r="A44" s="123" t="s">
        <v>782</v>
      </c>
      <c r="B44" s="124"/>
      <c r="C44" s="353"/>
      <c r="D44" s="353"/>
      <c r="E44" s="353"/>
      <c r="F44" s="353"/>
      <c r="G44" s="353"/>
      <c r="H44" s="353"/>
      <c r="I44" s="353"/>
      <c r="J44" s="354"/>
      <c r="K44" s="508"/>
    </row>
    <row r="45" spans="1:11" ht="17.100000000000001" customHeight="1" x14ac:dyDescent="0.25">
      <c r="A45" s="580" t="s">
        <v>773</v>
      </c>
      <c r="B45" s="581"/>
      <c r="C45" s="244"/>
      <c r="D45" s="244"/>
      <c r="E45" s="244"/>
      <c r="F45" s="244"/>
      <c r="G45" s="244"/>
      <c r="H45" s="244"/>
      <c r="I45" s="244"/>
      <c r="J45" s="337"/>
      <c r="K45" s="505"/>
    </row>
    <row r="46" spans="1:11" ht="17.100000000000001" customHeight="1" x14ac:dyDescent="0.25">
      <c r="A46" s="336"/>
      <c r="B46" s="120" t="s">
        <v>771</v>
      </c>
      <c r="C46" s="244"/>
      <c r="D46" s="244"/>
      <c r="E46" s="244"/>
      <c r="F46" s="244"/>
      <c r="G46" s="244"/>
      <c r="H46" s="244"/>
      <c r="I46" s="244"/>
      <c r="J46" s="337"/>
      <c r="K46" s="505"/>
    </row>
    <row r="47" spans="1:11" ht="17.100000000000001" customHeight="1" x14ac:dyDescent="0.25">
      <c r="A47" s="336"/>
      <c r="B47" s="120" t="s">
        <v>772</v>
      </c>
      <c r="C47" s="244"/>
      <c r="D47" s="244"/>
      <c r="E47" s="244"/>
      <c r="F47" s="244"/>
      <c r="G47" s="244"/>
      <c r="H47" s="244"/>
      <c r="I47" s="244"/>
      <c r="J47" s="337"/>
      <c r="K47" s="505"/>
    </row>
    <row r="48" spans="1:11" s="352" customFormat="1" ht="17.100000000000001" customHeight="1" x14ac:dyDescent="0.25">
      <c r="A48" s="123" t="s">
        <v>11</v>
      </c>
      <c r="B48" s="124"/>
      <c r="C48" s="353"/>
      <c r="D48" s="353"/>
      <c r="E48" s="353"/>
      <c r="F48" s="353"/>
      <c r="G48" s="353"/>
      <c r="H48" s="353"/>
      <c r="I48" s="353"/>
      <c r="J48" s="354"/>
      <c r="K48" s="508"/>
    </row>
    <row r="49" spans="1:11" s="352" customFormat="1" ht="27.75" customHeight="1" x14ac:dyDescent="0.25">
      <c r="A49" s="580" t="s">
        <v>167</v>
      </c>
      <c r="B49" s="581"/>
      <c r="C49" s="353"/>
      <c r="D49" s="353"/>
      <c r="E49" s="353"/>
      <c r="F49" s="353"/>
      <c r="G49" s="353"/>
      <c r="H49" s="353"/>
      <c r="I49" s="353"/>
      <c r="J49" s="354"/>
      <c r="K49" s="508"/>
    </row>
    <row r="50" spans="1:11" s="352" customFormat="1" ht="17.100000000000001" customHeight="1" x14ac:dyDescent="0.25">
      <c r="A50" s="125" t="s">
        <v>783</v>
      </c>
      <c r="B50" s="355"/>
      <c r="C50" s="353"/>
      <c r="D50" s="353"/>
      <c r="E50" s="353"/>
      <c r="F50" s="353"/>
      <c r="G50" s="353"/>
      <c r="H50" s="353"/>
      <c r="I50" s="353"/>
      <c r="J50" s="354"/>
      <c r="K50" s="508"/>
    </row>
    <row r="51" spans="1:11" s="352" customFormat="1" ht="17.100000000000001" customHeight="1" x14ac:dyDescent="0.25">
      <c r="A51" s="126" t="s">
        <v>784</v>
      </c>
      <c r="B51" s="356"/>
      <c r="C51" s="353"/>
      <c r="D51" s="353"/>
      <c r="E51" s="353"/>
      <c r="F51" s="353"/>
      <c r="G51" s="353"/>
      <c r="H51" s="353"/>
      <c r="I51" s="353"/>
      <c r="J51" s="354"/>
      <c r="K51" s="508"/>
    </row>
    <row r="52" spans="1:11" s="352" customFormat="1" ht="17.100000000000001" customHeight="1" x14ac:dyDescent="0.25">
      <c r="A52" s="123"/>
      <c r="B52" s="124" t="s">
        <v>785</v>
      </c>
      <c r="C52" s="417"/>
      <c r="D52" s="417"/>
      <c r="E52" s="417"/>
      <c r="F52" s="417"/>
      <c r="G52" s="417"/>
      <c r="H52" s="417"/>
      <c r="I52" s="417"/>
      <c r="J52" s="418"/>
      <c r="K52" s="509"/>
    </row>
    <row r="53" spans="1:11" s="352" customFormat="1" ht="17.100000000000001" customHeight="1" x14ac:dyDescent="0.25">
      <c r="A53" s="123"/>
      <c r="B53" s="124" t="s">
        <v>786</v>
      </c>
      <c r="C53" s="420">
        <f>+C20</f>
        <v>200000</v>
      </c>
      <c r="D53" s="422"/>
      <c r="E53" s="422">
        <v>200000</v>
      </c>
      <c r="F53" s="422">
        <v>60523</v>
      </c>
      <c r="G53" s="422">
        <v>60523</v>
      </c>
      <c r="H53" s="422">
        <f>+H20</f>
        <v>10547</v>
      </c>
      <c r="I53" s="422">
        <v>10547</v>
      </c>
      <c r="J53" s="423">
        <f>+G53-C53</f>
        <v>-139477</v>
      </c>
      <c r="K53" s="509">
        <f>+G53/C53</f>
        <v>0.30261500000000002</v>
      </c>
    </row>
    <row r="54" spans="1:11" s="352" customFormat="1" ht="29.25" customHeight="1" x14ac:dyDescent="0.25">
      <c r="A54" s="123"/>
      <c r="B54" s="151" t="s">
        <v>787</v>
      </c>
      <c r="C54" s="417"/>
      <c r="D54" s="422"/>
      <c r="E54" s="422"/>
      <c r="F54" s="422"/>
      <c r="G54" s="422"/>
      <c r="H54" s="422"/>
      <c r="I54" s="422"/>
      <c r="J54" s="423"/>
      <c r="K54" s="509"/>
    </row>
    <row r="55" spans="1:11" s="352" customFormat="1" ht="29.25" customHeight="1" x14ac:dyDescent="0.25">
      <c r="A55" s="123"/>
      <c r="B55" s="151" t="s">
        <v>788</v>
      </c>
      <c r="C55" s="420">
        <f>+C23</f>
        <v>4306565</v>
      </c>
      <c r="D55" s="422"/>
      <c r="E55" s="422">
        <v>4306565</v>
      </c>
      <c r="F55" s="422">
        <f>+F23</f>
        <v>2790771.86</v>
      </c>
      <c r="G55" s="422">
        <v>2790771.86</v>
      </c>
      <c r="H55" s="422">
        <f>+H23</f>
        <v>915033.94</v>
      </c>
      <c r="I55" s="422">
        <v>915033.94</v>
      </c>
      <c r="J55" s="423">
        <f>+G55-C55</f>
        <v>-1515793.1400000001</v>
      </c>
      <c r="K55" s="509">
        <f>+G55/C55</f>
        <v>0.64802733965468995</v>
      </c>
    </row>
    <row r="56" spans="1:11" s="352" customFormat="1" ht="17.100000000000001" customHeight="1" x14ac:dyDescent="0.25">
      <c r="A56" s="123"/>
      <c r="B56" s="124"/>
      <c r="C56" s="417"/>
      <c r="D56" s="422"/>
      <c r="E56" s="422"/>
      <c r="F56" s="422"/>
      <c r="G56" s="422"/>
      <c r="H56" s="422"/>
      <c r="I56" s="422"/>
      <c r="J56" s="423"/>
      <c r="K56" s="509"/>
    </row>
    <row r="57" spans="1:11" s="352" customFormat="1" ht="17.100000000000001" customHeight="1" x14ac:dyDescent="0.25">
      <c r="A57" s="125" t="s">
        <v>789</v>
      </c>
      <c r="B57" s="355"/>
      <c r="C57" s="417"/>
      <c r="D57" s="422"/>
      <c r="E57" s="422"/>
      <c r="F57" s="422"/>
      <c r="G57" s="422"/>
      <c r="H57" s="422"/>
      <c r="I57" s="422"/>
      <c r="J57" s="423"/>
      <c r="K57" s="509"/>
    </row>
    <row r="58" spans="1:11" s="352" customFormat="1" ht="17.100000000000001" customHeight="1" x14ac:dyDescent="0.25">
      <c r="A58" s="125"/>
      <c r="B58" s="120" t="s">
        <v>777</v>
      </c>
      <c r="C58" s="417"/>
      <c r="D58" s="422"/>
      <c r="E58" s="422"/>
      <c r="F58" s="422"/>
      <c r="G58" s="422"/>
      <c r="H58" s="422"/>
      <c r="I58" s="422"/>
      <c r="J58" s="423"/>
      <c r="K58" s="509"/>
    </row>
    <row r="59" spans="1:11" s="352" customFormat="1" ht="17.100000000000001" customHeight="1" thickBot="1" x14ac:dyDescent="0.3">
      <c r="A59" s="357"/>
      <c r="B59" s="358"/>
      <c r="C59" s="419"/>
      <c r="D59" s="424"/>
      <c r="E59" s="424"/>
      <c r="F59" s="424"/>
      <c r="G59" s="424"/>
      <c r="H59" s="424"/>
      <c r="I59" s="424"/>
      <c r="J59" s="425"/>
      <c r="K59" s="510"/>
    </row>
    <row r="60" spans="1:11" ht="28.5" customHeight="1" thickBot="1" x14ac:dyDescent="0.3">
      <c r="A60" s="574" t="s">
        <v>121</v>
      </c>
      <c r="B60" s="575"/>
      <c r="C60" s="421">
        <f>+C55+C53</f>
        <v>4506565</v>
      </c>
      <c r="D60" s="414">
        <f t="shared" ref="D60:J60" si="1">+D55+D53</f>
        <v>0</v>
      </c>
      <c r="E60" s="414">
        <f t="shared" si="1"/>
        <v>4506565</v>
      </c>
      <c r="F60" s="414">
        <f t="shared" si="1"/>
        <v>2851294.86</v>
      </c>
      <c r="G60" s="414">
        <f t="shared" si="1"/>
        <v>2851294.86</v>
      </c>
      <c r="H60" s="414">
        <f t="shared" si="1"/>
        <v>925580.94</v>
      </c>
      <c r="I60" s="414">
        <f t="shared" si="1"/>
        <v>925580.94</v>
      </c>
      <c r="J60" s="414">
        <f t="shared" si="1"/>
        <v>-1655270.1400000001</v>
      </c>
      <c r="K60" s="507">
        <f>+G60/C60</f>
        <v>0.63269804385379991</v>
      </c>
    </row>
    <row r="61" spans="1:11" ht="22.5" customHeight="1" thickBot="1" x14ac:dyDescent="0.3">
      <c r="A61" s="340"/>
      <c r="B61" s="340"/>
      <c r="C61" s="341"/>
      <c r="D61" s="341"/>
      <c r="E61" s="341"/>
      <c r="F61" s="359"/>
      <c r="G61" s="319" t="s">
        <v>778</v>
      </c>
      <c r="H61" s="343"/>
      <c r="I61" s="343"/>
      <c r="J61" s="344"/>
      <c r="K61" s="345"/>
    </row>
    <row r="62" spans="1:11" ht="20.25" customHeight="1" x14ac:dyDescent="0.25">
      <c r="A62" s="360">
        <v>1</v>
      </c>
      <c r="B62" s="152" t="s">
        <v>790</v>
      </c>
    </row>
    <row r="63" spans="1:11" x14ac:dyDescent="0.25">
      <c r="B63" s="152" t="s">
        <v>791</v>
      </c>
    </row>
    <row r="64" spans="1:11" x14ac:dyDescent="0.25">
      <c r="A64" s="361"/>
      <c r="B64" s="152" t="s">
        <v>792</v>
      </c>
    </row>
    <row r="66" spans="3:9" x14ac:dyDescent="0.25">
      <c r="C66" s="546"/>
      <c r="D66" s="546"/>
      <c r="E66" s="546"/>
      <c r="G66" s="546"/>
      <c r="H66" s="546"/>
      <c r="I66" s="546"/>
    </row>
    <row r="67" spans="3:9" x14ac:dyDescent="0.25">
      <c r="C67" s="546"/>
      <c r="D67" s="546"/>
      <c r="E67" s="546"/>
      <c r="G67" s="546"/>
      <c r="H67" s="546"/>
      <c r="I67" s="546"/>
    </row>
    <row r="68" spans="3:9" x14ac:dyDescent="0.25">
      <c r="C68" s="71"/>
      <c r="D68" s="71"/>
      <c r="E68" s="71"/>
    </row>
    <row r="69" spans="3:9" x14ac:dyDescent="0.25">
      <c r="C69" s="71"/>
      <c r="D69" s="71"/>
      <c r="E69" s="71"/>
    </row>
    <row r="70" spans="3:9" x14ac:dyDescent="0.25">
      <c r="C70" s="546"/>
      <c r="D70" s="546"/>
      <c r="E70" s="546"/>
      <c r="F70" s="546"/>
      <c r="G70" s="546"/>
      <c r="H70" s="546"/>
    </row>
    <row r="71" spans="3:9" x14ac:dyDescent="0.25">
      <c r="C71" s="546"/>
      <c r="D71" s="546"/>
      <c r="E71" s="546"/>
      <c r="F71" s="546"/>
      <c r="G71" s="546"/>
      <c r="H71" s="546"/>
    </row>
    <row r="72" spans="3:9" x14ac:dyDescent="0.25">
      <c r="C72" s="546"/>
      <c r="D72" s="546"/>
      <c r="E72" s="546"/>
    </row>
    <row r="73" spans="3:9" x14ac:dyDescent="0.25">
      <c r="C73" s="546"/>
      <c r="D73" s="546"/>
      <c r="E73" s="546"/>
    </row>
    <row r="74" spans="3:9" x14ac:dyDescent="0.25">
      <c r="C74" s="546"/>
      <c r="D74" s="546"/>
      <c r="E74" s="546"/>
    </row>
    <row r="75" spans="3:9" x14ac:dyDescent="0.25">
      <c r="C75" s="546"/>
      <c r="D75" s="546"/>
      <c r="E75" s="546"/>
    </row>
  </sheetData>
  <mergeCells count="24">
    <mergeCell ref="A60:B60"/>
    <mergeCell ref="A1:K1"/>
    <mergeCell ref="A2:K2"/>
    <mergeCell ref="A3:K3"/>
    <mergeCell ref="A4:K4"/>
    <mergeCell ref="A5:K5"/>
    <mergeCell ref="A6:B7"/>
    <mergeCell ref="A25:B25"/>
    <mergeCell ref="A36:B37"/>
    <mergeCell ref="A41:B41"/>
    <mergeCell ref="A45:B45"/>
    <mergeCell ref="A49:B49"/>
    <mergeCell ref="C73:E73"/>
    <mergeCell ref="C74:E74"/>
    <mergeCell ref="C75:E75"/>
    <mergeCell ref="G66:I66"/>
    <mergeCell ref="G67:I67"/>
    <mergeCell ref="F70:H70"/>
    <mergeCell ref="F71:H71"/>
    <mergeCell ref="C66:E66"/>
    <mergeCell ref="C67:E67"/>
    <mergeCell ref="C70:E70"/>
    <mergeCell ref="C71:E71"/>
    <mergeCell ref="C72:E72"/>
  </mergeCells>
  <pageMargins left="0.19685039370078741" right="0.15748031496062992" top="0.41" bottom="0.5" header="0.31496062992125984" footer="0.31496062992125984"/>
  <pageSetup scale="7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0" zoomScale="98" zoomScaleNormal="98" workbookViewId="0">
      <selection activeCell="H10" sqref="H10"/>
    </sheetView>
  </sheetViews>
  <sheetFormatPr baseColWidth="10" defaultColWidth="11.42578125" defaultRowHeight="14.25" x14ac:dyDescent="0.25"/>
  <cols>
    <col min="1" max="1" width="1.42578125" style="71" customWidth="1"/>
    <col min="2" max="2" width="51.7109375" style="71" customWidth="1"/>
    <col min="3" max="3" width="30.85546875" style="71" customWidth="1"/>
    <col min="4" max="4" width="32.7109375" style="71" customWidth="1"/>
    <col min="5" max="16384" width="11.42578125" style="71"/>
  </cols>
  <sheetData>
    <row r="1" spans="1:4" s="100" customFormat="1" ht="15" x14ac:dyDescent="0.25">
      <c r="A1" s="548" t="s">
        <v>174</v>
      </c>
      <c r="B1" s="548"/>
      <c r="C1" s="548"/>
      <c r="D1" s="548"/>
    </row>
    <row r="2" spans="1:4" s="101" customFormat="1" ht="15.75" x14ac:dyDescent="0.25">
      <c r="A2" s="548" t="s">
        <v>330</v>
      </c>
      <c r="B2" s="548"/>
      <c r="C2" s="548"/>
      <c r="D2" s="548"/>
    </row>
    <row r="3" spans="1:4" s="101" customFormat="1" ht="15.75" x14ac:dyDescent="0.25">
      <c r="A3" s="548" t="s">
        <v>299</v>
      </c>
      <c r="B3" s="548"/>
      <c r="C3" s="548"/>
      <c r="D3" s="548"/>
    </row>
    <row r="4" spans="1:4" s="101" customFormat="1" ht="15.75" x14ac:dyDescent="0.25">
      <c r="A4" s="548" t="s">
        <v>751</v>
      </c>
      <c r="B4" s="548"/>
      <c r="C4" s="548"/>
      <c r="D4" s="548"/>
    </row>
    <row r="5" spans="1:4" s="102" customFormat="1" ht="15.75" thickBot="1" x14ac:dyDescent="0.3">
      <c r="A5" s="549" t="s">
        <v>125</v>
      </c>
      <c r="B5" s="549"/>
      <c r="C5" s="549"/>
      <c r="D5" s="549"/>
    </row>
    <row r="6" spans="1:4" s="98" customFormat="1" ht="27" customHeight="1" thickBot="1" x14ac:dyDescent="0.3">
      <c r="A6" s="582" t="s">
        <v>282</v>
      </c>
      <c r="B6" s="583"/>
      <c r="C6" s="175"/>
      <c r="D6" s="224">
        <v>2851294.86</v>
      </c>
    </row>
    <row r="7" spans="1:4" s="178" customFormat="1" ht="9.75" customHeight="1" x14ac:dyDescent="0.25">
      <c r="A7" s="176"/>
      <c r="B7" s="176"/>
      <c r="C7" s="177"/>
      <c r="D7" s="225"/>
    </row>
    <row r="8" spans="1:4" s="178" customFormat="1" ht="17.25" customHeight="1" thickBot="1" x14ac:dyDescent="0.3">
      <c r="A8" s="180" t="s">
        <v>284</v>
      </c>
      <c r="B8" s="180"/>
      <c r="C8" s="181"/>
      <c r="D8" s="226"/>
    </row>
    <row r="9" spans="1:4" ht="20.100000000000001" customHeight="1" thickBot="1" x14ac:dyDescent="0.3">
      <c r="A9" s="182" t="s">
        <v>285</v>
      </c>
      <c r="B9" s="183"/>
      <c r="C9" s="184"/>
      <c r="D9" s="227">
        <v>0</v>
      </c>
    </row>
    <row r="10" spans="1:4" ht="20.100000000000001" customHeight="1" x14ac:dyDescent="0.25">
      <c r="A10" s="108"/>
      <c r="B10" s="111" t="s">
        <v>286</v>
      </c>
      <c r="C10" s="173" t="s">
        <v>283</v>
      </c>
      <c r="D10" s="105"/>
    </row>
    <row r="11" spans="1:4" ht="33" customHeight="1" x14ac:dyDescent="0.25">
      <c r="A11" s="108"/>
      <c r="B11" s="111" t="s">
        <v>287</v>
      </c>
      <c r="C11" s="173" t="s">
        <v>283</v>
      </c>
      <c r="D11" s="105"/>
    </row>
    <row r="12" spans="1:4" ht="20.100000000000001" customHeight="1" x14ac:dyDescent="0.25">
      <c r="A12" s="110"/>
      <c r="B12" s="111" t="s">
        <v>288</v>
      </c>
      <c r="C12" s="173" t="s">
        <v>283</v>
      </c>
      <c r="D12" s="105"/>
    </row>
    <row r="13" spans="1:4" ht="20.100000000000001" customHeight="1" x14ac:dyDescent="0.25">
      <c r="A13" s="110"/>
      <c r="B13" s="111" t="s">
        <v>289</v>
      </c>
      <c r="C13" s="173" t="s">
        <v>443</v>
      </c>
      <c r="D13" s="105"/>
    </row>
    <row r="14" spans="1:4" ht="24.75" customHeight="1" thickBot="1" x14ac:dyDescent="0.3">
      <c r="A14" s="185" t="s">
        <v>290</v>
      </c>
      <c r="B14" s="186"/>
      <c r="C14" s="187" t="s">
        <v>283</v>
      </c>
      <c r="D14" s="113"/>
    </row>
    <row r="15" spans="1:4" ht="7.5" customHeight="1" x14ac:dyDescent="0.25">
      <c r="A15" s="110"/>
      <c r="B15" s="111"/>
      <c r="C15" s="173"/>
      <c r="D15" s="105"/>
    </row>
    <row r="16" spans="1:4" ht="20.100000000000001" customHeight="1" thickBot="1" x14ac:dyDescent="0.3">
      <c r="A16" s="179" t="s">
        <v>296</v>
      </c>
      <c r="B16" s="109"/>
      <c r="C16" s="173"/>
      <c r="D16" s="105"/>
    </row>
    <row r="17" spans="1:4" ht="20.100000000000001" customHeight="1" thickBot="1" x14ac:dyDescent="0.3">
      <c r="A17" s="182" t="s">
        <v>307</v>
      </c>
      <c r="B17" s="183"/>
      <c r="C17" s="184"/>
      <c r="D17" s="174">
        <v>0</v>
      </c>
    </row>
    <row r="18" spans="1:4" ht="20.100000000000001" customHeight="1" x14ac:dyDescent="0.25">
      <c r="A18" s="110"/>
      <c r="B18" s="111" t="s">
        <v>291</v>
      </c>
      <c r="C18" s="173" t="s">
        <v>283</v>
      </c>
      <c r="D18" s="105"/>
    </row>
    <row r="19" spans="1:4" ht="20.100000000000001" customHeight="1" x14ac:dyDescent="0.25">
      <c r="A19" s="110"/>
      <c r="B19" s="111" t="s">
        <v>292</v>
      </c>
      <c r="C19" s="173" t="s">
        <v>283</v>
      </c>
      <c r="D19" s="105"/>
    </row>
    <row r="20" spans="1:4" ht="20.100000000000001" customHeight="1" x14ac:dyDescent="0.25">
      <c r="A20" s="110"/>
      <c r="B20" s="111" t="s">
        <v>293</v>
      </c>
      <c r="C20" s="173" t="s">
        <v>283</v>
      </c>
      <c r="D20" s="105"/>
    </row>
    <row r="21" spans="1:4" ht="20.100000000000001" customHeight="1" x14ac:dyDescent="0.25">
      <c r="A21" s="106" t="s">
        <v>294</v>
      </c>
      <c r="B21" s="111"/>
      <c r="C21" s="173" t="s">
        <v>283</v>
      </c>
      <c r="D21" s="105"/>
    </row>
    <row r="22" spans="1:4" ht="20.100000000000001" customHeight="1" thickBot="1" x14ac:dyDescent="0.3">
      <c r="A22" s="110"/>
      <c r="B22" s="111"/>
      <c r="C22" s="105"/>
      <c r="D22" s="105"/>
    </row>
    <row r="23" spans="1:4" ht="26.25" customHeight="1" thickBot="1" x14ac:dyDescent="0.3">
      <c r="A23" s="188" t="s">
        <v>295</v>
      </c>
      <c r="B23" s="189"/>
      <c r="C23" s="190"/>
      <c r="D23" s="224">
        <f>+D6+D9</f>
        <v>2851294.86</v>
      </c>
    </row>
    <row r="26" spans="1:4" x14ac:dyDescent="0.25">
      <c r="B26" s="546"/>
      <c r="C26" s="546"/>
      <c r="D26" s="546"/>
    </row>
    <row r="27" spans="1:4" x14ac:dyDescent="0.25">
      <c r="B27" s="546"/>
      <c r="C27" s="546"/>
      <c r="D27" s="546"/>
    </row>
    <row r="28" spans="1:4" x14ac:dyDescent="0.25">
      <c r="B28" s="546"/>
      <c r="C28" s="546"/>
      <c r="D28" s="546"/>
    </row>
    <row r="31" spans="1:4" x14ac:dyDescent="0.25">
      <c r="B31" s="546"/>
      <c r="C31" s="546"/>
      <c r="D31" s="546"/>
    </row>
    <row r="32" spans="1:4" x14ac:dyDescent="0.25">
      <c r="B32" s="546"/>
      <c r="C32" s="546"/>
      <c r="D32" s="546"/>
    </row>
    <row r="33" spans="2:4" x14ac:dyDescent="0.25">
      <c r="B33" s="546"/>
      <c r="C33" s="546"/>
      <c r="D33" s="546"/>
    </row>
    <row r="34" spans="2:4" x14ac:dyDescent="0.25">
      <c r="B34" s="546"/>
      <c r="C34" s="546"/>
      <c r="D34" s="546"/>
    </row>
    <row r="35" spans="2:4" x14ac:dyDescent="0.25">
      <c r="B35" s="546"/>
      <c r="C35" s="546"/>
      <c r="D35" s="546"/>
    </row>
    <row r="36" spans="2:4" x14ac:dyDescent="0.25">
      <c r="B36" s="546"/>
      <c r="C36" s="546"/>
      <c r="D36" s="546"/>
    </row>
    <row r="37" spans="2:4" x14ac:dyDescent="0.25">
      <c r="B37" s="546"/>
      <c r="C37" s="546"/>
      <c r="D37" s="546"/>
    </row>
    <row r="38" spans="2:4" x14ac:dyDescent="0.25">
      <c r="B38" s="546"/>
      <c r="C38" s="546"/>
      <c r="D38" s="546"/>
    </row>
    <row r="39" spans="2:4" x14ac:dyDescent="0.25">
      <c r="B39" s="546"/>
      <c r="C39" s="546"/>
      <c r="D39" s="546"/>
    </row>
    <row r="40" spans="2:4" x14ac:dyDescent="0.25">
      <c r="B40" s="546"/>
      <c r="C40" s="546"/>
      <c r="D40" s="546"/>
    </row>
    <row r="41" spans="2:4" x14ac:dyDescent="0.25">
      <c r="B41" s="546"/>
      <c r="C41" s="546"/>
      <c r="D41" s="546"/>
    </row>
  </sheetData>
  <mergeCells count="20">
    <mergeCell ref="A1:D1"/>
    <mergeCell ref="A2:D2"/>
    <mergeCell ref="A3:D3"/>
    <mergeCell ref="A4:D4"/>
    <mergeCell ref="A5:D5"/>
    <mergeCell ref="B26:D26"/>
    <mergeCell ref="B27:D27"/>
    <mergeCell ref="B28:D28"/>
    <mergeCell ref="B31:D31"/>
    <mergeCell ref="A6:B6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34" zoomScale="106" zoomScaleNormal="106" workbookViewId="0">
      <selection activeCell="M11" sqref="M11"/>
    </sheetView>
  </sheetViews>
  <sheetFormatPr baseColWidth="10" defaultColWidth="11.42578125" defaultRowHeight="15" x14ac:dyDescent="0.25"/>
  <cols>
    <col min="1" max="1" width="6.140625" style="76" customWidth="1"/>
    <col min="2" max="2" width="39.5703125" style="76" bestFit="1" customWidth="1"/>
    <col min="3" max="11" width="13.7109375" style="76" customWidth="1"/>
    <col min="12" max="16384" width="11.42578125" style="76"/>
  </cols>
  <sheetData>
    <row r="1" spans="1:11" s="100" customFormat="1" x14ac:dyDescent="0.25">
      <c r="A1" s="548" t="s">
        <v>174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s="101" customFormat="1" ht="15.75" x14ac:dyDescent="0.25">
      <c r="A2" s="548" t="s">
        <v>162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s="101" customFormat="1" ht="15.75" x14ac:dyDescent="0.25">
      <c r="A3" s="548" t="s">
        <v>732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s="101" customFormat="1" ht="15.75" x14ac:dyDescent="0.25">
      <c r="A4" s="548" t="s">
        <v>330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s="101" customFormat="1" ht="15.75" x14ac:dyDescent="0.25">
      <c r="A5" s="548" t="s">
        <v>753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</row>
    <row r="6" spans="1:11" s="328" customFormat="1" ht="15.75" thickBot="1" x14ac:dyDescent="0.3">
      <c r="A6" s="549" t="s">
        <v>125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</row>
    <row r="7" spans="1:11" s="131" customFormat="1" ht="53.25" customHeight="1" x14ac:dyDescent="0.25">
      <c r="A7" s="576" t="s">
        <v>163</v>
      </c>
      <c r="B7" s="577"/>
      <c r="C7" s="117" t="s">
        <v>247</v>
      </c>
      <c r="D7" s="130" t="s">
        <v>164</v>
      </c>
      <c r="E7" s="308" t="s">
        <v>248</v>
      </c>
      <c r="F7" s="318" t="s">
        <v>798</v>
      </c>
      <c r="G7" s="318" t="s">
        <v>797</v>
      </c>
      <c r="H7" s="154" t="s">
        <v>796</v>
      </c>
      <c r="I7" s="154" t="s">
        <v>795</v>
      </c>
      <c r="J7" s="117" t="s">
        <v>448</v>
      </c>
      <c r="K7" s="308" t="s">
        <v>249</v>
      </c>
    </row>
    <row r="8" spans="1:11" s="132" customFormat="1" ht="13.5" thickBot="1" x14ac:dyDescent="0.3">
      <c r="A8" s="585" t="s">
        <v>165</v>
      </c>
      <c r="B8" s="586"/>
      <c r="C8" s="119" t="s">
        <v>242</v>
      </c>
      <c r="D8" s="118" t="s">
        <v>243</v>
      </c>
      <c r="E8" s="118" t="s">
        <v>166</v>
      </c>
      <c r="F8" s="332" t="s">
        <v>244</v>
      </c>
      <c r="G8" s="332" t="s">
        <v>245</v>
      </c>
      <c r="H8" s="155" t="s">
        <v>764</v>
      </c>
      <c r="I8" s="155" t="s">
        <v>765</v>
      </c>
      <c r="J8" s="118" t="s">
        <v>794</v>
      </c>
      <c r="K8" s="118" t="s">
        <v>793</v>
      </c>
    </row>
    <row r="9" spans="1:11" ht="30" customHeight="1" x14ac:dyDescent="0.25">
      <c r="A9" s="133">
        <v>1000</v>
      </c>
      <c r="B9" s="120" t="s">
        <v>22</v>
      </c>
      <c r="C9" s="245">
        <v>2970275</v>
      </c>
      <c r="D9" s="245"/>
      <c r="E9" s="245">
        <v>2970275</v>
      </c>
      <c r="F9" s="245">
        <v>2069643.24</v>
      </c>
      <c r="G9" s="245">
        <v>1863915</v>
      </c>
      <c r="H9" s="245">
        <v>722986.68</v>
      </c>
      <c r="I9" s="245">
        <v>620117.59</v>
      </c>
      <c r="J9" s="245">
        <f>+E9-F9</f>
        <v>900631.76</v>
      </c>
      <c r="K9" s="511">
        <f>+F9/E9</f>
        <v>0.69678505862251816</v>
      </c>
    </row>
    <row r="10" spans="1:11" ht="30" customHeight="1" x14ac:dyDescent="0.25">
      <c r="A10" s="133">
        <v>2000</v>
      </c>
      <c r="B10" s="120" t="s">
        <v>23</v>
      </c>
      <c r="C10" s="245">
        <f>355993+83000</f>
        <v>438993</v>
      </c>
      <c r="D10" s="245">
        <f>20000-32501.81</f>
        <v>-12501.810000000001</v>
      </c>
      <c r="E10" s="245">
        <f>+C10+D10</f>
        <v>426491.19</v>
      </c>
      <c r="F10" s="245">
        <v>252038.99</v>
      </c>
      <c r="G10" s="245">
        <v>252038.99</v>
      </c>
      <c r="H10" s="245">
        <v>57492.54</v>
      </c>
      <c r="I10" s="245">
        <v>57492.54</v>
      </c>
      <c r="J10" s="245">
        <f t="shared" ref="J10:J13" si="0">+E10-F10</f>
        <v>174452.2</v>
      </c>
      <c r="K10" s="511">
        <f t="shared" ref="K10:K11" si="1">+F10/E10</f>
        <v>0.59095942872817608</v>
      </c>
    </row>
    <row r="11" spans="1:11" ht="30" customHeight="1" x14ac:dyDescent="0.25">
      <c r="A11" s="133">
        <v>3000</v>
      </c>
      <c r="B11" s="120" t="s">
        <v>24</v>
      </c>
      <c r="C11" s="245">
        <f>974297+117000</f>
        <v>1091297</v>
      </c>
      <c r="D11" s="245">
        <f>80758.4-75525.6</f>
        <v>5232.7999999999884</v>
      </c>
      <c r="E11" s="245">
        <f>+C11+D11</f>
        <v>1096529.8</v>
      </c>
      <c r="F11" s="245">
        <v>771676.09</v>
      </c>
      <c r="G11" s="245">
        <v>771676.09</v>
      </c>
      <c r="H11" s="245">
        <v>254994.09</v>
      </c>
      <c r="I11" s="245">
        <v>254994.09</v>
      </c>
      <c r="J11" s="245">
        <f t="shared" si="0"/>
        <v>324853.71000000008</v>
      </c>
      <c r="K11" s="511">
        <f t="shared" si="1"/>
        <v>0.70374383806076213</v>
      </c>
    </row>
    <row r="12" spans="1:11" ht="30" customHeight="1" x14ac:dyDescent="0.25">
      <c r="A12" s="133">
        <v>4000</v>
      </c>
      <c r="B12" s="120" t="s">
        <v>167</v>
      </c>
      <c r="C12" s="245"/>
      <c r="D12" s="245"/>
      <c r="E12" s="245"/>
      <c r="F12" s="245"/>
      <c r="G12" s="245"/>
      <c r="H12" s="245"/>
      <c r="I12" s="245"/>
      <c r="J12" s="245"/>
      <c r="K12" s="511"/>
    </row>
    <row r="13" spans="1:11" ht="30" customHeight="1" x14ac:dyDescent="0.25">
      <c r="A13" s="133">
        <v>5000</v>
      </c>
      <c r="B13" s="120" t="s">
        <v>168</v>
      </c>
      <c r="C13" s="245">
        <v>6000</v>
      </c>
      <c r="D13" s="245">
        <v>7269.01</v>
      </c>
      <c r="E13" s="245">
        <f>+C13+D13</f>
        <v>13269.01</v>
      </c>
      <c r="F13" s="245">
        <v>7269.01</v>
      </c>
      <c r="G13" s="245">
        <v>7269.01</v>
      </c>
      <c r="H13" s="245">
        <v>0</v>
      </c>
      <c r="I13" s="245">
        <v>0</v>
      </c>
      <c r="J13" s="245">
        <f t="shared" si="0"/>
        <v>6000</v>
      </c>
      <c r="K13" s="511">
        <f>+F13/E13</f>
        <v>0.54781856370595849</v>
      </c>
    </row>
    <row r="14" spans="1:11" ht="30" customHeight="1" x14ac:dyDescent="0.25">
      <c r="A14" s="133">
        <v>6000</v>
      </c>
      <c r="B14" s="120" t="s">
        <v>51</v>
      </c>
      <c r="C14" s="245"/>
      <c r="D14" s="245"/>
      <c r="E14" s="245"/>
      <c r="F14" s="245"/>
      <c r="G14" s="245"/>
      <c r="H14" s="245"/>
      <c r="I14" s="245"/>
      <c r="J14" s="245"/>
      <c r="K14" s="511"/>
    </row>
    <row r="15" spans="1:11" ht="30" customHeight="1" x14ac:dyDescent="0.25">
      <c r="A15" s="133">
        <v>7000</v>
      </c>
      <c r="B15" s="120" t="s">
        <v>169</v>
      </c>
      <c r="C15" s="245"/>
      <c r="D15" s="245"/>
      <c r="E15" s="245"/>
      <c r="F15" s="245"/>
      <c r="G15" s="245"/>
      <c r="H15" s="245"/>
      <c r="I15" s="245"/>
      <c r="J15" s="245"/>
      <c r="K15" s="511"/>
    </row>
    <row r="16" spans="1:11" ht="30" customHeight="1" x14ac:dyDescent="0.25">
      <c r="A16" s="133">
        <v>8000</v>
      </c>
      <c r="B16" s="120" t="s">
        <v>11</v>
      </c>
      <c r="C16" s="245"/>
      <c r="D16" s="245"/>
      <c r="E16" s="245"/>
      <c r="F16" s="245"/>
      <c r="G16" s="245"/>
      <c r="H16" s="245"/>
      <c r="I16" s="245"/>
      <c r="J16" s="245"/>
      <c r="K16" s="511"/>
    </row>
    <row r="17" spans="1:11" ht="30" customHeight="1" thickBot="1" x14ac:dyDescent="0.3">
      <c r="A17" s="134">
        <v>9000</v>
      </c>
      <c r="B17" s="121" t="s">
        <v>170</v>
      </c>
      <c r="C17" s="246"/>
      <c r="D17" s="246"/>
      <c r="E17" s="246"/>
      <c r="F17" s="246"/>
      <c r="G17" s="246"/>
      <c r="H17" s="246"/>
      <c r="I17" s="246"/>
      <c r="J17" s="246"/>
      <c r="K17" s="512"/>
    </row>
    <row r="18" spans="1:11" ht="30" customHeight="1" thickBot="1" x14ac:dyDescent="0.3">
      <c r="A18" s="128"/>
      <c r="B18" s="129" t="s">
        <v>171</v>
      </c>
      <c r="C18" s="246">
        <f>+C9+C10+C11+C13</f>
        <v>4506565</v>
      </c>
      <c r="D18" s="246">
        <f t="shared" ref="D18:J18" si="2">+D9+D10+D11+D13</f>
        <v>-1.2732925824820995E-11</v>
      </c>
      <c r="E18" s="246">
        <f t="shared" si="2"/>
        <v>4506565</v>
      </c>
      <c r="F18" s="246">
        <f t="shared" si="2"/>
        <v>3100627.3299999996</v>
      </c>
      <c r="G18" s="246">
        <f t="shared" si="2"/>
        <v>2894899.09</v>
      </c>
      <c r="H18" s="246">
        <f t="shared" si="2"/>
        <v>1035473.31</v>
      </c>
      <c r="I18" s="246">
        <f t="shared" si="2"/>
        <v>932604.22</v>
      </c>
      <c r="J18" s="246">
        <f t="shared" si="2"/>
        <v>1405937.67</v>
      </c>
      <c r="K18" s="512">
        <f>+F18/E18</f>
        <v>0.68802454419274983</v>
      </c>
    </row>
    <row r="21" spans="1:11" x14ac:dyDescent="0.25">
      <c r="C21" s="584"/>
      <c r="D21" s="584"/>
      <c r="E21" s="584"/>
      <c r="F21" s="584"/>
      <c r="G21" s="584"/>
      <c r="H21" s="584"/>
    </row>
    <row r="22" spans="1:11" x14ac:dyDescent="0.25">
      <c r="C22" s="584"/>
      <c r="D22" s="584"/>
      <c r="E22" s="584"/>
      <c r="F22" s="584"/>
      <c r="G22" s="584"/>
      <c r="H22" s="584"/>
    </row>
    <row r="23" spans="1:11" x14ac:dyDescent="0.25">
      <c r="C23" s="584"/>
      <c r="D23" s="584"/>
      <c r="E23" s="584"/>
      <c r="F23" s="584"/>
      <c r="G23" s="584"/>
      <c r="H23" s="584"/>
    </row>
    <row r="24" spans="1:11" x14ac:dyDescent="0.25">
      <c r="C24" s="584"/>
      <c r="D24" s="584"/>
      <c r="E24" s="584"/>
      <c r="F24" s="584"/>
      <c r="G24" s="584"/>
      <c r="H24" s="584"/>
    </row>
    <row r="25" spans="1:11" x14ac:dyDescent="0.25">
      <c r="C25" s="584"/>
      <c r="D25" s="584"/>
      <c r="E25" s="584"/>
      <c r="F25" s="584"/>
      <c r="G25" s="584"/>
      <c r="H25" s="584"/>
    </row>
    <row r="26" spans="1:11" x14ac:dyDescent="0.25">
      <c r="C26" s="584"/>
      <c r="D26" s="584"/>
      <c r="E26" s="584"/>
      <c r="F26" s="584"/>
      <c r="G26" s="584"/>
      <c r="H26" s="584"/>
    </row>
    <row r="27" spans="1:11" x14ac:dyDescent="0.25">
      <c r="C27" s="584"/>
      <c r="D27" s="584"/>
      <c r="E27" s="584"/>
      <c r="F27" s="584"/>
      <c r="G27" s="584"/>
      <c r="H27" s="584"/>
    </row>
    <row r="28" spans="1:11" x14ac:dyDescent="0.25">
      <c r="C28" s="584"/>
      <c r="D28" s="584"/>
      <c r="E28" s="584"/>
      <c r="F28" s="584"/>
      <c r="G28" s="584"/>
      <c r="H28" s="584"/>
    </row>
    <row r="29" spans="1:11" x14ac:dyDescent="0.25">
      <c r="C29" s="584"/>
      <c r="D29" s="584"/>
      <c r="E29" s="584"/>
      <c r="F29" s="584"/>
      <c r="G29" s="584"/>
      <c r="H29" s="584"/>
    </row>
    <row r="30" spans="1:11" x14ac:dyDescent="0.25">
      <c r="C30" s="584"/>
      <c r="D30" s="584"/>
      <c r="E30" s="584"/>
      <c r="F30" s="584"/>
      <c r="G30" s="584"/>
      <c r="H30" s="584"/>
    </row>
  </sheetData>
  <mergeCells count="18">
    <mergeCell ref="A7:B7"/>
    <mergeCell ref="A8:B8"/>
    <mergeCell ref="A1:K1"/>
    <mergeCell ref="A2:K2"/>
    <mergeCell ref="A3:K3"/>
    <mergeCell ref="A4:K4"/>
    <mergeCell ref="A5:K5"/>
    <mergeCell ref="A6:K6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pageMargins left="0.27559055118110237" right="0.27559055118110237" top="0.74803149606299213" bottom="0.74803149606299213" header="0.31496062992125984" footer="0.31496062992125984"/>
  <pageSetup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tabSelected="1" zoomScale="106" zoomScaleNormal="106" workbookViewId="0">
      <selection activeCell="C187" sqref="C187:H187"/>
    </sheetView>
  </sheetViews>
  <sheetFormatPr baseColWidth="10" defaultColWidth="11.42578125" defaultRowHeight="15" x14ac:dyDescent="0.25"/>
  <cols>
    <col min="1" max="1" width="9.5703125" style="135" customWidth="1"/>
    <col min="2" max="2" width="41.140625" style="76" customWidth="1"/>
    <col min="3" max="11" width="13.7109375" style="76" customWidth="1"/>
  </cols>
  <sheetData>
    <row r="1" spans="1:11" s="100" customFormat="1" x14ac:dyDescent="0.25">
      <c r="A1" s="548" t="s">
        <v>174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s="101" customFormat="1" ht="15.75" x14ac:dyDescent="0.25">
      <c r="A2" s="548" t="s">
        <v>162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s="101" customFormat="1" ht="15.75" x14ac:dyDescent="0.25">
      <c r="A3" s="548" t="s">
        <v>176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s="101" customFormat="1" ht="15.75" x14ac:dyDescent="0.25">
      <c r="A4" s="548" t="s">
        <v>330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s="101" customFormat="1" ht="15.75" x14ac:dyDescent="0.25">
      <c r="A5" s="548" t="s">
        <v>753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</row>
    <row r="6" spans="1:11" s="328" customFormat="1" ht="15.75" thickBot="1" x14ac:dyDescent="0.3">
      <c r="A6" s="549" t="s">
        <v>125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</row>
    <row r="7" spans="1:11" ht="38.25" x14ac:dyDescent="0.25">
      <c r="A7" s="576" t="s">
        <v>163</v>
      </c>
      <c r="B7" s="577"/>
      <c r="C7" s="117" t="s">
        <v>247</v>
      </c>
      <c r="D7" s="130" t="s">
        <v>164</v>
      </c>
      <c r="E7" s="308" t="s">
        <v>248</v>
      </c>
      <c r="F7" s="318" t="s">
        <v>798</v>
      </c>
      <c r="G7" s="318" t="s">
        <v>797</v>
      </c>
      <c r="H7" s="154" t="s">
        <v>796</v>
      </c>
      <c r="I7" s="154" t="s">
        <v>795</v>
      </c>
      <c r="J7" s="117" t="s">
        <v>448</v>
      </c>
      <c r="K7" s="308" t="s">
        <v>249</v>
      </c>
    </row>
    <row r="8" spans="1:11" ht="18" customHeight="1" thickBot="1" x14ac:dyDescent="0.3">
      <c r="A8" s="585" t="s">
        <v>198</v>
      </c>
      <c r="B8" s="586"/>
      <c r="C8" s="119" t="s">
        <v>242</v>
      </c>
      <c r="D8" s="118" t="s">
        <v>243</v>
      </c>
      <c r="E8" s="118" t="s">
        <v>166</v>
      </c>
      <c r="F8" s="332" t="s">
        <v>244</v>
      </c>
      <c r="G8" s="332" t="s">
        <v>245</v>
      </c>
      <c r="H8" s="155" t="s">
        <v>764</v>
      </c>
      <c r="I8" s="155" t="s">
        <v>765</v>
      </c>
      <c r="J8" s="118" t="s">
        <v>794</v>
      </c>
      <c r="K8" s="118" t="s">
        <v>793</v>
      </c>
    </row>
    <row r="9" spans="1:11" ht="6" customHeight="1" x14ac:dyDescent="0.25">
      <c r="A9" s="426"/>
      <c r="B9" s="439"/>
      <c r="C9" s="335"/>
      <c r="D9" s="335"/>
      <c r="E9" s="335"/>
      <c r="F9" s="335"/>
      <c r="G9" s="335"/>
      <c r="H9" s="447"/>
      <c r="I9" s="447"/>
      <c r="J9" s="335"/>
      <c r="K9" s="335"/>
    </row>
    <row r="10" spans="1:11" ht="20.100000000000001" customHeight="1" x14ac:dyDescent="0.25">
      <c r="A10" s="427">
        <v>1000</v>
      </c>
      <c r="B10" s="440" t="s">
        <v>177</v>
      </c>
      <c r="C10" s="455">
        <f>SUM(C13:C44)</f>
        <v>2970275</v>
      </c>
      <c r="D10" s="455">
        <f t="shared" ref="D10:J10" si="0">SUM(D13:D44)</f>
        <v>0</v>
      </c>
      <c r="E10" s="455">
        <f t="shared" si="0"/>
        <v>2970275</v>
      </c>
      <c r="F10" s="455">
        <f t="shared" si="0"/>
        <v>2069643.2400000005</v>
      </c>
      <c r="G10" s="455">
        <f t="shared" si="0"/>
        <v>1863914.9999999998</v>
      </c>
      <c r="H10" s="455">
        <f t="shared" si="0"/>
        <v>722986.67999999993</v>
      </c>
      <c r="I10" s="455">
        <f t="shared" si="0"/>
        <v>620117.59</v>
      </c>
      <c r="J10" s="455">
        <f t="shared" si="0"/>
        <v>900631.75999999978</v>
      </c>
      <c r="K10" s="513">
        <f>+F10/E10</f>
        <v>0.69678505862251827</v>
      </c>
    </row>
    <row r="11" spans="1:11" ht="24.75" customHeight="1" x14ac:dyDescent="0.25">
      <c r="A11" s="428">
        <v>1100</v>
      </c>
      <c r="B11" s="441" t="s">
        <v>178</v>
      </c>
      <c r="C11" s="451"/>
      <c r="D11" s="453"/>
      <c r="E11" s="453"/>
      <c r="F11" s="453"/>
      <c r="G11" s="453"/>
      <c r="H11" s="452"/>
      <c r="I11" s="452"/>
      <c r="J11" s="453"/>
      <c r="K11" s="513"/>
    </row>
    <row r="12" spans="1:11" ht="20.100000000000001" customHeight="1" x14ac:dyDescent="0.25">
      <c r="A12" s="429">
        <v>113</v>
      </c>
      <c r="B12" s="441" t="s">
        <v>179</v>
      </c>
      <c r="C12" s="451"/>
      <c r="D12" s="452"/>
      <c r="E12" s="452"/>
      <c r="F12" s="452"/>
      <c r="G12" s="452"/>
      <c r="H12" s="452"/>
      <c r="I12" s="452"/>
      <c r="J12" s="452"/>
      <c r="K12" s="513"/>
    </row>
    <row r="13" spans="1:11" ht="20.100000000000001" customHeight="1" x14ac:dyDescent="0.25">
      <c r="A13" s="430">
        <v>11301</v>
      </c>
      <c r="B13" s="441" t="s">
        <v>180</v>
      </c>
      <c r="C13" s="451">
        <v>1720592.06</v>
      </c>
      <c r="D13" s="458"/>
      <c r="E13" s="454">
        <f>+C13</f>
        <v>1720592.06</v>
      </c>
      <c r="F13" s="451">
        <v>1307388.6000000001</v>
      </c>
      <c r="G13" s="451">
        <v>1307388.6000000001</v>
      </c>
      <c r="H13" s="451">
        <v>435796.2</v>
      </c>
      <c r="I13" s="451">
        <v>435796.2</v>
      </c>
      <c r="J13" s="451">
        <f>+E13-F13</f>
        <v>413203.45999999996</v>
      </c>
      <c r="K13" s="513">
        <f>+F13/E13</f>
        <v>0.75984809554450694</v>
      </c>
    </row>
    <row r="14" spans="1:11" ht="20.100000000000001" customHeight="1" x14ac:dyDescent="0.25">
      <c r="A14" s="430">
        <v>11306</v>
      </c>
      <c r="B14" s="441" t="s">
        <v>181</v>
      </c>
      <c r="C14" s="451"/>
      <c r="D14" s="458"/>
      <c r="E14" s="452"/>
      <c r="F14" s="451"/>
      <c r="G14" s="451"/>
      <c r="H14" s="451"/>
      <c r="I14" s="451"/>
      <c r="J14" s="451"/>
      <c r="K14" s="513"/>
    </row>
    <row r="15" spans="1:11" ht="20.100000000000001" customHeight="1" x14ac:dyDescent="0.25">
      <c r="A15" s="430">
        <v>11307</v>
      </c>
      <c r="B15" s="441" t="s">
        <v>182</v>
      </c>
      <c r="C15" s="451"/>
      <c r="D15" s="458"/>
      <c r="E15" s="452"/>
      <c r="F15" s="451" t="s">
        <v>175</v>
      </c>
      <c r="G15" s="451" t="s">
        <v>175</v>
      </c>
      <c r="H15" s="451"/>
      <c r="I15" s="451"/>
      <c r="J15" s="451"/>
      <c r="K15" s="513"/>
    </row>
    <row r="16" spans="1:11" ht="20.100000000000001" customHeight="1" x14ac:dyDescent="0.25">
      <c r="A16" s="430">
        <v>11309</v>
      </c>
      <c r="B16" s="441" t="s">
        <v>183</v>
      </c>
      <c r="C16" s="451"/>
      <c r="D16" s="458"/>
      <c r="E16" s="452"/>
      <c r="F16" s="451"/>
      <c r="G16" s="451"/>
      <c r="H16" s="451"/>
      <c r="I16" s="451"/>
      <c r="J16" s="451"/>
      <c r="K16" s="513"/>
    </row>
    <row r="17" spans="1:11" ht="20.100000000000001" customHeight="1" x14ac:dyDescent="0.25">
      <c r="A17" s="430">
        <v>11310</v>
      </c>
      <c r="B17" s="441" t="s">
        <v>184</v>
      </c>
      <c r="C17" s="451"/>
      <c r="D17" s="458"/>
      <c r="E17" s="452"/>
      <c r="F17" s="451"/>
      <c r="G17" s="451"/>
      <c r="H17" s="456"/>
      <c r="I17" s="456"/>
      <c r="J17" s="451"/>
      <c r="K17" s="513"/>
    </row>
    <row r="18" spans="1:11" ht="20.100000000000001" customHeight="1" x14ac:dyDescent="0.25">
      <c r="A18" s="429">
        <v>121</v>
      </c>
      <c r="B18" s="441" t="s">
        <v>185</v>
      </c>
      <c r="C18" s="451"/>
      <c r="D18" s="458"/>
      <c r="E18" s="452"/>
      <c r="F18" s="451"/>
      <c r="G18" s="451"/>
      <c r="H18" s="456"/>
      <c r="I18" s="456"/>
      <c r="J18" s="451"/>
      <c r="K18" s="513"/>
    </row>
    <row r="19" spans="1:11" ht="20.100000000000001" customHeight="1" x14ac:dyDescent="0.25">
      <c r="A19" s="430">
        <v>12101</v>
      </c>
      <c r="B19" s="441" t="s">
        <v>186</v>
      </c>
      <c r="C19" s="451"/>
      <c r="D19" s="458"/>
      <c r="E19" s="452"/>
      <c r="F19" s="451"/>
      <c r="G19" s="451"/>
      <c r="H19" s="456"/>
      <c r="I19" s="456"/>
      <c r="J19" s="451"/>
      <c r="K19" s="513"/>
    </row>
    <row r="20" spans="1:11" ht="20.100000000000001" customHeight="1" x14ac:dyDescent="0.25">
      <c r="A20" s="429">
        <v>122</v>
      </c>
      <c r="B20" s="441" t="s">
        <v>187</v>
      </c>
      <c r="C20" s="451"/>
      <c r="D20" s="458"/>
      <c r="E20" s="452"/>
      <c r="F20" s="451"/>
      <c r="G20" s="451"/>
      <c r="H20" s="456"/>
      <c r="I20" s="456"/>
      <c r="J20" s="451"/>
      <c r="K20" s="513"/>
    </row>
    <row r="21" spans="1:11" ht="20.100000000000001" customHeight="1" x14ac:dyDescent="0.25">
      <c r="A21" s="430">
        <v>12201</v>
      </c>
      <c r="B21" s="441" t="s">
        <v>187</v>
      </c>
      <c r="C21" s="451"/>
      <c r="D21" s="458"/>
      <c r="E21" s="452"/>
      <c r="F21" s="451"/>
      <c r="G21" s="451"/>
      <c r="H21" s="456"/>
      <c r="I21" s="456"/>
      <c r="J21" s="451"/>
      <c r="K21" s="513"/>
    </row>
    <row r="22" spans="1:11" ht="20.100000000000001" customHeight="1" x14ac:dyDescent="0.25">
      <c r="A22" s="428">
        <v>1300</v>
      </c>
      <c r="B22" s="441" t="s">
        <v>188</v>
      </c>
      <c r="C22" s="451"/>
      <c r="D22" s="458"/>
      <c r="E22" s="452"/>
      <c r="F22" s="451"/>
      <c r="G22" s="451"/>
      <c r="H22" s="456"/>
      <c r="I22" s="456"/>
      <c r="J22" s="451"/>
      <c r="K22" s="513"/>
    </row>
    <row r="23" spans="1:11" ht="20.100000000000001" customHeight="1" x14ac:dyDescent="0.25">
      <c r="A23" s="429">
        <v>131</v>
      </c>
      <c r="B23" s="441" t="s">
        <v>189</v>
      </c>
      <c r="C23" s="451"/>
      <c r="D23" s="458"/>
      <c r="E23" s="452"/>
      <c r="F23" s="451"/>
      <c r="G23" s="451"/>
      <c r="H23" s="456"/>
      <c r="I23" s="456"/>
      <c r="J23" s="451"/>
      <c r="K23" s="513"/>
    </row>
    <row r="24" spans="1:11" ht="24" x14ac:dyDescent="0.25">
      <c r="A24" s="430">
        <v>13101</v>
      </c>
      <c r="B24" s="441" t="s">
        <v>190</v>
      </c>
      <c r="C24" s="451">
        <v>33136.43</v>
      </c>
      <c r="D24" s="458"/>
      <c r="E24" s="454">
        <f>+C24</f>
        <v>33136.43</v>
      </c>
      <c r="F24" s="451">
        <v>30389.13</v>
      </c>
      <c r="G24" s="451">
        <v>30389.13</v>
      </c>
      <c r="H24" s="456">
        <v>10372.5</v>
      </c>
      <c r="I24" s="456">
        <v>10372.5</v>
      </c>
      <c r="J24" s="451">
        <f>+E24-F24</f>
        <v>2747.2999999999993</v>
      </c>
      <c r="K24" s="513">
        <f>+F24/E24</f>
        <v>0.91709124972122824</v>
      </c>
    </row>
    <row r="25" spans="1:11" ht="27" customHeight="1" x14ac:dyDescent="0.25">
      <c r="A25" s="429">
        <v>132</v>
      </c>
      <c r="B25" s="441" t="s">
        <v>191</v>
      </c>
      <c r="C25" s="451"/>
      <c r="D25" s="458"/>
      <c r="E25" s="452"/>
      <c r="F25" s="451"/>
      <c r="G25" s="451"/>
      <c r="H25" s="456"/>
      <c r="I25" s="456"/>
      <c r="J25" s="451"/>
      <c r="K25" s="513"/>
    </row>
    <row r="26" spans="1:11" ht="20.100000000000001" customHeight="1" x14ac:dyDescent="0.25">
      <c r="A26" s="430">
        <v>13201</v>
      </c>
      <c r="B26" s="441" t="s">
        <v>192</v>
      </c>
      <c r="C26" s="451">
        <v>86547.88</v>
      </c>
      <c r="D26" s="458"/>
      <c r="E26" s="454">
        <f>+C26</f>
        <v>86547.88</v>
      </c>
      <c r="F26" s="451">
        <v>48421.8</v>
      </c>
      <c r="G26" s="451">
        <v>48421.8</v>
      </c>
      <c r="H26" s="456">
        <v>48421.8</v>
      </c>
      <c r="I26" s="456">
        <v>48421.8</v>
      </c>
      <c r="J26" s="451">
        <f>+E26-F26</f>
        <v>38126.080000000002</v>
      </c>
      <c r="K26" s="513">
        <f>+F26/E26</f>
        <v>0.55947990869331521</v>
      </c>
    </row>
    <row r="27" spans="1:11" ht="20.100000000000001" customHeight="1" x14ac:dyDescent="0.25">
      <c r="A27" s="430">
        <v>13202</v>
      </c>
      <c r="B27" s="441" t="s">
        <v>193</v>
      </c>
      <c r="C27" s="451">
        <v>230191.88</v>
      </c>
      <c r="D27" s="458"/>
      <c r="E27" s="454">
        <f>+C27</f>
        <v>230191.88</v>
      </c>
      <c r="F27" s="451">
        <v>0</v>
      </c>
      <c r="G27" s="451"/>
      <c r="H27" s="456"/>
      <c r="I27" s="456"/>
      <c r="J27" s="451">
        <f t="shared" ref="J27:J45" si="1">+E27-F27</f>
        <v>230191.88</v>
      </c>
      <c r="K27" s="513"/>
    </row>
    <row r="28" spans="1:11" ht="20.100000000000001" customHeight="1" x14ac:dyDescent="0.25">
      <c r="A28" s="430">
        <v>13203</v>
      </c>
      <c r="B28" s="441" t="s">
        <v>194</v>
      </c>
      <c r="C28" s="451">
        <v>21717.34</v>
      </c>
      <c r="D28" s="458"/>
      <c r="E28" s="454">
        <f>+C28</f>
        <v>21717.34</v>
      </c>
      <c r="F28" s="451">
        <v>0</v>
      </c>
      <c r="G28" s="451"/>
      <c r="H28" s="456"/>
      <c r="I28" s="456"/>
      <c r="J28" s="451">
        <f t="shared" si="1"/>
        <v>21717.34</v>
      </c>
      <c r="K28" s="513"/>
    </row>
    <row r="29" spans="1:11" ht="20.100000000000001" customHeight="1" x14ac:dyDescent="0.25">
      <c r="A29" s="430">
        <v>13204</v>
      </c>
      <c r="B29" s="441" t="s">
        <v>195</v>
      </c>
      <c r="C29" s="451">
        <v>21717.34</v>
      </c>
      <c r="D29" s="458"/>
      <c r="E29" s="454">
        <f>+C29</f>
        <v>21717.34</v>
      </c>
      <c r="F29" s="451">
        <v>0</v>
      </c>
      <c r="G29" s="451"/>
      <c r="H29" s="456"/>
      <c r="I29" s="456"/>
      <c r="J29" s="451">
        <f t="shared" si="1"/>
        <v>21717.34</v>
      </c>
      <c r="K29" s="513"/>
    </row>
    <row r="30" spans="1:11" ht="20.100000000000001" customHeight="1" x14ac:dyDescent="0.25">
      <c r="A30" s="429">
        <v>134</v>
      </c>
      <c r="B30" s="441" t="s">
        <v>196</v>
      </c>
      <c r="C30" s="451"/>
      <c r="D30" s="458"/>
      <c r="E30" s="452"/>
      <c r="F30" s="451"/>
      <c r="G30" s="451"/>
      <c r="H30" s="456"/>
      <c r="I30" s="456"/>
      <c r="J30" s="451"/>
      <c r="K30" s="513"/>
    </row>
    <row r="31" spans="1:11" ht="20.100000000000001" customHeight="1" x14ac:dyDescent="0.25">
      <c r="A31" s="430">
        <v>13403</v>
      </c>
      <c r="B31" s="441" t="s">
        <v>197</v>
      </c>
      <c r="C31" s="451">
        <v>271700</v>
      </c>
      <c r="D31" s="458"/>
      <c r="E31" s="454">
        <f>+C31</f>
        <v>271700</v>
      </c>
      <c r="F31" s="451">
        <v>222300</v>
      </c>
      <c r="G31" s="451">
        <v>222300</v>
      </c>
      <c r="H31" s="451">
        <v>74100</v>
      </c>
      <c r="I31" s="451">
        <v>74100</v>
      </c>
      <c r="J31" s="451">
        <f t="shared" si="1"/>
        <v>49400</v>
      </c>
      <c r="K31" s="513">
        <f>+F31/E31</f>
        <v>0.81818181818181823</v>
      </c>
    </row>
    <row r="32" spans="1:11" ht="20.100000000000001" customHeight="1" x14ac:dyDescent="0.25">
      <c r="A32" s="431" t="s">
        <v>435</v>
      </c>
      <c r="B32" s="306" t="s">
        <v>333</v>
      </c>
      <c r="C32" s="443" t="s">
        <v>175</v>
      </c>
      <c r="D32" s="458"/>
      <c r="E32" s="452"/>
      <c r="F32" s="451"/>
      <c r="G32" s="451"/>
      <c r="H32" s="451"/>
      <c r="I32" s="451"/>
      <c r="J32" s="451"/>
      <c r="K32" s="513"/>
    </row>
    <row r="33" spans="1:11" ht="21.95" customHeight="1" x14ac:dyDescent="0.25">
      <c r="A33" s="432">
        <v>14101</v>
      </c>
      <c r="B33" s="306" t="s">
        <v>334</v>
      </c>
      <c r="C33" s="443">
        <v>130742.24</v>
      </c>
      <c r="D33" s="458"/>
      <c r="E33" s="454">
        <f t="shared" ref="E33:E40" si="2">+C33</f>
        <v>130742.24</v>
      </c>
      <c r="F33" s="451">
        <v>100351.6</v>
      </c>
      <c r="G33" s="451">
        <v>55734.720000000001</v>
      </c>
      <c r="H33" s="451">
        <v>33462.660000000003</v>
      </c>
      <c r="I33" s="451">
        <v>11154.24</v>
      </c>
      <c r="J33" s="451">
        <f t="shared" si="1"/>
        <v>30390.639999999999</v>
      </c>
      <c r="K33" s="513">
        <f t="shared" ref="K33:K40" si="3">+F33/E33</f>
        <v>0.76755301117680097</v>
      </c>
    </row>
    <row r="34" spans="1:11" ht="21.95" customHeight="1" x14ac:dyDescent="0.25">
      <c r="A34" s="432">
        <v>14102</v>
      </c>
      <c r="B34" s="306" t="s">
        <v>335</v>
      </c>
      <c r="C34" s="443">
        <v>22.8</v>
      </c>
      <c r="D34" s="458"/>
      <c r="E34" s="454">
        <f t="shared" si="2"/>
        <v>22.8</v>
      </c>
      <c r="F34" s="451">
        <v>17.100000000000001</v>
      </c>
      <c r="G34" s="451">
        <v>9.5</v>
      </c>
      <c r="H34" s="451">
        <v>5.7</v>
      </c>
      <c r="I34" s="451">
        <v>1.9</v>
      </c>
      <c r="J34" s="451">
        <f t="shared" si="1"/>
        <v>5.6999999999999993</v>
      </c>
      <c r="K34" s="513">
        <f t="shared" si="3"/>
        <v>0.75</v>
      </c>
    </row>
    <row r="35" spans="1:11" ht="21.95" customHeight="1" x14ac:dyDescent="0.25">
      <c r="A35" s="432">
        <v>14103</v>
      </c>
      <c r="B35" s="306" t="s">
        <v>336</v>
      </c>
      <c r="C35" s="443">
        <v>368.4</v>
      </c>
      <c r="D35" s="458"/>
      <c r="E35" s="454">
        <f t="shared" si="2"/>
        <v>368.4</v>
      </c>
      <c r="F35" s="451">
        <v>286.7</v>
      </c>
      <c r="G35" s="451">
        <v>158.69999999999999</v>
      </c>
      <c r="H35" s="451">
        <v>96</v>
      </c>
      <c r="I35" s="451">
        <v>32</v>
      </c>
      <c r="J35" s="451">
        <f t="shared" si="1"/>
        <v>81.699999999999989</v>
      </c>
      <c r="K35" s="513">
        <f t="shared" si="3"/>
        <v>0.77823018458197613</v>
      </c>
    </row>
    <row r="36" spans="1:11" ht="21.95" customHeight="1" x14ac:dyDescent="0.25">
      <c r="A36" s="432">
        <v>14104</v>
      </c>
      <c r="B36" s="306" t="s">
        <v>337</v>
      </c>
      <c r="C36" s="443">
        <v>8716</v>
      </c>
      <c r="D36" s="458"/>
      <c r="E36" s="454">
        <f t="shared" si="2"/>
        <v>8716</v>
      </c>
      <c r="F36" s="451">
        <v>6690.08</v>
      </c>
      <c r="G36" s="451">
        <v>3715.64</v>
      </c>
      <c r="H36" s="451">
        <v>2230.83</v>
      </c>
      <c r="I36" s="451">
        <v>743.62</v>
      </c>
      <c r="J36" s="451">
        <f t="shared" si="1"/>
        <v>2025.92</v>
      </c>
      <c r="K36" s="513">
        <f t="shared" si="3"/>
        <v>0.76756310234052316</v>
      </c>
    </row>
    <row r="37" spans="1:11" ht="21.95" customHeight="1" x14ac:dyDescent="0.25">
      <c r="A37" s="432">
        <v>14105</v>
      </c>
      <c r="B37" s="306" t="s">
        <v>338</v>
      </c>
      <c r="C37" s="443">
        <v>8716</v>
      </c>
      <c r="D37" s="458"/>
      <c r="E37" s="454">
        <f t="shared" si="2"/>
        <v>8716</v>
      </c>
      <c r="F37" s="451">
        <v>6690.08</v>
      </c>
      <c r="G37" s="451">
        <v>3715.64</v>
      </c>
      <c r="H37" s="451">
        <v>2230.83</v>
      </c>
      <c r="I37" s="451">
        <v>743.62</v>
      </c>
      <c r="J37" s="451">
        <f t="shared" si="1"/>
        <v>2025.92</v>
      </c>
      <c r="K37" s="513">
        <f t="shared" si="3"/>
        <v>0.76756310234052316</v>
      </c>
    </row>
    <row r="38" spans="1:11" ht="21.95" customHeight="1" x14ac:dyDescent="0.25">
      <c r="A38" s="432">
        <v>14106</v>
      </c>
      <c r="B38" s="306" t="s">
        <v>339</v>
      </c>
      <c r="C38" s="443">
        <v>52296.9</v>
      </c>
      <c r="D38" s="458"/>
      <c r="E38" s="454">
        <f t="shared" si="2"/>
        <v>52296.9</v>
      </c>
      <c r="F38" s="451">
        <v>40140.58</v>
      </c>
      <c r="G38" s="451">
        <v>22293.86</v>
      </c>
      <c r="H38" s="451">
        <v>13385.04</v>
      </c>
      <c r="I38" s="451">
        <v>4461.6899999999996</v>
      </c>
      <c r="J38" s="451">
        <f t="shared" si="1"/>
        <v>12156.32</v>
      </c>
      <c r="K38" s="513">
        <f t="shared" si="3"/>
        <v>0.76755180517392041</v>
      </c>
    </row>
    <row r="39" spans="1:11" ht="25.5" customHeight="1" x14ac:dyDescent="0.25">
      <c r="A39" s="432">
        <v>14107</v>
      </c>
      <c r="B39" s="306" t="s">
        <v>340</v>
      </c>
      <c r="C39" s="443">
        <v>17432.3</v>
      </c>
      <c r="D39" s="458"/>
      <c r="E39" s="454">
        <f t="shared" si="2"/>
        <v>17432.3</v>
      </c>
      <c r="F39" s="451">
        <v>13380.22</v>
      </c>
      <c r="G39" s="451">
        <v>7431.3</v>
      </c>
      <c r="H39" s="451">
        <v>4461.6899999999996</v>
      </c>
      <c r="I39" s="451">
        <v>1487.23</v>
      </c>
      <c r="J39" s="451">
        <f t="shared" si="1"/>
        <v>4052.08</v>
      </c>
      <c r="K39" s="513">
        <f t="shared" si="3"/>
        <v>0.76755333490130384</v>
      </c>
    </row>
    <row r="40" spans="1:11" ht="21.95" customHeight="1" x14ac:dyDescent="0.25">
      <c r="A40" s="432">
        <v>14108</v>
      </c>
      <c r="B40" s="306" t="s">
        <v>445</v>
      </c>
      <c r="C40" s="443">
        <v>18319.43</v>
      </c>
      <c r="D40" s="458"/>
      <c r="E40" s="454">
        <f t="shared" si="2"/>
        <v>18319.43</v>
      </c>
      <c r="F40" s="451">
        <v>12602.92</v>
      </c>
      <c r="G40" s="451">
        <v>6298.92</v>
      </c>
      <c r="H40" s="451">
        <v>4728</v>
      </c>
      <c r="I40" s="451">
        <v>1570.92</v>
      </c>
      <c r="J40" s="451">
        <f t="shared" si="1"/>
        <v>5716.51</v>
      </c>
      <c r="K40" s="513">
        <f t="shared" si="3"/>
        <v>0.68795371908405445</v>
      </c>
    </row>
    <row r="41" spans="1:11" ht="21.95" customHeight="1" x14ac:dyDescent="0.25">
      <c r="A41" s="433">
        <v>142</v>
      </c>
      <c r="B41" s="306" t="s">
        <v>341</v>
      </c>
      <c r="C41" s="443" t="s">
        <v>175</v>
      </c>
      <c r="D41" s="458"/>
      <c r="E41" s="452"/>
      <c r="F41" s="451"/>
      <c r="G41" s="451"/>
      <c r="H41" s="451"/>
      <c r="I41" s="451"/>
      <c r="J41" s="451"/>
      <c r="K41" s="513"/>
    </row>
    <row r="42" spans="1:11" ht="21.95" customHeight="1" x14ac:dyDescent="0.25">
      <c r="A42" s="432">
        <v>14201</v>
      </c>
      <c r="B42" s="306" t="s">
        <v>342</v>
      </c>
      <c r="C42" s="443">
        <v>69729.2</v>
      </c>
      <c r="D42" s="458"/>
      <c r="E42" s="454">
        <f>+C42</f>
        <v>69729.2</v>
      </c>
      <c r="F42" s="451">
        <v>53520.87</v>
      </c>
      <c r="G42" s="451">
        <v>29725.19</v>
      </c>
      <c r="H42" s="451">
        <v>17846.759999999998</v>
      </c>
      <c r="I42" s="451">
        <v>5948.93</v>
      </c>
      <c r="J42" s="451">
        <f t="shared" si="1"/>
        <v>16208.329999999994</v>
      </c>
      <c r="K42" s="513">
        <f>+F42/E42</f>
        <v>0.76755319148936174</v>
      </c>
    </row>
    <row r="43" spans="1:11" ht="21.95" customHeight="1" x14ac:dyDescent="0.25">
      <c r="A43" s="433">
        <v>143</v>
      </c>
      <c r="B43" s="306" t="s">
        <v>343</v>
      </c>
      <c r="C43" s="443" t="s">
        <v>175</v>
      </c>
      <c r="D43" s="458"/>
      <c r="E43" s="452"/>
      <c r="F43" s="451"/>
      <c r="G43" s="451"/>
      <c r="H43" s="451"/>
      <c r="I43" s="451"/>
      <c r="J43" s="451"/>
      <c r="K43" s="513"/>
    </row>
    <row r="44" spans="1:11" ht="21.95" customHeight="1" x14ac:dyDescent="0.25">
      <c r="A44" s="432">
        <v>14301</v>
      </c>
      <c r="B44" s="306" t="s">
        <v>344</v>
      </c>
      <c r="C44" s="443">
        <v>278328.8</v>
      </c>
      <c r="D44" s="458"/>
      <c r="E44" s="454">
        <f>+C44</f>
        <v>278328.8</v>
      </c>
      <c r="F44" s="451">
        <v>227463.56</v>
      </c>
      <c r="G44" s="451">
        <v>126332</v>
      </c>
      <c r="H44" s="451">
        <v>75848.67</v>
      </c>
      <c r="I44" s="451">
        <v>25282.94</v>
      </c>
      <c r="J44" s="451">
        <f t="shared" si="1"/>
        <v>50865.239999999991</v>
      </c>
      <c r="K44" s="513">
        <f>+F44/E44</f>
        <v>0.81724765816545042</v>
      </c>
    </row>
    <row r="45" spans="1:11" ht="21.95" customHeight="1" x14ac:dyDescent="0.25">
      <c r="A45" s="434">
        <v>2000</v>
      </c>
      <c r="B45" s="442" t="s">
        <v>345</v>
      </c>
      <c r="C45" s="444">
        <f>SUM(C48:C96)</f>
        <v>438993</v>
      </c>
      <c r="D45" s="444">
        <f>SUM(D48:D96)</f>
        <v>-12501.81</v>
      </c>
      <c r="E45" s="444">
        <f>SUM(E48:E96)</f>
        <v>426491.19</v>
      </c>
      <c r="F45" s="444">
        <f t="shared" ref="F45:I45" si="4">SUM(F48:F96)</f>
        <v>252038.99000000002</v>
      </c>
      <c r="G45" s="444">
        <f t="shared" si="4"/>
        <v>252038.99000000002</v>
      </c>
      <c r="H45" s="444">
        <f t="shared" si="4"/>
        <v>57492.54</v>
      </c>
      <c r="I45" s="444">
        <f t="shared" si="4"/>
        <v>57492.54</v>
      </c>
      <c r="J45" s="455">
        <f t="shared" si="1"/>
        <v>174452.19999999998</v>
      </c>
      <c r="K45" s="513">
        <f>+F45/E45</f>
        <v>0.59095942872817608</v>
      </c>
    </row>
    <row r="46" spans="1:11" ht="21.95" customHeight="1" x14ac:dyDescent="0.25">
      <c r="A46" s="435">
        <v>2100</v>
      </c>
      <c r="B46" s="306" t="s">
        <v>346</v>
      </c>
      <c r="C46" s="443"/>
      <c r="D46" s="458"/>
      <c r="E46" s="452"/>
      <c r="F46" s="451"/>
      <c r="G46" s="451"/>
      <c r="H46" s="451"/>
      <c r="I46" s="451"/>
      <c r="J46" s="451"/>
      <c r="K46" s="513"/>
    </row>
    <row r="47" spans="1:11" ht="21.95" customHeight="1" x14ac:dyDescent="0.25">
      <c r="A47" s="433">
        <v>211</v>
      </c>
      <c r="B47" s="306" t="s">
        <v>347</v>
      </c>
      <c r="C47" s="443"/>
      <c r="D47" s="458"/>
      <c r="E47" s="452"/>
      <c r="F47" s="451"/>
      <c r="G47" s="451"/>
      <c r="H47" s="451"/>
      <c r="I47" s="451"/>
      <c r="J47" s="451"/>
      <c r="K47" s="513"/>
    </row>
    <row r="48" spans="1:11" ht="21.95" customHeight="1" x14ac:dyDescent="0.25">
      <c r="A48" s="432">
        <v>21101</v>
      </c>
      <c r="B48" s="306" t="s">
        <v>347</v>
      </c>
      <c r="C48" s="443">
        <v>31000</v>
      </c>
      <c r="D48" s="458"/>
      <c r="E48" s="454">
        <f>+C48+D48</f>
        <v>31000</v>
      </c>
      <c r="F48" s="451">
        <v>23112.93</v>
      </c>
      <c r="G48" s="451">
        <v>23112.93</v>
      </c>
      <c r="H48" s="451">
        <v>6412.16</v>
      </c>
      <c r="I48" s="451">
        <v>6412.16</v>
      </c>
      <c r="J48" s="451">
        <f t="shared" ref="J48:J52" si="5">+E48-F48</f>
        <v>7887.07</v>
      </c>
      <c r="K48" s="513">
        <f>+F48/E48</f>
        <v>0.74557838709677415</v>
      </c>
    </row>
    <row r="49" spans="1:11" ht="21.95" customHeight="1" x14ac:dyDescent="0.25">
      <c r="A49" s="433">
        <v>212</v>
      </c>
      <c r="B49" s="306" t="s">
        <v>348</v>
      </c>
      <c r="C49" s="443"/>
      <c r="D49" s="458"/>
      <c r="E49" s="452"/>
      <c r="F49" s="451"/>
      <c r="G49" s="451"/>
      <c r="H49" s="451"/>
      <c r="I49" s="451"/>
      <c r="J49" s="451"/>
      <c r="K49" s="513"/>
    </row>
    <row r="50" spans="1:11" ht="21.95" customHeight="1" x14ac:dyDescent="0.25">
      <c r="A50" s="432">
        <v>21201</v>
      </c>
      <c r="B50" s="306" t="s">
        <v>348</v>
      </c>
      <c r="C50" s="443">
        <v>63000</v>
      </c>
      <c r="D50" s="458"/>
      <c r="E50" s="454">
        <f>+C50+D50</f>
        <v>63000</v>
      </c>
      <c r="F50" s="451">
        <v>20836.39</v>
      </c>
      <c r="G50" s="451">
        <v>20836.39</v>
      </c>
      <c r="H50" s="451">
        <v>3876.8</v>
      </c>
      <c r="I50" s="451">
        <v>3876.8</v>
      </c>
      <c r="J50" s="451">
        <f t="shared" si="5"/>
        <v>42163.61</v>
      </c>
      <c r="K50" s="513">
        <f>+F50/E50</f>
        <v>0.3307363492063492</v>
      </c>
    </row>
    <row r="51" spans="1:11" ht="26.25" customHeight="1" x14ac:dyDescent="0.25">
      <c r="A51" s="433">
        <v>214</v>
      </c>
      <c r="B51" s="306" t="s">
        <v>349</v>
      </c>
      <c r="C51" s="443"/>
      <c r="D51" s="458"/>
      <c r="E51" s="452"/>
      <c r="F51" s="451"/>
      <c r="G51" s="451"/>
      <c r="H51" s="451"/>
      <c r="I51" s="451"/>
      <c r="J51" s="451"/>
      <c r="K51" s="513"/>
    </row>
    <row r="52" spans="1:11" ht="27" customHeight="1" x14ac:dyDescent="0.25">
      <c r="A52" s="432">
        <v>21401</v>
      </c>
      <c r="B52" s="306" t="s">
        <v>350</v>
      </c>
      <c r="C52" s="443">
        <v>4000</v>
      </c>
      <c r="D52" s="458"/>
      <c r="E52" s="454">
        <f>+C52+D52</f>
        <v>4000</v>
      </c>
      <c r="F52" s="451">
        <v>1650</v>
      </c>
      <c r="G52" s="451">
        <v>1650</v>
      </c>
      <c r="H52" s="451"/>
      <c r="I52" s="451"/>
      <c r="J52" s="451">
        <f t="shared" si="5"/>
        <v>2350</v>
      </c>
      <c r="K52" s="513">
        <f>+F52/E52</f>
        <v>0.41249999999999998</v>
      </c>
    </row>
    <row r="53" spans="1:11" ht="21.95" customHeight="1" x14ac:dyDescent="0.25">
      <c r="A53" s="433">
        <v>215</v>
      </c>
      <c r="B53" s="306" t="s">
        <v>351</v>
      </c>
      <c r="C53" s="443"/>
      <c r="D53" s="458"/>
      <c r="E53" s="452"/>
      <c r="F53" s="451"/>
      <c r="G53" s="451"/>
      <c r="H53" s="451"/>
      <c r="I53" s="451"/>
      <c r="J53" s="451"/>
      <c r="K53" s="513"/>
    </row>
    <row r="54" spans="1:11" ht="21.95" customHeight="1" x14ac:dyDescent="0.25">
      <c r="A54" s="432">
        <v>21501</v>
      </c>
      <c r="B54" s="306" t="s">
        <v>352</v>
      </c>
      <c r="C54" s="443">
        <v>1500</v>
      </c>
      <c r="D54" s="458"/>
      <c r="E54" s="454">
        <f>+C54+D54</f>
        <v>1500</v>
      </c>
      <c r="F54" s="451">
        <v>0</v>
      </c>
      <c r="G54" s="451">
        <v>0</v>
      </c>
      <c r="H54" s="451"/>
      <c r="I54" s="451"/>
      <c r="J54" s="451"/>
      <c r="K54" s="513"/>
    </row>
    <row r="55" spans="1:11" ht="21.95" customHeight="1" x14ac:dyDescent="0.25">
      <c r="A55" s="433">
        <v>216</v>
      </c>
      <c r="B55" s="306" t="s">
        <v>353</v>
      </c>
      <c r="C55" s="443" t="s">
        <v>175</v>
      </c>
      <c r="D55" s="458"/>
      <c r="E55" s="452"/>
      <c r="F55" s="451"/>
      <c r="G55" s="451"/>
      <c r="H55" s="451"/>
      <c r="I55" s="451"/>
      <c r="J55" s="451"/>
      <c r="K55" s="513"/>
    </row>
    <row r="56" spans="1:11" ht="21.95" customHeight="1" x14ac:dyDescent="0.25">
      <c r="A56" s="432">
        <v>21601</v>
      </c>
      <c r="B56" s="306" t="s">
        <v>353</v>
      </c>
      <c r="C56" s="443">
        <v>14000</v>
      </c>
      <c r="D56" s="458"/>
      <c r="E56" s="454">
        <f>+C56+D56</f>
        <v>14000</v>
      </c>
      <c r="F56" s="451">
        <v>11343.08</v>
      </c>
      <c r="G56" s="451">
        <v>11343.08</v>
      </c>
      <c r="H56" s="451">
        <v>3787.42</v>
      </c>
      <c r="I56" s="451">
        <v>3787.42</v>
      </c>
      <c r="J56" s="451">
        <f t="shared" ref="J56:J60" si="6">+E56-F56</f>
        <v>2656.92</v>
      </c>
      <c r="K56" s="513">
        <f>+F56/E56</f>
        <v>0.81021999999999994</v>
      </c>
    </row>
    <row r="57" spans="1:11" ht="21.95" customHeight="1" x14ac:dyDescent="0.25">
      <c r="A57" s="433">
        <v>217</v>
      </c>
      <c r="B57" s="306" t="s">
        <v>354</v>
      </c>
      <c r="C57" s="443"/>
      <c r="D57" s="458"/>
      <c r="E57" s="452"/>
      <c r="F57" s="451"/>
      <c r="G57" s="451"/>
      <c r="H57" s="451"/>
      <c r="I57" s="451"/>
      <c r="J57" s="451"/>
      <c r="K57" s="513"/>
    </row>
    <row r="58" spans="1:11" ht="21.95" customHeight="1" x14ac:dyDescent="0.25">
      <c r="A58" s="432">
        <v>21701</v>
      </c>
      <c r="B58" s="306" t="s">
        <v>355</v>
      </c>
      <c r="C58" s="443">
        <v>40000</v>
      </c>
      <c r="D58" s="458"/>
      <c r="E58" s="454">
        <f>+C58+D58</f>
        <v>40000</v>
      </c>
      <c r="F58" s="451">
        <v>24192.51</v>
      </c>
      <c r="G58" s="451">
        <v>24192.51</v>
      </c>
      <c r="H58" s="451">
        <v>1890</v>
      </c>
      <c r="I58" s="451">
        <v>1890</v>
      </c>
      <c r="J58" s="451">
        <f t="shared" si="6"/>
        <v>15807.490000000002</v>
      </c>
      <c r="K58" s="513">
        <f>+F58/E58</f>
        <v>0.60481275000000001</v>
      </c>
    </row>
    <row r="59" spans="1:11" ht="27.75" customHeight="1" x14ac:dyDescent="0.25">
      <c r="A59" s="433">
        <v>218</v>
      </c>
      <c r="B59" s="306" t="s">
        <v>356</v>
      </c>
      <c r="C59" s="443"/>
      <c r="D59" s="458"/>
      <c r="E59" s="452"/>
      <c r="F59" s="451"/>
      <c r="G59" s="451"/>
      <c r="H59" s="451"/>
      <c r="I59" s="451"/>
      <c r="J59" s="451"/>
      <c r="K59" s="513"/>
    </row>
    <row r="60" spans="1:11" ht="21.95" customHeight="1" x14ac:dyDescent="0.25">
      <c r="A60" s="432">
        <v>21801</v>
      </c>
      <c r="B60" s="306" t="s">
        <v>357</v>
      </c>
      <c r="C60" s="443">
        <v>1300</v>
      </c>
      <c r="D60" s="458"/>
      <c r="E60" s="454">
        <f>+C60+D60</f>
        <v>1300</v>
      </c>
      <c r="F60" s="451">
        <v>1081</v>
      </c>
      <c r="G60" s="451">
        <v>1081</v>
      </c>
      <c r="H60" s="451"/>
      <c r="I60" s="451"/>
      <c r="J60" s="451">
        <f t="shared" si="6"/>
        <v>219</v>
      </c>
      <c r="K60" s="513"/>
    </row>
    <row r="61" spans="1:11" ht="21.95" customHeight="1" x14ac:dyDescent="0.25">
      <c r="A61" s="435">
        <v>2200</v>
      </c>
      <c r="B61" s="306" t="s">
        <v>358</v>
      </c>
      <c r="C61" s="443"/>
      <c r="D61" s="458"/>
      <c r="E61" s="452"/>
      <c r="F61" s="451"/>
      <c r="G61" s="451"/>
      <c r="H61" s="451"/>
      <c r="I61" s="451"/>
      <c r="J61" s="451"/>
      <c r="K61" s="513"/>
    </row>
    <row r="62" spans="1:11" ht="21.95" customHeight="1" x14ac:dyDescent="0.25">
      <c r="A62" s="433">
        <v>221</v>
      </c>
      <c r="B62" s="306" t="s">
        <v>359</v>
      </c>
      <c r="C62" s="443"/>
      <c r="D62" s="458"/>
      <c r="E62" s="452"/>
      <c r="F62" s="451"/>
      <c r="G62" s="451"/>
      <c r="H62" s="451"/>
      <c r="I62" s="451"/>
      <c r="J62" s="451"/>
      <c r="K62" s="513"/>
    </row>
    <row r="63" spans="1:11" ht="25.5" customHeight="1" x14ac:dyDescent="0.25">
      <c r="A63" s="432">
        <v>22101</v>
      </c>
      <c r="B63" s="306" t="s">
        <v>360</v>
      </c>
      <c r="C63" s="443">
        <v>11000</v>
      </c>
      <c r="D63" s="458"/>
      <c r="E63" s="454">
        <f>+C63+D63</f>
        <v>11000</v>
      </c>
      <c r="F63" s="451">
        <v>10812.67</v>
      </c>
      <c r="G63" s="451">
        <v>10812.67</v>
      </c>
      <c r="H63" s="451">
        <v>142.53</v>
      </c>
      <c r="I63" s="451">
        <v>142.53</v>
      </c>
      <c r="J63" s="451">
        <f t="shared" ref="J63:J66" si="7">+E63-F63</f>
        <v>187.32999999999993</v>
      </c>
      <c r="K63" s="513">
        <f>+F63/E63</f>
        <v>0.98297000000000001</v>
      </c>
    </row>
    <row r="64" spans="1:11" ht="21.95" customHeight="1" x14ac:dyDescent="0.25">
      <c r="A64" s="432">
        <v>22106</v>
      </c>
      <c r="B64" s="306" t="s">
        <v>361</v>
      </c>
      <c r="C64" s="443">
        <v>6500</v>
      </c>
      <c r="D64" s="458"/>
      <c r="E64" s="454">
        <f>+C64+D64</f>
        <v>6500</v>
      </c>
      <c r="F64" s="451">
        <v>1270.54</v>
      </c>
      <c r="G64" s="451">
        <v>1270.54</v>
      </c>
      <c r="H64" s="451"/>
      <c r="I64" s="451"/>
      <c r="J64" s="451">
        <f t="shared" si="7"/>
        <v>5229.46</v>
      </c>
      <c r="K64" s="513"/>
    </row>
    <row r="65" spans="1:11" ht="21.95" customHeight="1" x14ac:dyDescent="0.25">
      <c r="A65" s="433">
        <v>223</v>
      </c>
      <c r="B65" s="306" t="s">
        <v>362</v>
      </c>
      <c r="C65" s="443"/>
      <c r="D65" s="458"/>
      <c r="E65" s="452"/>
      <c r="F65" s="451"/>
      <c r="G65" s="451"/>
      <c r="H65" s="451"/>
      <c r="I65" s="451"/>
      <c r="J65" s="451"/>
      <c r="K65" s="513"/>
    </row>
    <row r="66" spans="1:11" ht="21.95" customHeight="1" x14ac:dyDescent="0.25">
      <c r="A66" s="432">
        <v>22301</v>
      </c>
      <c r="B66" s="306" t="s">
        <v>362</v>
      </c>
      <c r="C66" s="443">
        <v>2500</v>
      </c>
      <c r="D66" s="458"/>
      <c r="E66" s="454">
        <f>+C66+D66</f>
        <v>2500</v>
      </c>
      <c r="F66" s="451">
        <v>495.4</v>
      </c>
      <c r="G66" s="451">
        <v>495.4</v>
      </c>
      <c r="H66" s="451"/>
      <c r="I66" s="451"/>
      <c r="J66" s="451">
        <f t="shared" si="7"/>
        <v>2004.6</v>
      </c>
      <c r="K66" s="513">
        <f>+F66/E66</f>
        <v>0.19816</v>
      </c>
    </row>
    <row r="67" spans="1:11" ht="27.75" customHeight="1" x14ac:dyDescent="0.25">
      <c r="A67" s="435">
        <v>2400</v>
      </c>
      <c r="B67" s="306" t="s">
        <v>363</v>
      </c>
      <c r="C67" s="443"/>
      <c r="D67" s="458"/>
      <c r="E67" s="452"/>
      <c r="F67" s="451"/>
      <c r="G67" s="451"/>
      <c r="H67" s="451"/>
      <c r="I67" s="451"/>
      <c r="J67" s="451"/>
      <c r="K67" s="513"/>
    </row>
    <row r="68" spans="1:11" ht="21.95" customHeight="1" x14ac:dyDescent="0.25">
      <c r="A68" s="433">
        <v>244</v>
      </c>
      <c r="B68" s="306" t="s">
        <v>364</v>
      </c>
      <c r="C68" s="443"/>
      <c r="D68" s="458"/>
      <c r="E68" s="452"/>
      <c r="F68" s="451"/>
      <c r="G68" s="451"/>
      <c r="H68" s="451"/>
      <c r="I68" s="451"/>
      <c r="J68" s="451"/>
      <c r="K68" s="513"/>
    </row>
    <row r="69" spans="1:11" ht="21.95" customHeight="1" x14ac:dyDescent="0.25">
      <c r="A69" s="432">
        <v>24401</v>
      </c>
      <c r="B69" s="306" t="s">
        <v>364</v>
      </c>
      <c r="C69" s="443">
        <v>3000</v>
      </c>
      <c r="D69" s="458"/>
      <c r="E69" s="454">
        <f>+C69+D69</f>
        <v>3000</v>
      </c>
      <c r="F69" s="451">
        <v>220.01</v>
      </c>
      <c r="G69" s="451">
        <v>220.01</v>
      </c>
      <c r="H69" s="451"/>
      <c r="I69" s="451"/>
      <c r="J69" s="451">
        <f t="shared" ref="J69:J75" si="8">+E69-F69</f>
        <v>2779.99</v>
      </c>
      <c r="K69" s="513">
        <f>+F69/E69</f>
        <v>7.3336666666666661E-2</v>
      </c>
    </row>
    <row r="70" spans="1:11" ht="21.95" customHeight="1" x14ac:dyDescent="0.25">
      <c r="A70" s="433">
        <v>245</v>
      </c>
      <c r="B70" s="306" t="s">
        <v>365</v>
      </c>
      <c r="C70" s="443"/>
      <c r="D70" s="458"/>
      <c r="E70" s="452"/>
      <c r="F70" s="451"/>
      <c r="G70" s="451"/>
      <c r="H70" s="451"/>
      <c r="I70" s="451"/>
      <c r="J70" s="451"/>
      <c r="K70" s="513"/>
    </row>
    <row r="71" spans="1:11" ht="21.95" customHeight="1" x14ac:dyDescent="0.25">
      <c r="A71" s="432">
        <v>24501</v>
      </c>
      <c r="B71" s="306" t="s">
        <v>365</v>
      </c>
      <c r="C71" s="443">
        <v>7000</v>
      </c>
      <c r="D71" s="458"/>
      <c r="E71" s="454">
        <f>+C71+D71</f>
        <v>7000</v>
      </c>
      <c r="F71" s="451">
        <v>464</v>
      </c>
      <c r="G71" s="451">
        <v>464</v>
      </c>
      <c r="H71" s="451"/>
      <c r="I71" s="451"/>
      <c r="J71" s="451">
        <f t="shared" si="8"/>
        <v>6536</v>
      </c>
      <c r="K71" s="513">
        <f>+F71/E71</f>
        <v>6.6285714285714281E-2</v>
      </c>
    </row>
    <row r="72" spans="1:11" ht="21.95" customHeight="1" x14ac:dyDescent="0.25">
      <c r="A72" s="433">
        <v>246</v>
      </c>
      <c r="B72" s="306" t="s">
        <v>366</v>
      </c>
      <c r="C72" s="443"/>
      <c r="D72" s="458"/>
      <c r="E72" s="452"/>
      <c r="F72" s="451"/>
      <c r="G72" s="451"/>
      <c r="H72" s="451"/>
      <c r="I72" s="451"/>
      <c r="J72" s="451"/>
      <c r="K72" s="513"/>
    </row>
    <row r="73" spans="1:11" ht="21.95" customHeight="1" x14ac:dyDescent="0.25">
      <c r="A73" s="432">
        <v>24601</v>
      </c>
      <c r="B73" s="306" t="s">
        <v>366</v>
      </c>
      <c r="C73" s="443">
        <v>90290</v>
      </c>
      <c r="D73" s="458">
        <v>-20000</v>
      </c>
      <c r="E73" s="454">
        <f>+C73+D73</f>
        <v>70290</v>
      </c>
      <c r="F73" s="451">
        <v>52453.78</v>
      </c>
      <c r="G73" s="451">
        <v>52453.78</v>
      </c>
      <c r="H73" s="451">
        <v>7500.16</v>
      </c>
      <c r="I73" s="451">
        <v>7500.16</v>
      </c>
      <c r="J73" s="451">
        <f t="shared" si="8"/>
        <v>17836.22</v>
      </c>
      <c r="K73" s="513">
        <f>+F73/E73</f>
        <v>0.74624811495234034</v>
      </c>
    </row>
    <row r="74" spans="1:11" ht="21.95" customHeight="1" x14ac:dyDescent="0.25">
      <c r="A74" s="433">
        <v>248</v>
      </c>
      <c r="B74" s="306" t="s">
        <v>367</v>
      </c>
      <c r="C74" s="443"/>
      <c r="D74" s="458"/>
      <c r="E74" s="452"/>
      <c r="F74" s="451"/>
      <c r="G74" s="451"/>
      <c r="H74" s="451"/>
      <c r="I74" s="451"/>
      <c r="J74" s="451"/>
      <c r="K74" s="513"/>
    </row>
    <row r="75" spans="1:11" ht="21.95" customHeight="1" x14ac:dyDescent="0.25">
      <c r="A75" s="432">
        <v>24801</v>
      </c>
      <c r="B75" s="306" t="s">
        <v>367</v>
      </c>
      <c r="C75" s="443">
        <v>53000</v>
      </c>
      <c r="D75" s="458"/>
      <c r="E75" s="454">
        <f>+C75+D75</f>
        <v>53000</v>
      </c>
      <c r="F75" s="451">
        <v>31837.72</v>
      </c>
      <c r="G75" s="451">
        <v>31837.72</v>
      </c>
      <c r="H75" s="451">
        <v>13227.67</v>
      </c>
      <c r="I75" s="451">
        <v>13227.67</v>
      </c>
      <c r="J75" s="451">
        <f t="shared" si="8"/>
        <v>21162.28</v>
      </c>
      <c r="K75" s="513">
        <f>+F75/E75</f>
        <v>0.60071169811320757</v>
      </c>
    </row>
    <row r="76" spans="1:11" ht="21.95" customHeight="1" x14ac:dyDescent="0.25">
      <c r="A76" s="433">
        <v>2500</v>
      </c>
      <c r="B76" s="306" t="s">
        <v>368</v>
      </c>
      <c r="C76" s="443"/>
      <c r="D76" s="458"/>
      <c r="E76" s="452"/>
      <c r="F76" s="451"/>
      <c r="G76" s="451"/>
      <c r="H76" s="451"/>
      <c r="I76" s="451"/>
      <c r="J76" s="451"/>
      <c r="K76" s="513"/>
    </row>
    <row r="77" spans="1:11" ht="21.95" customHeight="1" x14ac:dyDescent="0.25">
      <c r="A77" s="433">
        <v>253</v>
      </c>
      <c r="B77" s="306" t="s">
        <v>369</v>
      </c>
      <c r="C77" s="443"/>
      <c r="D77" s="458"/>
      <c r="E77" s="452"/>
      <c r="F77" s="451"/>
      <c r="G77" s="451"/>
      <c r="H77" s="451"/>
      <c r="I77" s="451"/>
      <c r="J77" s="451"/>
      <c r="K77" s="513"/>
    </row>
    <row r="78" spans="1:11" ht="21.95" customHeight="1" x14ac:dyDescent="0.25">
      <c r="A78" s="432">
        <v>25301</v>
      </c>
      <c r="B78" s="306" t="s">
        <v>369</v>
      </c>
      <c r="C78" s="443">
        <v>1500</v>
      </c>
      <c r="D78" s="458"/>
      <c r="E78" s="454">
        <f>+C78+D78</f>
        <v>1500</v>
      </c>
      <c r="F78" s="451">
        <v>0</v>
      </c>
      <c r="G78" s="451"/>
      <c r="H78" s="451"/>
      <c r="I78" s="451"/>
      <c r="J78" s="451">
        <f t="shared" ref="J78" si="9">+E78-F78</f>
        <v>1500</v>
      </c>
      <c r="K78" s="513"/>
    </row>
    <row r="79" spans="1:11" ht="21.95" customHeight="1" x14ac:dyDescent="0.25">
      <c r="A79" s="435">
        <v>2600</v>
      </c>
      <c r="B79" s="306" t="s">
        <v>370</v>
      </c>
      <c r="C79" s="443"/>
      <c r="D79" s="458"/>
      <c r="E79" s="452"/>
      <c r="F79" s="451"/>
      <c r="G79" s="451"/>
      <c r="H79" s="451"/>
      <c r="I79" s="451"/>
      <c r="J79" s="451"/>
      <c r="K79" s="513"/>
    </row>
    <row r="80" spans="1:11" ht="21.95" customHeight="1" x14ac:dyDescent="0.25">
      <c r="A80" s="433">
        <v>261</v>
      </c>
      <c r="B80" s="306" t="s">
        <v>370</v>
      </c>
      <c r="C80" s="443"/>
      <c r="D80" s="458"/>
      <c r="E80" s="452"/>
      <c r="F80" s="451"/>
      <c r="G80" s="451"/>
      <c r="H80" s="451"/>
      <c r="I80" s="451"/>
      <c r="J80" s="451"/>
      <c r="K80" s="513"/>
    </row>
    <row r="81" spans="1:11" ht="21.95" customHeight="1" x14ac:dyDescent="0.25">
      <c r="A81" s="432">
        <v>26101</v>
      </c>
      <c r="B81" s="306" t="s">
        <v>371</v>
      </c>
      <c r="C81" s="443">
        <v>68000</v>
      </c>
      <c r="D81" s="458">
        <v>20000</v>
      </c>
      <c r="E81" s="454">
        <f>+C81+D81</f>
        <v>88000</v>
      </c>
      <c r="F81" s="451">
        <v>63700</v>
      </c>
      <c r="G81" s="451">
        <v>63700</v>
      </c>
      <c r="H81" s="451">
        <v>19200</v>
      </c>
      <c r="I81" s="451">
        <v>19200</v>
      </c>
      <c r="J81" s="451">
        <f t="shared" ref="J81:J82" si="10">+E81-F81</f>
        <v>24300</v>
      </c>
      <c r="K81" s="513">
        <f>+F81/E81</f>
        <v>0.72386363636363638</v>
      </c>
    </row>
    <row r="82" spans="1:11" ht="21.95" customHeight="1" x14ac:dyDescent="0.25">
      <c r="A82" s="432">
        <v>26102</v>
      </c>
      <c r="B82" s="306" t="s">
        <v>372</v>
      </c>
      <c r="C82" s="443">
        <v>1000</v>
      </c>
      <c r="D82" s="458"/>
      <c r="E82" s="454">
        <f>+C82+D82</f>
        <v>1000</v>
      </c>
      <c r="F82" s="451">
        <v>0</v>
      </c>
      <c r="G82" s="451"/>
      <c r="H82" s="451"/>
      <c r="I82" s="451"/>
      <c r="J82" s="451">
        <f t="shared" si="10"/>
        <v>1000</v>
      </c>
      <c r="K82" s="513"/>
    </row>
    <row r="83" spans="1:11" ht="27.75" customHeight="1" x14ac:dyDescent="0.25">
      <c r="A83" s="435">
        <v>2700</v>
      </c>
      <c r="B83" s="306" t="s">
        <v>373</v>
      </c>
      <c r="C83" s="443"/>
      <c r="D83" s="458"/>
      <c r="E83" s="452"/>
      <c r="F83" s="451"/>
      <c r="G83" s="451"/>
      <c r="H83" s="451"/>
      <c r="I83" s="451"/>
      <c r="J83" s="451"/>
      <c r="K83" s="513"/>
    </row>
    <row r="84" spans="1:11" ht="21.95" customHeight="1" x14ac:dyDescent="0.25">
      <c r="A84" s="433">
        <v>271</v>
      </c>
      <c r="B84" s="306" t="s">
        <v>374</v>
      </c>
      <c r="C84" s="443"/>
      <c r="D84" s="458"/>
      <c r="E84" s="452"/>
      <c r="F84" s="451"/>
      <c r="G84" s="451"/>
      <c r="H84" s="451"/>
      <c r="I84" s="451"/>
      <c r="J84" s="451"/>
      <c r="K84" s="513"/>
    </row>
    <row r="85" spans="1:11" ht="21.95" customHeight="1" x14ac:dyDescent="0.25">
      <c r="A85" s="432">
        <v>27101</v>
      </c>
      <c r="B85" s="306" t="s">
        <v>374</v>
      </c>
      <c r="C85" s="443">
        <v>7613</v>
      </c>
      <c r="D85" s="458"/>
      <c r="E85" s="454">
        <f>+C85+D85</f>
        <v>7613</v>
      </c>
      <c r="F85" s="451">
        <v>0</v>
      </c>
      <c r="G85" s="451"/>
      <c r="H85" s="451"/>
      <c r="I85" s="451"/>
      <c r="J85" s="451">
        <f t="shared" ref="J85" si="11">+E85-F85</f>
        <v>7613</v>
      </c>
      <c r="K85" s="513"/>
    </row>
    <row r="86" spans="1:11" ht="21.95" customHeight="1" x14ac:dyDescent="0.25">
      <c r="A86" s="435">
        <v>2900</v>
      </c>
      <c r="B86" s="306" t="s">
        <v>375</v>
      </c>
      <c r="C86" s="443"/>
      <c r="D86" s="458"/>
      <c r="E86" s="452"/>
      <c r="F86" s="451"/>
      <c r="G86" s="451"/>
      <c r="H86" s="451"/>
      <c r="I86" s="451"/>
      <c r="J86" s="451"/>
      <c r="K86" s="513"/>
    </row>
    <row r="87" spans="1:11" ht="21.95" customHeight="1" x14ac:dyDescent="0.25">
      <c r="A87" s="433">
        <v>291</v>
      </c>
      <c r="B87" s="306" t="s">
        <v>376</v>
      </c>
      <c r="C87" s="443"/>
      <c r="D87" s="458"/>
      <c r="E87" s="452"/>
      <c r="F87" s="451"/>
      <c r="G87" s="451"/>
      <c r="H87" s="451"/>
      <c r="I87" s="451"/>
      <c r="J87" s="451"/>
      <c r="K87" s="513"/>
    </row>
    <row r="88" spans="1:11" ht="21.95" customHeight="1" x14ac:dyDescent="0.25">
      <c r="A88" s="432">
        <v>29101</v>
      </c>
      <c r="B88" s="306" t="s">
        <v>376</v>
      </c>
      <c r="C88" s="443">
        <v>8790</v>
      </c>
      <c r="D88" s="458"/>
      <c r="E88" s="454">
        <f>+C88+D88</f>
        <v>8790</v>
      </c>
      <c r="F88" s="451">
        <v>3709.95</v>
      </c>
      <c r="G88" s="451">
        <v>3709.95</v>
      </c>
      <c r="H88" s="451"/>
      <c r="I88" s="451"/>
      <c r="J88" s="451">
        <f t="shared" ref="J88:J96" si="12">+E88-F88</f>
        <v>5080.05</v>
      </c>
      <c r="K88" s="513">
        <f>+F88/E88</f>
        <v>0.42206484641638226</v>
      </c>
    </row>
    <row r="89" spans="1:11" ht="21.95" customHeight="1" x14ac:dyDescent="0.25">
      <c r="A89" s="433">
        <v>292</v>
      </c>
      <c r="B89" s="306" t="s">
        <v>377</v>
      </c>
      <c r="C89" s="443"/>
      <c r="D89" s="458"/>
      <c r="E89" s="452"/>
      <c r="F89" s="451"/>
      <c r="G89" s="451"/>
      <c r="H89" s="451"/>
      <c r="I89" s="451"/>
      <c r="J89" s="451"/>
      <c r="K89" s="513"/>
    </row>
    <row r="90" spans="1:11" ht="21.95" customHeight="1" x14ac:dyDescent="0.25">
      <c r="A90" s="432">
        <v>29201</v>
      </c>
      <c r="B90" s="306" t="s">
        <v>377</v>
      </c>
      <c r="C90" s="443">
        <v>3000</v>
      </c>
      <c r="D90" s="458"/>
      <c r="E90" s="454">
        <f>+C90+D90</f>
        <v>3000</v>
      </c>
      <c r="F90" s="451">
        <v>3066.81</v>
      </c>
      <c r="G90" s="451">
        <v>3066.81</v>
      </c>
      <c r="H90" s="451">
        <v>696</v>
      </c>
      <c r="I90" s="451">
        <v>696</v>
      </c>
      <c r="J90" s="451">
        <f t="shared" si="12"/>
        <v>-66.809999999999945</v>
      </c>
      <c r="K90" s="513">
        <f>+F90/E90</f>
        <v>1.02227</v>
      </c>
    </row>
    <row r="91" spans="1:11" ht="30" customHeight="1" x14ac:dyDescent="0.25">
      <c r="A91" s="433">
        <v>293</v>
      </c>
      <c r="B91" s="306" t="s">
        <v>378</v>
      </c>
      <c r="C91" s="443"/>
      <c r="D91" s="458"/>
      <c r="E91" s="452"/>
      <c r="F91" s="451"/>
      <c r="G91" s="451"/>
      <c r="H91" s="451"/>
      <c r="I91" s="451"/>
      <c r="J91" s="451"/>
      <c r="K91" s="513"/>
    </row>
    <row r="92" spans="1:11" ht="29.25" customHeight="1" x14ac:dyDescent="0.25">
      <c r="A92" s="432">
        <v>29301</v>
      </c>
      <c r="B92" s="306" t="s">
        <v>378</v>
      </c>
      <c r="C92" s="443">
        <v>1000</v>
      </c>
      <c r="D92" s="458"/>
      <c r="E92" s="454">
        <f>+C92+D92</f>
        <v>1000</v>
      </c>
      <c r="F92" s="451">
        <v>81.2</v>
      </c>
      <c r="G92" s="451">
        <v>81.2</v>
      </c>
      <c r="H92" s="451"/>
      <c r="I92" s="451"/>
      <c r="J92" s="451">
        <f t="shared" si="12"/>
        <v>918.8</v>
      </c>
      <c r="K92" s="513">
        <f>+F92/E92</f>
        <v>8.1200000000000008E-2</v>
      </c>
    </row>
    <row r="93" spans="1:11" ht="27.75" customHeight="1" x14ac:dyDescent="0.25">
      <c r="A93" s="433">
        <v>294</v>
      </c>
      <c r="B93" s="306" t="s">
        <v>379</v>
      </c>
      <c r="C93" s="443"/>
      <c r="D93" s="458"/>
      <c r="E93" s="452"/>
      <c r="F93" s="451"/>
      <c r="G93" s="451"/>
      <c r="H93" s="451"/>
      <c r="I93" s="451"/>
      <c r="J93" s="451"/>
      <c r="K93" s="513"/>
    </row>
    <row r="94" spans="1:11" ht="24" customHeight="1" x14ac:dyDescent="0.25">
      <c r="A94" s="432">
        <v>29401</v>
      </c>
      <c r="B94" s="306" t="s">
        <v>379</v>
      </c>
      <c r="C94" s="443">
        <v>7000</v>
      </c>
      <c r="D94" s="458">
        <v>-999.01</v>
      </c>
      <c r="E94" s="454">
        <f>+C94+D94</f>
        <v>6000.99</v>
      </c>
      <c r="F94" s="451">
        <v>759.8</v>
      </c>
      <c r="G94" s="451">
        <v>759.8</v>
      </c>
      <c r="H94" s="451">
        <v>759.8</v>
      </c>
      <c r="I94" s="451">
        <v>759.8</v>
      </c>
      <c r="J94" s="451">
        <f t="shared" si="12"/>
        <v>5241.1899999999996</v>
      </c>
      <c r="K94" s="513">
        <f>+F94/E94</f>
        <v>0.12661244228035706</v>
      </c>
    </row>
    <row r="95" spans="1:11" ht="27.75" customHeight="1" x14ac:dyDescent="0.25">
      <c r="A95" s="433">
        <v>296</v>
      </c>
      <c r="B95" s="306" t="s">
        <v>380</v>
      </c>
      <c r="C95" s="443"/>
      <c r="D95" s="458"/>
      <c r="E95" s="452"/>
      <c r="F95" s="451"/>
      <c r="G95" s="451"/>
      <c r="H95" s="451"/>
      <c r="I95" s="451"/>
      <c r="J95" s="451"/>
      <c r="K95" s="513"/>
    </row>
    <row r="96" spans="1:11" ht="27.75" customHeight="1" x14ac:dyDescent="0.25">
      <c r="A96" s="432">
        <v>29601</v>
      </c>
      <c r="B96" s="306" t="s">
        <v>380</v>
      </c>
      <c r="C96" s="443">
        <v>13000</v>
      </c>
      <c r="D96" s="458">
        <v>-11502.8</v>
      </c>
      <c r="E96" s="454">
        <f>+C96+D96</f>
        <v>1497.2000000000007</v>
      </c>
      <c r="F96" s="451">
        <v>951.2</v>
      </c>
      <c r="G96" s="451">
        <v>951.2</v>
      </c>
      <c r="H96" s="451"/>
      <c r="I96" s="451"/>
      <c r="J96" s="451">
        <f t="shared" si="12"/>
        <v>546.00000000000068</v>
      </c>
      <c r="K96" s="513">
        <f>+F96/E96</f>
        <v>0.63531926262356375</v>
      </c>
    </row>
    <row r="97" spans="1:11" ht="21.95" customHeight="1" x14ac:dyDescent="0.25">
      <c r="A97" s="434">
        <v>3000</v>
      </c>
      <c r="B97" s="442" t="s">
        <v>381</v>
      </c>
      <c r="C97" s="444">
        <f>SUM(C100:C166)</f>
        <v>1091297</v>
      </c>
      <c r="D97" s="444">
        <f>SUM(D100:D166)</f>
        <v>5232.8000000000011</v>
      </c>
      <c r="E97" s="444">
        <f>SUM(E100:E166)</f>
        <v>1096529.8</v>
      </c>
      <c r="F97" s="444">
        <f t="shared" ref="F97:J97" si="13">SUM(F100:F166)</f>
        <v>771676.09</v>
      </c>
      <c r="G97" s="444">
        <f t="shared" si="13"/>
        <v>771676.09</v>
      </c>
      <c r="H97" s="444">
        <f t="shared" si="13"/>
        <v>254994.09</v>
      </c>
      <c r="I97" s="444">
        <f t="shared" si="13"/>
        <v>254994.09</v>
      </c>
      <c r="J97" s="444">
        <f t="shared" si="13"/>
        <v>324853.71000000002</v>
      </c>
      <c r="K97" s="513">
        <f>+F97/E97</f>
        <v>0.70374383806076213</v>
      </c>
    </row>
    <row r="98" spans="1:11" ht="21.95" customHeight="1" x14ac:dyDescent="0.25">
      <c r="A98" s="435">
        <v>3100</v>
      </c>
      <c r="B98" s="306" t="s">
        <v>382</v>
      </c>
      <c r="C98" s="443"/>
      <c r="D98" s="458"/>
      <c r="E98" s="452"/>
      <c r="F98" s="451"/>
      <c r="G98" s="451"/>
      <c r="H98" s="451"/>
      <c r="I98" s="451"/>
      <c r="J98" s="451"/>
      <c r="K98" s="513"/>
    </row>
    <row r="99" spans="1:11" ht="21.95" customHeight="1" x14ac:dyDescent="0.25">
      <c r="A99" s="433">
        <v>311</v>
      </c>
      <c r="B99" s="306" t="s">
        <v>383</v>
      </c>
      <c r="C99" s="443"/>
      <c r="D99" s="458"/>
      <c r="E99" s="452"/>
      <c r="F99" s="451"/>
      <c r="G99" s="451"/>
      <c r="H99" s="451"/>
      <c r="I99" s="451"/>
      <c r="J99" s="451"/>
      <c r="K99" s="513"/>
    </row>
    <row r="100" spans="1:11" ht="21.95" customHeight="1" x14ac:dyDescent="0.25">
      <c r="A100" s="432">
        <v>31101</v>
      </c>
      <c r="B100" s="306" t="s">
        <v>383</v>
      </c>
      <c r="C100" s="443">
        <v>234918</v>
      </c>
      <c r="D100" s="458"/>
      <c r="E100" s="454">
        <f>+C100+D100</f>
        <v>234918</v>
      </c>
      <c r="F100" s="451">
        <v>166224</v>
      </c>
      <c r="G100" s="451">
        <v>166224</v>
      </c>
      <c r="H100" s="451">
        <v>78427</v>
      </c>
      <c r="I100" s="451">
        <v>78427</v>
      </c>
      <c r="J100" s="451">
        <f t="shared" ref="J100:J108" si="14">+E100-F100</f>
        <v>68694</v>
      </c>
      <c r="K100" s="513">
        <f>+F100/E100</f>
        <v>0.70758307153985645</v>
      </c>
    </row>
    <row r="101" spans="1:11" ht="21.95" customHeight="1" x14ac:dyDescent="0.25">
      <c r="A101" s="433">
        <v>313</v>
      </c>
      <c r="B101" s="306" t="s">
        <v>384</v>
      </c>
      <c r="C101" s="443"/>
      <c r="D101" s="458"/>
      <c r="E101" s="452"/>
      <c r="F101" s="451"/>
      <c r="G101" s="451"/>
      <c r="H101" s="451"/>
      <c r="I101" s="451"/>
      <c r="J101" s="451"/>
      <c r="K101" s="513"/>
    </row>
    <row r="102" spans="1:11" ht="21.95" customHeight="1" x14ac:dyDescent="0.25">
      <c r="A102" s="432">
        <v>31301</v>
      </c>
      <c r="B102" s="306" t="s">
        <v>384</v>
      </c>
      <c r="C102" s="443">
        <v>19297</v>
      </c>
      <c r="D102" s="458"/>
      <c r="E102" s="454">
        <f>+C102+D102</f>
        <v>19297</v>
      </c>
      <c r="F102" s="451">
        <v>18991</v>
      </c>
      <c r="G102" s="451">
        <v>18991</v>
      </c>
      <c r="H102" s="451">
        <v>7747</v>
      </c>
      <c r="I102" s="451">
        <v>7747</v>
      </c>
      <c r="J102" s="451">
        <f t="shared" si="14"/>
        <v>306</v>
      </c>
      <c r="K102" s="513">
        <f>+F102/E102</f>
        <v>0.98414261284137428</v>
      </c>
    </row>
    <row r="103" spans="1:11" ht="21.95" customHeight="1" x14ac:dyDescent="0.25">
      <c r="A103" s="433">
        <v>314</v>
      </c>
      <c r="B103" s="306" t="s">
        <v>385</v>
      </c>
      <c r="C103" s="443"/>
      <c r="D103" s="458"/>
      <c r="E103" s="452"/>
      <c r="F103" s="451"/>
      <c r="G103" s="451"/>
      <c r="H103" s="451"/>
      <c r="I103" s="451"/>
      <c r="J103" s="451"/>
      <c r="K103" s="513"/>
    </row>
    <row r="104" spans="1:11" ht="21.95" customHeight="1" x14ac:dyDescent="0.25">
      <c r="A104" s="432">
        <v>31401</v>
      </c>
      <c r="B104" s="306" t="s">
        <v>385</v>
      </c>
      <c r="C104" s="443">
        <v>15382</v>
      </c>
      <c r="D104" s="458"/>
      <c r="E104" s="454">
        <f>+C104+D104</f>
        <v>15382</v>
      </c>
      <c r="F104" s="451">
        <v>8226</v>
      </c>
      <c r="G104" s="451">
        <v>8226</v>
      </c>
      <c r="H104" s="451">
        <v>2398</v>
      </c>
      <c r="I104" s="451">
        <v>2398</v>
      </c>
      <c r="J104" s="451">
        <f t="shared" si="14"/>
        <v>7156</v>
      </c>
      <c r="K104" s="513">
        <f>+F104/E104</f>
        <v>0.53478091275516837</v>
      </c>
    </row>
    <row r="105" spans="1:11" ht="28.5" customHeight="1" x14ac:dyDescent="0.25">
      <c r="A105" s="433">
        <v>317</v>
      </c>
      <c r="B105" s="306" t="s">
        <v>386</v>
      </c>
      <c r="C105" s="443"/>
      <c r="D105" s="458"/>
      <c r="E105" s="452"/>
      <c r="F105" s="451"/>
      <c r="G105" s="451"/>
      <c r="H105" s="451"/>
      <c r="I105" s="451"/>
      <c r="J105" s="451"/>
      <c r="K105" s="513"/>
    </row>
    <row r="106" spans="1:11" ht="28.5" customHeight="1" x14ac:dyDescent="0.25">
      <c r="A106" s="432">
        <v>31701</v>
      </c>
      <c r="B106" s="306" t="s">
        <v>386</v>
      </c>
      <c r="C106" s="443">
        <v>9002</v>
      </c>
      <c r="D106" s="458"/>
      <c r="E106" s="454">
        <f>+C106+D106</f>
        <v>9002</v>
      </c>
      <c r="F106" s="451">
        <v>4002</v>
      </c>
      <c r="G106" s="451">
        <v>4002</v>
      </c>
      <c r="H106" s="451"/>
      <c r="I106" s="451"/>
      <c r="J106" s="451">
        <f t="shared" si="14"/>
        <v>5000</v>
      </c>
      <c r="K106" s="513"/>
    </row>
    <row r="107" spans="1:11" ht="21.95" customHeight="1" x14ac:dyDescent="0.25">
      <c r="A107" s="433">
        <v>318</v>
      </c>
      <c r="B107" s="306" t="s">
        <v>387</v>
      </c>
      <c r="C107" s="443"/>
      <c r="D107" s="458"/>
      <c r="E107" s="452"/>
      <c r="F107" s="451"/>
      <c r="G107" s="451"/>
      <c r="H107" s="451"/>
      <c r="I107" s="451"/>
      <c r="J107" s="451"/>
      <c r="K107" s="513"/>
    </row>
    <row r="108" spans="1:11" ht="21.95" customHeight="1" x14ac:dyDescent="0.25">
      <c r="A108" s="432">
        <v>31801</v>
      </c>
      <c r="B108" s="306" t="s">
        <v>388</v>
      </c>
      <c r="C108" s="443">
        <v>12000</v>
      </c>
      <c r="D108" s="458"/>
      <c r="E108" s="454">
        <f>+C108+D108</f>
        <v>12000</v>
      </c>
      <c r="F108" s="451">
        <v>10683.4</v>
      </c>
      <c r="G108" s="451">
        <v>10683.4</v>
      </c>
      <c r="H108" s="451">
        <v>2999.5</v>
      </c>
      <c r="I108" s="451">
        <v>2999.5</v>
      </c>
      <c r="J108" s="451">
        <f t="shared" si="14"/>
        <v>1316.6000000000004</v>
      </c>
      <c r="K108" s="513">
        <f>+F108/E108</f>
        <v>0.89028333333333332</v>
      </c>
    </row>
    <row r="109" spans="1:11" ht="21.95" customHeight="1" x14ac:dyDescent="0.25">
      <c r="A109" s="435">
        <v>3200</v>
      </c>
      <c r="B109" s="306" t="s">
        <v>389</v>
      </c>
      <c r="C109" s="443"/>
      <c r="D109" s="458"/>
      <c r="E109" s="452"/>
      <c r="F109" s="451"/>
      <c r="G109" s="451"/>
      <c r="H109" s="451"/>
      <c r="I109" s="451"/>
      <c r="J109" s="451"/>
      <c r="K109" s="513"/>
    </row>
    <row r="110" spans="1:11" ht="25.5" customHeight="1" x14ac:dyDescent="0.25">
      <c r="A110" s="433">
        <v>323</v>
      </c>
      <c r="B110" s="306" t="s">
        <v>390</v>
      </c>
      <c r="C110" s="443"/>
      <c r="D110" s="458"/>
      <c r="E110" s="452"/>
      <c r="F110" s="451"/>
      <c r="G110" s="451"/>
      <c r="H110" s="451"/>
      <c r="I110" s="451"/>
      <c r="J110" s="451"/>
      <c r="K110" s="513"/>
    </row>
    <row r="111" spans="1:11" ht="21.95" customHeight="1" x14ac:dyDescent="0.25">
      <c r="A111" s="432">
        <v>32301</v>
      </c>
      <c r="B111" s="306" t="s">
        <v>391</v>
      </c>
      <c r="C111" s="443">
        <v>22000</v>
      </c>
      <c r="D111" s="458"/>
      <c r="E111" s="454">
        <f>+C111+D111</f>
        <v>22000</v>
      </c>
      <c r="F111" s="451">
        <v>8468</v>
      </c>
      <c r="G111" s="451">
        <v>8468</v>
      </c>
      <c r="H111" s="451">
        <v>464</v>
      </c>
      <c r="I111" s="451">
        <v>464</v>
      </c>
      <c r="J111" s="451">
        <f t="shared" ref="J111:J115" si="15">+E111-F111</f>
        <v>13532</v>
      </c>
      <c r="K111" s="513">
        <f>+F111/E111</f>
        <v>0.38490909090909092</v>
      </c>
    </row>
    <row r="112" spans="1:11" ht="21.95" customHeight="1" x14ac:dyDescent="0.25">
      <c r="A112" s="433">
        <v>325</v>
      </c>
      <c r="B112" s="306" t="s">
        <v>392</v>
      </c>
      <c r="C112" s="443"/>
      <c r="D112" s="458"/>
      <c r="E112" s="452"/>
      <c r="F112" s="451"/>
      <c r="G112" s="451"/>
      <c r="H112" s="451"/>
      <c r="I112" s="451"/>
      <c r="J112" s="451"/>
      <c r="K112" s="513"/>
    </row>
    <row r="113" spans="1:11" ht="21.95" customHeight="1" x14ac:dyDescent="0.25">
      <c r="A113" s="432">
        <v>32501</v>
      </c>
      <c r="B113" s="306" t="s">
        <v>392</v>
      </c>
      <c r="C113" s="443">
        <v>20000</v>
      </c>
      <c r="D113" s="458">
        <v>-10616</v>
      </c>
      <c r="E113" s="454">
        <f>+C113+D113</f>
        <v>9384</v>
      </c>
      <c r="F113" s="451">
        <v>5220</v>
      </c>
      <c r="G113" s="451">
        <v>5220</v>
      </c>
      <c r="H113" s="451"/>
      <c r="I113" s="451"/>
      <c r="J113" s="451">
        <f t="shared" si="15"/>
        <v>4164</v>
      </c>
      <c r="K113" s="513"/>
    </row>
    <row r="114" spans="1:11" ht="21.95" customHeight="1" x14ac:dyDescent="0.25">
      <c r="A114" s="433">
        <v>329</v>
      </c>
      <c r="B114" s="306" t="s">
        <v>393</v>
      </c>
      <c r="C114" s="443"/>
      <c r="D114" s="458"/>
      <c r="E114" s="452"/>
      <c r="F114" s="451"/>
      <c r="G114" s="451"/>
      <c r="H114" s="451"/>
      <c r="I114" s="451"/>
      <c r="J114" s="451"/>
      <c r="K114" s="513"/>
    </row>
    <row r="115" spans="1:11" ht="21.95" customHeight="1" x14ac:dyDescent="0.25">
      <c r="A115" s="432">
        <v>32901</v>
      </c>
      <c r="B115" s="306" t="s">
        <v>393</v>
      </c>
      <c r="C115" s="443">
        <v>70000</v>
      </c>
      <c r="D115" s="458"/>
      <c r="E115" s="454">
        <f>+C115+D115</f>
        <v>70000</v>
      </c>
      <c r="F115" s="451">
        <v>19801.2</v>
      </c>
      <c r="G115" s="451">
        <v>19801.2</v>
      </c>
      <c r="H115" s="451">
        <v>9280</v>
      </c>
      <c r="I115" s="451">
        <v>9280</v>
      </c>
      <c r="J115" s="451">
        <f t="shared" si="15"/>
        <v>50198.8</v>
      </c>
      <c r="K115" s="513">
        <f>+F115/E115</f>
        <v>0.28287428571428574</v>
      </c>
    </row>
    <row r="116" spans="1:11" ht="30" customHeight="1" x14ac:dyDescent="0.25">
      <c r="A116" s="435">
        <v>3300</v>
      </c>
      <c r="B116" s="306" t="s">
        <v>394</v>
      </c>
      <c r="C116" s="443"/>
      <c r="D116" s="458"/>
      <c r="E116" s="452"/>
      <c r="F116" s="451"/>
      <c r="G116" s="451"/>
      <c r="H116" s="451"/>
      <c r="I116" s="451"/>
      <c r="J116" s="451"/>
      <c r="K116" s="513"/>
    </row>
    <row r="117" spans="1:11" ht="30" customHeight="1" x14ac:dyDescent="0.25">
      <c r="A117" s="435">
        <v>331</v>
      </c>
      <c r="B117" s="306" t="s">
        <v>395</v>
      </c>
      <c r="C117" s="443"/>
      <c r="D117" s="458"/>
      <c r="E117" s="452"/>
      <c r="F117" s="451"/>
      <c r="G117" s="451"/>
      <c r="H117" s="451"/>
      <c r="I117" s="451"/>
      <c r="J117" s="451"/>
      <c r="K117" s="513"/>
    </row>
    <row r="118" spans="1:11" ht="30" customHeight="1" x14ac:dyDescent="0.25">
      <c r="A118" s="436">
        <v>33101</v>
      </c>
      <c r="B118" s="306" t="s">
        <v>395</v>
      </c>
      <c r="C118" s="443">
        <v>0</v>
      </c>
      <c r="D118" s="458"/>
      <c r="E118" s="452"/>
      <c r="F118" s="451"/>
      <c r="G118" s="451"/>
      <c r="H118" s="451"/>
      <c r="I118" s="451"/>
      <c r="J118" s="451"/>
      <c r="K118" s="513"/>
    </row>
    <row r="119" spans="1:11" ht="30" customHeight="1" x14ac:dyDescent="0.25">
      <c r="A119" s="437">
        <v>333</v>
      </c>
      <c r="B119" s="306" t="s">
        <v>396</v>
      </c>
      <c r="C119" s="443"/>
      <c r="D119" s="458"/>
      <c r="E119" s="452"/>
      <c r="F119" s="451"/>
      <c r="G119" s="451"/>
      <c r="H119" s="451"/>
      <c r="I119" s="451"/>
      <c r="J119" s="451"/>
      <c r="K119" s="513"/>
    </row>
    <row r="120" spans="1:11" ht="30" customHeight="1" x14ac:dyDescent="0.25">
      <c r="A120" s="436">
        <v>33302</v>
      </c>
      <c r="B120" s="306" t="s">
        <v>396</v>
      </c>
      <c r="C120" s="443">
        <v>0</v>
      </c>
      <c r="D120" s="458"/>
      <c r="E120" s="452"/>
      <c r="F120" s="451"/>
      <c r="G120" s="451"/>
      <c r="H120" s="451"/>
      <c r="I120" s="451"/>
      <c r="J120" s="451"/>
      <c r="K120" s="513"/>
    </row>
    <row r="121" spans="1:11" ht="30" customHeight="1" x14ac:dyDescent="0.25">
      <c r="A121" s="433">
        <v>336</v>
      </c>
      <c r="B121" s="306" t="s">
        <v>397</v>
      </c>
      <c r="C121" s="443"/>
      <c r="D121" s="458"/>
      <c r="E121" s="452"/>
      <c r="F121" s="451"/>
      <c r="G121" s="451"/>
      <c r="H121" s="451"/>
      <c r="I121" s="451"/>
      <c r="J121" s="451"/>
      <c r="K121" s="513"/>
    </row>
    <row r="122" spans="1:11" ht="21.95" customHeight="1" x14ac:dyDescent="0.25">
      <c r="A122" s="432">
        <v>33603</v>
      </c>
      <c r="B122" s="306" t="s">
        <v>398</v>
      </c>
      <c r="C122" s="443">
        <v>57148</v>
      </c>
      <c r="D122" s="458">
        <v>-10974</v>
      </c>
      <c r="E122" s="454">
        <f>+C122+D122</f>
        <v>46174</v>
      </c>
      <c r="F122" s="451">
        <v>27938.46</v>
      </c>
      <c r="G122" s="451">
        <v>27938.46</v>
      </c>
      <c r="H122" s="451">
        <v>5334.46</v>
      </c>
      <c r="I122" s="451">
        <v>5334.46</v>
      </c>
      <c r="J122" s="451">
        <f t="shared" ref="J122:J126" si="16">+E122-F122</f>
        <v>18235.54</v>
      </c>
      <c r="K122" s="513">
        <f>+F122/E122</f>
        <v>0.60506908649889546</v>
      </c>
    </row>
    <row r="123" spans="1:11" ht="21.95" customHeight="1" x14ac:dyDescent="0.25">
      <c r="A123" s="433">
        <v>337</v>
      </c>
      <c r="B123" s="306" t="s">
        <v>399</v>
      </c>
      <c r="C123" s="443"/>
      <c r="D123" s="458"/>
      <c r="E123" s="452"/>
      <c r="F123" s="451"/>
      <c r="G123" s="451"/>
      <c r="H123" s="451"/>
      <c r="I123" s="451"/>
      <c r="J123" s="451"/>
      <c r="K123" s="513"/>
    </row>
    <row r="124" spans="1:11" ht="21.95" customHeight="1" x14ac:dyDescent="0.25">
      <c r="A124" s="432">
        <v>33701</v>
      </c>
      <c r="B124" s="306" t="s">
        <v>399</v>
      </c>
      <c r="C124" s="443">
        <v>4200</v>
      </c>
      <c r="D124" s="458"/>
      <c r="E124" s="454">
        <f>+C124+D124</f>
        <v>4200</v>
      </c>
      <c r="F124" s="451">
        <v>3132</v>
      </c>
      <c r="G124" s="451">
        <v>3132</v>
      </c>
      <c r="H124" s="451">
        <v>1044</v>
      </c>
      <c r="I124" s="451">
        <v>1044</v>
      </c>
      <c r="J124" s="451">
        <f t="shared" si="16"/>
        <v>1068</v>
      </c>
      <c r="K124" s="513">
        <f>+F124/E124</f>
        <v>0.74571428571428566</v>
      </c>
    </row>
    <row r="125" spans="1:11" ht="21.95" customHeight="1" x14ac:dyDescent="0.25">
      <c r="A125" s="433">
        <v>338</v>
      </c>
      <c r="B125" s="306" t="s">
        <v>400</v>
      </c>
      <c r="C125" s="443"/>
      <c r="D125" s="458"/>
      <c r="E125" s="452"/>
      <c r="F125" s="451"/>
      <c r="G125" s="451"/>
      <c r="H125" s="451"/>
      <c r="I125" s="451"/>
      <c r="J125" s="451"/>
      <c r="K125" s="513"/>
    </row>
    <row r="126" spans="1:11" ht="21.95" customHeight="1" x14ac:dyDescent="0.25">
      <c r="A126" s="432">
        <v>33801</v>
      </c>
      <c r="B126" s="306" t="s">
        <v>400</v>
      </c>
      <c r="C126" s="443">
        <v>1000</v>
      </c>
      <c r="D126" s="458"/>
      <c r="E126" s="454">
        <f>+C126+D126</f>
        <v>1000</v>
      </c>
      <c r="F126" s="451">
        <v>0</v>
      </c>
      <c r="G126" s="451"/>
      <c r="H126" s="451"/>
      <c r="I126" s="451"/>
      <c r="J126" s="451">
        <f t="shared" si="16"/>
        <v>1000</v>
      </c>
      <c r="K126" s="513"/>
    </row>
    <row r="127" spans="1:11" ht="21.95" customHeight="1" x14ac:dyDescent="0.25">
      <c r="A127" s="435">
        <v>3400</v>
      </c>
      <c r="B127" s="306" t="s">
        <v>401</v>
      </c>
      <c r="C127" s="443"/>
      <c r="D127" s="458"/>
      <c r="E127" s="452"/>
      <c r="F127" s="451"/>
      <c r="G127" s="451"/>
      <c r="H127" s="451"/>
      <c r="I127" s="451"/>
      <c r="J127" s="451"/>
      <c r="K127" s="513"/>
    </row>
    <row r="128" spans="1:11" ht="21.95" customHeight="1" x14ac:dyDescent="0.25">
      <c r="A128" s="433">
        <v>341</v>
      </c>
      <c r="B128" s="306" t="s">
        <v>402</v>
      </c>
      <c r="C128" s="443"/>
      <c r="D128" s="458"/>
      <c r="E128" s="452"/>
      <c r="F128" s="451"/>
      <c r="G128" s="451"/>
      <c r="H128" s="451"/>
      <c r="I128" s="451"/>
      <c r="J128" s="451"/>
      <c r="K128" s="513"/>
    </row>
    <row r="129" spans="1:11" ht="21.95" customHeight="1" x14ac:dyDescent="0.25">
      <c r="A129" s="432">
        <v>34101</v>
      </c>
      <c r="B129" s="306" t="s">
        <v>402</v>
      </c>
      <c r="C129" s="443">
        <v>12000</v>
      </c>
      <c r="D129" s="458"/>
      <c r="E129" s="454">
        <f>+C129+D129</f>
        <v>12000</v>
      </c>
      <c r="F129" s="451">
        <v>8840.44</v>
      </c>
      <c r="G129" s="451">
        <v>8840.44</v>
      </c>
      <c r="H129" s="451">
        <v>4460.9399999999996</v>
      </c>
      <c r="I129" s="451">
        <v>4460.9399999999996</v>
      </c>
      <c r="J129" s="451">
        <f t="shared" ref="J129:J133" si="17">+E129-F129</f>
        <v>3159.5599999999995</v>
      </c>
      <c r="K129" s="513">
        <f>+F129/E129</f>
        <v>0.73670333333333338</v>
      </c>
    </row>
    <row r="130" spans="1:11" ht="21.95" customHeight="1" x14ac:dyDescent="0.25">
      <c r="A130" s="433">
        <v>345</v>
      </c>
      <c r="B130" s="306" t="s">
        <v>403</v>
      </c>
      <c r="C130" s="443"/>
      <c r="D130" s="458"/>
      <c r="E130" s="452"/>
      <c r="F130" s="451"/>
      <c r="G130" s="451"/>
      <c r="H130" s="451"/>
      <c r="I130" s="451"/>
      <c r="J130" s="451"/>
      <c r="K130" s="513"/>
    </row>
    <row r="131" spans="1:11" ht="21.95" customHeight="1" x14ac:dyDescent="0.25">
      <c r="A131" s="432">
        <v>34501</v>
      </c>
      <c r="B131" s="306" t="s">
        <v>403</v>
      </c>
      <c r="C131" s="443">
        <v>8000</v>
      </c>
      <c r="D131" s="458"/>
      <c r="E131" s="454">
        <f>+C131+D131</f>
        <v>8000</v>
      </c>
      <c r="F131" s="451">
        <v>7667.07</v>
      </c>
      <c r="G131" s="451">
        <v>7667.07</v>
      </c>
      <c r="H131" s="451"/>
      <c r="I131" s="451"/>
      <c r="J131" s="451">
        <f t="shared" si="17"/>
        <v>332.93000000000029</v>
      </c>
      <c r="K131" s="513">
        <f>+F131/E131</f>
        <v>0.95838374999999998</v>
      </c>
    </row>
    <row r="132" spans="1:11" ht="21.95" customHeight="1" x14ac:dyDescent="0.25">
      <c r="A132" s="433">
        <v>347</v>
      </c>
      <c r="B132" s="306" t="s">
        <v>404</v>
      </c>
      <c r="C132" s="443"/>
      <c r="D132" s="458"/>
      <c r="E132" s="452"/>
      <c r="F132" s="451"/>
      <c r="G132" s="451"/>
      <c r="H132" s="451"/>
      <c r="I132" s="451"/>
      <c r="J132" s="451"/>
      <c r="K132" s="513"/>
    </row>
    <row r="133" spans="1:11" ht="21.95" customHeight="1" x14ac:dyDescent="0.25">
      <c r="A133" s="432">
        <v>34701</v>
      </c>
      <c r="B133" s="306" t="s">
        <v>404</v>
      </c>
      <c r="C133" s="443">
        <v>7000</v>
      </c>
      <c r="D133" s="458"/>
      <c r="E133" s="454">
        <f>+C133+D133</f>
        <v>7000</v>
      </c>
      <c r="F133" s="451">
        <v>1379.36</v>
      </c>
      <c r="G133" s="451">
        <v>1379.36</v>
      </c>
      <c r="H133" s="451"/>
      <c r="I133" s="451"/>
      <c r="J133" s="451">
        <f t="shared" si="17"/>
        <v>5620.64</v>
      </c>
      <c r="K133" s="513">
        <f>+F133/E133</f>
        <v>0.19705142857142854</v>
      </c>
    </row>
    <row r="134" spans="1:11" ht="31.5" customHeight="1" x14ac:dyDescent="0.25">
      <c r="A134" s="435">
        <v>3500</v>
      </c>
      <c r="B134" s="306" t="s">
        <v>405</v>
      </c>
      <c r="C134" s="443"/>
      <c r="D134" s="458"/>
      <c r="E134" s="452"/>
      <c r="F134" s="451"/>
      <c r="G134" s="451"/>
      <c r="H134" s="451"/>
      <c r="I134" s="451"/>
      <c r="J134" s="451"/>
      <c r="K134" s="513"/>
    </row>
    <row r="135" spans="1:11" ht="21.95" customHeight="1" x14ac:dyDescent="0.25">
      <c r="A135" s="433">
        <v>351</v>
      </c>
      <c r="B135" s="306" t="s">
        <v>406</v>
      </c>
      <c r="C135" s="443"/>
      <c r="D135" s="458"/>
      <c r="E135" s="452"/>
      <c r="F135" s="451"/>
      <c r="G135" s="451"/>
      <c r="H135" s="451"/>
      <c r="I135" s="451"/>
      <c r="J135" s="451"/>
      <c r="K135" s="513"/>
    </row>
    <row r="136" spans="1:11" ht="21.95" customHeight="1" x14ac:dyDescent="0.25">
      <c r="A136" s="432">
        <v>35101</v>
      </c>
      <c r="B136" s="306" t="s">
        <v>407</v>
      </c>
      <c r="C136" s="443">
        <v>45000</v>
      </c>
      <c r="D136" s="458">
        <v>15836</v>
      </c>
      <c r="E136" s="454">
        <f>+C136+D136</f>
        <v>60836</v>
      </c>
      <c r="F136" s="451">
        <v>57619.62</v>
      </c>
      <c r="G136" s="451">
        <v>57619.62</v>
      </c>
      <c r="H136" s="451">
        <v>22336.67</v>
      </c>
      <c r="I136" s="451">
        <v>22336.67</v>
      </c>
      <c r="J136" s="451">
        <f t="shared" ref="J136:J148" si="18">+E136-F136</f>
        <v>3216.3799999999974</v>
      </c>
      <c r="K136" s="513">
        <f>+F136/E136</f>
        <v>0.94713031757512001</v>
      </c>
    </row>
    <row r="137" spans="1:11" ht="40.5" customHeight="1" x14ac:dyDescent="0.25">
      <c r="A137" s="433">
        <v>352</v>
      </c>
      <c r="B137" s="306" t="s">
        <v>408</v>
      </c>
      <c r="C137" s="443"/>
      <c r="D137" s="458"/>
      <c r="E137" s="452"/>
      <c r="F137" s="451"/>
      <c r="G137" s="451"/>
      <c r="H137" s="451"/>
      <c r="I137" s="451"/>
      <c r="J137" s="451"/>
      <c r="K137" s="513"/>
    </row>
    <row r="138" spans="1:11" ht="30" customHeight="1" x14ac:dyDescent="0.25">
      <c r="A138" s="432">
        <v>35201</v>
      </c>
      <c r="B138" s="306" t="s">
        <v>409</v>
      </c>
      <c r="C138" s="443">
        <v>25000</v>
      </c>
      <c r="D138" s="458">
        <v>-5220</v>
      </c>
      <c r="E138" s="454">
        <f>+C138+D138</f>
        <v>19780</v>
      </c>
      <c r="F138" s="451">
        <v>11356.96</v>
      </c>
      <c r="G138" s="451">
        <v>11356.96</v>
      </c>
      <c r="H138" s="451"/>
      <c r="I138" s="451"/>
      <c r="J138" s="451">
        <f t="shared" si="18"/>
        <v>8423.0400000000009</v>
      </c>
      <c r="K138" s="513">
        <f>+F138/E138</f>
        <v>0.57416380182002014</v>
      </c>
    </row>
    <row r="139" spans="1:11" ht="30.75" customHeight="1" x14ac:dyDescent="0.25">
      <c r="A139" s="433">
        <v>353</v>
      </c>
      <c r="B139" s="306" t="s">
        <v>410</v>
      </c>
      <c r="C139" s="443"/>
      <c r="D139" s="458"/>
      <c r="E139" s="452"/>
      <c r="F139" s="451"/>
      <c r="G139" s="451"/>
      <c r="H139" s="451"/>
      <c r="I139" s="451"/>
      <c r="J139" s="451"/>
      <c r="K139" s="513"/>
    </row>
    <row r="140" spans="1:11" ht="33" customHeight="1" x14ac:dyDescent="0.25">
      <c r="A140" s="432">
        <v>35302</v>
      </c>
      <c r="B140" s="306" t="s">
        <v>411</v>
      </c>
      <c r="C140" s="443">
        <v>20000</v>
      </c>
      <c r="D140" s="458"/>
      <c r="E140" s="454">
        <f>+C140+D140</f>
        <v>20000</v>
      </c>
      <c r="F140" s="451">
        <v>5568</v>
      </c>
      <c r="G140" s="451">
        <v>5568</v>
      </c>
      <c r="H140" s="451"/>
      <c r="I140" s="451"/>
      <c r="J140" s="451">
        <f t="shared" si="18"/>
        <v>14432</v>
      </c>
      <c r="K140" s="513">
        <f>+F140/E140</f>
        <v>0.27839999999999998</v>
      </c>
    </row>
    <row r="141" spans="1:11" ht="27" customHeight="1" x14ac:dyDescent="0.25">
      <c r="A141" s="433">
        <v>355</v>
      </c>
      <c r="B141" s="306" t="s">
        <v>412</v>
      </c>
      <c r="C141" s="443"/>
      <c r="D141" s="458"/>
      <c r="E141" s="452"/>
      <c r="F141" s="451"/>
      <c r="G141" s="451"/>
      <c r="H141" s="451"/>
      <c r="I141" s="451"/>
      <c r="J141" s="451"/>
      <c r="K141" s="513"/>
    </row>
    <row r="142" spans="1:11" ht="21.95" customHeight="1" x14ac:dyDescent="0.25">
      <c r="A142" s="432">
        <v>35501</v>
      </c>
      <c r="B142" s="306" t="s">
        <v>413</v>
      </c>
      <c r="C142" s="443">
        <v>20000</v>
      </c>
      <c r="D142" s="458">
        <v>25636.400000000001</v>
      </c>
      <c r="E142" s="454">
        <f>+C142+D142</f>
        <v>45636.4</v>
      </c>
      <c r="F142" s="451">
        <v>43621.8</v>
      </c>
      <c r="G142" s="451">
        <v>43621.8</v>
      </c>
      <c r="H142" s="451">
        <v>16274.8</v>
      </c>
      <c r="I142" s="451">
        <v>16274.8</v>
      </c>
      <c r="J142" s="451">
        <f t="shared" si="18"/>
        <v>2014.5999999999985</v>
      </c>
      <c r="K142" s="513">
        <f>+F142/E142</f>
        <v>0.955855413661025</v>
      </c>
    </row>
    <row r="143" spans="1:11" ht="33.75" customHeight="1" x14ac:dyDescent="0.25">
      <c r="A143" s="433">
        <v>357</v>
      </c>
      <c r="B143" s="306" t="s">
        <v>414</v>
      </c>
      <c r="C143" s="443"/>
      <c r="D143" s="458"/>
      <c r="E143" s="452"/>
      <c r="F143" s="451"/>
      <c r="G143" s="451"/>
      <c r="H143" s="451"/>
      <c r="I143" s="451"/>
      <c r="J143" s="451"/>
      <c r="K143" s="513"/>
    </row>
    <row r="144" spans="1:11" ht="27.75" customHeight="1" x14ac:dyDescent="0.25">
      <c r="A144" s="432">
        <v>35701</v>
      </c>
      <c r="B144" s="306" t="s">
        <v>415</v>
      </c>
      <c r="C144" s="443">
        <v>10000</v>
      </c>
      <c r="D144" s="458">
        <v>33000</v>
      </c>
      <c r="E144" s="454">
        <f>+C144+D144</f>
        <v>43000</v>
      </c>
      <c r="F144" s="451">
        <v>40779.800000000003</v>
      </c>
      <c r="G144" s="451">
        <v>40779.800000000003</v>
      </c>
      <c r="H144" s="451">
        <v>5684</v>
      </c>
      <c r="I144" s="451">
        <v>5684</v>
      </c>
      <c r="J144" s="451">
        <f t="shared" si="18"/>
        <v>2220.1999999999971</v>
      </c>
      <c r="K144" s="513">
        <f>+F144/E144</f>
        <v>0.94836744186046518</v>
      </c>
    </row>
    <row r="145" spans="1:11" ht="21.95" customHeight="1" x14ac:dyDescent="0.25">
      <c r="A145" s="433">
        <v>359</v>
      </c>
      <c r="B145" s="306" t="s">
        <v>416</v>
      </c>
      <c r="C145" s="443"/>
      <c r="D145" s="458"/>
      <c r="E145" s="452"/>
      <c r="F145" s="451"/>
      <c r="G145" s="451"/>
      <c r="H145" s="451"/>
      <c r="I145" s="451"/>
      <c r="J145" s="451"/>
      <c r="K145" s="513"/>
    </row>
    <row r="146" spans="1:11" ht="21.95" customHeight="1" x14ac:dyDescent="0.25">
      <c r="A146" s="432">
        <v>35901</v>
      </c>
      <c r="B146" s="306" t="s">
        <v>416</v>
      </c>
      <c r="C146" s="443">
        <v>15000</v>
      </c>
      <c r="D146" s="458">
        <v>312</v>
      </c>
      <c r="E146" s="454">
        <f>+C146+D146</f>
        <v>15312</v>
      </c>
      <c r="F146" s="451">
        <v>15312</v>
      </c>
      <c r="G146" s="451">
        <v>15312</v>
      </c>
      <c r="H146" s="451">
        <v>10672</v>
      </c>
      <c r="I146" s="451">
        <v>10672</v>
      </c>
      <c r="J146" s="451">
        <f t="shared" si="18"/>
        <v>0</v>
      </c>
      <c r="K146" s="513">
        <f>+F146/E146</f>
        <v>1</v>
      </c>
    </row>
    <row r="147" spans="1:11" ht="21.95" customHeight="1" x14ac:dyDescent="0.25">
      <c r="A147" s="432">
        <v>362</v>
      </c>
      <c r="B147" s="306" t="s">
        <v>446</v>
      </c>
      <c r="C147" s="443"/>
      <c r="D147" s="458"/>
      <c r="E147" s="452"/>
      <c r="F147" s="451"/>
      <c r="G147" s="451"/>
      <c r="H147" s="451"/>
      <c r="I147" s="451"/>
      <c r="J147" s="451"/>
      <c r="K147" s="513"/>
    </row>
    <row r="148" spans="1:11" ht="21.95" customHeight="1" x14ac:dyDescent="0.25">
      <c r="A148" s="432">
        <v>36201</v>
      </c>
      <c r="B148" s="306" t="s">
        <v>446</v>
      </c>
      <c r="C148" s="443">
        <v>50000</v>
      </c>
      <c r="D148" s="458">
        <f>5974-30000</f>
        <v>-24026</v>
      </c>
      <c r="E148" s="454">
        <f>+C148+D148</f>
        <v>25974</v>
      </c>
      <c r="F148" s="451">
        <v>0</v>
      </c>
      <c r="G148" s="451">
        <v>0</v>
      </c>
      <c r="H148" s="451">
        <v>0</v>
      </c>
      <c r="I148" s="451">
        <v>0</v>
      </c>
      <c r="J148" s="451">
        <f t="shared" si="18"/>
        <v>25974</v>
      </c>
      <c r="K148" s="513">
        <f>+F148/E148</f>
        <v>0</v>
      </c>
    </row>
    <row r="149" spans="1:11" ht="21.95" customHeight="1" x14ac:dyDescent="0.25">
      <c r="A149" s="435">
        <v>3700</v>
      </c>
      <c r="B149" s="306" t="s">
        <v>417</v>
      </c>
      <c r="C149" s="443"/>
      <c r="D149" s="458"/>
      <c r="E149" s="452"/>
      <c r="F149" s="451"/>
      <c r="G149" s="451"/>
      <c r="H149" s="451"/>
      <c r="I149" s="451"/>
      <c r="J149" s="451"/>
      <c r="K149" s="513"/>
    </row>
    <row r="150" spans="1:11" ht="21.95" customHeight="1" x14ac:dyDescent="0.25">
      <c r="A150" s="433">
        <v>371</v>
      </c>
      <c r="B150" s="306" t="s">
        <v>418</v>
      </c>
      <c r="C150" s="443" t="s">
        <v>175</v>
      </c>
      <c r="D150" s="458"/>
      <c r="E150" s="452"/>
      <c r="F150" s="451"/>
      <c r="G150" s="451"/>
      <c r="H150" s="451"/>
      <c r="I150" s="451"/>
      <c r="J150" s="451"/>
      <c r="K150" s="513"/>
    </row>
    <row r="151" spans="1:11" ht="21.95" customHeight="1" x14ac:dyDescent="0.25">
      <c r="A151" s="432">
        <v>37101</v>
      </c>
      <c r="B151" s="306" t="s">
        <v>418</v>
      </c>
      <c r="C151" s="443">
        <v>70000</v>
      </c>
      <c r="D151" s="458">
        <v>-6270</v>
      </c>
      <c r="E151" s="454">
        <f>+C151+D151</f>
        <v>63730</v>
      </c>
      <c r="F151" s="451">
        <v>52171.82</v>
      </c>
      <c r="G151" s="451">
        <v>52171.82</v>
      </c>
      <c r="H151" s="451">
        <v>14675</v>
      </c>
      <c r="I151" s="451">
        <v>14675</v>
      </c>
      <c r="J151" s="451">
        <f t="shared" ref="J151:J156" si="19">+E151-F151</f>
        <v>11558.18</v>
      </c>
      <c r="K151" s="513">
        <f>+F151/E151</f>
        <v>0.81863831790365604</v>
      </c>
    </row>
    <row r="152" spans="1:11" ht="21.95" customHeight="1" x14ac:dyDescent="0.25">
      <c r="A152" s="433">
        <v>375</v>
      </c>
      <c r="B152" s="306" t="s">
        <v>419</v>
      </c>
      <c r="C152" s="445"/>
      <c r="D152" s="458"/>
      <c r="E152" s="452"/>
      <c r="F152" s="451"/>
      <c r="G152" s="451"/>
      <c r="H152" s="451"/>
      <c r="I152" s="451"/>
      <c r="J152" s="451"/>
      <c r="K152" s="513"/>
    </row>
    <row r="153" spans="1:11" ht="21.95" customHeight="1" x14ac:dyDescent="0.25">
      <c r="A153" s="432">
        <v>37501</v>
      </c>
      <c r="B153" s="306" t="s">
        <v>419</v>
      </c>
      <c r="C153" s="443">
        <v>72000</v>
      </c>
      <c r="D153" s="458"/>
      <c r="E153" s="454">
        <f>+C153+D153</f>
        <v>72000</v>
      </c>
      <c r="F153" s="451">
        <v>51921</v>
      </c>
      <c r="G153" s="451">
        <v>51921</v>
      </c>
      <c r="H153" s="451">
        <v>13405</v>
      </c>
      <c r="I153" s="451">
        <v>13405</v>
      </c>
      <c r="J153" s="451">
        <f t="shared" si="19"/>
        <v>20079</v>
      </c>
      <c r="K153" s="513">
        <f>+F153/E153</f>
        <v>0.72112500000000002</v>
      </c>
    </row>
    <row r="154" spans="1:11" ht="21.95" customHeight="1" x14ac:dyDescent="0.25">
      <c r="A154" s="432">
        <v>37502</v>
      </c>
      <c r="B154" s="306" t="s">
        <v>420</v>
      </c>
      <c r="C154" s="443">
        <v>36000</v>
      </c>
      <c r="D154" s="458"/>
      <c r="E154" s="454">
        <f>+C154+D154</f>
        <v>36000</v>
      </c>
      <c r="F154" s="451">
        <v>26370</v>
      </c>
      <c r="G154" s="451">
        <v>26370</v>
      </c>
      <c r="H154" s="451">
        <v>5400</v>
      </c>
      <c r="I154" s="451">
        <v>5400</v>
      </c>
      <c r="J154" s="451">
        <f t="shared" si="19"/>
        <v>9630</v>
      </c>
      <c r="K154" s="513">
        <f>+F154/E154</f>
        <v>0.73250000000000004</v>
      </c>
    </row>
    <row r="155" spans="1:11" ht="21.95" customHeight="1" x14ac:dyDescent="0.25">
      <c r="A155" s="433">
        <v>379</v>
      </c>
      <c r="B155" s="306" t="s">
        <v>421</v>
      </c>
      <c r="C155" s="443"/>
      <c r="D155" s="458"/>
      <c r="E155" s="452"/>
      <c r="F155" s="451"/>
      <c r="G155" s="451"/>
      <c r="H155" s="451"/>
      <c r="I155" s="451"/>
      <c r="J155" s="451"/>
      <c r="K155" s="513"/>
    </row>
    <row r="156" spans="1:11" ht="21.95" customHeight="1" x14ac:dyDescent="0.25">
      <c r="A156" s="432">
        <v>37901</v>
      </c>
      <c r="B156" s="306" t="s">
        <v>422</v>
      </c>
      <c r="C156" s="443">
        <v>4500</v>
      </c>
      <c r="D156" s="458"/>
      <c r="E156" s="454">
        <f>+C156+D156</f>
        <v>4500</v>
      </c>
      <c r="F156" s="451">
        <v>3820</v>
      </c>
      <c r="G156" s="451">
        <v>3820</v>
      </c>
      <c r="H156" s="451">
        <v>1270</v>
      </c>
      <c r="I156" s="451">
        <v>1270</v>
      </c>
      <c r="J156" s="451">
        <f t="shared" si="19"/>
        <v>680</v>
      </c>
      <c r="K156" s="513">
        <f>+F156/E156</f>
        <v>0.84888888888888892</v>
      </c>
    </row>
    <row r="157" spans="1:11" ht="21.95" customHeight="1" x14ac:dyDescent="0.25">
      <c r="A157" s="435">
        <v>3800</v>
      </c>
      <c r="B157" s="306" t="s">
        <v>423</v>
      </c>
      <c r="C157" s="443"/>
      <c r="D157" s="458"/>
      <c r="E157" s="452"/>
      <c r="F157" s="451"/>
      <c r="G157" s="451"/>
      <c r="H157" s="451"/>
      <c r="I157" s="451"/>
      <c r="J157" s="451"/>
      <c r="K157" s="513"/>
    </row>
    <row r="158" spans="1:11" ht="21.95" customHeight="1" x14ac:dyDescent="0.25">
      <c r="A158" s="433">
        <v>382</v>
      </c>
      <c r="B158" s="306" t="s">
        <v>424</v>
      </c>
      <c r="C158" s="443"/>
      <c r="D158" s="458"/>
      <c r="E158" s="452"/>
      <c r="F158" s="451"/>
      <c r="G158" s="451"/>
      <c r="H158" s="451"/>
      <c r="I158" s="451"/>
      <c r="J158" s="451"/>
      <c r="K158" s="513"/>
    </row>
    <row r="159" spans="1:11" ht="21.95" customHeight="1" x14ac:dyDescent="0.25">
      <c r="A159" s="432">
        <v>38201</v>
      </c>
      <c r="B159" s="306" t="s">
        <v>424</v>
      </c>
      <c r="C159" s="443">
        <v>25000</v>
      </c>
      <c r="D159" s="458"/>
      <c r="E159" s="454">
        <f>+C159+D159</f>
        <v>25000</v>
      </c>
      <c r="F159" s="451">
        <v>4507</v>
      </c>
      <c r="G159" s="451">
        <v>4507</v>
      </c>
      <c r="H159" s="451">
        <v>1260</v>
      </c>
      <c r="I159" s="451">
        <v>1260</v>
      </c>
      <c r="J159" s="451">
        <f t="shared" ref="J159:J163" si="20">+E159-F159</f>
        <v>20493</v>
      </c>
      <c r="K159" s="513">
        <f>+F159/E159</f>
        <v>0.18028</v>
      </c>
    </row>
    <row r="160" spans="1:11" ht="21.95" customHeight="1" x14ac:dyDescent="0.25">
      <c r="A160" s="433">
        <v>383</v>
      </c>
      <c r="B160" s="306" t="s">
        <v>425</v>
      </c>
      <c r="C160" s="443"/>
      <c r="D160" s="458"/>
      <c r="E160" s="452"/>
      <c r="F160" s="451"/>
      <c r="G160" s="451"/>
      <c r="H160" s="451"/>
      <c r="I160" s="451"/>
      <c r="J160" s="451"/>
      <c r="K160" s="513"/>
    </row>
    <row r="161" spans="1:11" ht="21.95" customHeight="1" x14ac:dyDescent="0.25">
      <c r="A161" s="432">
        <v>38301</v>
      </c>
      <c r="B161" s="306" t="s">
        <v>425</v>
      </c>
      <c r="C161" s="443">
        <v>135850</v>
      </c>
      <c r="D161" s="458">
        <v>-12133.6</v>
      </c>
      <c r="E161" s="454">
        <f>+C161+D161</f>
        <v>123716.4</v>
      </c>
      <c r="F161" s="451">
        <v>120021.61</v>
      </c>
      <c r="G161" s="451">
        <v>120021.61</v>
      </c>
      <c r="H161" s="451">
        <v>33752.129999999997</v>
      </c>
      <c r="I161" s="451">
        <v>33752.129999999997</v>
      </c>
      <c r="J161" s="451">
        <f t="shared" si="20"/>
        <v>3694.7899999999936</v>
      </c>
      <c r="K161" s="513">
        <f>+F161/E161</f>
        <v>0.97013500231173888</v>
      </c>
    </row>
    <row r="162" spans="1:11" ht="21.95" customHeight="1" x14ac:dyDescent="0.25">
      <c r="A162" s="433">
        <v>384</v>
      </c>
      <c r="B162" s="306" t="s">
        <v>426</v>
      </c>
      <c r="C162" s="443"/>
      <c r="D162" s="458"/>
      <c r="E162" s="452"/>
      <c r="F162" s="451"/>
      <c r="G162" s="451"/>
      <c r="H162" s="451"/>
      <c r="I162" s="451"/>
      <c r="J162" s="451"/>
      <c r="K162" s="513"/>
    </row>
    <row r="163" spans="1:11" ht="21.95" customHeight="1" x14ac:dyDescent="0.25">
      <c r="A163" s="432">
        <v>38401</v>
      </c>
      <c r="B163" s="306" t="s">
        <v>426</v>
      </c>
      <c r="C163" s="443">
        <v>70000</v>
      </c>
      <c r="D163" s="458"/>
      <c r="E163" s="454">
        <f>+C163+D163</f>
        <v>70000</v>
      </c>
      <c r="F163" s="451">
        <v>48033.55</v>
      </c>
      <c r="G163" s="451">
        <v>48033.55</v>
      </c>
      <c r="H163" s="451">
        <v>18109.59</v>
      </c>
      <c r="I163" s="451">
        <v>18109.59</v>
      </c>
      <c r="J163" s="451">
        <f t="shared" si="20"/>
        <v>21966.449999999997</v>
      </c>
      <c r="K163" s="513">
        <f>+F163/E163</f>
        <v>0.68619357142857151</v>
      </c>
    </row>
    <row r="164" spans="1:11" ht="21.95" customHeight="1" x14ac:dyDescent="0.25">
      <c r="A164" s="435">
        <v>3900</v>
      </c>
      <c r="B164" s="306" t="s">
        <v>427</v>
      </c>
      <c r="C164" s="443"/>
      <c r="D164" s="458"/>
      <c r="E164" s="452"/>
      <c r="F164" s="451"/>
      <c r="G164" s="451"/>
      <c r="H164" s="451"/>
      <c r="I164" s="451"/>
      <c r="J164" s="451"/>
      <c r="K164" s="513"/>
    </row>
    <row r="165" spans="1:11" ht="21.95" customHeight="1" x14ac:dyDescent="0.25">
      <c r="A165" s="433">
        <v>395</v>
      </c>
      <c r="B165" s="306" t="s">
        <v>428</v>
      </c>
      <c r="C165" s="443"/>
      <c r="D165" s="458"/>
      <c r="E165" s="452"/>
      <c r="F165" s="451"/>
      <c r="G165" s="451"/>
      <c r="H165" s="451"/>
      <c r="I165" s="451"/>
      <c r="J165" s="451"/>
      <c r="K165" s="513"/>
    </row>
    <row r="166" spans="1:11" ht="21.95" customHeight="1" x14ac:dyDescent="0.25">
      <c r="A166" s="432">
        <v>39501</v>
      </c>
      <c r="B166" s="306" t="s">
        <v>428</v>
      </c>
      <c r="C166" s="443">
        <v>1000</v>
      </c>
      <c r="D166" s="458">
        <v>-312</v>
      </c>
      <c r="E166" s="454">
        <f>+C166+D166</f>
        <v>688</v>
      </c>
      <c r="F166" s="451">
        <v>0</v>
      </c>
      <c r="G166" s="451">
        <v>0</v>
      </c>
      <c r="H166" s="451">
        <v>0</v>
      </c>
      <c r="I166" s="451">
        <v>0</v>
      </c>
      <c r="J166" s="451">
        <f t="shared" ref="J166:J167" si="21">+E166-F166</f>
        <v>688</v>
      </c>
      <c r="K166" s="513">
        <f>+F166/E166</f>
        <v>0</v>
      </c>
    </row>
    <row r="167" spans="1:11" ht="21.95" customHeight="1" x14ac:dyDescent="0.25">
      <c r="A167" s="434">
        <v>5000</v>
      </c>
      <c r="B167" s="442" t="s">
        <v>429</v>
      </c>
      <c r="C167" s="444">
        <f>SUM(C170:C183)</f>
        <v>6000</v>
      </c>
      <c r="D167" s="444">
        <f t="shared" ref="D167:I167" si="22">SUM(D170:D183)</f>
        <v>7269.01</v>
      </c>
      <c r="E167" s="444">
        <f t="shared" si="22"/>
        <v>13269.01</v>
      </c>
      <c r="F167" s="444">
        <f t="shared" si="22"/>
        <v>7269.01</v>
      </c>
      <c r="G167" s="444">
        <f t="shared" si="22"/>
        <v>7269.01</v>
      </c>
      <c r="H167" s="444">
        <f t="shared" si="22"/>
        <v>0</v>
      </c>
      <c r="I167" s="444">
        <f t="shared" si="22"/>
        <v>0</v>
      </c>
      <c r="J167" s="455">
        <f t="shared" si="21"/>
        <v>6000</v>
      </c>
      <c r="K167" s="513">
        <f>+F167/E167</f>
        <v>0.54781856370595849</v>
      </c>
    </row>
    <row r="168" spans="1:11" ht="21.95" customHeight="1" x14ac:dyDescent="0.25">
      <c r="A168" s="435">
        <v>5100</v>
      </c>
      <c r="B168" s="306" t="s">
        <v>308</v>
      </c>
      <c r="C168" s="443" t="s">
        <v>175</v>
      </c>
      <c r="D168" s="458"/>
      <c r="E168" s="454" t="str">
        <f>+C168</f>
        <v xml:space="preserve"> </v>
      </c>
      <c r="F168" s="451">
        <f t="shared" ref="F168:I168" si="23">+D168</f>
        <v>0</v>
      </c>
      <c r="G168" s="451" t="str">
        <f t="shared" si="23"/>
        <v xml:space="preserve"> </v>
      </c>
      <c r="H168" s="451">
        <f t="shared" si="23"/>
        <v>0</v>
      </c>
      <c r="I168" s="451" t="str">
        <f t="shared" si="23"/>
        <v xml:space="preserve"> </v>
      </c>
      <c r="J168" s="451"/>
      <c r="K168" s="513"/>
    </row>
    <row r="169" spans="1:11" ht="21.95" customHeight="1" x14ac:dyDescent="0.25">
      <c r="A169" s="433">
        <v>511</v>
      </c>
      <c r="B169" s="306" t="s">
        <v>430</v>
      </c>
      <c r="C169" s="443"/>
      <c r="D169" s="458"/>
      <c r="E169" s="452"/>
      <c r="F169" s="451"/>
      <c r="G169" s="451"/>
      <c r="H169" s="451"/>
      <c r="I169" s="451"/>
      <c r="J169" s="451"/>
      <c r="K169" s="513"/>
    </row>
    <row r="170" spans="1:11" ht="21.95" customHeight="1" x14ac:dyDescent="0.25">
      <c r="A170" s="432">
        <v>51101</v>
      </c>
      <c r="B170" s="306" t="s">
        <v>430</v>
      </c>
      <c r="C170" s="443">
        <v>0</v>
      </c>
      <c r="D170" s="458">
        <v>7269.01</v>
      </c>
      <c r="E170" s="454">
        <f>+C170+D170</f>
        <v>7269.01</v>
      </c>
      <c r="F170" s="451">
        <v>7269.01</v>
      </c>
      <c r="G170" s="451">
        <v>7269.01</v>
      </c>
      <c r="H170" s="451">
        <v>0</v>
      </c>
      <c r="I170" s="451">
        <v>0</v>
      </c>
      <c r="J170" s="451">
        <f t="shared" ref="J170" si="24">+E170-F170</f>
        <v>0</v>
      </c>
      <c r="K170" s="513">
        <f>+F170/E170</f>
        <v>1</v>
      </c>
    </row>
    <row r="171" spans="1:11" ht="21.95" hidden="1" customHeight="1" x14ac:dyDescent="0.25">
      <c r="A171" s="435">
        <v>5200</v>
      </c>
      <c r="B171" s="306" t="s">
        <v>309</v>
      </c>
      <c r="C171" s="443"/>
      <c r="D171" s="458"/>
      <c r="E171" s="452"/>
      <c r="F171" s="451"/>
      <c r="G171" s="451"/>
      <c r="H171" s="451"/>
      <c r="I171" s="451"/>
      <c r="J171" s="451"/>
      <c r="K171" s="513"/>
    </row>
    <row r="172" spans="1:11" ht="21.95" hidden="1" customHeight="1" x14ac:dyDescent="0.25">
      <c r="A172" s="433">
        <v>521</v>
      </c>
      <c r="B172" s="306" t="s">
        <v>431</v>
      </c>
      <c r="C172" s="443"/>
      <c r="D172" s="458"/>
      <c r="E172" s="452"/>
      <c r="F172" s="451"/>
      <c r="G172" s="451"/>
      <c r="H172" s="451"/>
      <c r="I172" s="451"/>
      <c r="J172" s="451"/>
      <c r="K172" s="513"/>
    </row>
    <row r="173" spans="1:11" ht="21.95" hidden="1" customHeight="1" x14ac:dyDescent="0.25">
      <c r="A173" s="432">
        <v>52101</v>
      </c>
      <c r="B173" s="306" t="s">
        <v>431</v>
      </c>
      <c r="C173" s="443">
        <v>0</v>
      </c>
      <c r="D173" s="458"/>
      <c r="E173" s="452"/>
      <c r="F173" s="451"/>
      <c r="G173" s="451"/>
      <c r="H173" s="451"/>
      <c r="I173" s="451"/>
      <c r="J173" s="451"/>
      <c r="K173" s="513"/>
    </row>
    <row r="174" spans="1:11" ht="21.95" hidden="1" customHeight="1" x14ac:dyDescent="0.25">
      <c r="A174" s="435">
        <v>5600</v>
      </c>
      <c r="B174" s="306" t="s">
        <v>310</v>
      </c>
      <c r="C174" s="443"/>
      <c r="D174" s="458"/>
      <c r="E174" s="452"/>
      <c r="F174" s="451"/>
      <c r="G174" s="451"/>
      <c r="H174" s="451"/>
      <c r="I174" s="451"/>
      <c r="J174" s="451"/>
      <c r="K174" s="513"/>
    </row>
    <row r="175" spans="1:11" ht="21.95" hidden="1" customHeight="1" x14ac:dyDescent="0.25">
      <c r="A175" s="433">
        <v>564</v>
      </c>
      <c r="B175" s="306" t="s">
        <v>432</v>
      </c>
      <c r="C175" s="443"/>
      <c r="D175" s="458"/>
      <c r="E175" s="452"/>
      <c r="F175" s="451"/>
      <c r="G175" s="451"/>
      <c r="H175" s="451"/>
      <c r="I175" s="451"/>
      <c r="J175" s="451"/>
      <c r="K175" s="513"/>
    </row>
    <row r="176" spans="1:11" ht="21.95" hidden="1" customHeight="1" x14ac:dyDescent="0.25">
      <c r="A176" s="432">
        <v>56401</v>
      </c>
      <c r="B176" s="306" t="s">
        <v>432</v>
      </c>
      <c r="C176" s="443"/>
      <c r="D176" s="458"/>
      <c r="E176" s="452"/>
      <c r="F176" s="451"/>
      <c r="G176" s="451"/>
      <c r="H176" s="451"/>
      <c r="I176" s="451"/>
      <c r="J176" s="451"/>
      <c r="K176" s="513"/>
    </row>
    <row r="177" spans="1:11" ht="21.95" hidden="1" customHeight="1" x14ac:dyDescent="0.25">
      <c r="A177" s="432">
        <v>51501</v>
      </c>
      <c r="B177" s="306" t="s">
        <v>433</v>
      </c>
      <c r="C177" s="443">
        <v>0</v>
      </c>
      <c r="D177" s="458"/>
      <c r="E177" s="452"/>
      <c r="F177" s="451"/>
      <c r="G177" s="451"/>
      <c r="H177" s="451"/>
      <c r="I177" s="451"/>
      <c r="J177" s="451"/>
      <c r="K177" s="513"/>
    </row>
    <row r="178" spans="1:11" ht="21.95" hidden="1" customHeight="1" x14ac:dyDescent="0.25">
      <c r="A178" s="435">
        <v>5200</v>
      </c>
      <c r="B178" s="306" t="s">
        <v>309</v>
      </c>
      <c r="C178" s="443"/>
      <c r="D178" s="458"/>
      <c r="E178" s="452"/>
      <c r="F178" s="451"/>
      <c r="G178" s="451"/>
      <c r="H178" s="451"/>
      <c r="I178" s="451"/>
      <c r="J178" s="451"/>
      <c r="K178" s="513"/>
    </row>
    <row r="179" spans="1:11" ht="21.95" hidden="1" customHeight="1" x14ac:dyDescent="0.25">
      <c r="A179" s="433">
        <v>521</v>
      </c>
      <c r="B179" s="306" t="s">
        <v>431</v>
      </c>
      <c r="C179" s="443"/>
      <c r="D179" s="458"/>
      <c r="E179" s="452"/>
      <c r="F179" s="451"/>
      <c r="G179" s="451"/>
      <c r="H179" s="451"/>
      <c r="I179" s="451"/>
      <c r="J179" s="451"/>
      <c r="K179" s="513"/>
    </row>
    <row r="180" spans="1:11" ht="21.95" hidden="1" customHeight="1" x14ac:dyDescent="0.25">
      <c r="A180" s="432">
        <v>52101</v>
      </c>
      <c r="B180" s="306" t="s">
        <v>431</v>
      </c>
      <c r="C180" s="443"/>
      <c r="D180" s="458"/>
      <c r="E180" s="452"/>
      <c r="F180" s="451"/>
      <c r="G180" s="451"/>
      <c r="H180" s="451"/>
      <c r="I180" s="451"/>
      <c r="J180" s="451"/>
      <c r="K180" s="513"/>
    </row>
    <row r="181" spans="1:11" ht="21.95" customHeight="1" x14ac:dyDescent="0.25">
      <c r="A181" s="435">
        <v>5900</v>
      </c>
      <c r="B181" s="306" t="s">
        <v>311</v>
      </c>
      <c r="C181" s="443"/>
      <c r="D181" s="458"/>
      <c r="E181" s="452"/>
      <c r="F181" s="451"/>
      <c r="G181" s="451"/>
      <c r="H181" s="451"/>
      <c r="I181" s="451"/>
      <c r="J181" s="451"/>
      <c r="K181" s="513"/>
    </row>
    <row r="182" spans="1:11" ht="21.95" customHeight="1" x14ac:dyDescent="0.25">
      <c r="A182" s="433">
        <v>597</v>
      </c>
      <c r="B182" s="306" t="s">
        <v>434</v>
      </c>
      <c r="C182" s="443"/>
      <c r="D182" s="458"/>
      <c r="E182" s="452"/>
      <c r="F182" s="451"/>
      <c r="G182" s="451"/>
      <c r="H182" s="451"/>
      <c r="I182" s="451"/>
      <c r="J182" s="451"/>
      <c r="K182" s="513"/>
    </row>
    <row r="183" spans="1:11" ht="21.95" customHeight="1" thickBot="1" x14ac:dyDescent="0.3">
      <c r="A183" s="438">
        <v>59701</v>
      </c>
      <c r="B183" s="307" t="s">
        <v>434</v>
      </c>
      <c r="C183" s="446">
        <v>6000</v>
      </c>
      <c r="D183" s="459"/>
      <c r="E183" s="454">
        <f>+C183+D183</f>
        <v>6000</v>
      </c>
      <c r="F183" s="457">
        <v>0</v>
      </c>
      <c r="G183" s="457">
        <v>0</v>
      </c>
      <c r="H183" s="457">
        <v>0</v>
      </c>
      <c r="I183" s="457">
        <v>0</v>
      </c>
      <c r="J183" s="457">
        <f t="shared" ref="J183" si="25">+E183-F183</f>
        <v>6000</v>
      </c>
      <c r="K183" s="514">
        <f>+F183/E183</f>
        <v>0</v>
      </c>
    </row>
    <row r="184" spans="1:11" s="76" customFormat="1" ht="20.25" customHeight="1" thickBot="1" x14ac:dyDescent="0.3">
      <c r="A184" s="448"/>
      <c r="B184" s="449" t="s">
        <v>171</v>
      </c>
      <c r="C184" s="450">
        <f>+C10+C45+C97+C167</f>
        <v>4506565</v>
      </c>
      <c r="D184" s="450">
        <f>+D10+D45+D97+D167</f>
        <v>0</v>
      </c>
      <c r="E184" s="515">
        <f t="shared" ref="E184:J184" si="26">+E10+E45+E97+E167</f>
        <v>4506565</v>
      </c>
      <c r="F184" s="450">
        <f t="shared" si="26"/>
        <v>3100627.33</v>
      </c>
      <c r="G184" s="450">
        <f t="shared" si="26"/>
        <v>2894899.0899999994</v>
      </c>
      <c r="H184" s="450">
        <f t="shared" si="26"/>
        <v>1035473.3099999999</v>
      </c>
      <c r="I184" s="450">
        <f t="shared" si="26"/>
        <v>932604.22</v>
      </c>
      <c r="J184" s="450">
        <f t="shared" si="26"/>
        <v>1405937.6699999997</v>
      </c>
      <c r="K184" s="514">
        <f>+F184/E184</f>
        <v>0.68802454419274994</v>
      </c>
    </row>
    <row r="187" spans="1:11" x14ac:dyDescent="0.25">
      <c r="C187" s="584"/>
      <c r="D187" s="584"/>
      <c r="E187" s="584"/>
      <c r="F187" s="584"/>
      <c r="G187" s="584"/>
      <c r="H187" s="584"/>
    </row>
    <row r="188" spans="1:11" x14ac:dyDescent="0.25">
      <c r="C188" s="584"/>
      <c r="D188" s="584"/>
      <c r="E188" s="584"/>
      <c r="F188" s="584"/>
      <c r="G188" s="584"/>
      <c r="H188" s="584"/>
    </row>
    <row r="189" spans="1:11" x14ac:dyDescent="0.25">
      <c r="C189" s="584"/>
      <c r="D189" s="584"/>
      <c r="E189" s="584"/>
      <c r="F189" s="584"/>
      <c r="G189" s="584"/>
      <c r="H189" s="584"/>
    </row>
    <row r="190" spans="1:11" x14ac:dyDescent="0.25">
      <c r="C190" s="584"/>
      <c r="D190" s="584"/>
      <c r="E190" s="584"/>
      <c r="F190" s="584"/>
      <c r="G190" s="584"/>
      <c r="H190" s="584"/>
    </row>
    <row r="191" spans="1:11" x14ac:dyDescent="0.25">
      <c r="C191" s="584"/>
      <c r="D191" s="584"/>
      <c r="E191" s="584"/>
      <c r="F191" s="584"/>
      <c r="G191" s="584"/>
      <c r="H191" s="584"/>
    </row>
    <row r="192" spans="1:11" x14ac:dyDescent="0.25">
      <c r="C192" s="584"/>
      <c r="D192" s="584"/>
      <c r="E192" s="584"/>
      <c r="F192" s="584"/>
      <c r="G192" s="584"/>
      <c r="H192" s="584"/>
    </row>
    <row r="193" spans="3:8" x14ac:dyDescent="0.25">
      <c r="C193" s="584"/>
      <c r="D193" s="584"/>
      <c r="E193" s="584"/>
      <c r="F193" s="584"/>
      <c r="G193" s="584"/>
      <c r="H193" s="584"/>
    </row>
    <row r="194" spans="3:8" x14ac:dyDescent="0.25">
      <c r="C194" s="584"/>
      <c r="D194" s="584"/>
      <c r="E194" s="584"/>
      <c r="F194" s="584"/>
      <c r="G194" s="584"/>
      <c r="H194" s="584"/>
    </row>
    <row r="195" spans="3:8" x14ac:dyDescent="0.25">
      <c r="C195" s="584"/>
      <c r="D195" s="584"/>
      <c r="E195" s="584"/>
      <c r="F195" s="584"/>
      <c r="G195" s="584"/>
      <c r="H195" s="584"/>
    </row>
    <row r="196" spans="3:8" x14ac:dyDescent="0.25">
      <c r="C196" s="584"/>
      <c r="D196" s="584"/>
      <c r="E196" s="584"/>
      <c r="F196" s="584"/>
      <c r="G196" s="584"/>
      <c r="H196" s="584"/>
    </row>
  </sheetData>
  <mergeCells count="18">
    <mergeCell ref="C192:H192"/>
    <mergeCell ref="C193:H193"/>
    <mergeCell ref="C194:H194"/>
    <mergeCell ref="C195:H195"/>
    <mergeCell ref="C196:H196"/>
    <mergeCell ref="C187:H187"/>
    <mergeCell ref="C188:H188"/>
    <mergeCell ref="C189:H189"/>
    <mergeCell ref="C190:H190"/>
    <mergeCell ref="C191:H191"/>
    <mergeCell ref="A7:B7"/>
    <mergeCell ref="A8:B8"/>
    <mergeCell ref="A1:K1"/>
    <mergeCell ref="A2:K2"/>
    <mergeCell ref="A3:K3"/>
    <mergeCell ref="A4:K4"/>
    <mergeCell ref="A5:K5"/>
    <mergeCell ref="A6:K6"/>
  </mergeCells>
  <pageMargins left="0.27559055118110237" right="0.27559055118110237" top="0.51" bottom="0.21" header="0.31496062992125984" footer="0.17"/>
  <pageSetup scale="7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13" zoomScale="98" zoomScaleNormal="98" workbookViewId="0">
      <selection activeCell="A66" sqref="A66:XFD66"/>
    </sheetView>
  </sheetViews>
  <sheetFormatPr baseColWidth="10" defaultColWidth="11.42578125" defaultRowHeight="15" x14ac:dyDescent="0.25"/>
  <cols>
    <col min="1" max="1" width="6.140625" style="76" customWidth="1"/>
    <col min="2" max="2" width="36.140625" style="76" customWidth="1"/>
    <col min="3" max="3" width="13.7109375" style="76" customWidth="1"/>
    <col min="4" max="4" width="10.5703125" style="76" customWidth="1"/>
    <col min="5" max="5" width="13" style="76" customWidth="1"/>
    <col min="6" max="6" width="13.7109375" style="76" customWidth="1"/>
    <col min="7" max="7" width="22.42578125" style="76" customWidth="1"/>
    <col min="8" max="10" width="13.7109375" style="76" customWidth="1"/>
    <col min="11" max="16384" width="11.42578125" style="76"/>
  </cols>
  <sheetData>
    <row r="1" spans="1:10" s="100" customFormat="1" x14ac:dyDescent="0.25">
      <c r="A1" s="548" t="s">
        <v>174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s="101" customFormat="1" ht="15.75" x14ac:dyDescent="0.25">
      <c r="A2" s="548" t="s">
        <v>162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s="101" customFormat="1" ht="15.75" x14ac:dyDescent="0.25">
      <c r="A3" s="548" t="s">
        <v>447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10" s="101" customFormat="1" ht="15.75" x14ac:dyDescent="0.25">
      <c r="A4" s="548" t="s">
        <v>330</v>
      </c>
      <c r="B4" s="548"/>
      <c r="C4" s="548"/>
      <c r="D4" s="548"/>
      <c r="E4" s="548"/>
      <c r="F4" s="548"/>
      <c r="G4" s="548"/>
      <c r="H4" s="548"/>
      <c r="I4" s="548"/>
      <c r="J4" s="548"/>
    </row>
    <row r="5" spans="1:10" s="101" customFormat="1" ht="15.75" x14ac:dyDescent="0.25">
      <c r="A5" s="548" t="s">
        <v>753</v>
      </c>
      <c r="B5" s="548"/>
      <c r="C5" s="548"/>
      <c r="D5" s="548"/>
      <c r="E5" s="548"/>
      <c r="F5" s="548"/>
      <c r="G5" s="548"/>
      <c r="H5" s="548"/>
      <c r="I5" s="548"/>
      <c r="J5" s="548"/>
    </row>
    <row r="6" spans="1:10" s="328" customFormat="1" ht="15.75" thickBot="1" x14ac:dyDescent="0.3">
      <c r="A6" s="549" t="s">
        <v>125</v>
      </c>
      <c r="B6" s="549"/>
      <c r="C6" s="549"/>
      <c r="D6" s="549"/>
      <c r="E6" s="549"/>
      <c r="F6" s="549"/>
      <c r="G6" s="549"/>
      <c r="H6" s="549"/>
      <c r="I6" s="549"/>
      <c r="J6" s="549"/>
    </row>
    <row r="7" spans="1:10" s="131" customFormat="1" ht="53.25" customHeight="1" x14ac:dyDescent="0.25">
      <c r="A7" s="576" t="s">
        <v>116</v>
      </c>
      <c r="B7" s="577"/>
      <c r="C7" s="117" t="s">
        <v>247</v>
      </c>
      <c r="D7" s="130" t="s">
        <v>164</v>
      </c>
      <c r="E7" s="308" t="s">
        <v>248</v>
      </c>
      <c r="F7" s="318" t="s">
        <v>798</v>
      </c>
      <c r="G7" s="318" t="s">
        <v>797</v>
      </c>
      <c r="H7" s="154" t="s">
        <v>796</v>
      </c>
      <c r="I7" s="154" t="s">
        <v>795</v>
      </c>
      <c r="J7" s="117" t="s">
        <v>448</v>
      </c>
    </row>
    <row r="8" spans="1:10" s="132" customFormat="1" ht="13.5" thickBot="1" x14ac:dyDescent="0.3">
      <c r="A8" s="585"/>
      <c r="B8" s="586"/>
      <c r="C8" s="119" t="s">
        <v>242</v>
      </c>
      <c r="D8" s="118" t="s">
        <v>243</v>
      </c>
      <c r="E8" s="118" t="s">
        <v>166</v>
      </c>
      <c r="F8" s="332" t="s">
        <v>244</v>
      </c>
      <c r="G8" s="332" t="s">
        <v>245</v>
      </c>
      <c r="H8" s="155" t="s">
        <v>764</v>
      </c>
      <c r="I8" s="155" t="s">
        <v>765</v>
      </c>
      <c r="J8" s="118" t="s">
        <v>794</v>
      </c>
    </row>
    <row r="9" spans="1:10" ht="29.25" customHeight="1" x14ac:dyDescent="0.25">
      <c r="A9" s="133"/>
      <c r="B9" s="120" t="s">
        <v>449</v>
      </c>
      <c r="C9" s="245">
        <v>4506565</v>
      </c>
      <c r="D9" s="245"/>
      <c r="E9" s="245">
        <v>4506565</v>
      </c>
      <c r="F9" s="245">
        <v>3100627.33</v>
      </c>
      <c r="G9" s="245">
        <v>2894899.09</v>
      </c>
      <c r="H9" s="245">
        <v>1035473.31</v>
      </c>
      <c r="I9" s="245">
        <v>932604.22</v>
      </c>
      <c r="J9" s="245">
        <f>+E9-F9</f>
        <v>1405937.67</v>
      </c>
    </row>
    <row r="10" spans="1:10" ht="29.25" customHeight="1" x14ac:dyDescent="0.25">
      <c r="A10" s="133"/>
      <c r="B10" s="120"/>
      <c r="C10" s="245"/>
      <c r="D10" s="245"/>
      <c r="E10" s="245"/>
      <c r="F10" s="245"/>
      <c r="G10" s="245"/>
      <c r="H10" s="245"/>
      <c r="I10" s="245"/>
      <c r="J10" s="245"/>
    </row>
    <row r="11" spans="1:10" ht="29.25" customHeight="1" x14ac:dyDescent="0.25">
      <c r="A11" s="133"/>
      <c r="B11" s="120" t="s">
        <v>450</v>
      </c>
      <c r="C11" s="245"/>
      <c r="D11" s="245"/>
      <c r="E11" s="245"/>
      <c r="F11" s="245"/>
      <c r="G11" s="245"/>
      <c r="H11" s="245"/>
      <c r="I11" s="245"/>
      <c r="J11" s="245"/>
    </row>
    <row r="12" spans="1:10" ht="29.25" customHeight="1" x14ac:dyDescent="0.25">
      <c r="A12" s="133"/>
      <c r="B12" s="120"/>
      <c r="C12" s="245"/>
      <c r="D12" s="245"/>
      <c r="E12" s="245"/>
      <c r="F12" s="245"/>
      <c r="G12" s="245"/>
      <c r="H12" s="245"/>
      <c r="I12" s="245"/>
      <c r="J12" s="245"/>
    </row>
    <row r="13" spans="1:10" ht="29.25" customHeight="1" x14ac:dyDescent="0.25">
      <c r="A13" s="133"/>
      <c r="B13" s="120" t="s">
        <v>451</v>
      </c>
      <c r="C13" s="245"/>
      <c r="D13" s="245"/>
      <c r="E13" s="245"/>
      <c r="F13" s="245"/>
      <c r="G13" s="245"/>
      <c r="H13" s="245"/>
      <c r="I13" s="245"/>
      <c r="J13" s="245"/>
    </row>
    <row r="14" spans="1:10" ht="29.25" customHeight="1" x14ac:dyDescent="0.25">
      <c r="A14" s="133"/>
      <c r="B14" s="120"/>
      <c r="C14" s="245"/>
      <c r="D14" s="245"/>
      <c r="E14" s="245"/>
      <c r="F14" s="245"/>
      <c r="G14" s="245"/>
      <c r="H14" s="245"/>
      <c r="I14" s="245"/>
      <c r="J14" s="245"/>
    </row>
    <row r="15" spans="1:10" ht="29.25" customHeight="1" x14ac:dyDescent="0.25">
      <c r="A15" s="133"/>
      <c r="B15" s="120" t="s">
        <v>519</v>
      </c>
      <c r="C15" s="245"/>
      <c r="D15" s="245"/>
      <c r="E15" s="245"/>
      <c r="F15" s="245"/>
      <c r="G15" s="245"/>
      <c r="H15" s="245"/>
      <c r="I15" s="245"/>
      <c r="J15" s="245"/>
    </row>
    <row r="16" spans="1:10" ht="29.25" customHeight="1" x14ac:dyDescent="0.25">
      <c r="A16" s="133"/>
      <c r="B16" s="120"/>
      <c r="C16" s="245"/>
      <c r="D16" s="245"/>
      <c r="E16" s="245"/>
      <c r="F16" s="245"/>
      <c r="G16" s="245"/>
      <c r="H16" s="245"/>
      <c r="I16" s="245"/>
      <c r="J16" s="245"/>
    </row>
    <row r="17" spans="1:10" ht="29.25" customHeight="1" x14ac:dyDescent="0.25">
      <c r="A17" s="133"/>
      <c r="B17" s="120" t="s">
        <v>35</v>
      </c>
      <c r="C17" s="245"/>
      <c r="D17" s="245"/>
      <c r="E17" s="245"/>
      <c r="F17" s="245"/>
      <c r="G17" s="245"/>
      <c r="H17" s="245"/>
      <c r="I17" s="245"/>
      <c r="J17" s="245"/>
    </row>
    <row r="18" spans="1:10" ht="29.25" customHeight="1" thickBot="1" x14ac:dyDescent="0.3">
      <c r="A18" s="134"/>
      <c r="B18" s="121"/>
      <c r="C18" s="246"/>
      <c r="D18" s="246"/>
      <c r="E18" s="246"/>
      <c r="F18" s="246"/>
      <c r="G18" s="246"/>
      <c r="H18" s="246"/>
      <c r="I18" s="246"/>
      <c r="J18" s="246"/>
    </row>
    <row r="19" spans="1:10" ht="30" customHeight="1" thickBot="1" x14ac:dyDescent="0.3">
      <c r="A19" s="128"/>
      <c r="B19" s="129" t="s">
        <v>171</v>
      </c>
      <c r="C19" s="246">
        <f>+C9</f>
        <v>4506565</v>
      </c>
      <c r="D19" s="246">
        <f t="shared" ref="D19:J19" si="0">+D9</f>
        <v>0</v>
      </c>
      <c r="E19" s="246">
        <f t="shared" si="0"/>
        <v>4506565</v>
      </c>
      <c r="F19" s="246">
        <f t="shared" si="0"/>
        <v>3100627.33</v>
      </c>
      <c r="G19" s="246">
        <f t="shared" si="0"/>
        <v>2894899.09</v>
      </c>
      <c r="H19" s="246">
        <f t="shared" si="0"/>
        <v>1035473.31</v>
      </c>
      <c r="I19" s="246">
        <f t="shared" si="0"/>
        <v>932604.22</v>
      </c>
      <c r="J19" s="246">
        <f t="shared" si="0"/>
        <v>1405937.67</v>
      </c>
    </row>
    <row r="28" spans="1:10" s="100" customFormat="1" x14ac:dyDescent="0.25">
      <c r="A28" s="548" t="s">
        <v>174</v>
      </c>
      <c r="B28" s="548"/>
      <c r="C28" s="548"/>
      <c r="D28" s="548"/>
      <c r="E28" s="548"/>
      <c r="F28" s="548"/>
      <c r="G28" s="548"/>
      <c r="H28" s="548"/>
      <c r="I28" s="548"/>
      <c r="J28" s="548"/>
    </row>
    <row r="29" spans="1:10" s="101" customFormat="1" ht="15.75" x14ac:dyDescent="0.25">
      <c r="A29" s="548" t="s">
        <v>162</v>
      </c>
      <c r="B29" s="548"/>
      <c r="C29" s="548"/>
      <c r="D29" s="548"/>
      <c r="E29" s="548"/>
      <c r="F29" s="548"/>
      <c r="G29" s="548"/>
      <c r="H29" s="548"/>
      <c r="I29" s="548"/>
      <c r="J29" s="548"/>
    </row>
    <row r="30" spans="1:10" s="101" customFormat="1" ht="15.75" x14ac:dyDescent="0.25">
      <c r="A30" s="548" t="s">
        <v>830</v>
      </c>
      <c r="B30" s="548"/>
      <c r="C30" s="548"/>
      <c r="D30" s="548"/>
      <c r="E30" s="548"/>
      <c r="F30" s="548"/>
      <c r="G30" s="548"/>
      <c r="H30" s="548"/>
      <c r="I30" s="548"/>
      <c r="J30" s="548"/>
    </row>
    <row r="31" spans="1:10" s="101" customFormat="1" ht="15.75" x14ac:dyDescent="0.25">
      <c r="A31" s="322"/>
      <c r="B31" s="322"/>
      <c r="C31" s="322"/>
      <c r="D31" s="322"/>
      <c r="E31" s="322" t="s">
        <v>829</v>
      </c>
      <c r="F31" s="322"/>
      <c r="G31" s="322"/>
      <c r="H31" s="322"/>
      <c r="I31" s="322"/>
      <c r="J31" s="322"/>
    </row>
    <row r="32" spans="1:10" s="101" customFormat="1" ht="15.75" x14ac:dyDescent="0.25">
      <c r="A32" s="322"/>
      <c r="B32" s="322"/>
      <c r="C32" s="322"/>
      <c r="D32" s="390"/>
      <c r="E32" s="390" t="s">
        <v>845</v>
      </c>
      <c r="F32" s="390"/>
      <c r="G32" s="322"/>
      <c r="H32" s="322"/>
      <c r="I32" s="322"/>
      <c r="J32" s="322"/>
    </row>
    <row r="33" spans="1:10" s="101" customFormat="1" ht="15.75" x14ac:dyDescent="0.25">
      <c r="A33" s="548" t="s">
        <v>330</v>
      </c>
      <c r="B33" s="548"/>
      <c r="C33" s="548"/>
      <c r="D33" s="548"/>
      <c r="E33" s="548"/>
      <c r="F33" s="548"/>
      <c r="G33" s="548"/>
      <c r="H33" s="548"/>
      <c r="I33" s="548"/>
      <c r="J33" s="548"/>
    </row>
    <row r="34" spans="1:10" s="101" customFormat="1" ht="15.75" x14ac:dyDescent="0.25">
      <c r="A34" s="548" t="s">
        <v>753</v>
      </c>
      <c r="B34" s="548"/>
      <c r="C34" s="548"/>
      <c r="D34" s="548"/>
      <c r="E34" s="548"/>
      <c r="F34" s="548"/>
      <c r="G34" s="548"/>
      <c r="H34" s="548"/>
      <c r="I34" s="548"/>
      <c r="J34" s="548"/>
    </row>
    <row r="35" spans="1:10" s="328" customFormat="1" ht="15.75" thickBot="1" x14ac:dyDescent="0.3">
      <c r="A35" s="549" t="s">
        <v>125</v>
      </c>
      <c r="B35" s="549"/>
      <c r="C35" s="549"/>
      <c r="D35" s="549"/>
      <c r="E35" s="549"/>
      <c r="F35" s="549"/>
      <c r="G35" s="549"/>
      <c r="H35" s="549"/>
      <c r="I35" s="549"/>
      <c r="J35" s="549"/>
    </row>
    <row r="36" spans="1:10" s="131" customFormat="1" ht="53.25" customHeight="1" thickBot="1" x14ac:dyDescent="0.3">
      <c r="A36" s="389" t="s">
        <v>827</v>
      </c>
      <c r="B36" s="388" t="s">
        <v>826</v>
      </c>
      <c r="C36" s="117" t="s">
        <v>825</v>
      </c>
      <c r="D36" s="130" t="s">
        <v>824</v>
      </c>
      <c r="E36" s="591" t="s">
        <v>823</v>
      </c>
      <c r="F36" s="592"/>
      <c r="G36" s="592"/>
      <c r="H36" s="592"/>
      <c r="I36" s="592"/>
      <c r="J36" s="593"/>
    </row>
    <row r="37" spans="1:10" s="132" customFormat="1" ht="15.75" customHeight="1" thickBot="1" x14ac:dyDescent="0.3">
      <c r="A37" s="387"/>
      <c r="B37" s="386"/>
      <c r="C37" s="119"/>
      <c r="D37" s="118"/>
      <c r="E37" s="383" t="s">
        <v>821</v>
      </c>
      <c r="F37" s="602" t="s">
        <v>820</v>
      </c>
      <c r="G37" s="603"/>
      <c r="H37" s="383" t="s">
        <v>819</v>
      </c>
      <c r="I37" s="589" t="s">
        <v>818</v>
      </c>
      <c r="J37" s="590"/>
    </row>
    <row r="38" spans="1:10" s="132" customFormat="1" ht="7.5" customHeight="1" x14ac:dyDescent="0.25">
      <c r="A38" s="382"/>
      <c r="B38" s="378"/>
      <c r="C38" s="136"/>
      <c r="D38" s="136"/>
      <c r="E38" s="136"/>
      <c r="F38" s="604"/>
      <c r="G38" s="605"/>
      <c r="H38" s="335"/>
      <c r="I38" s="600"/>
      <c r="J38" s="601"/>
    </row>
    <row r="39" spans="1:10" ht="27.75" customHeight="1" x14ac:dyDescent="0.25">
      <c r="A39" s="371">
        <v>451</v>
      </c>
      <c r="B39" s="370" t="s">
        <v>817</v>
      </c>
      <c r="C39" s="367">
        <v>4</v>
      </c>
      <c r="D39" s="370"/>
      <c r="E39" s="367" t="s">
        <v>844</v>
      </c>
      <c r="F39" s="587" t="s">
        <v>817</v>
      </c>
      <c r="G39" s="588"/>
      <c r="H39" s="367" t="s">
        <v>813</v>
      </c>
      <c r="I39" s="587" t="s">
        <v>812</v>
      </c>
      <c r="J39" s="588"/>
    </row>
    <row r="40" spans="1:10" ht="27.75" customHeight="1" x14ac:dyDescent="0.25">
      <c r="A40" s="371">
        <v>452</v>
      </c>
      <c r="B40" s="370" t="s">
        <v>816</v>
      </c>
      <c r="C40" s="367">
        <v>4</v>
      </c>
      <c r="D40" s="370"/>
      <c r="E40" s="367" t="s">
        <v>843</v>
      </c>
      <c r="F40" s="587" t="s">
        <v>816</v>
      </c>
      <c r="G40" s="588"/>
      <c r="H40" s="367" t="s">
        <v>813</v>
      </c>
      <c r="I40" s="587" t="s">
        <v>812</v>
      </c>
      <c r="J40" s="588"/>
    </row>
    <row r="41" spans="1:10" ht="27.75" customHeight="1" x14ac:dyDescent="0.25">
      <c r="A41" s="371">
        <v>459</v>
      </c>
      <c r="B41" s="370" t="s">
        <v>815</v>
      </c>
      <c r="C41" s="367">
        <v>4</v>
      </c>
      <c r="D41" s="370"/>
      <c r="E41" s="367" t="s">
        <v>842</v>
      </c>
      <c r="F41" s="587" t="s">
        <v>815</v>
      </c>
      <c r="G41" s="588"/>
      <c r="H41" s="367" t="s">
        <v>813</v>
      </c>
      <c r="I41" s="587" t="s">
        <v>812</v>
      </c>
      <c r="J41" s="588"/>
    </row>
    <row r="42" spans="1:10" ht="27.75" customHeight="1" x14ac:dyDescent="0.25">
      <c r="A42" s="371"/>
      <c r="B42" s="391" t="s">
        <v>811</v>
      </c>
      <c r="C42" s="367"/>
      <c r="D42" s="370"/>
      <c r="E42" s="367"/>
      <c r="F42" s="587"/>
      <c r="G42" s="588"/>
      <c r="H42" s="367"/>
      <c r="I42" s="587"/>
      <c r="J42" s="588"/>
    </row>
    <row r="43" spans="1:10" ht="27.75" customHeight="1" x14ac:dyDescent="0.25">
      <c r="A43" s="371">
        <v>471</v>
      </c>
      <c r="B43" s="370" t="s">
        <v>840</v>
      </c>
      <c r="C43" s="367">
        <v>4</v>
      </c>
      <c r="D43" s="370"/>
      <c r="E43" s="367" t="s">
        <v>841</v>
      </c>
      <c r="F43" s="587" t="s">
        <v>840</v>
      </c>
      <c r="G43" s="588"/>
      <c r="H43" s="367" t="s">
        <v>813</v>
      </c>
      <c r="I43" s="587" t="s">
        <v>812</v>
      </c>
      <c r="J43" s="588"/>
    </row>
    <row r="44" spans="1:10" ht="27.75" customHeight="1" x14ac:dyDescent="0.25">
      <c r="A44" s="371"/>
      <c r="B44" s="391" t="s">
        <v>811</v>
      </c>
      <c r="C44" s="367"/>
      <c r="D44" s="370"/>
      <c r="E44" s="367"/>
      <c r="F44" s="587"/>
      <c r="G44" s="588"/>
      <c r="H44" s="367"/>
      <c r="I44" s="587"/>
      <c r="J44" s="588"/>
    </row>
    <row r="45" spans="1:10" ht="27.75" customHeight="1" x14ac:dyDescent="0.25">
      <c r="A45" s="371">
        <v>811</v>
      </c>
      <c r="B45" s="370" t="s">
        <v>839</v>
      </c>
      <c r="C45" s="367">
        <v>5</v>
      </c>
      <c r="D45" s="370"/>
      <c r="E45" s="367" t="s">
        <v>833</v>
      </c>
      <c r="F45" s="594" t="s">
        <v>832</v>
      </c>
      <c r="G45" s="595"/>
      <c r="H45" s="367" t="s">
        <v>802</v>
      </c>
      <c r="I45" s="587" t="s">
        <v>831</v>
      </c>
      <c r="J45" s="588"/>
    </row>
    <row r="46" spans="1:10" ht="27.75" customHeight="1" x14ac:dyDescent="0.25">
      <c r="A46" s="371">
        <v>812</v>
      </c>
      <c r="B46" s="370" t="s">
        <v>838</v>
      </c>
      <c r="C46" s="367">
        <v>5</v>
      </c>
      <c r="D46" s="370"/>
      <c r="E46" s="367" t="s">
        <v>833</v>
      </c>
      <c r="F46" s="594" t="s">
        <v>832</v>
      </c>
      <c r="G46" s="595"/>
      <c r="H46" s="367" t="s">
        <v>802</v>
      </c>
      <c r="I46" s="587" t="s">
        <v>831</v>
      </c>
      <c r="J46" s="588"/>
    </row>
    <row r="47" spans="1:10" ht="27.75" customHeight="1" x14ac:dyDescent="0.25">
      <c r="A47" s="371">
        <v>813</v>
      </c>
      <c r="B47" s="370" t="s">
        <v>836</v>
      </c>
      <c r="C47" s="367">
        <v>5</v>
      </c>
      <c r="D47" s="370"/>
      <c r="E47" s="367" t="s">
        <v>837</v>
      </c>
      <c r="F47" s="587" t="s">
        <v>836</v>
      </c>
      <c r="G47" s="588"/>
      <c r="H47" s="367" t="s">
        <v>802</v>
      </c>
      <c r="I47" s="587" t="s">
        <v>831</v>
      </c>
      <c r="J47" s="588"/>
    </row>
    <row r="48" spans="1:10" ht="27.75" customHeight="1" x14ac:dyDescent="0.25">
      <c r="A48" s="371">
        <v>814</v>
      </c>
      <c r="B48" s="370" t="s">
        <v>835</v>
      </c>
      <c r="C48" s="367">
        <v>5</v>
      </c>
      <c r="D48" s="370"/>
      <c r="E48" s="367" t="s">
        <v>833</v>
      </c>
      <c r="F48" s="594" t="s">
        <v>832</v>
      </c>
      <c r="G48" s="595"/>
      <c r="H48" s="367" t="s">
        <v>802</v>
      </c>
      <c r="I48" s="587" t="s">
        <v>831</v>
      </c>
      <c r="J48" s="588"/>
    </row>
    <row r="49" spans="1:10" ht="27.75" customHeight="1" x14ac:dyDescent="0.25">
      <c r="A49" s="371">
        <v>815</v>
      </c>
      <c r="B49" s="370" t="s">
        <v>834</v>
      </c>
      <c r="C49" s="367">
        <v>5</v>
      </c>
      <c r="D49" s="370"/>
      <c r="E49" s="367" t="s">
        <v>833</v>
      </c>
      <c r="F49" s="594" t="s">
        <v>832</v>
      </c>
      <c r="G49" s="595"/>
      <c r="H49" s="367" t="s">
        <v>802</v>
      </c>
      <c r="I49" s="587" t="s">
        <v>831</v>
      </c>
      <c r="J49" s="588"/>
    </row>
    <row r="50" spans="1:10" ht="27.75" customHeight="1" thickBot="1" x14ac:dyDescent="0.3">
      <c r="A50" s="366">
        <v>816</v>
      </c>
      <c r="B50" s="129" t="s">
        <v>804</v>
      </c>
      <c r="C50" s="363">
        <v>5</v>
      </c>
      <c r="D50" s="129"/>
      <c r="E50" s="363" t="s">
        <v>833</v>
      </c>
      <c r="F50" s="596" t="s">
        <v>832</v>
      </c>
      <c r="G50" s="597"/>
      <c r="H50" s="363" t="s">
        <v>802</v>
      </c>
      <c r="I50" s="598" t="s">
        <v>831</v>
      </c>
      <c r="J50" s="599"/>
    </row>
    <row r="56" spans="1:10" s="100" customFormat="1" x14ac:dyDescent="0.25">
      <c r="A56" s="548" t="s">
        <v>174</v>
      </c>
      <c r="B56" s="548"/>
      <c r="C56" s="548"/>
      <c r="D56" s="548"/>
      <c r="E56" s="548"/>
      <c r="F56" s="548"/>
      <c r="G56" s="548"/>
      <c r="H56" s="548"/>
      <c r="I56" s="548"/>
      <c r="J56" s="548"/>
    </row>
    <row r="57" spans="1:10" s="101" customFormat="1" ht="15.75" x14ac:dyDescent="0.25">
      <c r="A57" s="548" t="s">
        <v>162</v>
      </c>
      <c r="B57" s="548"/>
      <c r="C57" s="548"/>
      <c r="D57" s="548"/>
      <c r="E57" s="548"/>
      <c r="F57" s="548"/>
      <c r="G57" s="548"/>
      <c r="H57" s="548"/>
      <c r="I57" s="548"/>
      <c r="J57" s="548"/>
    </row>
    <row r="58" spans="1:10" s="101" customFormat="1" ht="15.75" x14ac:dyDescent="0.25">
      <c r="A58" s="548" t="s">
        <v>830</v>
      </c>
      <c r="B58" s="548"/>
      <c r="C58" s="548"/>
      <c r="D58" s="548"/>
      <c r="E58" s="548"/>
      <c r="F58" s="548"/>
      <c r="G58" s="548"/>
      <c r="H58" s="548"/>
      <c r="I58" s="548"/>
      <c r="J58" s="548"/>
    </row>
    <row r="59" spans="1:10" s="101" customFormat="1" ht="15.75" x14ac:dyDescent="0.25">
      <c r="A59" s="322"/>
      <c r="B59" s="322"/>
      <c r="C59" s="322"/>
      <c r="D59" s="322"/>
      <c r="E59" s="322" t="s">
        <v>829</v>
      </c>
      <c r="F59" s="322"/>
      <c r="G59" s="322"/>
      <c r="H59" s="322"/>
      <c r="I59" s="322"/>
      <c r="J59" s="322"/>
    </row>
    <row r="60" spans="1:10" s="101" customFormat="1" ht="15.75" x14ac:dyDescent="0.25">
      <c r="A60" s="322"/>
      <c r="B60" s="322"/>
      <c r="C60" s="322"/>
      <c r="D60" s="390"/>
      <c r="E60" s="390" t="s">
        <v>828</v>
      </c>
      <c r="F60" s="390"/>
      <c r="G60" s="322"/>
      <c r="H60" s="322"/>
      <c r="I60" s="322"/>
      <c r="J60" s="322"/>
    </row>
    <row r="61" spans="1:10" s="101" customFormat="1" ht="15.75" x14ac:dyDescent="0.25">
      <c r="A61" s="548" t="s">
        <v>330</v>
      </c>
      <c r="B61" s="548"/>
      <c r="C61" s="548"/>
      <c r="D61" s="548"/>
      <c r="E61" s="548"/>
      <c r="F61" s="548"/>
      <c r="G61" s="548"/>
      <c r="H61" s="548"/>
      <c r="I61" s="548"/>
      <c r="J61" s="548"/>
    </row>
    <row r="62" spans="1:10" s="101" customFormat="1" ht="15.75" x14ac:dyDescent="0.25">
      <c r="A62" s="548" t="s">
        <v>753</v>
      </c>
      <c r="B62" s="548"/>
      <c r="C62" s="548"/>
      <c r="D62" s="548"/>
      <c r="E62" s="548"/>
      <c r="F62" s="548"/>
      <c r="G62" s="548"/>
      <c r="H62" s="548"/>
      <c r="I62" s="548"/>
      <c r="J62" s="548"/>
    </row>
    <row r="63" spans="1:10" s="328" customFormat="1" ht="15.75" thickBot="1" x14ac:dyDescent="0.3">
      <c r="A63" s="549" t="s">
        <v>125</v>
      </c>
      <c r="B63" s="549"/>
      <c r="C63" s="549"/>
      <c r="D63" s="549"/>
      <c r="E63" s="549"/>
      <c r="F63" s="549"/>
      <c r="G63" s="549"/>
      <c r="H63" s="549"/>
      <c r="I63" s="549"/>
      <c r="J63" s="549"/>
    </row>
    <row r="64" spans="1:10" s="131" customFormat="1" ht="53.25" customHeight="1" thickBot="1" x14ac:dyDescent="0.3">
      <c r="A64" s="389" t="s">
        <v>827</v>
      </c>
      <c r="B64" s="388" t="s">
        <v>826</v>
      </c>
      <c r="C64" s="117" t="s">
        <v>825</v>
      </c>
      <c r="D64" s="130" t="s">
        <v>824</v>
      </c>
      <c r="E64" s="591" t="s">
        <v>823</v>
      </c>
      <c r="F64" s="592"/>
      <c r="G64" s="592"/>
      <c r="H64" s="592"/>
      <c r="I64" s="592"/>
      <c r="J64" s="593"/>
    </row>
    <row r="65" spans="1:10" s="132" customFormat="1" ht="26.25" customHeight="1" thickBot="1" x14ac:dyDescent="0.3">
      <c r="A65" s="387"/>
      <c r="B65" s="386"/>
      <c r="C65" s="119"/>
      <c r="D65" s="118"/>
      <c r="E65" s="383" t="s">
        <v>822</v>
      </c>
      <c r="F65" s="385" t="s">
        <v>821</v>
      </c>
      <c r="G65" s="384" t="s">
        <v>820</v>
      </c>
      <c r="H65" s="383" t="s">
        <v>819</v>
      </c>
      <c r="I65" s="589" t="s">
        <v>818</v>
      </c>
      <c r="J65" s="590"/>
    </row>
    <row r="66" spans="1:10" s="132" customFormat="1" ht="15.75" customHeight="1" x14ac:dyDescent="0.25">
      <c r="A66" s="382"/>
      <c r="B66" s="378" t="s">
        <v>811</v>
      </c>
      <c r="C66" s="136"/>
      <c r="D66" s="136"/>
      <c r="E66" s="136"/>
      <c r="F66" s="381"/>
      <c r="G66" s="380"/>
      <c r="H66" s="335"/>
      <c r="I66" s="379"/>
      <c r="J66" s="136"/>
    </row>
    <row r="67" spans="1:10" ht="28.5" customHeight="1" x14ac:dyDescent="0.25">
      <c r="A67" s="371">
        <v>451</v>
      </c>
      <c r="B67" s="370" t="s">
        <v>817</v>
      </c>
      <c r="C67" s="367">
        <v>4</v>
      </c>
      <c r="D67" s="370"/>
      <c r="E67" s="367" t="s">
        <v>805</v>
      </c>
      <c r="F67" s="371" t="s">
        <v>813</v>
      </c>
      <c r="G67" s="368" t="s">
        <v>812</v>
      </c>
      <c r="H67" s="367" t="s">
        <v>800</v>
      </c>
      <c r="I67" s="587" t="s">
        <v>799</v>
      </c>
      <c r="J67" s="588"/>
    </row>
    <row r="68" spans="1:10" ht="28.5" customHeight="1" x14ac:dyDescent="0.25">
      <c r="A68" s="371">
        <v>451</v>
      </c>
      <c r="B68" s="370" t="s">
        <v>817</v>
      </c>
      <c r="C68" s="367">
        <v>4</v>
      </c>
      <c r="D68" s="370"/>
      <c r="E68" s="367" t="s">
        <v>803</v>
      </c>
      <c r="F68" s="371" t="s">
        <v>813</v>
      </c>
      <c r="G68" s="368" t="s">
        <v>812</v>
      </c>
      <c r="H68" s="367" t="s">
        <v>800</v>
      </c>
      <c r="I68" s="587" t="s">
        <v>799</v>
      </c>
      <c r="J68" s="588"/>
    </row>
    <row r="69" spans="1:10" ht="28.5" customHeight="1" x14ac:dyDescent="0.25">
      <c r="A69" s="371">
        <v>452</v>
      </c>
      <c r="B69" s="370" t="s">
        <v>816</v>
      </c>
      <c r="C69" s="367">
        <v>4</v>
      </c>
      <c r="D69" s="370"/>
      <c r="E69" s="367" t="s">
        <v>805</v>
      </c>
      <c r="F69" s="371" t="s">
        <v>813</v>
      </c>
      <c r="G69" s="368" t="s">
        <v>812</v>
      </c>
      <c r="H69" s="367" t="s">
        <v>800</v>
      </c>
      <c r="I69" s="587" t="s">
        <v>799</v>
      </c>
      <c r="J69" s="588"/>
    </row>
    <row r="70" spans="1:10" ht="28.5" customHeight="1" x14ac:dyDescent="0.25">
      <c r="A70" s="371">
        <v>452</v>
      </c>
      <c r="B70" s="370" t="s">
        <v>816</v>
      </c>
      <c r="C70" s="367">
        <v>4</v>
      </c>
      <c r="D70" s="370"/>
      <c r="E70" s="367" t="s">
        <v>803</v>
      </c>
      <c r="F70" s="371" t="s">
        <v>813</v>
      </c>
      <c r="G70" s="368" t="s">
        <v>812</v>
      </c>
      <c r="H70" s="367" t="s">
        <v>800</v>
      </c>
      <c r="I70" s="587" t="s">
        <v>799</v>
      </c>
      <c r="J70" s="588"/>
    </row>
    <row r="71" spans="1:10" ht="28.5" customHeight="1" x14ac:dyDescent="0.25">
      <c r="A71" s="371">
        <v>459</v>
      </c>
      <c r="B71" s="370" t="s">
        <v>815</v>
      </c>
      <c r="C71" s="367">
        <v>4</v>
      </c>
      <c r="D71" s="370"/>
      <c r="E71" s="367" t="s">
        <v>805</v>
      </c>
      <c r="F71" s="371" t="s">
        <v>813</v>
      </c>
      <c r="G71" s="368" t="s">
        <v>812</v>
      </c>
      <c r="H71" s="367" t="s">
        <v>800</v>
      </c>
      <c r="I71" s="587" t="s">
        <v>799</v>
      </c>
      <c r="J71" s="588"/>
    </row>
    <row r="72" spans="1:10" ht="28.5" customHeight="1" x14ac:dyDescent="0.25">
      <c r="A72" s="371">
        <v>459</v>
      </c>
      <c r="B72" s="370" t="s">
        <v>815</v>
      </c>
      <c r="C72" s="367">
        <v>4</v>
      </c>
      <c r="D72" s="370"/>
      <c r="E72" s="367" t="s">
        <v>803</v>
      </c>
      <c r="F72" s="371" t="s">
        <v>813</v>
      </c>
      <c r="G72" s="368" t="s">
        <v>812</v>
      </c>
      <c r="H72" s="367" t="s">
        <v>800</v>
      </c>
      <c r="I72" s="587" t="s">
        <v>799</v>
      </c>
      <c r="J72" s="588"/>
    </row>
    <row r="73" spans="1:10" ht="11.25" customHeight="1" x14ac:dyDescent="0.25">
      <c r="A73" s="371"/>
      <c r="B73" s="378" t="s">
        <v>811</v>
      </c>
      <c r="C73" s="367"/>
      <c r="D73" s="370"/>
      <c r="E73" s="367"/>
      <c r="F73" s="377"/>
      <c r="G73" s="376"/>
      <c r="H73" s="367"/>
      <c r="I73" s="587"/>
      <c r="J73" s="588"/>
    </row>
    <row r="74" spans="1:10" ht="28.5" customHeight="1" x14ac:dyDescent="0.25">
      <c r="A74" s="371">
        <v>471</v>
      </c>
      <c r="B74" s="370" t="s">
        <v>814</v>
      </c>
      <c r="C74" s="367">
        <v>4</v>
      </c>
      <c r="D74" s="370"/>
      <c r="E74" s="367" t="s">
        <v>805</v>
      </c>
      <c r="F74" s="377" t="s">
        <v>813</v>
      </c>
      <c r="G74" s="368" t="s">
        <v>812</v>
      </c>
      <c r="H74" s="367" t="s">
        <v>800</v>
      </c>
      <c r="I74" s="587" t="s">
        <v>799</v>
      </c>
      <c r="J74" s="588"/>
    </row>
    <row r="75" spans="1:10" ht="28.5" customHeight="1" x14ac:dyDescent="0.25">
      <c r="A75" s="371">
        <v>471</v>
      </c>
      <c r="B75" s="370" t="s">
        <v>814</v>
      </c>
      <c r="C75" s="367">
        <v>4</v>
      </c>
      <c r="D75" s="370"/>
      <c r="E75" s="367" t="s">
        <v>803</v>
      </c>
      <c r="F75" s="371" t="s">
        <v>813</v>
      </c>
      <c r="G75" s="368" t="s">
        <v>812</v>
      </c>
      <c r="H75" s="367" t="s">
        <v>800</v>
      </c>
      <c r="I75" s="587" t="s">
        <v>799</v>
      </c>
      <c r="J75" s="588"/>
    </row>
    <row r="76" spans="1:10" ht="10.5" customHeight="1" x14ac:dyDescent="0.25">
      <c r="A76" s="371"/>
      <c r="B76" s="378" t="s">
        <v>811</v>
      </c>
      <c r="C76" s="367"/>
      <c r="D76" s="370"/>
      <c r="E76" s="367"/>
      <c r="F76" s="377"/>
      <c r="G76" s="376"/>
      <c r="H76" s="367"/>
      <c r="I76" s="587"/>
      <c r="J76" s="588"/>
    </row>
    <row r="77" spans="1:10" ht="33" customHeight="1" x14ac:dyDescent="0.25">
      <c r="A77" s="371">
        <v>811</v>
      </c>
      <c r="B77" s="370" t="s">
        <v>810</v>
      </c>
      <c r="C77" s="367">
        <v>5</v>
      </c>
      <c r="D77" s="370"/>
      <c r="E77" s="367" t="s">
        <v>805</v>
      </c>
      <c r="F77" s="371" t="s">
        <v>802</v>
      </c>
      <c r="G77" s="368" t="s">
        <v>801</v>
      </c>
      <c r="H77" s="367" t="s">
        <v>800</v>
      </c>
      <c r="I77" s="587" t="s">
        <v>799</v>
      </c>
      <c r="J77" s="588"/>
    </row>
    <row r="78" spans="1:10" ht="33" customHeight="1" x14ac:dyDescent="0.25">
      <c r="A78" s="371">
        <v>811</v>
      </c>
      <c r="B78" s="370" t="s">
        <v>810</v>
      </c>
      <c r="C78" s="367">
        <v>5</v>
      </c>
      <c r="D78" s="370"/>
      <c r="E78" s="367" t="s">
        <v>803</v>
      </c>
      <c r="F78" s="371" t="s">
        <v>802</v>
      </c>
      <c r="G78" s="368" t="s">
        <v>801</v>
      </c>
      <c r="H78" s="367" t="s">
        <v>800</v>
      </c>
      <c r="I78" s="587" t="s">
        <v>799</v>
      </c>
      <c r="J78" s="588"/>
    </row>
    <row r="79" spans="1:10" ht="33" customHeight="1" x14ac:dyDescent="0.25">
      <c r="A79" s="371">
        <v>812</v>
      </c>
      <c r="B79" s="370" t="s">
        <v>809</v>
      </c>
      <c r="C79" s="367">
        <v>5</v>
      </c>
      <c r="D79" s="370"/>
      <c r="E79" s="367" t="s">
        <v>805</v>
      </c>
      <c r="F79" s="371" t="s">
        <v>802</v>
      </c>
      <c r="G79" s="368" t="s">
        <v>801</v>
      </c>
      <c r="H79" s="367" t="s">
        <v>800</v>
      </c>
      <c r="I79" s="587" t="s">
        <v>799</v>
      </c>
      <c r="J79" s="588"/>
    </row>
    <row r="80" spans="1:10" ht="33" customHeight="1" thickBot="1" x14ac:dyDescent="0.3">
      <c r="A80" s="366">
        <v>812</v>
      </c>
      <c r="B80" s="129" t="s">
        <v>809</v>
      </c>
      <c r="C80" s="363">
        <v>5</v>
      </c>
      <c r="D80" s="129"/>
      <c r="E80" s="363" t="s">
        <v>803</v>
      </c>
      <c r="F80" s="366" t="s">
        <v>802</v>
      </c>
      <c r="G80" s="364" t="s">
        <v>801</v>
      </c>
      <c r="H80" s="363" t="s">
        <v>800</v>
      </c>
      <c r="I80" s="598" t="s">
        <v>799</v>
      </c>
      <c r="J80" s="599"/>
    </row>
    <row r="81" spans="1:10" ht="12.75" customHeight="1" thickBot="1" x14ac:dyDescent="0.3">
      <c r="A81" s="373"/>
      <c r="B81" s="375"/>
      <c r="C81" s="373"/>
      <c r="D81" s="375"/>
      <c r="E81" s="373"/>
      <c r="F81" s="373"/>
      <c r="G81" s="374"/>
      <c r="H81" s="373"/>
      <c r="I81" s="372"/>
      <c r="J81" s="372"/>
    </row>
    <row r="82" spans="1:10" ht="39" customHeight="1" x14ac:dyDescent="0.25">
      <c r="A82" s="371">
        <v>813</v>
      </c>
      <c r="B82" s="370" t="s">
        <v>808</v>
      </c>
      <c r="C82" s="367">
        <v>5</v>
      </c>
      <c r="D82" s="370"/>
      <c r="E82" s="367" t="s">
        <v>805</v>
      </c>
      <c r="F82" s="371" t="s">
        <v>802</v>
      </c>
      <c r="G82" s="368" t="s">
        <v>801</v>
      </c>
      <c r="H82" s="367" t="s">
        <v>800</v>
      </c>
      <c r="I82" s="587" t="s">
        <v>799</v>
      </c>
      <c r="J82" s="588"/>
    </row>
    <row r="83" spans="1:10" ht="39" customHeight="1" x14ac:dyDescent="0.25">
      <c r="A83" s="371">
        <v>813</v>
      </c>
      <c r="B83" s="370" t="s">
        <v>808</v>
      </c>
      <c r="C83" s="367">
        <v>5</v>
      </c>
      <c r="D83" s="370"/>
      <c r="E83" s="367" t="s">
        <v>803</v>
      </c>
      <c r="F83" s="371" t="s">
        <v>802</v>
      </c>
      <c r="G83" s="368" t="s">
        <v>801</v>
      </c>
      <c r="H83" s="367" t="s">
        <v>800</v>
      </c>
      <c r="I83" s="587" t="s">
        <v>799</v>
      </c>
      <c r="J83" s="588"/>
    </row>
    <row r="84" spans="1:10" ht="39" customHeight="1" x14ac:dyDescent="0.25">
      <c r="A84" s="371">
        <v>814</v>
      </c>
      <c r="B84" s="370" t="s">
        <v>807</v>
      </c>
      <c r="C84" s="367">
        <v>5</v>
      </c>
      <c r="D84" s="370"/>
      <c r="E84" s="367" t="s">
        <v>805</v>
      </c>
      <c r="F84" s="371" t="s">
        <v>802</v>
      </c>
      <c r="G84" s="368" t="s">
        <v>801</v>
      </c>
      <c r="H84" s="367" t="s">
        <v>800</v>
      </c>
      <c r="I84" s="587" t="s">
        <v>799</v>
      </c>
      <c r="J84" s="588"/>
    </row>
    <row r="85" spans="1:10" ht="39" customHeight="1" x14ac:dyDescent="0.25">
      <c r="A85" s="371">
        <v>814</v>
      </c>
      <c r="B85" s="370" t="s">
        <v>807</v>
      </c>
      <c r="C85" s="367">
        <v>5</v>
      </c>
      <c r="D85" s="370"/>
      <c r="E85" s="367" t="s">
        <v>803</v>
      </c>
      <c r="F85" s="369" t="s">
        <v>802</v>
      </c>
      <c r="G85" s="368" t="s">
        <v>801</v>
      </c>
      <c r="H85" s="367" t="s">
        <v>800</v>
      </c>
      <c r="I85" s="587" t="s">
        <v>799</v>
      </c>
      <c r="J85" s="588"/>
    </row>
    <row r="86" spans="1:10" ht="39" customHeight="1" x14ac:dyDescent="0.25">
      <c r="A86" s="371">
        <v>815</v>
      </c>
      <c r="B86" s="370" t="s">
        <v>806</v>
      </c>
      <c r="C86" s="367">
        <v>5</v>
      </c>
      <c r="D86" s="370"/>
      <c r="E86" s="367" t="s">
        <v>805</v>
      </c>
      <c r="F86" s="369" t="s">
        <v>802</v>
      </c>
      <c r="G86" s="368" t="s">
        <v>801</v>
      </c>
      <c r="H86" s="367" t="s">
        <v>800</v>
      </c>
      <c r="I86" s="587" t="s">
        <v>799</v>
      </c>
      <c r="J86" s="588"/>
    </row>
    <row r="87" spans="1:10" ht="39" customHeight="1" x14ac:dyDescent="0.25">
      <c r="A87" s="371">
        <v>815</v>
      </c>
      <c r="B87" s="370" t="s">
        <v>806</v>
      </c>
      <c r="C87" s="367">
        <v>5</v>
      </c>
      <c r="D87" s="370"/>
      <c r="E87" s="367" t="s">
        <v>803</v>
      </c>
      <c r="F87" s="369" t="s">
        <v>802</v>
      </c>
      <c r="G87" s="368" t="s">
        <v>801</v>
      </c>
      <c r="H87" s="367" t="s">
        <v>800</v>
      </c>
      <c r="I87" s="587" t="s">
        <v>799</v>
      </c>
      <c r="J87" s="588"/>
    </row>
    <row r="88" spans="1:10" ht="39" customHeight="1" x14ac:dyDescent="0.25">
      <c r="A88" s="371">
        <v>816</v>
      </c>
      <c r="B88" s="370" t="s">
        <v>804</v>
      </c>
      <c r="C88" s="367">
        <v>5</v>
      </c>
      <c r="D88" s="370"/>
      <c r="E88" s="367" t="s">
        <v>805</v>
      </c>
      <c r="F88" s="369" t="s">
        <v>802</v>
      </c>
      <c r="G88" s="368" t="s">
        <v>801</v>
      </c>
      <c r="H88" s="367" t="s">
        <v>800</v>
      </c>
      <c r="I88" s="587" t="s">
        <v>799</v>
      </c>
      <c r="J88" s="588"/>
    </row>
    <row r="89" spans="1:10" ht="39" customHeight="1" thickBot="1" x14ac:dyDescent="0.3">
      <c r="A89" s="366">
        <v>816</v>
      </c>
      <c r="B89" s="129" t="s">
        <v>804</v>
      </c>
      <c r="C89" s="363">
        <v>5</v>
      </c>
      <c r="D89" s="129"/>
      <c r="E89" s="363" t="s">
        <v>803</v>
      </c>
      <c r="F89" s="365" t="s">
        <v>802</v>
      </c>
      <c r="G89" s="364" t="s">
        <v>801</v>
      </c>
      <c r="H89" s="363" t="s">
        <v>800</v>
      </c>
      <c r="I89" s="598" t="s">
        <v>799</v>
      </c>
      <c r="J89" s="599"/>
    </row>
    <row r="92" spans="1:10" x14ac:dyDescent="0.25">
      <c r="C92" s="584"/>
      <c r="D92" s="584"/>
      <c r="E92" s="584"/>
      <c r="F92" s="584"/>
      <c r="G92" s="584"/>
      <c r="H92" s="584"/>
    </row>
    <row r="93" spans="1:10" x14ac:dyDescent="0.25">
      <c r="C93" s="584"/>
      <c r="D93" s="584"/>
      <c r="E93" s="584"/>
      <c r="F93" s="584"/>
      <c r="G93" s="584"/>
      <c r="H93" s="584"/>
    </row>
    <row r="94" spans="1:10" x14ac:dyDescent="0.25">
      <c r="C94" s="584"/>
      <c r="D94" s="584"/>
      <c r="E94" s="584"/>
      <c r="F94" s="584"/>
      <c r="G94" s="584"/>
      <c r="H94" s="584"/>
    </row>
    <row r="95" spans="1:10" x14ac:dyDescent="0.25">
      <c r="C95" s="584"/>
      <c r="D95" s="584"/>
      <c r="E95" s="584"/>
      <c r="F95" s="584"/>
      <c r="G95" s="584"/>
      <c r="H95" s="584"/>
    </row>
    <row r="96" spans="1:10" x14ac:dyDescent="0.25">
      <c r="C96" s="584"/>
      <c r="D96" s="584"/>
      <c r="E96" s="584"/>
      <c r="F96" s="584"/>
      <c r="G96" s="584"/>
      <c r="H96" s="584"/>
    </row>
    <row r="97" spans="3:8" x14ac:dyDescent="0.25">
      <c r="C97" s="584"/>
      <c r="D97" s="584"/>
      <c r="E97" s="584"/>
      <c r="F97" s="584"/>
      <c r="G97" s="584"/>
      <c r="H97" s="584"/>
    </row>
    <row r="98" spans="3:8" x14ac:dyDescent="0.25">
      <c r="C98" s="584"/>
      <c r="D98" s="584"/>
      <c r="E98" s="584"/>
      <c r="F98" s="584"/>
      <c r="G98" s="584"/>
      <c r="H98" s="584"/>
    </row>
    <row r="99" spans="3:8" x14ac:dyDescent="0.25">
      <c r="C99" s="584"/>
      <c r="D99" s="584"/>
      <c r="E99" s="584"/>
      <c r="F99" s="584"/>
      <c r="G99" s="584"/>
      <c r="H99" s="584"/>
    </row>
    <row r="100" spans="3:8" x14ac:dyDescent="0.25">
      <c r="C100" s="584"/>
      <c r="D100" s="584"/>
      <c r="E100" s="584"/>
      <c r="F100" s="584"/>
      <c r="G100" s="584"/>
      <c r="H100" s="584"/>
    </row>
    <row r="101" spans="3:8" x14ac:dyDescent="0.25">
      <c r="C101" s="584"/>
      <c r="D101" s="584"/>
      <c r="E101" s="584"/>
      <c r="F101" s="584"/>
      <c r="G101" s="584"/>
      <c r="H101" s="584"/>
    </row>
    <row r="102" spans="3:8" x14ac:dyDescent="0.25">
      <c r="C102" s="584"/>
      <c r="D102" s="584"/>
      <c r="E102" s="584"/>
      <c r="F102" s="584"/>
      <c r="G102" s="584"/>
      <c r="H102" s="584"/>
    </row>
    <row r="103" spans="3:8" x14ac:dyDescent="0.25">
      <c r="C103" s="584"/>
      <c r="D103" s="584"/>
      <c r="E103" s="584"/>
      <c r="F103" s="584"/>
      <c r="G103" s="584"/>
      <c r="H103" s="584"/>
    </row>
  </sheetData>
  <mergeCells count="85">
    <mergeCell ref="C102:H102"/>
    <mergeCell ref="C103:H103"/>
    <mergeCell ref="C97:H97"/>
    <mergeCell ref="C98:H98"/>
    <mergeCell ref="C99:H99"/>
    <mergeCell ref="C100:H100"/>
    <mergeCell ref="C101:H101"/>
    <mergeCell ref="C92:H92"/>
    <mergeCell ref="C93:H93"/>
    <mergeCell ref="C94:H94"/>
    <mergeCell ref="C95:H95"/>
    <mergeCell ref="C96:H96"/>
    <mergeCell ref="I87:J87"/>
    <mergeCell ref="I88:J88"/>
    <mergeCell ref="I89:J89"/>
    <mergeCell ref="I83:J83"/>
    <mergeCell ref="I84:J84"/>
    <mergeCell ref="I76:J76"/>
    <mergeCell ref="I85:J85"/>
    <mergeCell ref="I86:J86"/>
    <mergeCell ref="I77:J77"/>
    <mergeCell ref="I78:J78"/>
    <mergeCell ref="I79:J79"/>
    <mergeCell ref="I80:J80"/>
    <mergeCell ref="I82:J82"/>
    <mergeCell ref="I74:J74"/>
    <mergeCell ref="I75:J75"/>
    <mergeCell ref="I70:J70"/>
    <mergeCell ref="I71:J71"/>
    <mergeCell ref="I72:J72"/>
    <mergeCell ref="F48:G48"/>
    <mergeCell ref="I73:J73"/>
    <mergeCell ref="A56:J56"/>
    <mergeCell ref="A57:J57"/>
    <mergeCell ref="I68:J68"/>
    <mergeCell ref="I69:J69"/>
    <mergeCell ref="A1:J1"/>
    <mergeCell ref="A2:J2"/>
    <mergeCell ref="A3:J3"/>
    <mergeCell ref="A4:J4"/>
    <mergeCell ref="A5:J5"/>
    <mergeCell ref="A6:J6"/>
    <mergeCell ref="A28:J28"/>
    <mergeCell ref="A29:J29"/>
    <mergeCell ref="A30:J30"/>
    <mergeCell ref="A33:J33"/>
    <mergeCell ref="A34:J34"/>
    <mergeCell ref="A7:B7"/>
    <mergeCell ref="A8:B8"/>
    <mergeCell ref="F42:G42"/>
    <mergeCell ref="I38:J38"/>
    <mergeCell ref="I39:J39"/>
    <mergeCell ref="I40:J40"/>
    <mergeCell ref="I41:J41"/>
    <mergeCell ref="I42:J42"/>
    <mergeCell ref="A35:J35"/>
    <mergeCell ref="E36:J36"/>
    <mergeCell ref="F37:G37"/>
    <mergeCell ref="I37:J37"/>
    <mergeCell ref="F38:G38"/>
    <mergeCell ref="F39:G39"/>
    <mergeCell ref="F40:G40"/>
    <mergeCell ref="F41:G41"/>
    <mergeCell ref="I43:J43"/>
    <mergeCell ref="I44:J44"/>
    <mergeCell ref="I45:J45"/>
    <mergeCell ref="I46:J46"/>
    <mergeCell ref="F45:G45"/>
    <mergeCell ref="F46:G46"/>
    <mergeCell ref="I47:J47"/>
    <mergeCell ref="F43:G43"/>
    <mergeCell ref="F44:G44"/>
    <mergeCell ref="I65:J65"/>
    <mergeCell ref="I67:J67"/>
    <mergeCell ref="A58:J58"/>
    <mergeCell ref="A61:J61"/>
    <mergeCell ref="A62:J62"/>
    <mergeCell ref="A63:J63"/>
    <mergeCell ref="E64:J64"/>
    <mergeCell ref="F47:G47"/>
    <mergeCell ref="F49:G49"/>
    <mergeCell ref="F50:G50"/>
    <mergeCell ref="I48:J48"/>
    <mergeCell ref="I49:J49"/>
    <mergeCell ref="I50:J50"/>
  </mergeCells>
  <pageMargins left="0.17" right="0.17" top="0.74803149606299213" bottom="0.74803149606299213" header="0.31496062992125984" footer="0.31496062992125984"/>
  <pageSetup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view="pageBreakPreview" topLeftCell="A106" zoomScale="115" zoomScaleSheetLayoutView="115" workbookViewId="0">
      <selection activeCell="A19" sqref="A19:XFD19"/>
    </sheetView>
  </sheetViews>
  <sheetFormatPr baseColWidth="10" defaultColWidth="11.42578125" defaultRowHeight="15" x14ac:dyDescent="0.25"/>
  <cols>
    <col min="1" max="1" width="7.7109375" style="76" customWidth="1"/>
    <col min="2" max="2" width="39.85546875" style="76" customWidth="1"/>
    <col min="3" max="10" width="13.7109375" style="76" customWidth="1"/>
    <col min="11" max="16384" width="11.42578125" style="76"/>
  </cols>
  <sheetData>
    <row r="1" spans="1:10" s="100" customFormat="1" x14ac:dyDescent="0.25">
      <c r="A1" s="548" t="s">
        <v>174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s="101" customFormat="1" ht="15.75" x14ac:dyDescent="0.25">
      <c r="A2" s="548" t="s">
        <v>162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s="101" customFormat="1" ht="15.75" x14ac:dyDescent="0.25">
      <c r="A3" s="548" t="s">
        <v>452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10" s="101" customFormat="1" ht="15.75" x14ac:dyDescent="0.25">
      <c r="A4" s="606" t="s">
        <v>330</v>
      </c>
      <c r="B4" s="606"/>
      <c r="C4" s="606"/>
      <c r="D4" s="606"/>
      <c r="E4" s="606"/>
      <c r="F4" s="606"/>
      <c r="G4" s="606"/>
      <c r="H4" s="606"/>
      <c r="I4" s="606"/>
      <c r="J4" s="606"/>
    </row>
    <row r="5" spans="1:10" s="101" customFormat="1" ht="15.75" x14ac:dyDescent="0.25">
      <c r="A5" s="548" t="s">
        <v>753</v>
      </c>
      <c r="B5" s="548"/>
      <c r="C5" s="548"/>
      <c r="D5" s="548"/>
      <c r="E5" s="548"/>
      <c r="F5" s="548"/>
      <c r="G5" s="548"/>
      <c r="H5" s="548"/>
      <c r="I5" s="548"/>
      <c r="J5" s="548"/>
    </row>
    <row r="6" spans="1:10" s="328" customFormat="1" ht="15.75" thickBot="1" x14ac:dyDescent="0.3">
      <c r="A6" s="549" t="s">
        <v>125</v>
      </c>
      <c r="B6" s="549"/>
      <c r="C6" s="549"/>
      <c r="D6" s="549"/>
      <c r="E6" s="549"/>
      <c r="F6" s="549"/>
      <c r="G6" s="549"/>
      <c r="H6" s="549"/>
      <c r="I6" s="549"/>
      <c r="J6" s="549"/>
    </row>
    <row r="7" spans="1:10" s="131" customFormat="1" ht="53.25" customHeight="1" x14ac:dyDescent="0.25">
      <c r="A7" s="576" t="s">
        <v>452</v>
      </c>
      <c r="B7" s="577"/>
      <c r="C7" s="117" t="s">
        <v>247</v>
      </c>
      <c r="D7" s="130" t="s">
        <v>164</v>
      </c>
      <c r="E7" s="308" t="s">
        <v>248</v>
      </c>
      <c r="F7" s="318" t="s">
        <v>798</v>
      </c>
      <c r="G7" s="318" t="s">
        <v>797</v>
      </c>
      <c r="H7" s="154" t="s">
        <v>796</v>
      </c>
      <c r="I7" s="154" t="s">
        <v>795</v>
      </c>
      <c r="J7" s="117" t="s">
        <v>448</v>
      </c>
    </row>
    <row r="8" spans="1:10" s="132" customFormat="1" ht="13.5" thickBot="1" x14ac:dyDescent="0.3">
      <c r="A8" s="585"/>
      <c r="B8" s="586"/>
      <c r="C8" s="119" t="s">
        <v>242</v>
      </c>
      <c r="D8" s="118" t="s">
        <v>243</v>
      </c>
      <c r="E8" s="118" t="s">
        <v>166</v>
      </c>
      <c r="F8" s="332" t="s">
        <v>244</v>
      </c>
      <c r="G8" s="332" t="s">
        <v>245</v>
      </c>
      <c r="H8" s="155" t="s">
        <v>764</v>
      </c>
      <c r="I8" s="155" t="s">
        <v>765</v>
      </c>
      <c r="J8" s="118" t="s">
        <v>794</v>
      </c>
    </row>
    <row r="9" spans="1:10" ht="23.25" customHeight="1" x14ac:dyDescent="0.25">
      <c r="A9" s="133"/>
      <c r="B9" s="120" t="s">
        <v>846</v>
      </c>
      <c r="C9" s="245">
        <v>4506565</v>
      </c>
      <c r="D9" s="245"/>
      <c r="E9" s="245">
        <v>4506565</v>
      </c>
      <c r="F9" s="245">
        <v>3100627.33</v>
      </c>
      <c r="G9" s="245">
        <v>2894899.09</v>
      </c>
      <c r="H9" s="245">
        <v>1035473.31</v>
      </c>
      <c r="I9" s="245">
        <v>932604.22</v>
      </c>
      <c r="J9" s="245">
        <f>+E9-F9</f>
        <v>1405937.67</v>
      </c>
    </row>
    <row r="10" spans="1:10" ht="23.25" customHeight="1" x14ac:dyDescent="0.25">
      <c r="A10" s="133"/>
      <c r="B10" s="120" t="s">
        <v>453</v>
      </c>
      <c r="C10" s="245"/>
      <c r="D10" s="245"/>
      <c r="E10" s="245"/>
      <c r="F10" s="245"/>
      <c r="G10" s="245"/>
      <c r="H10" s="245"/>
      <c r="I10" s="245"/>
      <c r="J10" s="245"/>
    </row>
    <row r="11" spans="1:10" ht="23.25" customHeight="1" x14ac:dyDescent="0.25">
      <c r="A11" s="133"/>
      <c r="B11" s="120" t="s">
        <v>454</v>
      </c>
      <c r="C11" s="245"/>
      <c r="D11" s="245"/>
      <c r="E11" s="245"/>
      <c r="F11" s="245"/>
      <c r="G11" s="245"/>
      <c r="H11" s="245"/>
      <c r="I11" s="245"/>
      <c r="J11" s="245"/>
    </row>
    <row r="12" spans="1:10" ht="23.25" customHeight="1" x14ac:dyDescent="0.25">
      <c r="A12" s="133"/>
      <c r="B12" s="120" t="s">
        <v>455</v>
      </c>
      <c r="C12" s="245"/>
      <c r="D12" s="245"/>
      <c r="E12" s="245"/>
      <c r="F12" s="245"/>
      <c r="G12" s="245"/>
      <c r="H12" s="245"/>
      <c r="I12" s="245"/>
      <c r="J12" s="245"/>
    </row>
    <row r="13" spans="1:10" ht="23.25" customHeight="1" x14ac:dyDescent="0.25">
      <c r="A13" s="133"/>
      <c r="B13" s="120" t="s">
        <v>456</v>
      </c>
      <c r="C13" s="245"/>
      <c r="D13" s="245"/>
      <c r="E13" s="245"/>
      <c r="F13" s="245"/>
      <c r="G13" s="245"/>
      <c r="H13" s="245"/>
      <c r="I13" s="245"/>
      <c r="J13" s="245"/>
    </row>
    <row r="14" spans="1:10" ht="23.25" customHeight="1" x14ac:dyDescent="0.25">
      <c r="A14" s="133"/>
      <c r="B14" s="120" t="s">
        <v>457</v>
      </c>
      <c r="C14" s="245"/>
      <c r="D14" s="245"/>
      <c r="E14" s="245"/>
      <c r="F14" s="245"/>
      <c r="G14" s="245"/>
      <c r="H14" s="245"/>
      <c r="I14" s="245"/>
      <c r="J14" s="245"/>
    </row>
    <row r="15" spans="1:10" ht="23.25" customHeight="1" x14ac:dyDescent="0.25">
      <c r="A15" s="133"/>
      <c r="B15" s="120" t="s">
        <v>458</v>
      </c>
      <c r="C15" s="245"/>
      <c r="D15" s="245"/>
      <c r="E15" s="245"/>
      <c r="F15" s="245"/>
      <c r="G15" s="245"/>
      <c r="H15" s="245"/>
      <c r="I15" s="245"/>
      <c r="J15" s="245"/>
    </row>
    <row r="16" spans="1:10" ht="23.25" customHeight="1" x14ac:dyDescent="0.25">
      <c r="A16" s="133"/>
      <c r="B16" s="120" t="s">
        <v>459</v>
      </c>
      <c r="C16" s="245"/>
      <c r="D16" s="245"/>
      <c r="E16" s="245"/>
      <c r="F16" s="245"/>
      <c r="G16" s="245"/>
      <c r="H16" s="245"/>
      <c r="I16" s="245"/>
      <c r="J16" s="245"/>
    </row>
    <row r="17" spans="1:10" ht="23.25" customHeight="1" thickBot="1" x14ac:dyDescent="0.3">
      <c r="A17" s="134"/>
      <c r="B17" s="121"/>
      <c r="C17" s="246"/>
      <c r="D17" s="246"/>
      <c r="E17" s="246"/>
      <c r="F17" s="246"/>
      <c r="G17" s="246"/>
      <c r="H17" s="246"/>
      <c r="I17" s="246"/>
      <c r="J17" s="246"/>
    </row>
    <row r="18" spans="1:10" ht="30" customHeight="1" thickBot="1" x14ac:dyDescent="0.3">
      <c r="A18" s="128"/>
      <c r="B18" s="129" t="s">
        <v>171</v>
      </c>
      <c r="C18" s="246">
        <f>+C9</f>
        <v>4506565</v>
      </c>
      <c r="D18" s="246">
        <f t="shared" ref="D18:J18" si="0">+D9</f>
        <v>0</v>
      </c>
      <c r="E18" s="246">
        <f t="shared" si="0"/>
        <v>4506565</v>
      </c>
      <c r="F18" s="246">
        <f t="shared" si="0"/>
        <v>3100627.33</v>
      </c>
      <c r="G18" s="246">
        <f t="shared" si="0"/>
        <v>2894899.09</v>
      </c>
      <c r="H18" s="246">
        <f t="shared" si="0"/>
        <v>1035473.31</v>
      </c>
      <c r="I18" s="246">
        <f t="shared" si="0"/>
        <v>932604.22</v>
      </c>
      <c r="J18" s="246">
        <f t="shared" si="0"/>
        <v>1405937.67</v>
      </c>
    </row>
    <row r="19" spans="1:10" ht="30" customHeight="1" x14ac:dyDescent="0.25">
      <c r="A19" s="501"/>
      <c r="B19" s="501"/>
      <c r="C19" s="502"/>
      <c r="D19" s="502"/>
      <c r="E19" s="502"/>
      <c r="F19" s="502"/>
      <c r="G19" s="502"/>
      <c r="H19" s="502"/>
      <c r="I19" s="502"/>
      <c r="J19" s="502"/>
    </row>
    <row r="21" spans="1:10" s="100" customFormat="1" x14ac:dyDescent="0.25">
      <c r="A21" s="548" t="s">
        <v>174</v>
      </c>
      <c r="B21" s="548"/>
      <c r="C21" s="548"/>
      <c r="D21" s="548"/>
      <c r="E21" s="548"/>
      <c r="F21" s="548"/>
      <c r="G21" s="548"/>
      <c r="H21" s="548"/>
      <c r="I21" s="548"/>
      <c r="J21" s="548"/>
    </row>
    <row r="22" spans="1:10" s="101" customFormat="1" ht="15.75" x14ac:dyDescent="0.25">
      <c r="A22" s="548" t="s">
        <v>162</v>
      </c>
      <c r="B22" s="548"/>
      <c r="C22" s="548"/>
      <c r="D22" s="548"/>
      <c r="E22" s="548"/>
      <c r="F22" s="548"/>
      <c r="G22" s="548"/>
      <c r="H22" s="548"/>
      <c r="I22" s="548"/>
      <c r="J22" s="548"/>
    </row>
    <row r="23" spans="1:10" s="101" customFormat="1" ht="15.75" x14ac:dyDescent="0.25">
      <c r="A23" s="548" t="s">
        <v>460</v>
      </c>
      <c r="B23" s="548"/>
      <c r="C23" s="548"/>
      <c r="D23" s="548"/>
      <c r="E23" s="548"/>
      <c r="F23" s="548"/>
      <c r="G23" s="548"/>
      <c r="H23" s="548"/>
      <c r="I23" s="548"/>
      <c r="J23" s="548"/>
    </row>
    <row r="24" spans="1:10" s="101" customFormat="1" ht="15.75" x14ac:dyDescent="0.25">
      <c r="A24" s="606" t="s">
        <v>330</v>
      </c>
      <c r="B24" s="606"/>
      <c r="C24" s="606"/>
      <c r="D24" s="606"/>
      <c r="E24" s="606"/>
      <c r="F24" s="606"/>
      <c r="G24" s="606"/>
      <c r="H24" s="606"/>
      <c r="I24" s="606"/>
      <c r="J24" s="606"/>
    </row>
    <row r="25" spans="1:10" s="101" customFormat="1" ht="15.75" x14ac:dyDescent="0.25">
      <c r="A25" s="548" t="s">
        <v>847</v>
      </c>
      <c r="B25" s="548"/>
      <c r="C25" s="548"/>
      <c r="D25" s="548"/>
      <c r="E25" s="548"/>
      <c r="F25" s="548"/>
      <c r="G25" s="548"/>
      <c r="H25" s="548"/>
      <c r="I25" s="548"/>
      <c r="J25" s="548"/>
    </row>
    <row r="26" spans="1:10" s="328" customFormat="1" x14ac:dyDescent="0.25">
      <c r="A26" s="607" t="s">
        <v>125</v>
      </c>
      <c r="B26" s="607"/>
      <c r="C26" s="607"/>
      <c r="D26" s="607"/>
      <c r="E26" s="607"/>
      <c r="F26" s="607"/>
      <c r="G26" s="607"/>
      <c r="H26" s="607"/>
      <c r="I26" s="607"/>
      <c r="J26" s="607"/>
    </row>
    <row r="27" spans="1:10" ht="15.75" thickBot="1" x14ac:dyDescent="0.3"/>
    <row r="28" spans="1:10" s="131" customFormat="1" ht="53.25" customHeight="1" x14ac:dyDescent="0.25">
      <c r="A28" s="576" t="s">
        <v>460</v>
      </c>
      <c r="B28" s="577"/>
      <c r="C28" s="117" t="s">
        <v>247</v>
      </c>
      <c r="D28" s="130" t="s">
        <v>164</v>
      </c>
      <c r="E28" s="308" t="s">
        <v>248</v>
      </c>
      <c r="F28" s="318" t="s">
        <v>798</v>
      </c>
      <c r="G28" s="318" t="s">
        <v>797</v>
      </c>
      <c r="H28" s="154" t="s">
        <v>796</v>
      </c>
      <c r="I28" s="154" t="s">
        <v>795</v>
      </c>
      <c r="J28" s="117" t="s">
        <v>448</v>
      </c>
    </row>
    <row r="29" spans="1:10" s="132" customFormat="1" ht="13.5" thickBot="1" x14ac:dyDescent="0.3">
      <c r="A29" s="585"/>
      <c r="B29" s="586"/>
      <c r="C29" s="119" t="s">
        <v>242</v>
      </c>
      <c r="D29" s="118" t="s">
        <v>243</v>
      </c>
      <c r="E29" s="118" t="s">
        <v>166</v>
      </c>
      <c r="F29" s="332" t="s">
        <v>244</v>
      </c>
      <c r="G29" s="332" t="s">
        <v>245</v>
      </c>
      <c r="H29" s="155" t="s">
        <v>764</v>
      </c>
      <c r="I29" s="155" t="s">
        <v>765</v>
      </c>
      <c r="J29" s="118" t="s">
        <v>794</v>
      </c>
    </row>
    <row r="30" spans="1:10" ht="21.75" customHeight="1" x14ac:dyDescent="0.25">
      <c r="A30" s="133"/>
      <c r="B30" s="120" t="s">
        <v>461</v>
      </c>
      <c r="C30" s="244"/>
      <c r="D30" s="244"/>
      <c r="E30" s="244"/>
      <c r="F30" s="244"/>
      <c r="G30" s="244"/>
      <c r="H30" s="244"/>
      <c r="I30" s="244"/>
      <c r="J30" s="244"/>
    </row>
    <row r="31" spans="1:10" ht="21.75" customHeight="1" x14ac:dyDescent="0.25">
      <c r="A31" s="133"/>
      <c r="B31" s="120" t="s">
        <v>462</v>
      </c>
      <c r="C31" s="244"/>
      <c r="D31" s="244"/>
      <c r="E31" s="244"/>
      <c r="F31" s="244"/>
      <c r="G31" s="244"/>
      <c r="H31" s="244"/>
      <c r="I31" s="244"/>
      <c r="J31" s="244"/>
    </row>
    <row r="32" spans="1:10" ht="21.75" customHeight="1" x14ac:dyDescent="0.25">
      <c r="A32" s="133"/>
      <c r="B32" s="120" t="s">
        <v>463</v>
      </c>
      <c r="C32" s="244"/>
      <c r="D32" s="244"/>
      <c r="E32" s="244"/>
      <c r="F32" s="244"/>
      <c r="G32" s="244"/>
      <c r="H32" s="244"/>
      <c r="I32" s="244"/>
      <c r="J32" s="244"/>
    </row>
    <row r="33" spans="1:10" ht="21.75" customHeight="1" x14ac:dyDescent="0.25">
      <c r="A33" s="133"/>
      <c r="B33" s="120" t="s">
        <v>464</v>
      </c>
      <c r="C33" s="244"/>
      <c r="D33" s="244"/>
      <c r="E33" s="244"/>
      <c r="F33" s="244"/>
      <c r="G33" s="244"/>
      <c r="H33" s="244"/>
      <c r="I33" s="244"/>
      <c r="J33" s="244"/>
    </row>
    <row r="34" spans="1:10" ht="21.75" customHeight="1" x14ac:dyDescent="0.25">
      <c r="A34" s="133"/>
      <c r="B34" s="120" t="s">
        <v>465</v>
      </c>
      <c r="C34" s="245">
        <v>4506565</v>
      </c>
      <c r="D34" s="245"/>
      <c r="E34" s="245">
        <v>4506565</v>
      </c>
      <c r="F34" s="245">
        <v>3100627.33</v>
      </c>
      <c r="G34" s="245">
        <v>2894899.09</v>
      </c>
      <c r="H34" s="245">
        <v>1035473.31</v>
      </c>
      <c r="I34" s="245">
        <v>932604.22</v>
      </c>
      <c r="J34" s="245">
        <v>1405937.67</v>
      </c>
    </row>
    <row r="35" spans="1:10" ht="21.75" customHeight="1" x14ac:dyDescent="0.25">
      <c r="A35" s="133"/>
      <c r="B35" s="120"/>
      <c r="C35" s="245"/>
      <c r="D35" s="245"/>
      <c r="E35" s="245"/>
      <c r="F35" s="245"/>
      <c r="G35" s="245"/>
      <c r="H35" s="245"/>
      <c r="I35" s="245"/>
      <c r="J35" s="245"/>
    </row>
    <row r="36" spans="1:10" ht="21.75" customHeight="1" thickBot="1" x14ac:dyDescent="0.3">
      <c r="A36" s="134"/>
      <c r="B36" s="121"/>
      <c r="C36" s="246"/>
      <c r="D36" s="246"/>
      <c r="E36" s="246"/>
      <c r="F36" s="246"/>
      <c r="G36" s="246"/>
      <c r="H36" s="246"/>
      <c r="I36" s="246"/>
      <c r="J36" s="246"/>
    </row>
    <row r="37" spans="1:10" ht="21.75" customHeight="1" thickBot="1" x14ac:dyDescent="0.3">
      <c r="A37" s="128"/>
      <c r="B37" s="129" t="s">
        <v>171</v>
      </c>
      <c r="C37" s="246">
        <f t="shared" ref="C37:J37" si="1">+C34</f>
        <v>4506565</v>
      </c>
      <c r="D37" s="246">
        <f t="shared" si="1"/>
        <v>0</v>
      </c>
      <c r="E37" s="246">
        <f t="shared" si="1"/>
        <v>4506565</v>
      </c>
      <c r="F37" s="246">
        <f t="shared" si="1"/>
        <v>3100627.33</v>
      </c>
      <c r="G37" s="246">
        <f t="shared" si="1"/>
        <v>2894899.09</v>
      </c>
      <c r="H37" s="246">
        <f t="shared" si="1"/>
        <v>1035473.31</v>
      </c>
      <c r="I37" s="246">
        <f t="shared" si="1"/>
        <v>932604.22</v>
      </c>
      <c r="J37" s="246">
        <f t="shared" si="1"/>
        <v>1405937.67</v>
      </c>
    </row>
    <row r="38" spans="1:10" ht="21.75" customHeight="1" x14ac:dyDescent="0.25">
      <c r="A38" s="501"/>
      <c r="B38" s="501"/>
      <c r="C38" s="502"/>
      <c r="D38" s="502"/>
      <c r="E38" s="502"/>
      <c r="F38" s="502"/>
      <c r="G38" s="502"/>
      <c r="H38" s="502"/>
      <c r="I38" s="502"/>
      <c r="J38" s="502"/>
    </row>
    <row r="39" spans="1:10" ht="21.75" customHeight="1" x14ac:dyDescent="0.25">
      <c r="A39" s="501"/>
      <c r="B39" s="501"/>
      <c r="C39" s="502"/>
      <c r="D39" s="502"/>
      <c r="E39" s="502"/>
      <c r="F39" s="502"/>
      <c r="G39" s="502"/>
      <c r="H39" s="502"/>
      <c r="I39" s="502"/>
      <c r="J39" s="502"/>
    </row>
    <row r="40" spans="1:10" x14ac:dyDescent="0.25">
      <c r="A40" s="548" t="s">
        <v>174</v>
      </c>
      <c r="B40" s="548"/>
      <c r="C40" s="548"/>
      <c r="D40" s="548"/>
      <c r="E40" s="548"/>
      <c r="F40" s="548"/>
      <c r="G40" s="548"/>
      <c r="H40" s="548"/>
      <c r="I40" s="548"/>
      <c r="J40" s="548"/>
    </row>
    <row r="41" spans="1:10" x14ac:dyDescent="0.25">
      <c r="A41" s="548" t="s">
        <v>162</v>
      </c>
      <c r="B41" s="548"/>
      <c r="C41" s="548"/>
      <c r="D41" s="548"/>
      <c r="E41" s="548"/>
      <c r="F41" s="548"/>
      <c r="G41" s="548"/>
      <c r="H41" s="548"/>
      <c r="I41" s="548"/>
      <c r="J41" s="548"/>
    </row>
    <row r="42" spans="1:10" x14ac:dyDescent="0.25">
      <c r="A42" s="548" t="s">
        <v>466</v>
      </c>
      <c r="B42" s="548"/>
      <c r="C42" s="548"/>
      <c r="D42" s="548"/>
      <c r="E42" s="548"/>
      <c r="F42" s="548"/>
      <c r="G42" s="548"/>
      <c r="H42" s="548"/>
      <c r="I42" s="548"/>
      <c r="J42" s="548"/>
    </row>
    <row r="43" spans="1:10" x14ac:dyDescent="0.25">
      <c r="A43" s="606" t="s">
        <v>330</v>
      </c>
      <c r="B43" s="606"/>
      <c r="C43" s="606"/>
      <c r="D43" s="606"/>
      <c r="E43" s="606"/>
      <c r="F43" s="606"/>
      <c r="G43" s="606"/>
      <c r="H43" s="606"/>
      <c r="I43" s="606"/>
      <c r="J43" s="606"/>
    </row>
    <row r="44" spans="1:10" x14ac:dyDescent="0.25">
      <c r="A44" s="548" t="s">
        <v>847</v>
      </c>
      <c r="B44" s="548"/>
      <c r="C44" s="548"/>
      <c r="D44" s="548"/>
      <c r="E44" s="548"/>
      <c r="F44" s="548"/>
      <c r="G44" s="548"/>
      <c r="H44" s="548"/>
      <c r="I44" s="548"/>
      <c r="J44" s="548"/>
    </row>
    <row r="45" spans="1:10" x14ac:dyDescent="0.25">
      <c r="A45" s="607" t="s">
        <v>125</v>
      </c>
      <c r="B45" s="607"/>
      <c r="C45" s="607"/>
      <c r="D45" s="607"/>
      <c r="E45" s="607"/>
      <c r="F45" s="607"/>
      <c r="G45" s="607"/>
      <c r="H45" s="607"/>
      <c r="I45" s="607"/>
      <c r="J45" s="607"/>
    </row>
    <row r="46" spans="1:10" ht="4.5" customHeight="1" thickBot="1" x14ac:dyDescent="0.3"/>
    <row r="47" spans="1:10" ht="38.25" x14ac:dyDescent="0.25">
      <c r="A47" s="576" t="s">
        <v>116</v>
      </c>
      <c r="B47" s="577"/>
      <c r="C47" s="117" t="s">
        <v>247</v>
      </c>
      <c r="D47" s="130" t="s">
        <v>164</v>
      </c>
      <c r="E47" s="308" t="s">
        <v>248</v>
      </c>
      <c r="F47" s="318" t="s">
        <v>798</v>
      </c>
      <c r="G47" s="318" t="s">
        <v>797</v>
      </c>
      <c r="H47" s="154" t="s">
        <v>796</v>
      </c>
      <c r="I47" s="154" t="s">
        <v>795</v>
      </c>
      <c r="J47" s="117" t="s">
        <v>448</v>
      </c>
    </row>
    <row r="48" spans="1:10" ht="15.75" thickBot="1" x14ac:dyDescent="0.3">
      <c r="A48" s="585"/>
      <c r="B48" s="586"/>
      <c r="C48" s="119" t="s">
        <v>242</v>
      </c>
      <c r="D48" s="118" t="s">
        <v>243</v>
      </c>
      <c r="E48" s="118" t="s">
        <v>166</v>
      </c>
      <c r="F48" s="332" t="s">
        <v>244</v>
      </c>
      <c r="G48" s="332" t="s">
        <v>245</v>
      </c>
      <c r="H48" s="155" t="s">
        <v>764</v>
      </c>
      <c r="I48" s="155" t="s">
        <v>765</v>
      </c>
      <c r="J48" s="118" t="s">
        <v>794</v>
      </c>
    </row>
    <row r="49" spans="1:10" ht="4.5" customHeight="1" x14ac:dyDescent="0.25">
      <c r="A49" s="133"/>
      <c r="B49" s="120"/>
      <c r="C49" s="244"/>
      <c r="D49" s="244"/>
      <c r="E49" s="244"/>
      <c r="F49" s="244"/>
      <c r="G49" s="244"/>
      <c r="H49" s="244"/>
      <c r="I49" s="244"/>
      <c r="J49" s="244"/>
    </row>
    <row r="50" spans="1:10" ht="12" customHeight="1" x14ac:dyDescent="0.25">
      <c r="A50" s="248" t="s">
        <v>467</v>
      </c>
      <c r="B50" s="249"/>
      <c r="C50" s="244"/>
      <c r="D50" s="244"/>
      <c r="E50" s="244"/>
      <c r="F50" s="244"/>
      <c r="G50" s="244"/>
      <c r="H50" s="244"/>
      <c r="I50" s="244"/>
      <c r="J50" s="244"/>
    </row>
    <row r="51" spans="1:10" ht="12" customHeight="1" x14ac:dyDescent="0.25">
      <c r="A51" s="248"/>
      <c r="B51" s="249" t="s">
        <v>468</v>
      </c>
      <c r="C51" s="244"/>
      <c r="D51" s="244"/>
      <c r="E51" s="244"/>
      <c r="F51" s="244"/>
      <c r="G51" s="244"/>
      <c r="H51" s="244"/>
      <c r="I51" s="244"/>
      <c r="J51" s="244"/>
    </row>
    <row r="52" spans="1:10" ht="12" customHeight="1" x14ac:dyDescent="0.25">
      <c r="A52" s="248"/>
      <c r="B52" s="249" t="s">
        <v>469</v>
      </c>
      <c r="C52" s="244"/>
      <c r="D52" s="244"/>
      <c r="E52" s="244"/>
      <c r="F52" s="244"/>
      <c r="G52" s="244"/>
      <c r="H52" s="244"/>
      <c r="I52" s="244"/>
      <c r="J52" s="244"/>
    </row>
    <row r="53" spans="1:10" ht="12" customHeight="1" x14ac:dyDescent="0.25">
      <c r="A53" s="248"/>
      <c r="B53" s="249" t="s">
        <v>470</v>
      </c>
      <c r="C53" s="244"/>
      <c r="D53" s="244"/>
      <c r="E53" s="244"/>
      <c r="F53" s="244"/>
      <c r="G53" s="244"/>
      <c r="H53" s="244"/>
      <c r="I53" s="244"/>
      <c r="J53" s="244"/>
    </row>
    <row r="54" spans="1:10" ht="12" customHeight="1" x14ac:dyDescent="0.25">
      <c r="A54" s="248"/>
      <c r="B54" s="249" t="s">
        <v>471</v>
      </c>
      <c r="C54" s="244"/>
      <c r="D54" s="244"/>
      <c r="E54" s="244"/>
      <c r="F54" s="244"/>
      <c r="G54" s="244"/>
      <c r="H54" s="244"/>
      <c r="I54" s="244"/>
      <c r="J54" s="244"/>
    </row>
    <row r="55" spans="1:10" ht="12" customHeight="1" x14ac:dyDescent="0.25">
      <c r="A55" s="248"/>
      <c r="B55" s="249" t="s">
        <v>472</v>
      </c>
      <c r="C55" s="244"/>
      <c r="D55" s="244"/>
      <c r="E55" s="244"/>
      <c r="F55" s="244"/>
      <c r="G55" s="244"/>
      <c r="H55" s="244"/>
      <c r="I55" s="244"/>
      <c r="J55" s="244"/>
    </row>
    <row r="56" spans="1:10" ht="12" customHeight="1" x14ac:dyDescent="0.25">
      <c r="A56" s="248"/>
      <c r="B56" s="249" t="s">
        <v>473</v>
      </c>
      <c r="C56" s="244"/>
      <c r="D56" s="244"/>
      <c r="E56" s="244"/>
      <c r="F56" s="244"/>
      <c r="G56" s="244"/>
      <c r="H56" s="244"/>
      <c r="I56" s="244"/>
      <c r="J56" s="244"/>
    </row>
    <row r="57" spans="1:10" ht="12" customHeight="1" x14ac:dyDescent="0.25">
      <c r="A57" s="248"/>
      <c r="B57" s="249" t="s">
        <v>474</v>
      </c>
      <c r="C57" s="244"/>
      <c r="D57" s="244"/>
      <c r="E57" s="244"/>
      <c r="F57" s="244"/>
      <c r="G57" s="244"/>
      <c r="H57" s="244"/>
      <c r="I57" s="244"/>
      <c r="J57" s="244"/>
    </row>
    <row r="58" spans="1:10" ht="12" customHeight="1" x14ac:dyDescent="0.25">
      <c r="A58" s="248"/>
      <c r="B58" s="249" t="s">
        <v>475</v>
      </c>
      <c r="C58" s="244"/>
      <c r="D58" s="244"/>
      <c r="E58" s="244"/>
      <c r="F58" s="244"/>
      <c r="G58" s="244"/>
      <c r="H58" s="338"/>
      <c r="I58" s="244"/>
      <c r="J58" s="244"/>
    </row>
    <row r="59" spans="1:10" ht="5.25" customHeight="1" x14ac:dyDescent="0.25">
      <c r="A59" s="248"/>
      <c r="B59" s="249"/>
      <c r="C59" s="244"/>
      <c r="D59" s="244"/>
      <c r="E59" s="244"/>
      <c r="F59" s="244"/>
      <c r="G59" s="244"/>
      <c r="H59" s="362"/>
      <c r="I59" s="362"/>
      <c r="J59" s="244"/>
    </row>
    <row r="60" spans="1:10" ht="12" customHeight="1" x14ac:dyDescent="0.25">
      <c r="A60" s="608" t="s">
        <v>436</v>
      </c>
      <c r="B60" s="609"/>
      <c r="C60" s="244"/>
      <c r="D60" s="244"/>
      <c r="E60" s="244"/>
      <c r="F60" s="244"/>
      <c r="G60" s="244"/>
      <c r="H60" s="362"/>
      <c r="I60" s="362"/>
      <c r="J60" s="244"/>
    </row>
    <row r="61" spans="1:10" ht="12" customHeight="1" x14ac:dyDescent="0.25">
      <c r="A61" s="248"/>
      <c r="B61" s="249" t="s">
        <v>476</v>
      </c>
      <c r="C61" s="244"/>
      <c r="D61" s="244"/>
      <c r="E61" s="244"/>
      <c r="F61" s="244"/>
      <c r="G61" s="244"/>
      <c r="H61" s="362"/>
      <c r="I61" s="362"/>
      <c r="J61" s="244"/>
    </row>
    <row r="62" spans="1:10" ht="12" customHeight="1" x14ac:dyDescent="0.25">
      <c r="A62" s="248"/>
      <c r="B62" s="249" t="s">
        <v>477</v>
      </c>
      <c r="C62" s="244"/>
      <c r="D62" s="244"/>
      <c r="E62" s="244"/>
      <c r="F62" s="244"/>
      <c r="G62" s="244"/>
      <c r="H62" s="362"/>
      <c r="I62" s="362"/>
      <c r="J62" s="244"/>
    </row>
    <row r="63" spans="1:10" ht="12" customHeight="1" x14ac:dyDescent="0.25">
      <c r="A63" s="248"/>
      <c r="B63" s="249" t="s">
        <v>478</v>
      </c>
      <c r="C63" s="244"/>
      <c r="D63" s="244"/>
      <c r="E63" s="244"/>
      <c r="F63" s="244"/>
      <c r="G63" s="244"/>
      <c r="H63" s="362"/>
      <c r="I63" s="362"/>
      <c r="J63" s="244"/>
    </row>
    <row r="64" spans="1:10" ht="12" customHeight="1" x14ac:dyDescent="0.25">
      <c r="A64" s="248"/>
      <c r="B64" s="249" t="s">
        <v>437</v>
      </c>
      <c r="C64" s="305">
        <v>4506565</v>
      </c>
      <c r="D64" s="305"/>
      <c r="E64" s="305">
        <v>4506565</v>
      </c>
      <c r="F64" s="305">
        <v>3100627.33</v>
      </c>
      <c r="G64" s="305">
        <v>2894899.09</v>
      </c>
      <c r="H64" s="460">
        <v>1035473.31</v>
      </c>
      <c r="I64" s="460">
        <v>932604.22</v>
      </c>
      <c r="J64" s="305">
        <v>1405937.67</v>
      </c>
    </row>
    <row r="65" spans="1:10" ht="12" customHeight="1" x14ac:dyDescent="0.25">
      <c r="A65" s="248"/>
      <c r="B65" s="249" t="s">
        <v>479</v>
      </c>
      <c r="C65" s="305"/>
      <c r="D65" s="305"/>
      <c r="E65" s="305"/>
      <c r="F65" s="305"/>
      <c r="G65" s="305"/>
      <c r="H65" s="460"/>
      <c r="I65" s="460"/>
      <c r="J65" s="305"/>
    </row>
    <row r="66" spans="1:10" ht="12" customHeight="1" x14ac:dyDescent="0.25">
      <c r="A66" s="248"/>
      <c r="B66" s="249" t="s">
        <v>480</v>
      </c>
      <c r="C66" s="305"/>
      <c r="D66" s="305"/>
      <c r="E66" s="305"/>
      <c r="F66" s="305"/>
      <c r="G66" s="305"/>
      <c r="H66" s="460"/>
      <c r="I66" s="460"/>
      <c r="J66" s="305"/>
    </row>
    <row r="67" spans="1:10" ht="12" customHeight="1" x14ac:dyDescent="0.25">
      <c r="A67" s="248"/>
      <c r="B67" s="249" t="s">
        <v>481</v>
      </c>
      <c r="C67" s="305"/>
      <c r="D67" s="305"/>
      <c r="E67" s="305"/>
      <c r="F67" s="305"/>
      <c r="G67" s="305"/>
      <c r="H67" s="460"/>
      <c r="I67" s="460"/>
      <c r="J67" s="305"/>
    </row>
    <row r="68" spans="1:10" ht="3" customHeight="1" x14ac:dyDescent="0.25">
      <c r="A68" s="248"/>
      <c r="B68" s="249"/>
      <c r="C68" s="305"/>
      <c r="D68" s="305"/>
      <c r="E68" s="305"/>
      <c r="F68" s="305"/>
      <c r="G68" s="305"/>
      <c r="H68" s="460"/>
      <c r="I68" s="460"/>
      <c r="J68" s="305"/>
    </row>
    <row r="69" spans="1:10" ht="12" customHeight="1" x14ac:dyDescent="0.25">
      <c r="A69" s="608" t="s">
        <v>482</v>
      </c>
      <c r="B69" s="609"/>
      <c r="C69" s="305"/>
      <c r="D69" s="305"/>
      <c r="E69" s="305"/>
      <c r="F69" s="305"/>
      <c r="G69" s="305"/>
      <c r="H69" s="460"/>
      <c r="I69" s="460"/>
      <c r="J69" s="305"/>
    </row>
    <row r="70" spans="1:10" ht="12" customHeight="1" x14ac:dyDescent="0.25">
      <c r="A70" s="248"/>
      <c r="B70" s="249" t="s">
        <v>483</v>
      </c>
      <c r="C70" s="305"/>
      <c r="D70" s="305"/>
      <c r="E70" s="305"/>
      <c r="F70" s="305"/>
      <c r="G70" s="305"/>
      <c r="H70" s="460"/>
      <c r="I70" s="460"/>
      <c r="J70" s="305"/>
    </row>
    <row r="71" spans="1:10" ht="12" customHeight="1" x14ac:dyDescent="0.25">
      <c r="A71" s="248"/>
      <c r="B71" s="249" t="s">
        <v>484</v>
      </c>
      <c r="C71" s="305"/>
      <c r="D71" s="305"/>
      <c r="E71" s="305"/>
      <c r="F71" s="305"/>
      <c r="G71" s="305"/>
      <c r="H71" s="460"/>
      <c r="I71" s="460"/>
      <c r="J71" s="305"/>
    </row>
    <row r="72" spans="1:10" ht="12" customHeight="1" x14ac:dyDescent="0.25">
      <c r="A72" s="248"/>
      <c r="B72" s="249" t="s">
        <v>485</v>
      </c>
      <c r="C72" s="305"/>
      <c r="D72" s="305"/>
      <c r="E72" s="305"/>
      <c r="F72" s="305"/>
      <c r="G72" s="305"/>
      <c r="H72" s="460"/>
      <c r="I72" s="460"/>
      <c r="J72" s="305"/>
    </row>
    <row r="73" spans="1:10" ht="12" customHeight="1" x14ac:dyDescent="0.25">
      <c r="A73" s="248"/>
      <c r="B73" s="249" t="s">
        <v>486</v>
      </c>
      <c r="C73" s="305"/>
      <c r="D73" s="305"/>
      <c r="E73" s="305"/>
      <c r="F73" s="305"/>
      <c r="G73" s="305"/>
      <c r="H73" s="460"/>
      <c r="I73" s="460"/>
      <c r="J73" s="305"/>
    </row>
    <row r="74" spans="1:10" ht="12" customHeight="1" x14ac:dyDescent="0.25">
      <c r="A74" s="248"/>
      <c r="B74" s="249" t="s">
        <v>487</v>
      </c>
      <c r="C74" s="305"/>
      <c r="D74" s="305"/>
      <c r="E74" s="305"/>
      <c r="F74" s="305"/>
      <c r="G74" s="305"/>
      <c r="H74" s="460"/>
      <c r="I74" s="460"/>
      <c r="J74" s="305"/>
    </row>
    <row r="75" spans="1:10" ht="12" customHeight="1" x14ac:dyDescent="0.25">
      <c r="A75" s="248"/>
      <c r="B75" s="249" t="s">
        <v>488</v>
      </c>
      <c r="C75" s="305"/>
      <c r="D75" s="305"/>
      <c r="E75" s="305"/>
      <c r="F75" s="305"/>
      <c r="G75" s="305"/>
      <c r="H75" s="460"/>
      <c r="I75" s="460"/>
      <c r="J75" s="305"/>
    </row>
    <row r="76" spans="1:10" ht="12" customHeight="1" x14ac:dyDescent="0.25">
      <c r="A76" s="248"/>
      <c r="B76" s="249" t="s">
        <v>489</v>
      </c>
      <c r="C76" s="305"/>
      <c r="D76" s="305"/>
      <c r="E76" s="305"/>
      <c r="F76" s="305"/>
      <c r="G76" s="305"/>
      <c r="H76" s="460"/>
      <c r="I76" s="460"/>
      <c r="J76" s="305"/>
    </row>
    <row r="77" spans="1:10" ht="12" customHeight="1" x14ac:dyDescent="0.25">
      <c r="A77" s="248"/>
      <c r="B77" s="249" t="s">
        <v>490</v>
      </c>
      <c r="C77" s="305"/>
      <c r="D77" s="305"/>
      <c r="E77" s="305"/>
      <c r="F77" s="305"/>
      <c r="G77" s="305"/>
      <c r="H77" s="460"/>
      <c r="I77" s="460"/>
      <c r="J77" s="305"/>
    </row>
    <row r="78" spans="1:10" ht="12" customHeight="1" x14ac:dyDescent="0.25">
      <c r="A78" s="248"/>
      <c r="B78" s="249" t="s">
        <v>491</v>
      </c>
      <c r="C78" s="305"/>
      <c r="D78" s="305"/>
      <c r="E78" s="305"/>
      <c r="F78" s="305"/>
      <c r="G78" s="305"/>
      <c r="H78" s="460"/>
      <c r="I78" s="460"/>
      <c r="J78" s="305"/>
    </row>
    <row r="79" spans="1:10" ht="3" customHeight="1" x14ac:dyDescent="0.25">
      <c r="A79" s="248"/>
      <c r="B79" s="249"/>
      <c r="C79" s="305"/>
      <c r="D79" s="305"/>
      <c r="E79" s="305"/>
      <c r="F79" s="305"/>
      <c r="G79" s="305"/>
      <c r="H79" s="460"/>
      <c r="I79" s="460"/>
      <c r="J79" s="305"/>
    </row>
    <row r="80" spans="1:10" ht="12" customHeight="1" x14ac:dyDescent="0.25">
      <c r="A80" s="608" t="s">
        <v>492</v>
      </c>
      <c r="B80" s="609"/>
      <c r="C80" s="305"/>
      <c r="D80" s="305"/>
      <c r="E80" s="305"/>
      <c r="F80" s="305"/>
      <c r="G80" s="305"/>
      <c r="H80" s="460"/>
      <c r="I80" s="460"/>
      <c r="J80" s="305"/>
    </row>
    <row r="81" spans="1:10" ht="12" customHeight="1" x14ac:dyDescent="0.25">
      <c r="A81" s="248"/>
      <c r="B81" s="250" t="s">
        <v>493</v>
      </c>
      <c r="C81" s="305"/>
      <c r="D81" s="305"/>
      <c r="E81" s="305"/>
      <c r="F81" s="305"/>
      <c r="G81" s="305"/>
      <c r="H81" s="460"/>
      <c r="I81" s="460"/>
      <c r="J81" s="305"/>
    </row>
    <row r="82" spans="1:10" ht="25.5" customHeight="1" x14ac:dyDescent="0.25">
      <c r="A82" s="248"/>
      <c r="B82" s="250" t="s">
        <v>494</v>
      </c>
      <c r="C82" s="305"/>
      <c r="D82" s="305"/>
      <c r="E82" s="305"/>
      <c r="F82" s="305"/>
      <c r="G82" s="305"/>
      <c r="H82" s="460"/>
      <c r="I82" s="460"/>
      <c r="J82" s="305"/>
    </row>
    <row r="83" spans="1:10" ht="12" customHeight="1" x14ac:dyDescent="0.25">
      <c r="A83" s="248"/>
      <c r="B83" s="249" t="s">
        <v>495</v>
      </c>
      <c r="C83" s="305"/>
      <c r="D83" s="305"/>
      <c r="E83" s="305"/>
      <c r="F83" s="305"/>
      <c r="G83" s="305"/>
      <c r="H83" s="460"/>
      <c r="I83" s="460"/>
      <c r="J83" s="305"/>
    </row>
    <row r="84" spans="1:10" ht="12" customHeight="1" thickBot="1" x14ac:dyDescent="0.3">
      <c r="A84" s="248"/>
      <c r="B84" s="249" t="s">
        <v>496</v>
      </c>
      <c r="C84" s="305"/>
      <c r="D84" s="305"/>
      <c r="E84" s="305"/>
      <c r="F84" s="305"/>
      <c r="G84" s="305"/>
      <c r="H84" s="460"/>
      <c r="I84" s="460"/>
      <c r="J84" s="305"/>
    </row>
    <row r="85" spans="1:10" ht="15.75" thickBot="1" x14ac:dyDescent="0.3">
      <c r="A85" s="251"/>
      <c r="B85" s="252" t="s">
        <v>171</v>
      </c>
      <c r="C85" s="461">
        <f>+C64</f>
        <v>4506565</v>
      </c>
      <c r="D85" s="461">
        <f t="shared" ref="D85:J85" si="2">+D64</f>
        <v>0</v>
      </c>
      <c r="E85" s="461">
        <f t="shared" si="2"/>
        <v>4506565</v>
      </c>
      <c r="F85" s="461">
        <f t="shared" si="2"/>
        <v>3100627.33</v>
      </c>
      <c r="G85" s="461">
        <f t="shared" si="2"/>
        <v>2894899.09</v>
      </c>
      <c r="H85" s="461">
        <f t="shared" si="2"/>
        <v>1035473.31</v>
      </c>
      <c r="I85" s="461">
        <f t="shared" si="2"/>
        <v>932604.22</v>
      </c>
      <c r="J85" s="461">
        <f t="shared" si="2"/>
        <v>1405937.67</v>
      </c>
    </row>
    <row r="87" spans="1:10" x14ac:dyDescent="0.25">
      <c r="J87" s="247"/>
    </row>
    <row r="88" spans="1:10" x14ac:dyDescent="0.25">
      <c r="G88" s="247"/>
    </row>
    <row r="89" spans="1:10" x14ac:dyDescent="0.25">
      <c r="G89" s="247"/>
    </row>
    <row r="90" spans="1:10" x14ac:dyDescent="0.25">
      <c r="A90" s="548" t="s">
        <v>174</v>
      </c>
      <c r="B90" s="548"/>
      <c r="C90" s="548"/>
      <c r="D90" s="548"/>
      <c r="E90" s="548"/>
      <c r="F90" s="548"/>
      <c r="G90" s="548"/>
      <c r="H90" s="548"/>
      <c r="I90" s="548"/>
      <c r="J90" s="548"/>
    </row>
    <row r="91" spans="1:10" x14ac:dyDescent="0.25">
      <c r="A91" s="548" t="s">
        <v>497</v>
      </c>
      <c r="B91" s="548"/>
      <c r="C91" s="548"/>
      <c r="D91" s="548"/>
      <c r="E91" s="548"/>
      <c r="F91" s="548"/>
      <c r="G91" s="548"/>
      <c r="H91" s="548"/>
      <c r="I91" s="548"/>
      <c r="J91" s="548"/>
    </row>
    <row r="92" spans="1:10" x14ac:dyDescent="0.25">
      <c r="A92" s="606" t="s">
        <v>330</v>
      </c>
      <c r="B92" s="606"/>
      <c r="C92" s="606"/>
      <c r="D92" s="606"/>
      <c r="E92" s="606"/>
      <c r="F92" s="606"/>
      <c r="G92" s="606"/>
      <c r="H92" s="606"/>
      <c r="I92" s="606"/>
      <c r="J92" s="606"/>
    </row>
    <row r="93" spans="1:10" x14ac:dyDescent="0.25">
      <c r="A93" s="548" t="s">
        <v>847</v>
      </c>
      <c r="B93" s="548"/>
      <c r="C93" s="548"/>
      <c r="D93" s="548"/>
      <c r="E93" s="548"/>
      <c r="F93" s="548"/>
      <c r="G93" s="548"/>
      <c r="H93" s="548"/>
      <c r="I93" s="548"/>
      <c r="J93" s="548"/>
    </row>
    <row r="94" spans="1:10" x14ac:dyDescent="0.25">
      <c r="A94" s="607" t="s">
        <v>125</v>
      </c>
      <c r="B94" s="607"/>
      <c r="C94" s="607"/>
      <c r="D94" s="607"/>
      <c r="E94" s="607"/>
      <c r="F94" s="607"/>
      <c r="G94" s="607"/>
      <c r="H94" s="607"/>
      <c r="I94" s="607"/>
      <c r="J94" s="607"/>
    </row>
    <row r="95" spans="1:10" ht="6" customHeight="1" thickBot="1" x14ac:dyDescent="0.3"/>
    <row r="96" spans="1:10" ht="38.25" x14ac:dyDescent="0.25">
      <c r="A96" s="576" t="s">
        <v>116</v>
      </c>
      <c r="B96" s="577"/>
      <c r="C96" s="117" t="s">
        <v>247</v>
      </c>
      <c r="D96" s="130" t="s">
        <v>164</v>
      </c>
      <c r="E96" s="308" t="s">
        <v>248</v>
      </c>
      <c r="F96" s="318" t="s">
        <v>798</v>
      </c>
      <c r="G96" s="318" t="s">
        <v>797</v>
      </c>
      <c r="H96" s="154" t="s">
        <v>796</v>
      </c>
      <c r="I96" s="154" t="s">
        <v>795</v>
      </c>
      <c r="J96" s="117" t="s">
        <v>448</v>
      </c>
    </row>
    <row r="97" spans="1:10" ht="15.75" thickBot="1" x14ac:dyDescent="0.3">
      <c r="A97" s="585"/>
      <c r="B97" s="586"/>
      <c r="C97" s="119" t="s">
        <v>242</v>
      </c>
      <c r="D97" s="118" t="s">
        <v>243</v>
      </c>
      <c r="E97" s="118" t="s">
        <v>166</v>
      </c>
      <c r="F97" s="332" t="s">
        <v>244</v>
      </c>
      <c r="G97" s="332" t="s">
        <v>245</v>
      </c>
      <c r="H97" s="155" t="s">
        <v>764</v>
      </c>
      <c r="I97" s="155" t="s">
        <v>765</v>
      </c>
      <c r="J97" s="118" t="s">
        <v>794</v>
      </c>
    </row>
    <row r="98" spans="1:10" ht="4.5" customHeight="1" x14ac:dyDescent="0.25">
      <c r="A98" s="133"/>
      <c r="B98" s="120"/>
      <c r="C98" s="244"/>
      <c r="D98" s="244"/>
      <c r="E98" s="244"/>
      <c r="F98" s="244"/>
      <c r="G98" s="244"/>
      <c r="H98" s="244"/>
      <c r="I98" s="244"/>
      <c r="J98" s="244"/>
    </row>
    <row r="99" spans="1:10" x14ac:dyDescent="0.25">
      <c r="A99" s="248" t="s">
        <v>498</v>
      </c>
      <c r="B99" s="249"/>
      <c r="C99" s="305"/>
      <c r="D99" s="305"/>
      <c r="E99" s="305"/>
      <c r="F99" s="305"/>
      <c r="G99" s="305"/>
      <c r="H99" s="305"/>
      <c r="I99" s="305"/>
      <c r="J99" s="305"/>
    </row>
    <row r="100" spans="1:10" ht="13.5" customHeight="1" x14ac:dyDescent="0.25">
      <c r="A100" s="253" t="s">
        <v>499</v>
      </c>
      <c r="B100" s="254"/>
      <c r="C100" s="462"/>
      <c r="D100" s="462"/>
      <c r="E100" s="462"/>
      <c r="F100" s="462"/>
      <c r="G100" s="462"/>
      <c r="H100" s="305"/>
      <c r="I100" s="305"/>
      <c r="J100" s="462"/>
    </row>
    <row r="101" spans="1:10" ht="14.25" customHeight="1" x14ac:dyDescent="0.25">
      <c r="A101" s="255"/>
      <c r="B101" s="254" t="s">
        <v>500</v>
      </c>
      <c r="C101" s="462"/>
      <c r="D101" s="462"/>
      <c r="E101" s="462"/>
      <c r="F101" s="462"/>
      <c r="G101" s="462"/>
      <c r="H101" s="305"/>
      <c r="I101" s="305"/>
      <c r="J101" s="462"/>
    </row>
    <row r="102" spans="1:10" ht="14.25" customHeight="1" x14ac:dyDescent="0.25">
      <c r="A102" s="255"/>
      <c r="B102" s="254" t="s">
        <v>501</v>
      </c>
      <c r="C102" s="305"/>
      <c r="D102" s="305"/>
      <c r="E102" s="305"/>
      <c r="F102" s="305"/>
      <c r="G102" s="305"/>
      <c r="H102" s="305"/>
      <c r="I102" s="305"/>
      <c r="J102" s="305"/>
    </row>
    <row r="103" spans="1:10" ht="14.25" customHeight="1" x14ac:dyDescent="0.25">
      <c r="A103" s="255"/>
      <c r="B103" s="254" t="s">
        <v>502</v>
      </c>
      <c r="C103" s="305"/>
      <c r="D103" s="305"/>
      <c r="E103" s="305"/>
      <c r="F103" s="305"/>
      <c r="G103" s="305"/>
      <c r="H103" s="305"/>
      <c r="I103" s="305"/>
      <c r="J103" s="305"/>
    </row>
    <row r="104" spans="1:10" ht="12.75" customHeight="1" x14ac:dyDescent="0.25">
      <c r="A104" s="253" t="s">
        <v>503</v>
      </c>
      <c r="B104" s="254"/>
      <c r="C104" s="462"/>
      <c r="D104" s="462"/>
      <c r="E104" s="462"/>
      <c r="F104" s="462"/>
      <c r="G104" s="462"/>
      <c r="H104" s="305"/>
      <c r="I104" s="305"/>
      <c r="J104" s="462"/>
    </row>
    <row r="105" spans="1:10" ht="13.5" customHeight="1" x14ac:dyDescent="0.25">
      <c r="A105" s="255"/>
      <c r="B105" s="254" t="s">
        <v>438</v>
      </c>
      <c r="C105" s="463">
        <v>4506565</v>
      </c>
      <c r="D105" s="463"/>
      <c r="E105" s="463">
        <v>4506565</v>
      </c>
      <c r="F105" s="463">
        <v>3100627.33</v>
      </c>
      <c r="G105" s="463">
        <v>2894899.09</v>
      </c>
      <c r="H105" s="305">
        <v>1035473.31</v>
      </c>
      <c r="I105" s="305">
        <v>932604.22</v>
      </c>
      <c r="J105" s="463">
        <v>1405937.67</v>
      </c>
    </row>
    <row r="106" spans="1:10" ht="13.5" customHeight="1" x14ac:dyDescent="0.25">
      <c r="A106" s="255"/>
      <c r="B106" s="254" t="s">
        <v>504</v>
      </c>
      <c r="C106" s="305"/>
      <c r="D106" s="305"/>
      <c r="E106" s="305"/>
      <c r="F106" s="305"/>
      <c r="G106" s="305"/>
      <c r="H106" s="305"/>
      <c r="I106" s="305"/>
      <c r="J106" s="305"/>
    </row>
    <row r="107" spans="1:10" ht="13.5" customHeight="1" x14ac:dyDescent="0.25">
      <c r="A107" s="255"/>
      <c r="B107" s="254" t="s">
        <v>505</v>
      </c>
      <c r="C107" s="305"/>
      <c r="D107" s="305"/>
      <c r="E107" s="305"/>
      <c r="F107" s="305"/>
      <c r="G107" s="305"/>
      <c r="H107" s="458"/>
      <c r="I107" s="305"/>
      <c r="J107" s="305"/>
    </row>
    <row r="108" spans="1:10" ht="13.5" customHeight="1" x14ac:dyDescent="0.25">
      <c r="A108" s="255"/>
      <c r="B108" s="254" t="s">
        <v>506</v>
      </c>
      <c r="C108" s="305"/>
      <c r="D108" s="305"/>
      <c r="E108" s="305"/>
      <c r="F108" s="305"/>
      <c r="G108" s="305"/>
      <c r="H108" s="460"/>
      <c r="I108" s="460"/>
      <c r="J108" s="305"/>
    </row>
    <row r="109" spans="1:10" ht="13.5" customHeight="1" x14ac:dyDescent="0.25">
      <c r="A109" s="255"/>
      <c r="B109" s="254" t="s">
        <v>507</v>
      </c>
      <c r="C109" s="305"/>
      <c r="D109" s="305"/>
      <c r="E109" s="305"/>
      <c r="F109" s="305"/>
      <c r="G109" s="305"/>
      <c r="H109" s="460"/>
      <c r="I109" s="460"/>
      <c r="J109" s="305"/>
    </row>
    <row r="110" spans="1:10" ht="13.5" customHeight="1" x14ac:dyDescent="0.25">
      <c r="A110" s="255"/>
      <c r="B110" s="254" t="s">
        <v>508</v>
      </c>
      <c r="C110" s="305"/>
      <c r="D110" s="305"/>
      <c r="E110" s="305"/>
      <c r="F110" s="305"/>
      <c r="G110" s="305"/>
      <c r="H110" s="460"/>
      <c r="I110" s="460"/>
      <c r="J110" s="305"/>
    </row>
    <row r="111" spans="1:10" ht="13.5" customHeight="1" x14ac:dyDescent="0.25">
      <c r="A111" s="255"/>
      <c r="B111" s="254" t="s">
        <v>509</v>
      </c>
      <c r="C111" s="305"/>
      <c r="D111" s="305"/>
      <c r="E111" s="305"/>
      <c r="F111" s="305"/>
      <c r="G111" s="305"/>
      <c r="H111" s="460"/>
      <c r="I111" s="460"/>
      <c r="J111" s="305"/>
    </row>
    <row r="112" spans="1:10" ht="13.5" customHeight="1" x14ac:dyDescent="0.25">
      <c r="A112" s="255"/>
      <c r="B112" s="254" t="s">
        <v>510</v>
      </c>
      <c r="C112" s="305"/>
      <c r="D112" s="305"/>
      <c r="E112" s="305"/>
      <c r="F112" s="305"/>
      <c r="G112" s="305"/>
      <c r="H112" s="460"/>
      <c r="I112" s="460"/>
      <c r="J112" s="305"/>
    </row>
    <row r="113" spans="1:10" ht="12.75" customHeight="1" x14ac:dyDescent="0.25">
      <c r="A113" s="253" t="s">
        <v>511</v>
      </c>
      <c r="B113" s="254"/>
      <c r="C113" s="462"/>
      <c r="D113" s="462"/>
      <c r="E113" s="462"/>
      <c r="F113" s="462"/>
      <c r="G113" s="462"/>
      <c r="H113" s="460"/>
      <c r="I113" s="460"/>
      <c r="J113" s="462"/>
    </row>
    <row r="114" spans="1:10" ht="13.5" customHeight="1" x14ac:dyDescent="0.25">
      <c r="A114" s="255"/>
      <c r="B114" s="254" t="s">
        <v>512</v>
      </c>
      <c r="C114" s="305"/>
      <c r="D114" s="305"/>
      <c r="E114" s="305"/>
      <c r="F114" s="305"/>
      <c r="G114" s="305"/>
      <c r="H114" s="460"/>
      <c r="I114" s="460"/>
      <c r="J114" s="305"/>
    </row>
    <row r="115" spans="1:10" ht="13.5" customHeight="1" x14ac:dyDescent="0.25">
      <c r="A115" s="255"/>
      <c r="B115" s="254" t="s">
        <v>513</v>
      </c>
      <c r="C115" s="305"/>
      <c r="D115" s="305"/>
      <c r="E115" s="305"/>
      <c r="F115" s="305"/>
      <c r="G115" s="305"/>
      <c r="H115" s="460"/>
      <c r="I115" s="460"/>
      <c r="J115" s="305"/>
    </row>
    <row r="116" spans="1:10" ht="13.5" customHeight="1" x14ac:dyDescent="0.25">
      <c r="A116" s="255"/>
      <c r="B116" s="254" t="s">
        <v>514</v>
      </c>
      <c r="C116" s="305"/>
      <c r="D116" s="305"/>
      <c r="E116" s="305"/>
      <c r="F116" s="305"/>
      <c r="G116" s="305"/>
      <c r="H116" s="460"/>
      <c r="I116" s="460"/>
      <c r="J116" s="305"/>
    </row>
    <row r="117" spans="1:10" ht="11.25" customHeight="1" x14ac:dyDescent="0.25">
      <c r="A117" s="253" t="s">
        <v>515</v>
      </c>
      <c r="B117" s="254"/>
      <c r="C117" s="462"/>
      <c r="D117" s="462"/>
      <c r="E117" s="462"/>
      <c r="F117" s="462"/>
      <c r="G117" s="462"/>
      <c r="H117" s="460"/>
      <c r="I117" s="460"/>
      <c r="J117" s="462"/>
    </row>
    <row r="118" spans="1:10" ht="13.5" customHeight="1" x14ac:dyDescent="0.25">
      <c r="A118" s="255"/>
      <c r="B118" s="254" t="s">
        <v>516</v>
      </c>
      <c r="C118" s="305"/>
      <c r="D118" s="305"/>
      <c r="E118" s="305"/>
      <c r="F118" s="305"/>
      <c r="G118" s="305"/>
      <c r="H118" s="460"/>
      <c r="I118" s="460"/>
      <c r="J118" s="305"/>
    </row>
    <row r="119" spans="1:10" ht="13.5" customHeight="1" x14ac:dyDescent="0.25">
      <c r="A119" s="255"/>
      <c r="B119" s="254" t="s">
        <v>517</v>
      </c>
      <c r="C119" s="305"/>
      <c r="D119" s="305"/>
      <c r="E119" s="305"/>
      <c r="F119" s="305"/>
      <c r="G119" s="305"/>
      <c r="H119" s="460"/>
      <c r="I119" s="460"/>
      <c r="J119" s="305"/>
    </row>
    <row r="120" spans="1:10" ht="12.75" customHeight="1" x14ac:dyDescent="0.25">
      <c r="A120" s="253" t="s">
        <v>518</v>
      </c>
      <c r="B120" s="254"/>
      <c r="C120" s="462"/>
      <c r="D120" s="462"/>
      <c r="E120" s="462"/>
      <c r="F120" s="462"/>
      <c r="G120" s="462"/>
      <c r="H120" s="460"/>
      <c r="I120" s="460"/>
      <c r="J120" s="462"/>
    </row>
    <row r="121" spans="1:10" ht="13.5" customHeight="1" x14ac:dyDescent="0.25">
      <c r="A121" s="255"/>
      <c r="B121" s="254" t="s">
        <v>519</v>
      </c>
      <c r="C121" s="305"/>
      <c r="D121" s="305"/>
      <c r="E121" s="305"/>
      <c r="F121" s="305"/>
      <c r="G121" s="305"/>
      <c r="H121" s="460"/>
      <c r="I121" s="460"/>
      <c r="J121" s="305"/>
    </row>
    <row r="122" spans="1:10" ht="13.5" customHeight="1" x14ac:dyDescent="0.25">
      <c r="A122" s="255"/>
      <c r="B122" s="254" t="s">
        <v>520</v>
      </c>
      <c r="C122" s="305"/>
      <c r="D122" s="305"/>
      <c r="E122" s="305"/>
      <c r="F122" s="305"/>
      <c r="G122" s="305"/>
      <c r="H122" s="460"/>
      <c r="I122" s="460"/>
      <c r="J122" s="305"/>
    </row>
    <row r="123" spans="1:10" ht="13.5" customHeight="1" x14ac:dyDescent="0.25">
      <c r="A123" s="255"/>
      <c r="B123" s="254" t="s">
        <v>521</v>
      </c>
      <c r="C123" s="305"/>
      <c r="D123" s="305"/>
      <c r="E123" s="305"/>
      <c r="F123" s="305"/>
      <c r="G123" s="305"/>
      <c r="H123" s="460"/>
      <c r="I123" s="460"/>
      <c r="J123" s="305"/>
    </row>
    <row r="124" spans="1:10" ht="13.5" customHeight="1" x14ac:dyDescent="0.25">
      <c r="A124" s="255"/>
      <c r="B124" s="254" t="s">
        <v>522</v>
      </c>
      <c r="C124" s="305"/>
      <c r="D124" s="305"/>
      <c r="E124" s="305"/>
      <c r="F124" s="305"/>
      <c r="G124" s="305"/>
      <c r="H124" s="460"/>
      <c r="I124" s="460"/>
      <c r="J124" s="305"/>
    </row>
    <row r="125" spans="1:10" x14ac:dyDescent="0.25">
      <c r="A125" s="253" t="s">
        <v>523</v>
      </c>
      <c r="B125" s="254"/>
      <c r="C125" s="462"/>
      <c r="D125" s="462"/>
      <c r="E125" s="462"/>
      <c r="F125" s="462"/>
      <c r="G125" s="462"/>
      <c r="H125" s="460"/>
      <c r="I125" s="460"/>
      <c r="J125" s="462"/>
    </row>
    <row r="126" spans="1:10" ht="12.75" customHeight="1" x14ac:dyDescent="0.25">
      <c r="A126" s="255"/>
      <c r="B126" s="254" t="s">
        <v>524</v>
      </c>
      <c r="C126" s="305"/>
      <c r="D126" s="305"/>
      <c r="E126" s="305"/>
      <c r="F126" s="305"/>
      <c r="G126" s="305"/>
      <c r="H126" s="460"/>
      <c r="I126" s="460"/>
      <c r="J126" s="305"/>
    </row>
    <row r="127" spans="1:10" x14ac:dyDescent="0.25">
      <c r="A127" s="253" t="s">
        <v>525</v>
      </c>
      <c r="B127" s="254"/>
      <c r="C127" s="462"/>
      <c r="D127" s="462"/>
      <c r="E127" s="462"/>
      <c r="F127" s="462"/>
      <c r="G127" s="462"/>
      <c r="H127" s="460"/>
      <c r="I127" s="460"/>
      <c r="J127" s="462"/>
    </row>
    <row r="128" spans="1:10" x14ac:dyDescent="0.25">
      <c r="A128" s="253" t="s">
        <v>526</v>
      </c>
      <c r="B128" s="254"/>
      <c r="C128" s="462"/>
      <c r="D128" s="462"/>
      <c r="E128" s="462"/>
      <c r="F128" s="462"/>
      <c r="G128" s="462"/>
      <c r="H128" s="460"/>
      <c r="I128" s="460"/>
      <c r="J128" s="462"/>
    </row>
    <row r="129" spans="1:10" ht="15.75" thickBot="1" x14ac:dyDescent="0.3">
      <c r="A129" s="253" t="s">
        <v>527</v>
      </c>
      <c r="B129" s="254"/>
      <c r="C129" s="462"/>
      <c r="D129" s="462"/>
      <c r="E129" s="462"/>
      <c r="F129" s="462"/>
      <c r="G129" s="462"/>
      <c r="H129" s="460"/>
      <c r="I129" s="460"/>
      <c r="J129" s="462"/>
    </row>
    <row r="130" spans="1:10" ht="15.75" thickBot="1" x14ac:dyDescent="0.3">
      <c r="A130" s="251"/>
      <c r="B130" s="252" t="s">
        <v>171</v>
      </c>
      <c r="C130" s="461">
        <f>+C105</f>
        <v>4506565</v>
      </c>
      <c r="D130" s="461">
        <f t="shared" ref="D130:J130" si="3">+D105</f>
        <v>0</v>
      </c>
      <c r="E130" s="461">
        <f t="shared" si="3"/>
        <v>4506565</v>
      </c>
      <c r="F130" s="461">
        <f t="shared" si="3"/>
        <v>3100627.33</v>
      </c>
      <c r="G130" s="461">
        <f t="shared" si="3"/>
        <v>2894899.09</v>
      </c>
      <c r="H130" s="461">
        <f t="shared" si="3"/>
        <v>1035473.31</v>
      </c>
      <c r="I130" s="461">
        <f t="shared" si="3"/>
        <v>932604.22</v>
      </c>
      <c r="J130" s="461">
        <f t="shared" si="3"/>
        <v>1405937.67</v>
      </c>
    </row>
    <row r="132" spans="1:10" x14ac:dyDescent="0.25">
      <c r="J132" s="247"/>
    </row>
    <row r="133" spans="1:10" x14ac:dyDescent="0.25">
      <c r="C133" s="584"/>
      <c r="D133" s="584"/>
      <c r="E133" s="584"/>
      <c r="F133" s="584"/>
      <c r="G133" s="584"/>
      <c r="H133" s="584"/>
    </row>
    <row r="134" spans="1:10" x14ac:dyDescent="0.25">
      <c r="C134" s="584"/>
      <c r="D134" s="584"/>
      <c r="E134" s="584"/>
      <c r="F134" s="584"/>
      <c r="G134" s="584"/>
      <c r="H134" s="584"/>
    </row>
    <row r="135" spans="1:10" x14ac:dyDescent="0.25">
      <c r="C135" s="584"/>
      <c r="D135" s="584"/>
      <c r="E135" s="584"/>
      <c r="F135" s="584"/>
      <c r="G135" s="584"/>
      <c r="H135" s="584"/>
    </row>
    <row r="136" spans="1:10" x14ac:dyDescent="0.25">
      <c r="C136" s="584"/>
      <c r="D136" s="584"/>
      <c r="E136" s="584"/>
      <c r="F136" s="584"/>
      <c r="G136" s="584"/>
      <c r="H136" s="584"/>
    </row>
    <row r="137" spans="1:10" x14ac:dyDescent="0.25">
      <c r="C137" s="584"/>
      <c r="D137" s="584"/>
      <c r="E137" s="584"/>
      <c r="F137" s="584"/>
      <c r="G137" s="584"/>
      <c r="H137" s="584"/>
    </row>
    <row r="138" spans="1:10" x14ac:dyDescent="0.25">
      <c r="C138" s="584"/>
      <c r="D138" s="584"/>
      <c r="E138" s="584"/>
      <c r="F138" s="584"/>
      <c r="G138" s="584"/>
      <c r="H138" s="584"/>
    </row>
    <row r="139" spans="1:10" x14ac:dyDescent="0.25">
      <c r="C139" s="584"/>
      <c r="D139" s="584"/>
      <c r="E139" s="584"/>
      <c r="F139" s="584"/>
      <c r="G139" s="584"/>
      <c r="H139" s="584"/>
    </row>
    <row r="140" spans="1:10" x14ac:dyDescent="0.25">
      <c r="C140" s="584"/>
      <c r="D140" s="584"/>
      <c r="E140" s="584"/>
      <c r="F140" s="584"/>
      <c r="G140" s="584"/>
      <c r="H140" s="584"/>
    </row>
    <row r="141" spans="1:10" x14ac:dyDescent="0.25">
      <c r="C141" s="584"/>
      <c r="D141" s="584"/>
      <c r="E141" s="584"/>
      <c r="F141" s="584"/>
      <c r="G141" s="584"/>
      <c r="H141" s="584"/>
    </row>
    <row r="142" spans="1:10" x14ac:dyDescent="0.25">
      <c r="C142" s="584"/>
      <c r="D142" s="584"/>
      <c r="E142" s="584"/>
      <c r="F142" s="584"/>
      <c r="G142" s="584"/>
      <c r="H142" s="584"/>
    </row>
    <row r="143" spans="1:10" x14ac:dyDescent="0.25">
      <c r="C143" s="584"/>
      <c r="D143" s="584"/>
      <c r="E143" s="584"/>
      <c r="F143" s="584"/>
      <c r="G143" s="584"/>
      <c r="H143" s="584"/>
    </row>
    <row r="144" spans="1:10" x14ac:dyDescent="0.25">
      <c r="C144" s="584"/>
      <c r="D144" s="584"/>
      <c r="E144" s="584"/>
      <c r="F144" s="584"/>
      <c r="G144" s="584"/>
      <c r="H144" s="584"/>
    </row>
  </sheetData>
  <mergeCells count="46">
    <mergeCell ref="C143:H143"/>
    <mergeCell ref="C144:H144"/>
    <mergeCell ref="C138:H138"/>
    <mergeCell ref="C139:H139"/>
    <mergeCell ref="C140:H140"/>
    <mergeCell ref="C141:H141"/>
    <mergeCell ref="C142:H142"/>
    <mergeCell ref="C133:H133"/>
    <mergeCell ref="C134:H134"/>
    <mergeCell ref="C135:H135"/>
    <mergeCell ref="C136:H136"/>
    <mergeCell ref="C137:H137"/>
    <mergeCell ref="A93:J93"/>
    <mergeCell ref="A94:J94"/>
    <mergeCell ref="A96:B96"/>
    <mergeCell ref="A97:B97"/>
    <mergeCell ref="A60:B60"/>
    <mergeCell ref="A69:B69"/>
    <mergeCell ref="A80:B80"/>
    <mergeCell ref="A90:J90"/>
    <mergeCell ref="A91:J91"/>
    <mergeCell ref="A92:J92"/>
    <mergeCell ref="A48:B48"/>
    <mergeCell ref="A25:J25"/>
    <mergeCell ref="A26:J26"/>
    <mergeCell ref="A28:B28"/>
    <mergeCell ref="A29:B29"/>
    <mergeCell ref="A40:J40"/>
    <mergeCell ref="A41:J41"/>
    <mergeCell ref="A42:J42"/>
    <mergeCell ref="A43:J43"/>
    <mergeCell ref="A44:J44"/>
    <mergeCell ref="A45:J45"/>
    <mergeCell ref="A47:B47"/>
    <mergeCell ref="A24:J24"/>
    <mergeCell ref="A1:J1"/>
    <mergeCell ref="A2:J2"/>
    <mergeCell ref="A3:J3"/>
    <mergeCell ref="A4:J4"/>
    <mergeCell ref="A5:J5"/>
    <mergeCell ref="A6:J6"/>
    <mergeCell ref="A7:B7"/>
    <mergeCell ref="A8:B8"/>
    <mergeCell ref="A21:J21"/>
    <mergeCell ref="A22:J22"/>
    <mergeCell ref="A23:J23"/>
  </mergeCells>
  <pageMargins left="0.51" right="0.15748031496062992" top="0.74803149606299213" bottom="0.74803149606299213" header="0.31496062992125984" footer="0.31496062992125984"/>
  <pageSetup scale="64" orientation="landscape" r:id="rId1"/>
  <rowBreaks count="1" manualBreakCount="1">
    <brk id="89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5" workbookViewId="0">
      <selection activeCell="B42" sqref="B42:D42"/>
    </sheetView>
  </sheetViews>
  <sheetFormatPr baseColWidth="10" defaultColWidth="11.42578125" defaultRowHeight="14.25" x14ac:dyDescent="0.25"/>
  <cols>
    <col min="1" max="1" width="1.42578125" style="71" customWidth="1"/>
    <col min="2" max="2" width="51.7109375" style="71" customWidth="1"/>
    <col min="3" max="3" width="30.85546875" style="71" customWidth="1"/>
    <col min="4" max="4" width="32.7109375" style="71" customWidth="1"/>
    <col min="5" max="5" width="11.42578125" style="71"/>
    <col min="6" max="6" width="14.5703125" style="71" bestFit="1" customWidth="1"/>
    <col min="7" max="16384" width="11.42578125" style="71"/>
  </cols>
  <sheetData>
    <row r="1" spans="1:4" s="100" customFormat="1" ht="15" x14ac:dyDescent="0.25">
      <c r="A1" s="548" t="s">
        <v>174</v>
      </c>
      <c r="B1" s="548"/>
      <c r="C1" s="548"/>
      <c r="D1" s="548"/>
    </row>
    <row r="2" spans="1:4" s="101" customFormat="1" ht="15.75" x14ac:dyDescent="0.25">
      <c r="A2" s="548" t="s">
        <v>330</v>
      </c>
      <c r="B2" s="548"/>
      <c r="C2" s="548"/>
      <c r="D2" s="548"/>
    </row>
    <row r="3" spans="1:4" s="101" customFormat="1" ht="15.75" x14ac:dyDescent="0.25">
      <c r="A3" s="548" t="s">
        <v>303</v>
      </c>
      <c r="B3" s="548"/>
      <c r="C3" s="548"/>
      <c r="D3" s="548"/>
    </row>
    <row r="4" spans="1:4" s="101" customFormat="1" ht="15.75" x14ac:dyDescent="0.25">
      <c r="A4" s="548" t="s">
        <v>873</v>
      </c>
      <c r="B4" s="548"/>
      <c r="C4" s="548"/>
      <c r="D4" s="548"/>
    </row>
    <row r="5" spans="1:4" s="102" customFormat="1" ht="15.75" thickBot="1" x14ac:dyDescent="0.3">
      <c r="A5" s="549" t="s">
        <v>125</v>
      </c>
      <c r="B5" s="549"/>
      <c r="C5" s="549"/>
      <c r="D5" s="549"/>
    </row>
    <row r="6" spans="1:4" s="98" customFormat="1" ht="27" customHeight="1" thickBot="1" x14ac:dyDescent="0.3">
      <c r="A6" s="582" t="s">
        <v>304</v>
      </c>
      <c r="B6" s="583"/>
      <c r="C6" s="175"/>
      <c r="D6" s="224">
        <v>3100627.33</v>
      </c>
    </row>
    <row r="7" spans="1:4" s="178" customFormat="1" ht="9.75" customHeight="1" x14ac:dyDescent="0.25">
      <c r="A7" s="176"/>
      <c r="B7" s="176"/>
      <c r="C7" s="177"/>
      <c r="D7" s="177"/>
    </row>
    <row r="8" spans="1:4" s="178" customFormat="1" ht="17.25" customHeight="1" thickBot="1" x14ac:dyDescent="0.3">
      <c r="A8" s="180" t="s">
        <v>296</v>
      </c>
      <c r="B8" s="180"/>
      <c r="C8" s="181"/>
      <c r="D8" s="181"/>
    </row>
    <row r="9" spans="1:4" ht="20.100000000000001" customHeight="1" thickBot="1" x14ac:dyDescent="0.3">
      <c r="A9" s="182" t="s">
        <v>305</v>
      </c>
      <c r="B9" s="183"/>
      <c r="C9" s="184"/>
      <c r="D9" s="227" t="str">
        <f>+C10</f>
        <v>$ xxxxx</v>
      </c>
    </row>
    <row r="10" spans="1:4" ht="20.100000000000001" customHeight="1" x14ac:dyDescent="0.25">
      <c r="A10" s="108"/>
      <c r="B10" s="111" t="s">
        <v>308</v>
      </c>
      <c r="C10" s="228" t="s">
        <v>283</v>
      </c>
      <c r="D10" s="105"/>
    </row>
    <row r="11" spans="1:4" ht="33" customHeight="1" x14ac:dyDescent="0.25">
      <c r="A11" s="108"/>
      <c r="B11" s="111" t="s">
        <v>309</v>
      </c>
      <c r="C11" s="228" t="s">
        <v>283</v>
      </c>
      <c r="D11" s="105"/>
    </row>
    <row r="12" spans="1:4" ht="20.100000000000001" customHeight="1" x14ac:dyDescent="0.25">
      <c r="A12" s="110"/>
      <c r="B12" s="111" t="s">
        <v>312</v>
      </c>
      <c r="C12" s="228" t="s">
        <v>283</v>
      </c>
      <c r="D12" s="105"/>
    </row>
    <row r="13" spans="1:4" ht="20.100000000000001" customHeight="1" x14ac:dyDescent="0.25">
      <c r="A13" s="110"/>
      <c r="B13" s="111" t="s">
        <v>314</v>
      </c>
      <c r="C13" s="228" t="s">
        <v>283</v>
      </c>
      <c r="D13" s="105"/>
    </row>
    <row r="14" spans="1:4" ht="20.100000000000001" customHeight="1" x14ac:dyDescent="0.25">
      <c r="A14" s="106" t="s">
        <v>315</v>
      </c>
      <c r="B14" s="111"/>
      <c r="C14" s="228" t="s">
        <v>283</v>
      </c>
      <c r="D14" s="105"/>
    </row>
    <row r="15" spans="1:4" ht="7.5" customHeight="1" x14ac:dyDescent="0.25">
      <c r="A15" s="110"/>
      <c r="B15" s="111"/>
      <c r="C15" s="173"/>
      <c r="D15" s="105"/>
    </row>
    <row r="16" spans="1:4" ht="20.100000000000001" customHeight="1" thickBot="1" x14ac:dyDescent="0.3">
      <c r="A16" s="179" t="s">
        <v>284</v>
      </c>
      <c r="B16" s="109"/>
      <c r="C16" s="173"/>
      <c r="D16" s="105"/>
    </row>
    <row r="17" spans="1:8" ht="20.100000000000001" customHeight="1" thickBot="1" x14ac:dyDescent="0.3">
      <c r="A17" s="182" t="s">
        <v>306</v>
      </c>
      <c r="B17" s="183"/>
      <c r="C17" s="184"/>
      <c r="D17" s="227">
        <f>+C18+C19</f>
        <v>44772.84</v>
      </c>
    </row>
    <row r="18" spans="1:8" ht="26.45" customHeight="1" x14ac:dyDescent="0.25">
      <c r="A18" s="110"/>
      <c r="B18" s="111" t="s">
        <v>316</v>
      </c>
      <c r="C18" s="228">
        <f>45771.85-999.01</f>
        <v>44772.84</v>
      </c>
      <c r="D18" s="105"/>
    </row>
    <row r="19" spans="1:8" ht="20.100000000000001" customHeight="1" x14ac:dyDescent="0.25">
      <c r="A19" s="110"/>
      <c r="B19" s="111" t="s">
        <v>444</v>
      </c>
      <c r="C19" s="228">
        <v>0</v>
      </c>
      <c r="D19" s="105"/>
    </row>
    <row r="20" spans="1:8" ht="20.100000000000001" customHeight="1" x14ac:dyDescent="0.25">
      <c r="A20" s="110"/>
      <c r="B20" s="111" t="s">
        <v>317</v>
      </c>
      <c r="C20" s="228" t="s">
        <v>283</v>
      </c>
      <c r="D20" s="105"/>
    </row>
    <row r="21" spans="1:8" ht="25.5" customHeight="1" x14ac:dyDescent="0.25">
      <c r="A21" s="110"/>
      <c r="B21" s="111" t="s">
        <v>318</v>
      </c>
      <c r="C21" s="228" t="s">
        <v>283</v>
      </c>
      <c r="D21" s="105"/>
    </row>
    <row r="22" spans="1:8" ht="20.100000000000001" customHeight="1" x14ac:dyDescent="0.25">
      <c r="A22" s="110"/>
      <c r="B22" s="111" t="s">
        <v>319</v>
      </c>
      <c r="C22" s="228" t="s">
        <v>283</v>
      </c>
      <c r="D22" s="105"/>
    </row>
    <row r="23" spans="1:8" ht="20.100000000000001" customHeight="1" x14ac:dyDescent="0.25">
      <c r="A23" s="110"/>
      <c r="B23" s="111" t="s">
        <v>320</v>
      </c>
      <c r="C23" s="228">
        <v>0</v>
      </c>
      <c r="D23" s="105"/>
    </row>
    <row r="24" spans="1:8" ht="20.100000000000001" customHeight="1" x14ac:dyDescent="0.25">
      <c r="A24" s="106" t="s">
        <v>321</v>
      </c>
      <c r="B24" s="111"/>
      <c r="C24" s="228" t="s">
        <v>283</v>
      </c>
      <c r="D24" s="105"/>
    </row>
    <row r="25" spans="1:8" ht="20.100000000000001" customHeight="1" thickBot="1" x14ac:dyDescent="0.3">
      <c r="A25" s="110"/>
      <c r="B25" s="111"/>
      <c r="C25" s="105"/>
      <c r="D25" s="105"/>
    </row>
    <row r="26" spans="1:8" ht="26.25" customHeight="1" thickBot="1" x14ac:dyDescent="0.3">
      <c r="A26" s="188" t="s">
        <v>322</v>
      </c>
      <c r="B26" s="189"/>
      <c r="C26" s="190"/>
      <c r="D26" s="224">
        <f>+D6+D17</f>
        <v>3145400.17</v>
      </c>
      <c r="F26" s="464"/>
      <c r="H26" s="464">
        <f>+F26-G26</f>
        <v>0</v>
      </c>
    </row>
    <row r="28" spans="1:8" x14ac:dyDescent="0.25">
      <c r="D28" s="71" t="s">
        <v>175</v>
      </c>
    </row>
    <row r="30" spans="1:8" x14ac:dyDescent="0.25">
      <c r="B30" s="546"/>
      <c r="C30" s="546"/>
      <c r="D30" s="546"/>
    </row>
    <row r="31" spans="1:8" x14ac:dyDescent="0.25">
      <c r="B31" s="546"/>
      <c r="C31" s="546"/>
      <c r="D31" s="546"/>
    </row>
    <row r="32" spans="1:8" x14ac:dyDescent="0.25">
      <c r="B32" s="546"/>
      <c r="C32" s="546"/>
      <c r="D32" s="546"/>
    </row>
    <row r="33" spans="2:4" x14ac:dyDescent="0.25">
      <c r="B33" s="546"/>
      <c r="C33" s="546"/>
      <c r="D33" s="546"/>
    </row>
    <row r="34" spans="2:4" x14ac:dyDescent="0.25">
      <c r="B34" s="546"/>
      <c r="C34" s="546"/>
      <c r="D34" s="546"/>
    </row>
    <row r="35" spans="2:4" x14ac:dyDescent="0.25">
      <c r="B35" s="546"/>
      <c r="C35" s="546"/>
      <c r="D35" s="546"/>
    </row>
    <row r="36" spans="2:4" x14ac:dyDescent="0.25">
      <c r="B36" s="546"/>
      <c r="C36" s="546"/>
      <c r="D36" s="546"/>
    </row>
    <row r="37" spans="2:4" x14ac:dyDescent="0.25">
      <c r="B37" s="546"/>
      <c r="C37" s="546"/>
      <c r="D37" s="546"/>
    </row>
    <row r="38" spans="2:4" x14ac:dyDescent="0.25">
      <c r="B38" s="546"/>
      <c r="C38" s="546"/>
      <c r="D38" s="546"/>
    </row>
    <row r="39" spans="2:4" x14ac:dyDescent="0.25">
      <c r="B39" s="546"/>
      <c r="C39" s="546"/>
      <c r="D39" s="546"/>
    </row>
    <row r="40" spans="2:4" x14ac:dyDescent="0.25">
      <c r="B40" s="546"/>
      <c r="C40" s="546"/>
      <c r="D40" s="546"/>
    </row>
    <row r="41" spans="2:4" x14ac:dyDescent="0.25">
      <c r="B41" s="546"/>
      <c r="C41" s="546"/>
      <c r="D41" s="546"/>
    </row>
    <row r="42" spans="2:4" x14ac:dyDescent="0.25">
      <c r="B42" s="546"/>
      <c r="C42" s="546"/>
      <c r="D42" s="546"/>
    </row>
    <row r="43" spans="2:4" x14ac:dyDescent="0.25">
      <c r="B43" s="546"/>
      <c r="C43" s="546"/>
      <c r="D43" s="546"/>
    </row>
    <row r="44" spans="2:4" x14ac:dyDescent="0.25">
      <c r="B44" s="546"/>
      <c r="C44" s="546"/>
      <c r="D44" s="546"/>
    </row>
  </sheetData>
  <mergeCells count="21">
    <mergeCell ref="A6:B6"/>
    <mergeCell ref="A1:D1"/>
    <mergeCell ref="A2:D2"/>
    <mergeCell ref="A3:D3"/>
    <mergeCell ref="A4:D4"/>
    <mergeCell ref="A5:D5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</mergeCells>
  <pageMargins left="0.23622047244094491" right="0.15748031496062992" top="0.74803149606299213" bottom="0.74803149606299213" header="0.31496062992125984" footer="0.31496062992125984"/>
  <pageSetup scale="6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C51" sqref="C51"/>
    </sheetView>
  </sheetViews>
  <sheetFormatPr baseColWidth="10" defaultColWidth="11.42578125" defaultRowHeight="14.25" x14ac:dyDescent="0.2"/>
  <cols>
    <col min="1" max="1" width="4.28515625" style="85" customWidth="1"/>
    <col min="2" max="2" width="41.5703125" style="8" customWidth="1"/>
    <col min="3" max="3" width="26.7109375" style="8" customWidth="1"/>
    <col min="4" max="4" width="14.7109375" style="8" customWidth="1"/>
    <col min="5" max="5" width="21.28515625" style="8" customWidth="1"/>
    <col min="6" max="16384" width="11.42578125" style="8"/>
  </cols>
  <sheetData>
    <row r="1" spans="1:5" ht="15" x14ac:dyDescent="0.25">
      <c r="C1" s="164" t="s">
        <v>174</v>
      </c>
      <c r="E1" s="146" t="s">
        <v>228</v>
      </c>
    </row>
    <row r="2" spans="1:5" ht="15" x14ac:dyDescent="0.25">
      <c r="C2" s="164" t="s">
        <v>330</v>
      </c>
    </row>
    <row r="3" spans="1:5" ht="15.75" x14ac:dyDescent="0.25">
      <c r="A3" s="615" t="s">
        <v>257</v>
      </c>
      <c r="B3" s="615"/>
      <c r="C3" s="615"/>
      <c r="D3" s="615"/>
      <c r="E3" s="615"/>
    </row>
    <row r="4" spans="1:5" ht="15.75" x14ac:dyDescent="0.25">
      <c r="B4" s="148"/>
      <c r="C4" s="197" t="s">
        <v>874</v>
      </c>
      <c r="D4" s="148"/>
      <c r="E4" s="148"/>
    </row>
    <row r="5" spans="1:5" ht="15.75" x14ac:dyDescent="0.25">
      <c r="A5" s="39"/>
      <c r="B5" s="39"/>
      <c r="C5" s="197" t="s">
        <v>323</v>
      </c>
      <c r="D5" s="40"/>
      <c r="E5" s="165"/>
    </row>
    <row r="6" spans="1:5" ht="6.75" customHeight="1" thickBot="1" x14ac:dyDescent="0.25"/>
    <row r="7" spans="1:5" s="147" customFormat="1" ht="30" customHeight="1" x14ac:dyDescent="0.25">
      <c r="A7" s="616" t="s">
        <v>251</v>
      </c>
      <c r="B7" s="617"/>
      <c r="C7" s="160" t="s">
        <v>252</v>
      </c>
      <c r="D7" s="161" t="s">
        <v>253</v>
      </c>
      <c r="E7" s="162" t="s">
        <v>212</v>
      </c>
    </row>
    <row r="8" spans="1:5" s="147" customFormat="1" ht="30" customHeight="1" thickBot="1" x14ac:dyDescent="0.3">
      <c r="A8" s="618"/>
      <c r="B8" s="619"/>
      <c r="C8" s="163" t="s">
        <v>254</v>
      </c>
      <c r="D8" s="163" t="s">
        <v>255</v>
      </c>
      <c r="E8" s="167" t="s">
        <v>256</v>
      </c>
    </row>
    <row r="9" spans="1:5" s="147" customFormat="1" ht="21" customHeight="1" x14ac:dyDescent="0.25">
      <c r="A9" s="620" t="s">
        <v>258</v>
      </c>
      <c r="B9" s="621"/>
      <c r="C9" s="621"/>
      <c r="D9" s="621"/>
      <c r="E9" s="622"/>
    </row>
    <row r="10" spans="1:5" s="147" customFormat="1" ht="20.25" customHeight="1" x14ac:dyDescent="0.25">
      <c r="A10" s="157">
        <v>1</v>
      </c>
      <c r="B10" s="158"/>
      <c r="C10" s="166"/>
      <c r="D10" s="158"/>
      <c r="E10" s="159"/>
    </row>
    <row r="11" spans="1:5" s="147" customFormat="1" ht="20.25" customHeight="1" x14ac:dyDescent="0.25">
      <c r="A11" s="157">
        <v>2</v>
      </c>
      <c r="B11" s="158"/>
      <c r="C11" s="166"/>
      <c r="D11" s="158"/>
      <c r="E11" s="159"/>
    </row>
    <row r="12" spans="1:5" s="147" customFormat="1" ht="20.25" customHeight="1" x14ac:dyDescent="0.25">
      <c r="A12" s="157">
        <v>3</v>
      </c>
      <c r="B12" s="610" t="s">
        <v>331</v>
      </c>
      <c r="C12" s="611"/>
      <c r="D12" s="158"/>
      <c r="E12" s="159"/>
    </row>
    <row r="13" spans="1:5" s="147" customFormat="1" ht="20.25" customHeight="1" x14ac:dyDescent="0.25">
      <c r="A13" s="157">
        <v>4</v>
      </c>
      <c r="B13" s="610"/>
      <c r="C13" s="611"/>
      <c r="D13" s="158"/>
      <c r="E13" s="159"/>
    </row>
    <row r="14" spans="1:5" s="147" customFormat="1" ht="20.25" customHeight="1" x14ac:dyDescent="0.25">
      <c r="A14" s="157">
        <v>5</v>
      </c>
      <c r="B14" s="610"/>
      <c r="C14" s="611"/>
      <c r="D14" s="158"/>
      <c r="E14" s="159"/>
    </row>
    <row r="15" spans="1:5" s="147" customFormat="1" ht="20.25" customHeight="1" x14ac:dyDescent="0.25">
      <c r="A15" s="157">
        <v>6</v>
      </c>
      <c r="B15" s="158"/>
      <c r="C15" s="166"/>
      <c r="D15" s="158"/>
      <c r="E15" s="159"/>
    </row>
    <row r="16" spans="1:5" s="147" customFormat="1" ht="20.25" customHeight="1" x14ac:dyDescent="0.25">
      <c r="A16" s="157">
        <v>7</v>
      </c>
      <c r="B16" s="158"/>
      <c r="C16" s="166"/>
      <c r="D16" s="158"/>
      <c r="E16" s="159"/>
    </row>
    <row r="17" spans="1:5" s="147" customFormat="1" ht="20.25" customHeight="1" x14ac:dyDescent="0.25">
      <c r="A17" s="157">
        <v>8</v>
      </c>
      <c r="B17" s="158"/>
      <c r="C17" s="166"/>
      <c r="D17" s="158"/>
      <c r="E17" s="159"/>
    </row>
    <row r="18" spans="1:5" s="147" customFormat="1" ht="20.25" customHeight="1" x14ac:dyDescent="0.25">
      <c r="A18" s="157">
        <v>9</v>
      </c>
      <c r="B18" s="158"/>
      <c r="C18" s="166"/>
      <c r="D18" s="158"/>
      <c r="E18" s="159"/>
    </row>
    <row r="19" spans="1:5" s="147" customFormat="1" ht="20.25" customHeight="1" x14ac:dyDescent="0.25">
      <c r="A19" s="157">
        <v>10</v>
      </c>
      <c r="B19" s="158"/>
      <c r="C19" s="166"/>
      <c r="D19" s="158"/>
      <c r="E19" s="159"/>
    </row>
    <row r="20" spans="1:5" s="147" customFormat="1" ht="20.25" customHeight="1" x14ac:dyDescent="0.25">
      <c r="A20" s="157"/>
      <c r="B20" s="158" t="s">
        <v>259</v>
      </c>
      <c r="C20" s="166"/>
      <c r="D20" s="158"/>
      <c r="E20" s="159"/>
    </row>
    <row r="21" spans="1:5" s="147" customFormat="1" ht="20.25" customHeight="1" x14ac:dyDescent="0.25">
      <c r="A21" s="157"/>
      <c r="B21" s="158"/>
      <c r="C21" s="166"/>
      <c r="D21" s="158"/>
      <c r="E21" s="159"/>
    </row>
    <row r="22" spans="1:5" s="147" customFormat="1" ht="21" customHeight="1" x14ac:dyDescent="0.25">
      <c r="A22" s="612" t="s">
        <v>260</v>
      </c>
      <c r="B22" s="613"/>
      <c r="C22" s="613"/>
      <c r="D22" s="613"/>
      <c r="E22" s="614"/>
    </row>
    <row r="23" spans="1:5" s="147" customFormat="1" ht="20.25" customHeight="1" x14ac:dyDescent="0.25">
      <c r="A23" s="157">
        <v>1</v>
      </c>
      <c r="B23" s="158"/>
      <c r="C23" s="166"/>
      <c r="D23" s="158"/>
      <c r="E23" s="159"/>
    </row>
    <row r="24" spans="1:5" s="147" customFormat="1" ht="20.25" customHeight="1" x14ac:dyDescent="0.25">
      <c r="A24" s="157">
        <v>2</v>
      </c>
      <c r="B24" s="158"/>
      <c r="C24" s="166"/>
      <c r="D24" s="158"/>
      <c r="E24" s="159"/>
    </row>
    <row r="25" spans="1:5" s="147" customFormat="1" ht="20.25" customHeight="1" x14ac:dyDescent="0.25">
      <c r="A25" s="157">
        <v>3</v>
      </c>
      <c r="B25" s="158"/>
      <c r="C25" s="166"/>
      <c r="D25" s="158"/>
      <c r="E25" s="159"/>
    </row>
    <row r="26" spans="1:5" s="147" customFormat="1" ht="20.25" customHeight="1" x14ac:dyDescent="0.25">
      <c r="A26" s="157">
        <v>4</v>
      </c>
      <c r="B26" s="610" t="s">
        <v>331</v>
      </c>
      <c r="C26" s="611"/>
      <c r="D26" s="158"/>
      <c r="E26" s="159"/>
    </row>
    <row r="27" spans="1:5" s="147" customFormat="1" ht="20.25" customHeight="1" x14ac:dyDescent="0.25">
      <c r="A27" s="157">
        <v>5</v>
      </c>
      <c r="B27" s="610"/>
      <c r="C27" s="611"/>
      <c r="D27" s="158"/>
      <c r="E27" s="159"/>
    </row>
    <row r="28" spans="1:5" s="147" customFormat="1" ht="20.25" customHeight="1" x14ac:dyDescent="0.25">
      <c r="A28" s="157">
        <v>6</v>
      </c>
      <c r="B28" s="610"/>
      <c r="C28" s="611"/>
      <c r="D28" s="158"/>
      <c r="E28" s="159"/>
    </row>
    <row r="29" spans="1:5" s="147" customFormat="1" ht="20.25" customHeight="1" x14ac:dyDescent="0.25">
      <c r="A29" s="157">
        <v>7</v>
      </c>
      <c r="B29" s="158"/>
      <c r="C29" s="166"/>
      <c r="D29" s="158"/>
      <c r="E29" s="159"/>
    </row>
    <row r="30" spans="1:5" s="147" customFormat="1" ht="20.25" customHeight="1" x14ac:dyDescent="0.25">
      <c r="A30" s="157">
        <v>8</v>
      </c>
      <c r="B30" s="158"/>
      <c r="C30" s="166"/>
      <c r="D30" s="158"/>
      <c r="E30" s="159"/>
    </row>
    <row r="31" spans="1:5" s="147" customFormat="1" ht="20.25" customHeight="1" x14ac:dyDescent="0.25">
      <c r="A31" s="157">
        <v>9</v>
      </c>
      <c r="B31" s="158"/>
      <c r="C31" s="166"/>
      <c r="D31" s="158"/>
      <c r="E31" s="159"/>
    </row>
    <row r="32" spans="1:5" s="147" customFormat="1" ht="20.25" customHeight="1" x14ac:dyDescent="0.25">
      <c r="A32" s="157">
        <v>10</v>
      </c>
      <c r="B32" s="158"/>
      <c r="C32" s="166"/>
      <c r="D32" s="158"/>
      <c r="E32" s="159"/>
    </row>
    <row r="33" spans="1:10" s="82" customFormat="1" ht="39.950000000000003" customHeight="1" x14ac:dyDescent="0.2">
      <c r="A33" s="157"/>
      <c r="B33" s="137" t="s">
        <v>261</v>
      </c>
      <c r="C33" s="139"/>
      <c r="D33" s="138"/>
      <c r="E33" s="140"/>
    </row>
    <row r="34" spans="1:10" s="82" customFormat="1" ht="39.950000000000003" customHeight="1" thickBot="1" x14ac:dyDescent="0.25">
      <c r="A34" s="157"/>
      <c r="B34" s="137"/>
      <c r="C34" s="139"/>
      <c r="D34" s="138"/>
      <c r="E34" s="140"/>
    </row>
    <row r="35" spans="1:10" ht="30" customHeight="1" thickBot="1" x14ac:dyDescent="0.25">
      <c r="A35" s="149"/>
      <c r="B35" s="142" t="s">
        <v>262</v>
      </c>
      <c r="C35" s="143"/>
      <c r="D35" s="144"/>
      <c r="E35" s="145"/>
    </row>
    <row r="36" spans="1:10" x14ac:dyDescent="0.2">
      <c r="J36" s="41"/>
    </row>
    <row r="39" spans="1:10" x14ac:dyDescent="0.2">
      <c r="B39" s="550"/>
      <c r="C39" s="550"/>
      <c r="D39" s="550"/>
    </row>
    <row r="40" spans="1:10" x14ac:dyDescent="0.2">
      <c r="B40" s="550"/>
      <c r="C40" s="550"/>
      <c r="D40" s="550"/>
    </row>
    <row r="41" spans="1:10" x14ac:dyDescent="0.2">
      <c r="B41" s="550"/>
      <c r="C41" s="550"/>
      <c r="D41" s="550"/>
    </row>
    <row r="42" spans="1:10" x14ac:dyDescent="0.2">
      <c r="B42" s="550"/>
      <c r="C42" s="550"/>
      <c r="D42" s="550"/>
    </row>
    <row r="43" spans="1:10" x14ac:dyDescent="0.2">
      <c r="B43" s="550"/>
      <c r="C43" s="550"/>
      <c r="D43" s="550"/>
    </row>
    <row r="44" spans="1:10" x14ac:dyDescent="0.2">
      <c r="B44" s="550"/>
      <c r="C44" s="550"/>
      <c r="D44" s="550"/>
    </row>
    <row r="45" spans="1:10" x14ac:dyDescent="0.2">
      <c r="B45" s="550"/>
      <c r="C45" s="550"/>
      <c r="D45" s="550"/>
    </row>
    <row r="46" spans="1:10" x14ac:dyDescent="0.2">
      <c r="B46" s="550"/>
      <c r="C46" s="550"/>
      <c r="D46" s="550"/>
    </row>
    <row r="47" spans="1:10" x14ac:dyDescent="0.2">
      <c r="B47" s="550"/>
      <c r="C47" s="550"/>
      <c r="D47" s="550"/>
    </row>
    <row r="48" spans="1:10" x14ac:dyDescent="0.2">
      <c r="B48" s="550"/>
      <c r="C48" s="550"/>
      <c r="D48" s="550"/>
    </row>
    <row r="49" spans="2:4" x14ac:dyDescent="0.2">
      <c r="B49" s="550"/>
      <c r="C49" s="550"/>
      <c r="D49" s="550"/>
    </row>
    <row r="50" spans="2:4" x14ac:dyDescent="0.2">
      <c r="B50" s="550"/>
      <c r="C50" s="550"/>
      <c r="D50" s="550"/>
    </row>
  </sheetData>
  <mergeCells count="18">
    <mergeCell ref="B26:C28"/>
    <mergeCell ref="A22:E22"/>
    <mergeCell ref="A3:E3"/>
    <mergeCell ref="A7:B8"/>
    <mergeCell ref="A9:E9"/>
    <mergeCell ref="B12:C14"/>
    <mergeCell ref="B39:D39"/>
    <mergeCell ref="B40:D40"/>
    <mergeCell ref="B41:D41"/>
    <mergeCell ref="B42:D42"/>
    <mergeCell ref="B43:D43"/>
    <mergeCell ref="B49:D49"/>
    <mergeCell ref="B50:D50"/>
    <mergeCell ref="B44:D44"/>
    <mergeCell ref="B45:D45"/>
    <mergeCell ref="B46:D46"/>
    <mergeCell ref="B47:D47"/>
    <mergeCell ref="B48:D48"/>
  </mergeCells>
  <printOptions horizontalCentered="1"/>
  <pageMargins left="0.25" right="0.25" top="0.75" bottom="0.75" header="0.3" footer="0.3"/>
  <pageSetup scale="67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B48" sqref="B48:D48"/>
    </sheetView>
  </sheetViews>
  <sheetFormatPr baseColWidth="10" defaultColWidth="11.42578125" defaultRowHeight="14.25" x14ac:dyDescent="0.2"/>
  <cols>
    <col min="1" max="1" width="4.28515625" style="85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C1" s="164" t="s">
        <v>174</v>
      </c>
      <c r="D1" s="146" t="s">
        <v>229</v>
      </c>
    </row>
    <row r="2" spans="1:4" ht="15" x14ac:dyDescent="0.25">
      <c r="C2" s="164" t="s">
        <v>330</v>
      </c>
    </row>
    <row r="3" spans="1:4" ht="15.75" x14ac:dyDescent="0.25">
      <c r="A3" s="615" t="s">
        <v>263</v>
      </c>
      <c r="B3" s="615"/>
      <c r="C3" s="615"/>
      <c r="D3" s="615"/>
    </row>
    <row r="4" spans="1:4" ht="15.75" x14ac:dyDescent="0.25">
      <c r="B4" s="148"/>
      <c r="C4" s="197" t="s">
        <v>875</v>
      </c>
      <c r="D4" s="148"/>
    </row>
    <row r="5" spans="1:4" ht="15.75" x14ac:dyDescent="0.25">
      <c r="A5" s="148"/>
      <c r="B5" s="148"/>
      <c r="C5" s="197" t="s">
        <v>323</v>
      </c>
      <c r="D5" s="165"/>
    </row>
    <row r="6" spans="1:4" ht="6.75" customHeight="1" thickBot="1" x14ac:dyDescent="0.25"/>
    <row r="7" spans="1:4" s="147" customFormat="1" ht="30" customHeight="1" x14ac:dyDescent="0.25">
      <c r="A7" s="616" t="s">
        <v>251</v>
      </c>
      <c r="B7" s="617"/>
      <c r="C7" s="623" t="s">
        <v>234</v>
      </c>
      <c r="D7" s="625" t="s">
        <v>264</v>
      </c>
    </row>
    <row r="8" spans="1:4" s="147" customFormat="1" ht="4.5" customHeight="1" thickBot="1" x14ac:dyDescent="0.3">
      <c r="A8" s="618"/>
      <c r="B8" s="619"/>
      <c r="C8" s="624"/>
      <c r="D8" s="626"/>
    </row>
    <row r="9" spans="1:4" s="147" customFormat="1" ht="21" customHeight="1" x14ac:dyDescent="0.25">
      <c r="A9" s="620" t="s">
        <v>258</v>
      </c>
      <c r="B9" s="621"/>
      <c r="C9" s="621"/>
      <c r="D9" s="622"/>
    </row>
    <row r="10" spans="1:4" s="147" customFormat="1" ht="20.25" customHeight="1" x14ac:dyDescent="0.25">
      <c r="A10" s="157">
        <v>1</v>
      </c>
      <c r="B10" s="158"/>
      <c r="C10" s="166"/>
      <c r="D10" s="159"/>
    </row>
    <row r="11" spans="1:4" s="147" customFormat="1" ht="20.25" customHeight="1" x14ac:dyDescent="0.25">
      <c r="A11" s="157">
        <v>2</v>
      </c>
      <c r="B11" s="158"/>
      <c r="C11" s="166"/>
      <c r="D11" s="159"/>
    </row>
    <row r="12" spans="1:4" s="147" customFormat="1" ht="20.25" customHeight="1" x14ac:dyDescent="0.25">
      <c r="A12" s="157">
        <v>3</v>
      </c>
      <c r="B12" s="158"/>
      <c r="C12" s="166"/>
      <c r="D12" s="159"/>
    </row>
    <row r="13" spans="1:4" s="147" customFormat="1" ht="20.25" customHeight="1" x14ac:dyDescent="0.25">
      <c r="A13" s="157">
        <v>4</v>
      </c>
      <c r="B13" s="610" t="s">
        <v>331</v>
      </c>
      <c r="C13" s="611"/>
      <c r="D13" s="159"/>
    </row>
    <row r="14" spans="1:4" s="147" customFormat="1" ht="20.25" customHeight="1" x14ac:dyDescent="0.25">
      <c r="A14" s="157">
        <v>5</v>
      </c>
      <c r="B14" s="610"/>
      <c r="C14" s="611"/>
      <c r="D14" s="159"/>
    </row>
    <row r="15" spans="1:4" s="147" customFormat="1" ht="20.25" customHeight="1" x14ac:dyDescent="0.25">
      <c r="A15" s="157">
        <v>6</v>
      </c>
      <c r="B15" s="610"/>
      <c r="C15" s="611"/>
      <c r="D15" s="159"/>
    </row>
    <row r="16" spans="1:4" s="147" customFormat="1" ht="20.25" customHeight="1" x14ac:dyDescent="0.25">
      <c r="A16" s="157">
        <v>7</v>
      </c>
      <c r="B16" s="158"/>
      <c r="C16" s="166"/>
      <c r="D16" s="159"/>
    </row>
    <row r="17" spans="1:4" s="147" customFormat="1" ht="20.25" customHeight="1" x14ac:dyDescent="0.25">
      <c r="A17" s="157">
        <v>8</v>
      </c>
      <c r="B17" s="158"/>
      <c r="C17" s="166"/>
      <c r="D17" s="159"/>
    </row>
    <row r="18" spans="1:4" s="147" customFormat="1" ht="20.25" customHeight="1" x14ac:dyDescent="0.25">
      <c r="A18" s="157">
        <v>9</v>
      </c>
      <c r="B18" s="158"/>
      <c r="C18" s="166"/>
      <c r="D18" s="159"/>
    </row>
    <row r="19" spans="1:4" s="147" customFormat="1" ht="20.25" customHeight="1" x14ac:dyDescent="0.25">
      <c r="A19" s="157">
        <v>10</v>
      </c>
      <c r="B19" s="158"/>
      <c r="C19" s="166"/>
      <c r="D19" s="159"/>
    </row>
    <row r="20" spans="1:4" s="147" customFormat="1" ht="20.25" customHeight="1" x14ac:dyDescent="0.25">
      <c r="A20" s="157"/>
      <c r="B20" s="158" t="s">
        <v>265</v>
      </c>
      <c r="C20" s="166"/>
      <c r="D20" s="159"/>
    </row>
    <row r="21" spans="1:4" s="147" customFormat="1" ht="20.25" customHeight="1" x14ac:dyDescent="0.25">
      <c r="A21" s="157"/>
      <c r="B21" s="158"/>
      <c r="C21" s="166"/>
      <c r="D21" s="159"/>
    </row>
    <row r="22" spans="1:4" s="147" customFormat="1" ht="21" customHeight="1" x14ac:dyDescent="0.25">
      <c r="A22" s="612" t="s">
        <v>260</v>
      </c>
      <c r="B22" s="613"/>
      <c r="C22" s="613"/>
      <c r="D22" s="614"/>
    </row>
    <row r="23" spans="1:4" s="147" customFormat="1" ht="20.25" customHeight="1" x14ac:dyDescent="0.25">
      <c r="A23" s="157">
        <v>1</v>
      </c>
      <c r="B23" s="158"/>
      <c r="C23" s="166"/>
      <c r="D23" s="159"/>
    </row>
    <row r="24" spans="1:4" s="147" customFormat="1" ht="20.25" customHeight="1" x14ac:dyDescent="0.25">
      <c r="A24" s="157">
        <v>2</v>
      </c>
      <c r="B24" s="158"/>
      <c r="C24" s="166"/>
      <c r="D24" s="159"/>
    </row>
    <row r="25" spans="1:4" s="147" customFormat="1" ht="20.25" customHeight="1" x14ac:dyDescent="0.25">
      <c r="A25" s="157">
        <v>3</v>
      </c>
      <c r="B25" s="158"/>
      <c r="C25" s="166"/>
      <c r="D25" s="159"/>
    </row>
    <row r="26" spans="1:4" s="147" customFormat="1" ht="20.25" customHeight="1" x14ac:dyDescent="0.25">
      <c r="A26" s="157">
        <v>4</v>
      </c>
      <c r="B26" s="158"/>
      <c r="C26" s="166"/>
      <c r="D26" s="159"/>
    </row>
    <row r="27" spans="1:4" s="147" customFormat="1" ht="20.25" customHeight="1" x14ac:dyDescent="0.25">
      <c r="A27" s="157">
        <v>5</v>
      </c>
      <c r="B27" s="610" t="s">
        <v>331</v>
      </c>
      <c r="C27" s="611"/>
      <c r="D27" s="159"/>
    </row>
    <row r="28" spans="1:4" s="147" customFormat="1" ht="20.25" customHeight="1" x14ac:dyDescent="0.25">
      <c r="A28" s="157">
        <v>6</v>
      </c>
      <c r="B28" s="610"/>
      <c r="C28" s="611"/>
      <c r="D28" s="159"/>
    </row>
    <row r="29" spans="1:4" s="147" customFormat="1" ht="20.25" customHeight="1" x14ac:dyDescent="0.25">
      <c r="A29" s="157">
        <v>7</v>
      </c>
      <c r="B29" s="610"/>
      <c r="C29" s="611"/>
      <c r="D29" s="159"/>
    </row>
    <row r="30" spans="1:4" s="147" customFormat="1" ht="20.25" customHeight="1" x14ac:dyDescent="0.25">
      <c r="A30" s="157">
        <v>8</v>
      </c>
      <c r="B30" s="158"/>
      <c r="C30" s="166"/>
      <c r="D30" s="159"/>
    </row>
    <row r="31" spans="1:4" s="147" customFormat="1" ht="20.25" customHeight="1" x14ac:dyDescent="0.25">
      <c r="A31" s="157">
        <v>9</v>
      </c>
      <c r="B31" s="158"/>
      <c r="C31" s="166"/>
      <c r="D31" s="159"/>
    </row>
    <row r="32" spans="1:4" s="147" customFormat="1" ht="20.25" customHeight="1" x14ac:dyDescent="0.25">
      <c r="A32" s="157">
        <v>10</v>
      </c>
      <c r="B32" s="158"/>
      <c r="C32" s="166"/>
      <c r="D32" s="159"/>
    </row>
    <row r="33" spans="1:9" s="82" customFormat="1" ht="39.950000000000003" customHeight="1" x14ac:dyDescent="0.2">
      <c r="A33" s="157"/>
      <c r="B33" s="137" t="s">
        <v>266</v>
      </c>
      <c r="C33" s="139"/>
      <c r="D33" s="140"/>
    </row>
    <row r="34" spans="1:9" s="82" customFormat="1" ht="39.950000000000003" customHeight="1" thickBot="1" x14ac:dyDescent="0.25">
      <c r="A34" s="157"/>
      <c r="B34" s="137"/>
      <c r="C34" s="139"/>
      <c r="D34" s="140"/>
    </row>
    <row r="35" spans="1:9" ht="30" customHeight="1" thickBot="1" x14ac:dyDescent="0.25">
      <c r="A35" s="149"/>
      <c r="B35" s="142" t="s">
        <v>262</v>
      </c>
      <c r="C35" s="143"/>
      <c r="D35" s="145"/>
    </row>
    <row r="36" spans="1:9" x14ac:dyDescent="0.2">
      <c r="I36" s="41"/>
    </row>
    <row r="39" spans="1:9" x14ac:dyDescent="0.2">
      <c r="B39" s="550"/>
      <c r="C39" s="550"/>
      <c r="D39" s="550"/>
    </row>
    <row r="40" spans="1:9" x14ac:dyDescent="0.2">
      <c r="B40" s="550"/>
      <c r="C40" s="550"/>
      <c r="D40" s="550"/>
    </row>
    <row r="41" spans="1:9" x14ac:dyDescent="0.2">
      <c r="B41" s="550"/>
      <c r="C41" s="550"/>
      <c r="D41" s="550"/>
    </row>
    <row r="42" spans="1:9" x14ac:dyDescent="0.2">
      <c r="B42" s="550"/>
      <c r="C42" s="550"/>
      <c r="D42" s="550"/>
    </row>
    <row r="43" spans="1:9" x14ac:dyDescent="0.2">
      <c r="B43" s="550"/>
      <c r="C43" s="550"/>
      <c r="D43" s="550"/>
    </row>
    <row r="44" spans="1:9" x14ac:dyDescent="0.2">
      <c r="B44" s="550"/>
      <c r="C44" s="550"/>
      <c r="D44" s="550"/>
    </row>
    <row r="45" spans="1:9" x14ac:dyDescent="0.2">
      <c r="B45" s="550"/>
      <c r="C45" s="550"/>
      <c r="D45" s="550"/>
    </row>
    <row r="46" spans="1:9" x14ac:dyDescent="0.2">
      <c r="B46" s="550"/>
      <c r="C46" s="550"/>
      <c r="D46" s="550"/>
    </row>
    <row r="47" spans="1:9" x14ac:dyDescent="0.2">
      <c r="B47" s="550"/>
      <c r="C47" s="550"/>
      <c r="D47" s="550"/>
    </row>
    <row r="48" spans="1:9" x14ac:dyDescent="0.2">
      <c r="B48" s="550"/>
      <c r="C48" s="550"/>
      <c r="D48" s="550"/>
    </row>
    <row r="49" spans="2:4" x14ac:dyDescent="0.2">
      <c r="B49" s="550"/>
      <c r="C49" s="550"/>
      <c r="D49" s="550"/>
    </row>
    <row r="50" spans="2:4" x14ac:dyDescent="0.2">
      <c r="B50" s="550"/>
      <c r="C50" s="550"/>
      <c r="D50" s="550"/>
    </row>
  </sheetData>
  <mergeCells count="20">
    <mergeCell ref="B27:C29"/>
    <mergeCell ref="A3:D3"/>
    <mergeCell ref="A7:B8"/>
    <mergeCell ref="A9:D9"/>
    <mergeCell ref="A22:D22"/>
    <mergeCell ref="C7:C8"/>
    <mergeCell ref="D7:D8"/>
    <mergeCell ref="B13:C15"/>
    <mergeCell ref="B39:D39"/>
    <mergeCell ref="B40:D40"/>
    <mergeCell ref="B41:D41"/>
    <mergeCell ref="B42:D42"/>
    <mergeCell ref="B43:D43"/>
    <mergeCell ref="B49:D49"/>
    <mergeCell ref="B50:D50"/>
    <mergeCell ref="B44:D44"/>
    <mergeCell ref="B45:D45"/>
    <mergeCell ref="B46:D46"/>
    <mergeCell ref="B47:D47"/>
    <mergeCell ref="B48:D48"/>
  </mergeCells>
  <printOptions horizontalCentered="1"/>
  <pageMargins left="0.25" right="0.25" top="0.75" bottom="0.75" header="0.3" footer="0.3"/>
  <pageSetup scale="65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C49" sqref="C49"/>
    </sheetView>
  </sheetViews>
  <sheetFormatPr baseColWidth="10" defaultColWidth="11.42578125" defaultRowHeight="14.25" x14ac:dyDescent="0.2"/>
  <cols>
    <col min="1" max="1" width="4.28515625" style="85" customWidth="1"/>
    <col min="2" max="2" width="52" style="8" customWidth="1"/>
    <col min="3" max="5" width="21.85546875" style="8" customWidth="1"/>
    <col min="6" max="16384" width="11.42578125" style="8"/>
  </cols>
  <sheetData>
    <row r="1" spans="1:5" ht="15" x14ac:dyDescent="0.25">
      <c r="C1" s="164" t="s">
        <v>174</v>
      </c>
      <c r="D1" s="164"/>
      <c r="E1" s="146" t="s">
        <v>230</v>
      </c>
    </row>
    <row r="2" spans="1:5" ht="15" x14ac:dyDescent="0.25">
      <c r="C2" s="164" t="s">
        <v>330</v>
      </c>
      <c r="D2" s="164"/>
    </row>
    <row r="3" spans="1:5" ht="15.75" x14ac:dyDescent="0.25">
      <c r="A3" s="615" t="s">
        <v>281</v>
      </c>
      <c r="B3" s="615"/>
      <c r="C3" s="615"/>
      <c r="D3" s="615"/>
      <c r="E3" s="615"/>
    </row>
    <row r="4" spans="1:5" ht="15.75" x14ac:dyDescent="0.25">
      <c r="B4" s="148"/>
      <c r="C4" s="197" t="s">
        <v>876</v>
      </c>
      <c r="D4" s="148"/>
      <c r="E4" s="148"/>
    </row>
    <row r="5" spans="1:5" ht="15.75" x14ac:dyDescent="0.25">
      <c r="A5" s="148"/>
      <c r="B5" s="148"/>
      <c r="C5" s="197" t="s">
        <v>323</v>
      </c>
      <c r="D5" s="148"/>
      <c r="E5" s="165"/>
    </row>
    <row r="6" spans="1:5" ht="6.75" customHeight="1" thickBot="1" x14ac:dyDescent="0.25"/>
    <row r="7" spans="1:5" s="147" customFormat="1" ht="17.25" customHeight="1" x14ac:dyDescent="0.25">
      <c r="A7" s="627" t="s">
        <v>116</v>
      </c>
      <c r="B7" s="628"/>
      <c r="C7" s="631" t="s">
        <v>267</v>
      </c>
      <c r="D7" s="191" t="s">
        <v>234</v>
      </c>
      <c r="E7" s="635" t="s">
        <v>264</v>
      </c>
    </row>
    <row r="8" spans="1:5" s="147" customFormat="1" ht="4.5" customHeight="1" thickBot="1" x14ac:dyDescent="0.3">
      <c r="A8" s="629"/>
      <c r="B8" s="630"/>
      <c r="C8" s="632"/>
      <c r="D8" s="192"/>
      <c r="E8" s="636"/>
    </row>
    <row r="9" spans="1:5" s="147" customFormat="1" ht="20.25" customHeight="1" x14ac:dyDescent="0.25">
      <c r="A9" s="141" t="s">
        <v>268</v>
      </c>
      <c r="B9" s="158"/>
      <c r="C9" s="166"/>
      <c r="D9" s="161"/>
      <c r="E9" s="159"/>
    </row>
    <row r="10" spans="1:5" s="147" customFormat="1" ht="20.25" customHeight="1" x14ac:dyDescent="0.25">
      <c r="A10" s="157"/>
      <c r="B10" s="169" t="s">
        <v>271</v>
      </c>
      <c r="C10" s="166"/>
      <c r="D10" s="166"/>
      <c r="E10" s="159"/>
    </row>
    <row r="11" spans="1:5" s="147" customFormat="1" ht="20.25" customHeight="1" x14ac:dyDescent="0.25">
      <c r="A11" s="157"/>
      <c r="B11" s="169" t="s">
        <v>269</v>
      </c>
      <c r="C11" s="166"/>
      <c r="D11" s="166"/>
      <c r="E11" s="159"/>
    </row>
    <row r="12" spans="1:5" s="147" customFormat="1" ht="20.25" customHeight="1" x14ac:dyDescent="0.25">
      <c r="A12" s="141" t="s">
        <v>270</v>
      </c>
      <c r="B12" s="169"/>
      <c r="C12" s="637" t="s">
        <v>331</v>
      </c>
      <c r="D12" s="611"/>
      <c r="E12" s="159"/>
    </row>
    <row r="13" spans="1:5" s="147" customFormat="1" ht="20.25" customHeight="1" x14ac:dyDescent="0.25">
      <c r="A13" s="157"/>
      <c r="B13" s="169" t="s">
        <v>272</v>
      </c>
      <c r="C13" s="637"/>
      <c r="D13" s="611"/>
      <c r="E13" s="159"/>
    </row>
    <row r="14" spans="1:5" s="147" customFormat="1" ht="20.25" customHeight="1" x14ac:dyDescent="0.25">
      <c r="A14" s="157"/>
      <c r="B14" s="169" t="s">
        <v>273</v>
      </c>
      <c r="C14" s="637"/>
      <c r="D14" s="611"/>
      <c r="E14" s="159"/>
    </row>
    <row r="15" spans="1:5" s="147" customFormat="1" ht="20.25" customHeight="1" x14ac:dyDescent="0.25">
      <c r="A15" s="141" t="s">
        <v>279</v>
      </c>
      <c r="B15" s="169"/>
      <c r="C15" s="166"/>
      <c r="D15" s="166"/>
      <c r="E15" s="159"/>
    </row>
    <row r="16" spans="1:5" s="147" customFormat="1" ht="20.25" customHeight="1" thickBot="1" x14ac:dyDescent="0.3">
      <c r="A16" s="157"/>
      <c r="B16" s="158"/>
      <c r="C16" s="166"/>
      <c r="D16" s="166"/>
      <c r="E16" s="159"/>
    </row>
    <row r="17" spans="1:10" s="147" customFormat="1" ht="21" customHeight="1" x14ac:dyDescent="0.25">
      <c r="A17" s="627" t="s">
        <v>116</v>
      </c>
      <c r="B17" s="628"/>
      <c r="C17" s="631" t="s">
        <v>267</v>
      </c>
      <c r="D17" s="193" t="s">
        <v>234</v>
      </c>
      <c r="E17" s="633" t="s">
        <v>264</v>
      </c>
    </row>
    <row r="18" spans="1:10" s="147" customFormat="1" ht="0.75" customHeight="1" thickBot="1" x14ac:dyDescent="0.3">
      <c r="A18" s="629"/>
      <c r="B18" s="630"/>
      <c r="C18" s="632"/>
      <c r="D18" s="194"/>
      <c r="E18" s="634"/>
    </row>
    <row r="19" spans="1:10" s="147" customFormat="1" ht="20.25" customHeight="1" x14ac:dyDescent="0.25">
      <c r="A19" s="141" t="s">
        <v>274</v>
      </c>
      <c r="B19" s="158"/>
      <c r="C19" s="166"/>
      <c r="D19" s="166"/>
      <c r="E19" s="159"/>
    </row>
    <row r="20" spans="1:10" s="147" customFormat="1" ht="20.25" customHeight="1" x14ac:dyDescent="0.25">
      <c r="A20" s="141" t="s">
        <v>275</v>
      </c>
      <c r="B20" s="158"/>
      <c r="C20" s="166"/>
      <c r="D20" s="166"/>
      <c r="E20" s="159"/>
    </row>
    <row r="21" spans="1:10" s="147" customFormat="1" ht="20.25" customHeight="1" x14ac:dyDescent="0.25">
      <c r="A21" s="141" t="s">
        <v>280</v>
      </c>
      <c r="B21" s="158"/>
      <c r="C21" s="166"/>
      <c r="D21" s="166"/>
      <c r="E21" s="159"/>
    </row>
    <row r="22" spans="1:10" s="147" customFormat="1" ht="20.25" customHeight="1" thickBot="1" x14ac:dyDescent="0.3">
      <c r="A22" s="157"/>
      <c r="B22" s="158"/>
      <c r="C22" s="166"/>
      <c r="D22" s="166"/>
      <c r="E22" s="159"/>
    </row>
    <row r="23" spans="1:10" s="147" customFormat="1" ht="21" customHeight="1" x14ac:dyDescent="0.25">
      <c r="A23" s="627" t="s">
        <v>116</v>
      </c>
      <c r="B23" s="628"/>
      <c r="C23" s="631" t="s">
        <v>267</v>
      </c>
      <c r="D23" s="193" t="s">
        <v>234</v>
      </c>
      <c r="E23" s="633" t="s">
        <v>264</v>
      </c>
    </row>
    <row r="24" spans="1:10" s="147" customFormat="1" ht="0.75" customHeight="1" thickBot="1" x14ac:dyDescent="0.3">
      <c r="A24" s="629"/>
      <c r="B24" s="630"/>
      <c r="C24" s="632"/>
      <c r="D24" s="194"/>
      <c r="E24" s="634"/>
    </row>
    <row r="25" spans="1:10" s="147" customFormat="1" ht="20.25" customHeight="1" x14ac:dyDescent="0.25">
      <c r="A25" s="141" t="s">
        <v>276</v>
      </c>
      <c r="B25" s="158"/>
      <c r="C25" s="166"/>
      <c r="D25" s="166"/>
      <c r="E25" s="159"/>
    </row>
    <row r="26" spans="1:10" s="147" customFormat="1" ht="20.25" customHeight="1" x14ac:dyDescent="0.25">
      <c r="A26" s="141" t="s">
        <v>277</v>
      </c>
      <c r="B26" s="158"/>
      <c r="C26" s="166"/>
      <c r="D26" s="166"/>
      <c r="E26" s="159"/>
    </row>
    <row r="27" spans="1:10" s="147" customFormat="1" ht="20.25" customHeight="1" x14ac:dyDescent="0.25">
      <c r="A27" s="141" t="s">
        <v>278</v>
      </c>
      <c r="B27" s="158"/>
      <c r="C27" s="166"/>
      <c r="D27" s="166"/>
      <c r="E27" s="159"/>
    </row>
    <row r="28" spans="1:10" s="147" customFormat="1" ht="20.25" customHeight="1" thickBot="1" x14ac:dyDescent="0.3">
      <c r="A28" s="170"/>
      <c r="B28" s="171"/>
      <c r="C28" s="168"/>
      <c r="D28" s="168"/>
      <c r="E28" s="172"/>
    </row>
    <row r="29" spans="1:10" x14ac:dyDescent="0.2">
      <c r="J29" s="41"/>
    </row>
    <row r="31" spans="1:10" x14ac:dyDescent="0.2">
      <c r="B31" s="550"/>
      <c r="C31" s="550"/>
      <c r="D31" s="550"/>
    </row>
    <row r="32" spans="1:10" x14ac:dyDescent="0.2">
      <c r="B32" s="550"/>
      <c r="C32" s="550"/>
      <c r="D32" s="550"/>
    </row>
    <row r="33" spans="2:4" x14ac:dyDescent="0.2">
      <c r="B33" s="550"/>
      <c r="C33" s="550"/>
      <c r="D33" s="550"/>
    </row>
    <row r="34" spans="2:4" x14ac:dyDescent="0.2">
      <c r="B34" s="550"/>
      <c r="C34" s="550"/>
      <c r="D34" s="550"/>
    </row>
    <row r="35" spans="2:4" x14ac:dyDescent="0.2">
      <c r="B35" s="550"/>
      <c r="C35" s="550"/>
      <c r="D35" s="550"/>
    </row>
    <row r="36" spans="2:4" x14ac:dyDescent="0.2">
      <c r="B36" s="550"/>
      <c r="C36" s="550"/>
      <c r="D36" s="550"/>
    </row>
    <row r="37" spans="2:4" x14ac:dyDescent="0.2">
      <c r="B37" s="550"/>
      <c r="C37" s="550"/>
      <c r="D37" s="550"/>
    </row>
    <row r="38" spans="2:4" x14ac:dyDescent="0.2">
      <c r="B38" s="550"/>
      <c r="C38" s="550"/>
      <c r="D38" s="550"/>
    </row>
    <row r="39" spans="2:4" x14ac:dyDescent="0.2">
      <c r="B39" s="550"/>
      <c r="C39" s="550"/>
      <c r="D39" s="550"/>
    </row>
    <row r="40" spans="2:4" x14ac:dyDescent="0.2">
      <c r="B40" s="550"/>
      <c r="C40" s="550"/>
      <c r="D40" s="550"/>
    </row>
    <row r="41" spans="2:4" x14ac:dyDescent="0.2">
      <c r="B41" s="550"/>
      <c r="C41" s="550"/>
      <c r="D41" s="550"/>
    </row>
    <row r="42" spans="2:4" x14ac:dyDescent="0.2">
      <c r="B42" s="550"/>
      <c r="C42" s="550"/>
      <c r="D42" s="550"/>
    </row>
    <row r="43" spans="2:4" x14ac:dyDescent="0.2">
      <c r="B43" s="550"/>
      <c r="C43" s="550"/>
      <c r="D43" s="550"/>
    </row>
    <row r="44" spans="2:4" x14ac:dyDescent="0.2">
      <c r="B44" s="550"/>
      <c r="C44" s="550"/>
      <c r="D44" s="550"/>
    </row>
    <row r="45" spans="2:4" x14ac:dyDescent="0.2">
      <c r="B45" s="550"/>
      <c r="C45" s="550"/>
      <c r="D45" s="550"/>
    </row>
  </sheetData>
  <mergeCells count="26">
    <mergeCell ref="A23:B24"/>
    <mergeCell ref="C23:C24"/>
    <mergeCell ref="E23:E24"/>
    <mergeCell ref="A3:E3"/>
    <mergeCell ref="A7:B8"/>
    <mergeCell ref="C7:C8"/>
    <mergeCell ref="E7:E8"/>
    <mergeCell ref="C17:C18"/>
    <mergeCell ref="E17:E18"/>
    <mergeCell ref="A17:B18"/>
    <mergeCell ref="C12:D14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opLeftCell="A61" workbookViewId="0">
      <selection activeCell="B82" sqref="B82"/>
    </sheetView>
  </sheetViews>
  <sheetFormatPr baseColWidth="10" defaultColWidth="11.42578125" defaultRowHeight="15.75" x14ac:dyDescent="0.25"/>
  <cols>
    <col min="1" max="1" width="1.5703125" style="49" customWidth="1"/>
    <col min="2" max="2" width="101.7109375" style="49" bestFit="1" customWidth="1"/>
    <col min="3" max="3" width="18.42578125" style="49" customWidth="1"/>
    <col min="4" max="4" width="18" style="49" customWidth="1"/>
    <col min="5" max="16384" width="11.42578125" style="50"/>
  </cols>
  <sheetData>
    <row r="1" spans="1:7" s="1" customFormat="1" ht="15" x14ac:dyDescent="0.25">
      <c r="A1" s="518" t="s">
        <v>174</v>
      </c>
      <c r="B1" s="518"/>
      <c r="C1" s="518"/>
      <c r="D1" s="518"/>
      <c r="E1" s="45"/>
      <c r="G1" s="44"/>
    </row>
    <row r="2" spans="1:7" x14ac:dyDescent="0.25">
      <c r="A2" s="516" t="s">
        <v>330</v>
      </c>
      <c r="B2" s="516"/>
      <c r="C2" s="516"/>
      <c r="D2" s="516"/>
    </row>
    <row r="3" spans="1:7" ht="15.6" x14ac:dyDescent="0.3">
      <c r="A3" s="516" t="s">
        <v>0</v>
      </c>
      <c r="B3" s="516"/>
      <c r="C3" s="516"/>
      <c r="D3" s="516"/>
    </row>
    <row r="4" spans="1:7" ht="15.6" x14ac:dyDescent="0.3">
      <c r="A4" s="516" t="s">
        <v>748</v>
      </c>
      <c r="B4" s="516"/>
      <c r="C4" s="516"/>
      <c r="D4" s="516"/>
    </row>
    <row r="5" spans="1:7" s="49" customFormat="1" ht="15" thickBot="1" x14ac:dyDescent="0.35">
      <c r="A5" s="517" t="s">
        <v>125</v>
      </c>
      <c r="B5" s="517"/>
      <c r="C5" s="517"/>
      <c r="D5" s="517"/>
    </row>
    <row r="6" spans="1:7" ht="15.6" x14ac:dyDescent="0.3">
      <c r="A6" s="66"/>
      <c r="B6" s="67"/>
      <c r="C6" s="68">
        <v>2015</v>
      </c>
      <c r="D6" s="69">
        <v>2014</v>
      </c>
    </row>
    <row r="7" spans="1:7" ht="15.6" x14ac:dyDescent="0.3">
      <c r="A7" s="52" t="s">
        <v>1</v>
      </c>
      <c r="B7" s="53"/>
      <c r="C7" s="63"/>
      <c r="D7" s="54"/>
    </row>
    <row r="8" spans="1:7" x14ac:dyDescent="0.25">
      <c r="A8" s="55" t="s">
        <v>2</v>
      </c>
      <c r="B8" s="56"/>
      <c r="C8" s="309">
        <f>+C15</f>
        <v>60523</v>
      </c>
      <c r="D8" s="310">
        <f>+D15</f>
        <v>57180</v>
      </c>
    </row>
    <row r="9" spans="1:7" ht="15.6" x14ac:dyDescent="0.3">
      <c r="A9" s="51"/>
      <c r="B9" s="64" t="s">
        <v>3</v>
      </c>
      <c r="C9" s="202"/>
      <c r="D9" s="203"/>
    </row>
    <row r="10" spans="1:7" ht="15.6" x14ac:dyDescent="0.3">
      <c r="A10" s="51"/>
      <c r="B10" s="64" t="s">
        <v>4</v>
      </c>
      <c r="C10" s="202"/>
      <c r="D10" s="203"/>
    </row>
    <row r="11" spans="1:7" ht="15.6" x14ac:dyDescent="0.3">
      <c r="A11" s="51"/>
      <c r="B11" s="64" t="s">
        <v>5</v>
      </c>
      <c r="C11" s="200"/>
      <c r="D11" s="201"/>
    </row>
    <row r="12" spans="1:7" ht="15.6" x14ac:dyDescent="0.3">
      <c r="A12" s="51"/>
      <c r="B12" s="64" t="s">
        <v>6</v>
      </c>
      <c r="C12" s="200"/>
      <c r="D12" s="201"/>
    </row>
    <row r="13" spans="1:7" ht="18" x14ac:dyDescent="0.3">
      <c r="A13" s="51"/>
      <c r="B13" s="64" t="s">
        <v>172</v>
      </c>
      <c r="C13" s="200"/>
      <c r="D13" s="201"/>
    </row>
    <row r="14" spans="1:7" ht="15.6" x14ac:dyDescent="0.3">
      <c r="A14" s="51"/>
      <c r="B14" s="64" t="s">
        <v>7</v>
      </c>
      <c r="C14" s="200"/>
      <c r="D14" s="201"/>
    </row>
    <row r="15" spans="1:7" ht="15.6" x14ac:dyDescent="0.3">
      <c r="A15" s="51"/>
      <c r="B15" s="64" t="s">
        <v>8</v>
      </c>
      <c r="C15" s="200">
        <v>60523</v>
      </c>
      <c r="D15" s="201">
        <v>57180</v>
      </c>
    </row>
    <row r="16" spans="1:7" x14ac:dyDescent="0.25">
      <c r="A16" s="51"/>
      <c r="B16" s="64" t="s">
        <v>9</v>
      </c>
      <c r="C16" s="200"/>
      <c r="D16" s="201"/>
    </row>
    <row r="17" spans="1:4" x14ac:dyDescent="0.25">
      <c r="A17" s="55" t="s">
        <v>10</v>
      </c>
      <c r="B17" s="56"/>
      <c r="C17" s="311">
        <f>+C19</f>
        <v>2790771.86</v>
      </c>
      <c r="D17" s="312">
        <f>+D19</f>
        <v>3547751</v>
      </c>
    </row>
    <row r="18" spans="1:4" ht="15.6" x14ac:dyDescent="0.3">
      <c r="A18" s="51"/>
      <c r="B18" s="64" t="s">
        <v>11</v>
      </c>
      <c r="C18" s="200"/>
      <c r="D18" s="201"/>
    </row>
    <row r="19" spans="1:4" ht="15.6" x14ac:dyDescent="0.3">
      <c r="A19" s="51"/>
      <c r="B19" s="64" t="s">
        <v>12</v>
      </c>
      <c r="C19" s="202">
        <v>2790771.86</v>
      </c>
      <c r="D19" s="203">
        <v>3547751</v>
      </c>
    </row>
    <row r="20" spans="1:4" ht="15.6" x14ac:dyDescent="0.3">
      <c r="A20" s="55" t="s">
        <v>13</v>
      </c>
      <c r="B20" s="56"/>
      <c r="C20" s="202"/>
      <c r="D20" s="203"/>
    </row>
    <row r="21" spans="1:4" ht="15.6" x14ac:dyDescent="0.3">
      <c r="A21" s="51"/>
      <c r="B21" s="64" t="s">
        <v>14</v>
      </c>
      <c r="C21" s="202"/>
      <c r="D21" s="203"/>
    </row>
    <row r="22" spans="1:4" x14ac:dyDescent="0.25">
      <c r="A22" s="51"/>
      <c r="B22" s="64" t="s">
        <v>15</v>
      </c>
      <c r="C22" s="202"/>
      <c r="D22" s="203"/>
    </row>
    <row r="23" spans="1:4" x14ac:dyDescent="0.25">
      <c r="A23" s="51"/>
      <c r="B23" s="64" t="s">
        <v>16</v>
      </c>
      <c r="C23" s="202"/>
      <c r="D23" s="203"/>
    </row>
    <row r="24" spans="1:4" x14ac:dyDescent="0.25">
      <c r="A24" s="51"/>
      <c r="B24" s="64" t="s">
        <v>17</v>
      </c>
      <c r="C24" s="202"/>
      <c r="D24" s="203"/>
    </row>
    <row r="25" spans="1:4" x14ac:dyDescent="0.25">
      <c r="A25" s="51"/>
      <c r="B25" s="64" t="s">
        <v>18</v>
      </c>
      <c r="C25" s="202">
        <v>0</v>
      </c>
      <c r="D25" s="203">
        <v>0</v>
      </c>
    </row>
    <row r="26" spans="1:4" x14ac:dyDescent="0.25">
      <c r="A26" s="51"/>
      <c r="B26" s="63"/>
      <c r="C26" s="202"/>
      <c r="D26" s="203"/>
    </row>
    <row r="27" spans="1:4" x14ac:dyDescent="0.25">
      <c r="A27" s="57" t="s">
        <v>19</v>
      </c>
      <c r="B27" s="58"/>
      <c r="C27" s="309">
        <f>+C8+C17</f>
        <v>2851294.86</v>
      </c>
      <c r="D27" s="310">
        <f>+D8+D17</f>
        <v>3604931</v>
      </c>
    </row>
    <row r="28" spans="1:4" x14ac:dyDescent="0.25">
      <c r="A28" s="51"/>
      <c r="B28" s="63"/>
      <c r="C28" s="202"/>
      <c r="D28" s="203"/>
    </row>
    <row r="29" spans="1:4" x14ac:dyDescent="0.25">
      <c r="A29" s="52" t="s">
        <v>20</v>
      </c>
      <c r="B29" s="53"/>
      <c r="C29" s="202"/>
      <c r="D29" s="203"/>
    </row>
    <row r="30" spans="1:4" x14ac:dyDescent="0.25">
      <c r="A30" s="55" t="s">
        <v>21</v>
      </c>
      <c r="B30" s="56"/>
      <c r="C30" s="311">
        <f>+C31+C32+C33+C34</f>
        <v>3099628.32</v>
      </c>
      <c r="D30" s="203"/>
    </row>
    <row r="31" spans="1:4" x14ac:dyDescent="0.25">
      <c r="A31" s="51"/>
      <c r="B31" s="64" t="s">
        <v>22</v>
      </c>
      <c r="C31" s="202">
        <v>2069643.24</v>
      </c>
      <c r="D31" s="203">
        <v>2053373.39</v>
      </c>
    </row>
    <row r="32" spans="1:4" x14ac:dyDescent="0.25">
      <c r="A32" s="51"/>
      <c r="B32" s="64" t="s">
        <v>23</v>
      </c>
      <c r="C32" s="202">
        <v>252038.99</v>
      </c>
      <c r="D32" s="203">
        <v>390882.23</v>
      </c>
    </row>
    <row r="33" spans="1:4" x14ac:dyDescent="0.25">
      <c r="A33" s="51"/>
      <c r="B33" s="64" t="s">
        <v>24</v>
      </c>
      <c r="C33" s="202">
        <v>771676.09</v>
      </c>
      <c r="D33" s="203">
        <v>1029276.95</v>
      </c>
    </row>
    <row r="34" spans="1:4" x14ac:dyDescent="0.25">
      <c r="A34" s="51"/>
      <c r="B34" s="64" t="s">
        <v>329</v>
      </c>
      <c r="C34" s="202">
        <v>6270</v>
      </c>
      <c r="D34" s="203">
        <v>20080</v>
      </c>
    </row>
    <row r="35" spans="1:4" x14ac:dyDescent="0.25">
      <c r="A35" s="55" t="s">
        <v>12</v>
      </c>
      <c r="B35" s="56"/>
      <c r="C35" s="202"/>
      <c r="D35" s="203"/>
    </row>
    <row r="36" spans="1:4" x14ac:dyDescent="0.25">
      <c r="A36" s="51"/>
      <c r="B36" s="64" t="s">
        <v>25</v>
      </c>
      <c r="C36" s="202"/>
      <c r="D36" s="203"/>
    </row>
    <row r="37" spans="1:4" x14ac:dyDescent="0.25">
      <c r="A37" s="51"/>
      <c r="B37" s="64" t="s">
        <v>26</v>
      </c>
      <c r="C37" s="202"/>
      <c r="D37" s="482"/>
    </row>
    <row r="38" spans="1:4" x14ac:dyDescent="0.25">
      <c r="A38" s="51"/>
      <c r="B38" s="64" t="s">
        <v>27</v>
      </c>
      <c r="C38" s="202"/>
      <c r="D38" s="203"/>
    </row>
    <row r="39" spans="1:4" x14ac:dyDescent="0.25">
      <c r="A39" s="51"/>
      <c r="B39" s="64" t="s">
        <v>28</v>
      </c>
      <c r="C39" s="202"/>
      <c r="D39" s="203"/>
    </row>
    <row r="40" spans="1:4" x14ac:dyDescent="0.25">
      <c r="A40" s="51"/>
      <c r="B40" s="64" t="s">
        <v>29</v>
      </c>
      <c r="C40" s="202"/>
      <c r="D40" s="203"/>
    </row>
    <row r="41" spans="1:4" x14ac:dyDescent="0.25">
      <c r="A41" s="51"/>
      <c r="B41" s="64" t="s">
        <v>30</v>
      </c>
      <c r="C41" s="202"/>
      <c r="D41" s="203"/>
    </row>
    <row r="42" spans="1:4" x14ac:dyDescent="0.25">
      <c r="A42" s="51"/>
      <c r="B42" s="64" t="s">
        <v>31</v>
      </c>
      <c r="C42" s="202"/>
      <c r="D42" s="203"/>
    </row>
    <row r="43" spans="1:4" x14ac:dyDescent="0.25">
      <c r="A43" s="51"/>
      <c r="B43" s="64" t="s">
        <v>32</v>
      </c>
      <c r="C43" s="202"/>
      <c r="D43" s="203"/>
    </row>
    <row r="44" spans="1:4" x14ac:dyDescent="0.25">
      <c r="A44" s="51"/>
      <c r="B44" s="64" t="s">
        <v>33</v>
      </c>
      <c r="C44" s="202"/>
      <c r="D44" s="203"/>
    </row>
    <row r="45" spans="1:4" x14ac:dyDescent="0.25">
      <c r="A45" s="55" t="s">
        <v>34</v>
      </c>
      <c r="B45" s="56"/>
      <c r="C45" s="202"/>
      <c r="D45" s="203"/>
    </row>
    <row r="46" spans="1:4" x14ac:dyDescent="0.25">
      <c r="A46" s="51"/>
      <c r="B46" s="64" t="s">
        <v>35</v>
      </c>
      <c r="C46" s="202"/>
      <c r="D46" s="203"/>
    </row>
    <row r="47" spans="1:4" x14ac:dyDescent="0.25">
      <c r="A47" s="51"/>
      <c r="B47" s="64" t="s">
        <v>36</v>
      </c>
      <c r="C47" s="202"/>
      <c r="D47" s="203"/>
    </row>
    <row r="48" spans="1:4" x14ac:dyDescent="0.25">
      <c r="A48" s="51"/>
      <c r="B48" s="64" t="s">
        <v>37</v>
      </c>
      <c r="C48" s="202"/>
      <c r="D48" s="203"/>
    </row>
    <row r="49" spans="1:4" x14ac:dyDescent="0.25">
      <c r="A49" s="55" t="s">
        <v>38</v>
      </c>
      <c r="B49" s="56"/>
      <c r="C49" s="202"/>
      <c r="D49" s="203"/>
    </row>
    <row r="50" spans="1:4" x14ac:dyDescent="0.25">
      <c r="A50" s="51"/>
      <c r="B50" s="64" t="s">
        <v>39</v>
      </c>
      <c r="C50" s="202"/>
      <c r="D50" s="203"/>
    </row>
    <row r="51" spans="1:4" x14ac:dyDescent="0.25">
      <c r="A51" s="51"/>
      <c r="B51" s="64" t="s">
        <v>40</v>
      </c>
      <c r="C51" s="202"/>
      <c r="D51" s="203"/>
    </row>
    <row r="52" spans="1:4" x14ac:dyDescent="0.25">
      <c r="A52" s="51"/>
      <c r="B52" s="64" t="s">
        <v>41</v>
      </c>
      <c r="C52" s="202"/>
      <c r="D52" s="203"/>
    </row>
    <row r="53" spans="1:4" x14ac:dyDescent="0.25">
      <c r="A53" s="51"/>
      <c r="B53" s="64" t="s">
        <v>42</v>
      </c>
      <c r="C53" s="202"/>
      <c r="D53" s="203"/>
    </row>
    <row r="54" spans="1:4" x14ac:dyDescent="0.25">
      <c r="A54" s="51"/>
      <c r="B54" s="64" t="s">
        <v>43</v>
      </c>
      <c r="C54" s="202"/>
      <c r="D54" s="203"/>
    </row>
    <row r="55" spans="1:4" x14ac:dyDescent="0.25">
      <c r="A55" s="55" t="s">
        <v>44</v>
      </c>
      <c r="B55" s="56"/>
      <c r="C55" s="309">
        <f>+C56</f>
        <v>45771.85</v>
      </c>
      <c r="D55" s="310">
        <f>+D56</f>
        <v>38915.550000000003</v>
      </c>
    </row>
    <row r="56" spans="1:4" x14ac:dyDescent="0.25">
      <c r="A56" s="51"/>
      <c r="B56" s="64" t="s">
        <v>45</v>
      </c>
      <c r="C56" s="200">
        <v>45771.85</v>
      </c>
      <c r="D56" s="201">
        <v>38915.550000000003</v>
      </c>
    </row>
    <row r="57" spans="1:4" x14ac:dyDescent="0.25">
      <c r="A57" s="51"/>
      <c r="B57" s="64" t="s">
        <v>46</v>
      </c>
      <c r="C57" s="200"/>
      <c r="D57" s="201"/>
    </row>
    <row r="58" spans="1:4" x14ac:dyDescent="0.25">
      <c r="A58" s="51"/>
      <c r="B58" s="64" t="s">
        <v>47</v>
      </c>
      <c r="C58" s="200"/>
      <c r="D58" s="201"/>
    </row>
    <row r="59" spans="1:4" x14ac:dyDescent="0.25">
      <c r="A59" s="51"/>
      <c r="B59" s="64" t="s">
        <v>48</v>
      </c>
      <c r="C59" s="200"/>
      <c r="D59" s="201"/>
    </row>
    <row r="60" spans="1:4" x14ac:dyDescent="0.25">
      <c r="A60" s="51"/>
      <c r="B60" s="64" t="s">
        <v>49</v>
      </c>
      <c r="C60" s="200"/>
      <c r="D60" s="201"/>
    </row>
    <row r="61" spans="1:4" x14ac:dyDescent="0.25">
      <c r="A61" s="51"/>
      <c r="B61" s="64" t="s">
        <v>50</v>
      </c>
      <c r="C61" s="202"/>
      <c r="D61" s="203">
        <v>0</v>
      </c>
    </row>
    <row r="62" spans="1:4" x14ac:dyDescent="0.25">
      <c r="A62" s="55" t="s">
        <v>51</v>
      </c>
      <c r="B62" s="56"/>
      <c r="C62" s="200"/>
      <c r="D62" s="201"/>
    </row>
    <row r="63" spans="1:4" x14ac:dyDescent="0.25">
      <c r="A63" s="51"/>
      <c r="B63" s="64" t="s">
        <v>52</v>
      </c>
      <c r="C63" s="202"/>
      <c r="D63" s="203"/>
    </row>
    <row r="64" spans="1:4" x14ac:dyDescent="0.25">
      <c r="A64" s="51"/>
      <c r="B64" s="59"/>
      <c r="C64" s="202"/>
      <c r="D64" s="203"/>
    </row>
    <row r="65" spans="1:4" x14ac:dyDescent="0.25">
      <c r="A65" s="55" t="s">
        <v>53</v>
      </c>
      <c r="B65" s="56"/>
      <c r="C65" s="309">
        <f>+C55+C30</f>
        <v>3145400.17</v>
      </c>
      <c r="D65" s="483">
        <f>+D55+D30</f>
        <v>38915.550000000003</v>
      </c>
    </row>
    <row r="66" spans="1:4" x14ac:dyDescent="0.25">
      <c r="A66" s="51"/>
      <c r="B66" s="59"/>
      <c r="C66" s="202"/>
      <c r="D66" s="203"/>
    </row>
    <row r="67" spans="1:4" x14ac:dyDescent="0.25">
      <c r="A67" s="55" t="s">
        <v>54</v>
      </c>
      <c r="B67" s="56"/>
      <c r="C67" s="311">
        <f>+C27-C65</f>
        <v>-294105.31000000006</v>
      </c>
      <c r="D67" s="311">
        <f>+D27-D65</f>
        <v>3566015.45</v>
      </c>
    </row>
    <row r="68" spans="1:4" ht="16.5" thickBot="1" x14ac:dyDescent="0.3">
      <c r="A68" s="60"/>
      <c r="B68" s="61"/>
      <c r="C68" s="61"/>
      <c r="D68" s="62"/>
    </row>
    <row r="69" spans="1:4" ht="5.25" customHeight="1" x14ac:dyDescent="0.25"/>
    <row r="70" spans="1:4" ht="18.75" x14ac:dyDescent="0.25">
      <c r="B70" s="65" t="s">
        <v>173</v>
      </c>
    </row>
    <row r="74" spans="1:4" x14ac:dyDescent="0.25">
      <c r="B74"/>
    </row>
    <row r="75" spans="1:4" x14ac:dyDescent="0.25">
      <c r="B75"/>
    </row>
    <row r="76" spans="1:4" ht="16.5" customHeight="1" x14ac:dyDescent="0.25"/>
  </sheetData>
  <mergeCells count="5">
    <mergeCell ref="A2:D2"/>
    <mergeCell ref="A3:D3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5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22" sqref="I22"/>
    </sheetView>
  </sheetViews>
  <sheetFormatPr baseColWidth="10" defaultColWidth="11.42578125" defaultRowHeight="14.25" x14ac:dyDescent="0.2"/>
  <cols>
    <col min="1" max="1" width="4.28515625" style="85" customWidth="1"/>
    <col min="2" max="2" width="52" style="8" customWidth="1"/>
    <col min="3" max="3" width="23.5703125" style="8" customWidth="1"/>
    <col min="4" max="4" width="25.5703125" style="8" customWidth="1"/>
    <col min="5" max="5" width="15" style="8" customWidth="1"/>
    <col min="6" max="16384" width="11.42578125" style="8"/>
  </cols>
  <sheetData>
    <row r="1" spans="1:6" ht="15" x14ac:dyDescent="0.25">
      <c r="A1" s="639" t="s">
        <v>528</v>
      </c>
      <c r="B1" s="639"/>
      <c r="C1" s="639"/>
      <c r="D1" s="639"/>
      <c r="E1" s="146" t="s">
        <v>529</v>
      </c>
    </row>
    <row r="2" spans="1:6" ht="15.75" x14ac:dyDescent="0.25">
      <c r="A2" s="615" t="s">
        <v>530</v>
      </c>
      <c r="B2" s="615"/>
      <c r="C2" s="615"/>
      <c r="D2" s="615"/>
      <c r="E2" s="615"/>
    </row>
    <row r="3" spans="1:6" ht="15" x14ac:dyDescent="0.2">
      <c r="A3" s="516" t="s">
        <v>330</v>
      </c>
      <c r="B3" s="516"/>
      <c r="C3" s="516"/>
      <c r="D3" s="516"/>
      <c r="E3" s="516"/>
    </row>
    <row r="4" spans="1:6" ht="15.75" x14ac:dyDescent="0.25">
      <c r="A4" s="615" t="s">
        <v>749</v>
      </c>
      <c r="B4" s="615"/>
      <c r="C4" s="615"/>
      <c r="D4" s="615"/>
      <c r="E4" s="615"/>
    </row>
    <row r="5" spans="1:6" ht="15.75" x14ac:dyDescent="0.25">
      <c r="A5" s="325"/>
      <c r="B5" s="325"/>
      <c r="C5" s="392" t="s">
        <v>323</v>
      </c>
      <c r="D5" s="325"/>
      <c r="E5" s="165"/>
    </row>
    <row r="6" spans="1:6" ht="6.75" customHeight="1" thickBot="1" x14ac:dyDescent="0.25"/>
    <row r="7" spans="1:6" s="323" customFormat="1" ht="17.25" customHeight="1" x14ac:dyDescent="0.25">
      <c r="A7" s="627"/>
      <c r="B7" s="640"/>
      <c r="C7" s="640"/>
      <c r="D7" s="329"/>
      <c r="E7" s="633"/>
    </row>
    <row r="8" spans="1:6" s="323" customFormat="1" ht="4.5" customHeight="1" x14ac:dyDescent="0.25">
      <c r="A8" s="641"/>
      <c r="B8" s="642"/>
      <c r="C8" s="642"/>
      <c r="D8" s="330"/>
      <c r="E8" s="643"/>
    </row>
    <row r="9" spans="1:6" s="323" customFormat="1" ht="20.25" customHeight="1" x14ac:dyDescent="0.25">
      <c r="A9" s="141"/>
      <c r="B9" s="256"/>
      <c r="C9" s="256"/>
      <c r="D9" s="256"/>
      <c r="E9" s="159"/>
      <c r="F9" s="257"/>
    </row>
    <row r="10" spans="1:6" s="323" customFormat="1" ht="20.25" customHeight="1" x14ac:dyDescent="0.25">
      <c r="A10" s="157"/>
      <c r="B10" s="258" t="s">
        <v>531</v>
      </c>
      <c r="C10" s="256"/>
      <c r="D10" s="256"/>
      <c r="E10" s="159"/>
      <c r="F10" s="257"/>
    </row>
    <row r="11" spans="1:6" s="323" customFormat="1" ht="20.25" customHeight="1" x14ac:dyDescent="0.25">
      <c r="A11" s="157"/>
      <c r="B11" s="258" t="s">
        <v>532</v>
      </c>
      <c r="C11" s="256"/>
      <c r="D11" s="256" t="s">
        <v>848</v>
      </c>
      <c r="E11" s="393" t="s">
        <v>849</v>
      </c>
      <c r="F11" s="257"/>
    </row>
    <row r="12" spans="1:6" s="323" customFormat="1" ht="20.25" customHeight="1" x14ac:dyDescent="0.25">
      <c r="A12" s="141"/>
      <c r="E12" s="159"/>
      <c r="F12" s="257"/>
    </row>
    <row r="13" spans="1:6" s="323" customFormat="1" ht="20.25" customHeight="1" x14ac:dyDescent="0.25">
      <c r="A13" s="157"/>
      <c r="B13" s="259"/>
      <c r="C13" s="259"/>
      <c r="D13" s="259"/>
      <c r="E13" s="159"/>
      <c r="F13" s="257"/>
    </row>
    <row r="14" spans="1:6" x14ac:dyDescent="0.2">
      <c r="A14" s="260"/>
      <c r="E14" s="10"/>
      <c r="F14" s="9"/>
    </row>
    <row r="15" spans="1:6" x14ac:dyDescent="0.2">
      <c r="A15" s="260"/>
      <c r="B15" s="9"/>
      <c r="C15" s="9"/>
      <c r="D15" s="9"/>
      <c r="E15" s="10"/>
      <c r="F15" s="9"/>
    </row>
    <row r="16" spans="1:6" x14ac:dyDescent="0.2">
      <c r="A16" s="260"/>
      <c r="B16" s="195"/>
      <c r="C16" s="195"/>
      <c r="D16" s="195"/>
      <c r="E16" s="10"/>
      <c r="F16" s="9"/>
    </row>
    <row r="17" spans="1:6" x14ac:dyDescent="0.2">
      <c r="A17" s="260"/>
      <c r="B17" s="638" t="s">
        <v>546</v>
      </c>
      <c r="C17" s="638"/>
      <c r="D17" s="638"/>
      <c r="E17" s="10"/>
      <c r="F17" s="9"/>
    </row>
    <row r="18" spans="1:6" x14ac:dyDescent="0.2">
      <c r="A18" s="260"/>
      <c r="B18" s="638"/>
      <c r="C18" s="638"/>
      <c r="D18" s="638"/>
      <c r="E18" s="10"/>
    </row>
    <row r="19" spans="1:6" x14ac:dyDescent="0.2">
      <c r="A19" s="260"/>
      <c r="B19" s="638"/>
      <c r="C19" s="638"/>
      <c r="D19" s="638"/>
      <c r="E19" s="10"/>
    </row>
    <row r="20" spans="1:6" x14ac:dyDescent="0.2">
      <c r="A20" s="260"/>
      <c r="B20" s="9"/>
      <c r="C20" s="9"/>
      <c r="D20" s="9"/>
      <c r="E20" s="10"/>
    </row>
    <row r="21" spans="1:6" x14ac:dyDescent="0.2">
      <c r="A21" s="260"/>
      <c r="B21" s="9"/>
      <c r="C21" s="9"/>
      <c r="D21" s="9"/>
      <c r="E21" s="10"/>
    </row>
    <row r="22" spans="1:6" x14ac:dyDescent="0.2">
      <c r="A22" s="260"/>
      <c r="B22" s="9"/>
      <c r="C22" s="9"/>
      <c r="D22" s="9"/>
      <c r="E22" s="10"/>
    </row>
    <row r="23" spans="1:6" x14ac:dyDescent="0.2">
      <c r="A23" s="260"/>
      <c r="B23" s="9"/>
      <c r="C23" s="9"/>
      <c r="D23" s="9"/>
      <c r="E23" s="10"/>
    </row>
    <row r="24" spans="1:6" x14ac:dyDescent="0.2">
      <c r="A24" s="260"/>
      <c r="B24" s="9"/>
      <c r="C24" s="9"/>
      <c r="D24" s="9"/>
      <c r="E24" s="10"/>
    </row>
    <row r="25" spans="1:6" x14ac:dyDescent="0.2">
      <c r="A25" s="260"/>
      <c r="B25" s="9"/>
      <c r="C25" s="9"/>
      <c r="D25" s="9"/>
      <c r="E25" s="10"/>
    </row>
    <row r="26" spans="1:6" x14ac:dyDescent="0.2">
      <c r="A26" s="260"/>
      <c r="B26" s="9"/>
      <c r="C26" s="9"/>
      <c r="D26" s="9"/>
      <c r="E26" s="10"/>
    </row>
    <row r="27" spans="1:6" x14ac:dyDescent="0.2">
      <c r="A27" s="260"/>
      <c r="B27" s="9"/>
      <c r="C27" s="9"/>
      <c r="D27" s="9"/>
      <c r="E27" s="10"/>
    </row>
    <row r="28" spans="1:6" x14ac:dyDescent="0.2">
      <c r="A28" s="260"/>
      <c r="B28" s="9"/>
      <c r="C28" s="9"/>
      <c r="D28" s="9"/>
      <c r="E28" s="10"/>
    </row>
    <row r="29" spans="1:6" x14ac:dyDescent="0.2">
      <c r="A29" s="260"/>
      <c r="B29" s="9"/>
      <c r="C29" s="9"/>
      <c r="D29" s="9"/>
      <c r="E29" s="10"/>
    </row>
    <row r="30" spans="1:6" ht="15" thickBot="1" x14ac:dyDescent="0.25">
      <c r="A30" s="261"/>
      <c r="B30" s="262"/>
      <c r="C30" s="262"/>
      <c r="D30" s="262"/>
      <c r="E30" s="263"/>
    </row>
    <row r="32" spans="1:6" x14ac:dyDescent="0.2">
      <c r="B32" s="264"/>
    </row>
    <row r="33" spans="1:2" ht="26.25" x14ac:dyDescent="0.4">
      <c r="A33" s="394" t="s">
        <v>849</v>
      </c>
      <c r="B33" s="8" t="s">
        <v>850</v>
      </c>
    </row>
    <row r="34" spans="1:2" x14ac:dyDescent="0.2">
      <c r="B34" s="8" t="s">
        <v>851</v>
      </c>
    </row>
  </sheetData>
  <mergeCells count="8">
    <mergeCell ref="B17:D19"/>
    <mergeCell ref="A1:D1"/>
    <mergeCell ref="A2:E2"/>
    <mergeCell ref="A3:E3"/>
    <mergeCell ref="A4:E4"/>
    <mergeCell ref="A7:B8"/>
    <mergeCell ref="C7:C8"/>
    <mergeCell ref="E7:E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A4" sqref="A4:D4"/>
    </sheetView>
  </sheetViews>
  <sheetFormatPr baseColWidth="10" defaultColWidth="11.42578125" defaultRowHeight="14.25" x14ac:dyDescent="0.2"/>
  <cols>
    <col min="1" max="1" width="4.85546875" style="85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A1" s="644" t="s">
        <v>174</v>
      </c>
      <c r="B1" s="644"/>
      <c r="C1" s="644"/>
      <c r="D1" s="644"/>
    </row>
    <row r="2" spans="1:4" ht="15.75" x14ac:dyDescent="0.25">
      <c r="A2" s="615" t="s">
        <v>533</v>
      </c>
      <c r="B2" s="615"/>
      <c r="C2" s="615"/>
      <c r="D2" s="615"/>
    </row>
    <row r="3" spans="1:4" ht="15" x14ac:dyDescent="0.25">
      <c r="A3" s="644" t="s">
        <v>330</v>
      </c>
      <c r="B3" s="644"/>
      <c r="C3" s="644"/>
      <c r="D3" s="644"/>
    </row>
    <row r="4" spans="1:4" ht="15.75" x14ac:dyDescent="0.25">
      <c r="A4" s="615" t="s">
        <v>877</v>
      </c>
      <c r="B4" s="615"/>
      <c r="C4" s="615"/>
      <c r="D4" s="615"/>
    </row>
    <row r="5" spans="1:4" ht="15.75" x14ac:dyDescent="0.25">
      <c r="A5" s="615" t="s">
        <v>323</v>
      </c>
      <c r="B5" s="615"/>
      <c r="C5" s="615"/>
      <c r="D5" s="615"/>
    </row>
    <row r="6" spans="1:4" ht="15" thickBot="1" x14ac:dyDescent="0.25"/>
    <row r="7" spans="1:4" s="147" customFormat="1" ht="15" x14ac:dyDescent="0.25">
      <c r="A7" s="645" t="s">
        <v>534</v>
      </c>
      <c r="B7" s="646"/>
      <c r="C7" s="649" t="s">
        <v>535</v>
      </c>
      <c r="D7" s="650"/>
    </row>
    <row r="8" spans="1:4" s="147" customFormat="1" ht="15.75" thickBot="1" x14ac:dyDescent="0.3">
      <c r="A8" s="647"/>
      <c r="B8" s="648"/>
      <c r="C8" s="265" t="s">
        <v>536</v>
      </c>
      <c r="D8" s="266" t="s">
        <v>537</v>
      </c>
    </row>
    <row r="9" spans="1:4" s="147" customFormat="1" x14ac:dyDescent="0.25">
      <c r="A9" s="157">
        <v>1</v>
      </c>
      <c r="B9" s="158"/>
      <c r="C9" s="166"/>
      <c r="D9" s="159"/>
    </row>
    <row r="10" spans="1:4" s="147" customFormat="1" x14ac:dyDescent="0.25">
      <c r="A10" s="157">
        <v>2</v>
      </c>
      <c r="B10" s="158" t="s">
        <v>541</v>
      </c>
      <c r="C10" s="166" t="s">
        <v>543</v>
      </c>
      <c r="D10" s="267" t="s">
        <v>544</v>
      </c>
    </row>
    <row r="11" spans="1:4" s="147" customFormat="1" x14ac:dyDescent="0.25">
      <c r="A11" s="157">
        <v>3</v>
      </c>
      <c r="B11" s="158" t="s">
        <v>542</v>
      </c>
      <c r="C11" s="166" t="s">
        <v>543</v>
      </c>
      <c r="D11" s="267" t="s">
        <v>545</v>
      </c>
    </row>
    <row r="12" spans="1:4" s="147" customFormat="1" x14ac:dyDescent="0.25">
      <c r="A12" s="157">
        <v>4</v>
      </c>
      <c r="B12" s="158"/>
      <c r="C12" s="166"/>
      <c r="D12" s="159"/>
    </row>
    <row r="13" spans="1:4" s="147" customFormat="1" x14ac:dyDescent="0.25">
      <c r="A13" s="157">
        <v>5</v>
      </c>
      <c r="B13" s="158"/>
      <c r="C13" s="166"/>
      <c r="D13" s="159"/>
    </row>
    <row r="14" spans="1:4" s="147" customFormat="1" x14ac:dyDescent="0.25">
      <c r="A14" s="157">
        <v>6</v>
      </c>
      <c r="B14" s="158"/>
      <c r="C14" s="166"/>
      <c r="D14" s="159"/>
    </row>
    <row r="15" spans="1:4" s="147" customFormat="1" x14ac:dyDescent="0.25">
      <c r="A15" s="157">
        <v>7</v>
      </c>
      <c r="B15" s="158"/>
      <c r="C15" s="166"/>
      <c r="D15" s="159"/>
    </row>
    <row r="16" spans="1:4" s="147" customFormat="1" x14ac:dyDescent="0.25">
      <c r="A16" s="157">
        <v>8</v>
      </c>
      <c r="B16" s="158"/>
      <c r="C16" s="166"/>
      <c r="D16" s="159"/>
    </row>
    <row r="17" spans="1:4" s="147" customFormat="1" x14ac:dyDescent="0.25">
      <c r="A17" s="157">
        <v>9</v>
      </c>
      <c r="B17" s="158"/>
      <c r="C17" s="166"/>
      <c r="D17" s="159"/>
    </row>
    <row r="18" spans="1:4" s="147" customFormat="1" x14ac:dyDescent="0.25">
      <c r="A18" s="157">
        <v>10</v>
      </c>
      <c r="B18" s="158"/>
      <c r="C18" s="166"/>
      <c r="D18" s="159"/>
    </row>
    <row r="19" spans="1:4" s="147" customFormat="1" x14ac:dyDescent="0.25">
      <c r="A19" s="612"/>
      <c r="B19" s="613"/>
      <c r="C19" s="613"/>
      <c r="D19" s="614"/>
    </row>
    <row r="22" spans="1:4" x14ac:dyDescent="0.2">
      <c r="B22" s="550"/>
      <c r="C22" s="550"/>
      <c r="D22" s="550"/>
    </row>
    <row r="23" spans="1:4" x14ac:dyDescent="0.2">
      <c r="B23" s="550"/>
      <c r="C23" s="550"/>
      <c r="D23" s="550"/>
    </row>
    <row r="24" spans="1:4" x14ac:dyDescent="0.2">
      <c r="B24" s="550"/>
      <c r="C24" s="550"/>
      <c r="D24" s="550"/>
    </row>
    <row r="25" spans="1:4" x14ac:dyDescent="0.2">
      <c r="B25" s="550"/>
      <c r="C25" s="550"/>
      <c r="D25" s="550"/>
    </row>
    <row r="26" spans="1:4" x14ac:dyDescent="0.2">
      <c r="B26" s="550"/>
      <c r="C26" s="550"/>
      <c r="D26" s="550"/>
    </row>
    <row r="27" spans="1:4" x14ac:dyDescent="0.2">
      <c r="B27" s="550"/>
      <c r="C27" s="550"/>
      <c r="D27" s="550"/>
    </row>
    <row r="28" spans="1:4" x14ac:dyDescent="0.2">
      <c r="B28" s="550"/>
      <c r="C28" s="550"/>
      <c r="D28" s="550"/>
    </row>
    <row r="29" spans="1:4" x14ac:dyDescent="0.2">
      <c r="B29" s="550"/>
      <c r="C29" s="550"/>
      <c r="D29" s="550"/>
    </row>
    <row r="30" spans="1:4" x14ac:dyDescent="0.2">
      <c r="B30" s="550"/>
      <c r="C30" s="550"/>
      <c r="D30" s="550"/>
    </row>
    <row r="31" spans="1:4" x14ac:dyDescent="0.2">
      <c r="B31" s="550"/>
      <c r="C31" s="550"/>
      <c r="D31" s="550"/>
    </row>
    <row r="32" spans="1:4" x14ac:dyDescent="0.2">
      <c r="B32" s="550"/>
      <c r="C32" s="550"/>
      <c r="D32" s="550"/>
    </row>
    <row r="33" spans="2:4" x14ac:dyDescent="0.2">
      <c r="B33" s="550"/>
      <c r="C33" s="550"/>
      <c r="D33" s="550"/>
    </row>
    <row r="34" spans="2:4" x14ac:dyDescent="0.2">
      <c r="B34" s="550"/>
      <c r="C34" s="550"/>
      <c r="D34" s="550"/>
    </row>
    <row r="35" spans="2:4" x14ac:dyDescent="0.2">
      <c r="B35" s="550"/>
      <c r="C35" s="550"/>
      <c r="D35" s="550"/>
    </row>
    <row r="36" spans="2:4" x14ac:dyDescent="0.2">
      <c r="B36" s="550"/>
      <c r="C36" s="550"/>
      <c r="D36" s="550"/>
    </row>
    <row r="37" spans="2:4" x14ac:dyDescent="0.2">
      <c r="B37" s="550"/>
      <c r="C37" s="550"/>
      <c r="D37" s="550"/>
    </row>
    <row r="38" spans="2:4" x14ac:dyDescent="0.2">
      <c r="B38" s="550"/>
      <c r="C38" s="550"/>
      <c r="D38" s="550"/>
    </row>
  </sheetData>
  <mergeCells count="25">
    <mergeCell ref="B26:D26"/>
    <mergeCell ref="A1:D1"/>
    <mergeCell ref="A2:D2"/>
    <mergeCell ref="A3:D3"/>
    <mergeCell ref="A4:D4"/>
    <mergeCell ref="A5:D5"/>
    <mergeCell ref="A7:B8"/>
    <mergeCell ref="C7:D7"/>
    <mergeCell ref="A19:D19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ageMargins left="0.25" right="0.25" top="0.75" bottom="0.75" header="0.3" footer="0.3"/>
  <pageSetup scale="81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workbookViewId="0">
      <selection activeCell="A4" sqref="A4:D4"/>
    </sheetView>
  </sheetViews>
  <sheetFormatPr baseColWidth="10" defaultColWidth="11.42578125" defaultRowHeight="14.25" x14ac:dyDescent="0.2"/>
  <cols>
    <col min="1" max="1" width="4.85546875" style="85" customWidth="1"/>
    <col min="2" max="2" width="52" style="8" customWidth="1"/>
    <col min="3" max="3" width="38.42578125" style="8" customWidth="1"/>
    <col min="4" max="4" width="34.42578125" style="8" customWidth="1"/>
    <col min="5" max="16384" width="11.42578125" style="8"/>
  </cols>
  <sheetData>
    <row r="1" spans="1:4" ht="15" x14ac:dyDescent="0.25">
      <c r="A1" s="644" t="s">
        <v>174</v>
      </c>
      <c r="B1" s="644"/>
      <c r="C1" s="644"/>
      <c r="D1" s="644"/>
    </row>
    <row r="2" spans="1:4" ht="15.75" x14ac:dyDescent="0.25">
      <c r="A2" s="615" t="s">
        <v>547</v>
      </c>
      <c r="B2" s="615"/>
      <c r="C2" s="615"/>
      <c r="D2" s="615"/>
    </row>
    <row r="3" spans="1:4" ht="15" x14ac:dyDescent="0.25">
      <c r="A3" s="644" t="s">
        <v>548</v>
      </c>
      <c r="B3" s="644"/>
      <c r="C3" s="644"/>
      <c r="D3" s="644"/>
    </row>
    <row r="4" spans="1:4" ht="15.75" x14ac:dyDescent="0.25">
      <c r="A4" s="615" t="s">
        <v>878</v>
      </c>
      <c r="B4" s="615"/>
      <c r="C4" s="615"/>
      <c r="D4" s="615"/>
    </row>
    <row r="5" spans="1:4" ht="15.75" x14ac:dyDescent="0.25">
      <c r="A5" s="615" t="s">
        <v>323</v>
      </c>
      <c r="B5" s="615"/>
      <c r="C5" s="615"/>
      <c r="D5" s="615"/>
    </row>
    <row r="6" spans="1:4" ht="15" thickBot="1" x14ac:dyDescent="0.25"/>
    <row r="7" spans="1:4" s="243" customFormat="1" x14ac:dyDescent="0.25">
      <c r="A7" s="645" t="s">
        <v>538</v>
      </c>
      <c r="B7" s="646"/>
      <c r="C7" s="651" t="s">
        <v>539</v>
      </c>
      <c r="D7" s="653" t="s">
        <v>540</v>
      </c>
    </row>
    <row r="8" spans="1:4" s="243" customFormat="1" ht="15" thickBot="1" x14ac:dyDescent="0.3">
      <c r="A8" s="647"/>
      <c r="B8" s="648"/>
      <c r="C8" s="652"/>
      <c r="D8" s="654"/>
    </row>
    <row r="9" spans="1:4" ht="15" x14ac:dyDescent="0.25">
      <c r="A9" s="85">
        <v>1</v>
      </c>
      <c r="B9" s="268" t="s">
        <v>549</v>
      </c>
      <c r="C9" s="268" t="s">
        <v>550</v>
      </c>
      <c r="D9" s="269">
        <v>3428.56</v>
      </c>
    </row>
    <row r="10" spans="1:4" ht="15" x14ac:dyDescent="0.2">
      <c r="A10" s="85">
        <v>2</v>
      </c>
      <c r="B10" s="270" t="s">
        <v>551</v>
      </c>
      <c r="C10" s="270" t="s">
        <v>552</v>
      </c>
      <c r="D10" s="271">
        <v>9272.0499999999993</v>
      </c>
    </row>
    <row r="11" spans="1:4" ht="15" x14ac:dyDescent="0.2">
      <c r="A11" s="85">
        <v>3</v>
      </c>
      <c r="B11" s="270" t="s">
        <v>553</v>
      </c>
      <c r="C11" s="270" t="s">
        <v>550</v>
      </c>
      <c r="D11" s="271">
        <v>15705.24</v>
      </c>
    </row>
    <row r="12" spans="1:4" ht="15" x14ac:dyDescent="0.25">
      <c r="A12" s="85">
        <v>4</v>
      </c>
      <c r="B12" s="268" t="s">
        <v>554</v>
      </c>
      <c r="C12" s="268" t="s">
        <v>555</v>
      </c>
      <c r="D12" s="269">
        <v>150000</v>
      </c>
    </row>
    <row r="13" spans="1:4" ht="15" x14ac:dyDescent="0.25">
      <c r="A13" s="85">
        <v>5</v>
      </c>
      <c r="B13" s="268" t="s">
        <v>556</v>
      </c>
      <c r="C13" s="268" t="s">
        <v>557</v>
      </c>
      <c r="D13" s="269">
        <v>7650.26</v>
      </c>
    </row>
    <row r="14" spans="1:4" ht="15" x14ac:dyDescent="0.25">
      <c r="A14" s="85">
        <v>6</v>
      </c>
      <c r="B14" s="268" t="s">
        <v>558</v>
      </c>
      <c r="C14" s="268" t="s">
        <v>557</v>
      </c>
      <c r="D14" s="269">
        <v>7650.26</v>
      </c>
    </row>
    <row r="15" spans="1:4" ht="15" x14ac:dyDescent="0.25">
      <c r="A15" s="85">
        <v>7</v>
      </c>
      <c r="B15" s="268" t="s">
        <v>559</v>
      </c>
      <c r="C15" s="268" t="s">
        <v>557</v>
      </c>
      <c r="D15" s="269">
        <v>8084.95</v>
      </c>
    </row>
    <row r="16" spans="1:4" ht="15" x14ac:dyDescent="0.25">
      <c r="A16" s="85">
        <v>8</v>
      </c>
      <c r="B16" s="268" t="s">
        <v>560</v>
      </c>
      <c r="C16" s="268" t="s">
        <v>561</v>
      </c>
      <c r="D16" s="272">
        <v>932.77</v>
      </c>
    </row>
    <row r="17" spans="1:4" ht="15" x14ac:dyDescent="0.25">
      <c r="A17" s="85">
        <v>9</v>
      </c>
      <c r="B17" s="268" t="s">
        <v>562</v>
      </c>
      <c r="C17" s="268" t="s">
        <v>557</v>
      </c>
      <c r="D17" s="269">
        <v>9842</v>
      </c>
    </row>
    <row r="18" spans="1:4" ht="15" x14ac:dyDescent="0.25">
      <c r="A18" s="85">
        <v>10</v>
      </c>
      <c r="B18" s="268" t="s">
        <v>563</v>
      </c>
      <c r="C18" s="268" t="s">
        <v>557</v>
      </c>
      <c r="D18" s="269">
        <v>10160.44</v>
      </c>
    </row>
    <row r="19" spans="1:4" ht="15" x14ac:dyDescent="0.25">
      <c r="A19" s="85">
        <v>11</v>
      </c>
      <c r="B19" s="268" t="s">
        <v>564</v>
      </c>
      <c r="C19" s="268" t="s">
        <v>557</v>
      </c>
      <c r="D19" s="269">
        <v>15080</v>
      </c>
    </row>
    <row r="20" spans="1:4" ht="15" x14ac:dyDescent="0.25">
      <c r="A20" s="85">
        <v>12</v>
      </c>
      <c r="B20" s="268" t="s">
        <v>565</v>
      </c>
      <c r="C20" s="268" t="s">
        <v>557</v>
      </c>
      <c r="D20" s="273">
        <v>16472</v>
      </c>
    </row>
    <row r="21" spans="1:4" ht="15" x14ac:dyDescent="0.25">
      <c r="A21" s="85">
        <v>13</v>
      </c>
      <c r="B21" s="268" t="s">
        <v>566</v>
      </c>
      <c r="C21" s="268" t="s">
        <v>567</v>
      </c>
      <c r="D21" s="269">
        <v>2000</v>
      </c>
    </row>
    <row r="22" spans="1:4" ht="15" x14ac:dyDescent="0.25">
      <c r="A22" s="85">
        <v>14</v>
      </c>
      <c r="B22" s="268" t="s">
        <v>568</v>
      </c>
      <c r="C22" s="268" t="s">
        <v>569</v>
      </c>
      <c r="D22" s="269">
        <v>6960</v>
      </c>
    </row>
    <row r="23" spans="1:4" ht="15" x14ac:dyDescent="0.25">
      <c r="A23" s="85">
        <v>15</v>
      </c>
      <c r="B23" s="268" t="s">
        <v>570</v>
      </c>
      <c r="C23" s="268" t="s">
        <v>571</v>
      </c>
      <c r="D23" s="269">
        <v>1008</v>
      </c>
    </row>
    <row r="24" spans="1:4" ht="15" x14ac:dyDescent="0.25">
      <c r="A24" s="85">
        <v>16</v>
      </c>
      <c r="B24" s="268" t="s">
        <v>572</v>
      </c>
      <c r="C24" s="268" t="s">
        <v>571</v>
      </c>
      <c r="D24" s="269">
        <v>1008</v>
      </c>
    </row>
    <row r="25" spans="1:4" ht="15" x14ac:dyDescent="0.25">
      <c r="A25" s="85">
        <v>17</v>
      </c>
      <c r="B25" s="268" t="s">
        <v>573</v>
      </c>
      <c r="C25" s="268" t="s">
        <v>571</v>
      </c>
      <c r="D25" s="269">
        <v>1260</v>
      </c>
    </row>
    <row r="26" spans="1:4" ht="15" x14ac:dyDescent="0.25">
      <c r="A26" s="85">
        <v>18</v>
      </c>
      <c r="B26" s="268" t="s">
        <v>574</v>
      </c>
      <c r="C26" s="268" t="s">
        <v>571</v>
      </c>
      <c r="D26" s="269">
        <v>1260</v>
      </c>
    </row>
    <row r="27" spans="1:4" ht="15" x14ac:dyDescent="0.25">
      <c r="A27" s="85">
        <v>19</v>
      </c>
      <c r="B27" s="268" t="s">
        <v>575</v>
      </c>
      <c r="C27" s="268" t="s">
        <v>576</v>
      </c>
      <c r="D27" s="269">
        <v>350</v>
      </c>
    </row>
    <row r="28" spans="1:4" ht="15" x14ac:dyDescent="0.25">
      <c r="A28" s="85">
        <v>20</v>
      </c>
      <c r="B28" s="268" t="s">
        <v>577</v>
      </c>
      <c r="C28" s="268" t="s">
        <v>576</v>
      </c>
      <c r="D28" s="269">
        <v>350</v>
      </c>
    </row>
    <row r="29" spans="1:4" ht="15" x14ac:dyDescent="0.25">
      <c r="A29" s="85">
        <v>21</v>
      </c>
      <c r="B29" s="268" t="s">
        <v>578</v>
      </c>
      <c r="C29" s="268" t="s">
        <v>576</v>
      </c>
      <c r="D29" s="269">
        <v>350</v>
      </c>
    </row>
    <row r="30" spans="1:4" ht="15" x14ac:dyDescent="0.2">
      <c r="A30" s="85">
        <v>22</v>
      </c>
      <c r="B30" s="270" t="s">
        <v>579</v>
      </c>
      <c r="C30" s="270"/>
      <c r="D30" s="271">
        <v>1875</v>
      </c>
    </row>
    <row r="31" spans="1:4" ht="15" x14ac:dyDescent="0.25">
      <c r="A31" s="85">
        <v>23</v>
      </c>
      <c r="B31" s="268" t="s">
        <v>580</v>
      </c>
      <c r="C31" s="268" t="s">
        <v>581</v>
      </c>
      <c r="D31" s="272">
        <v>313.2</v>
      </c>
    </row>
    <row r="32" spans="1:4" ht="15" x14ac:dyDescent="0.25">
      <c r="A32" s="85">
        <v>24</v>
      </c>
      <c r="B32" s="268" t="s">
        <v>582</v>
      </c>
      <c r="C32" s="268" t="s">
        <v>583</v>
      </c>
      <c r="D32" s="272">
        <v>2668</v>
      </c>
    </row>
    <row r="33" spans="1:4" ht="15" x14ac:dyDescent="0.25">
      <c r="A33" s="85">
        <v>25</v>
      </c>
      <c r="B33" s="268" t="s">
        <v>584</v>
      </c>
      <c r="C33" s="268" t="s">
        <v>585</v>
      </c>
      <c r="D33" s="272">
        <v>3712</v>
      </c>
    </row>
    <row r="34" spans="1:4" ht="15" x14ac:dyDescent="0.25">
      <c r="A34" s="85">
        <v>26</v>
      </c>
      <c r="B34" s="268" t="s">
        <v>586</v>
      </c>
      <c r="C34" s="268" t="s">
        <v>585</v>
      </c>
      <c r="D34" s="272">
        <v>4408</v>
      </c>
    </row>
    <row r="35" spans="1:4" ht="15" x14ac:dyDescent="0.25">
      <c r="A35" s="85">
        <v>27</v>
      </c>
      <c r="B35" s="268" t="s">
        <v>587</v>
      </c>
      <c r="C35" s="268" t="s">
        <v>588</v>
      </c>
      <c r="D35" s="272">
        <v>3900</v>
      </c>
    </row>
    <row r="36" spans="1:4" ht="15" x14ac:dyDescent="0.25">
      <c r="A36" s="85">
        <v>28</v>
      </c>
      <c r="B36" s="268" t="s">
        <v>589</v>
      </c>
      <c r="C36" s="268" t="s">
        <v>590</v>
      </c>
      <c r="D36" s="272">
        <v>1450</v>
      </c>
    </row>
    <row r="37" spans="1:4" ht="15" x14ac:dyDescent="0.25">
      <c r="A37" s="85">
        <v>29</v>
      </c>
      <c r="B37" s="268" t="s">
        <v>591</v>
      </c>
      <c r="C37" s="268" t="s">
        <v>592</v>
      </c>
      <c r="D37" s="272">
        <v>361.18</v>
      </c>
    </row>
    <row r="38" spans="1:4" ht="15" x14ac:dyDescent="0.25">
      <c r="A38" s="85">
        <v>30</v>
      </c>
      <c r="B38" s="268" t="s">
        <v>593</v>
      </c>
      <c r="C38" s="268" t="s">
        <v>592</v>
      </c>
      <c r="D38" s="272">
        <v>361.18</v>
      </c>
    </row>
    <row r="39" spans="1:4" ht="15" x14ac:dyDescent="0.25">
      <c r="A39" s="85">
        <v>31</v>
      </c>
      <c r="B39" s="268" t="s">
        <v>594</v>
      </c>
      <c r="C39" s="268" t="s">
        <v>592</v>
      </c>
      <c r="D39" s="272">
        <v>361.18</v>
      </c>
    </row>
    <row r="40" spans="1:4" ht="15" x14ac:dyDescent="0.25">
      <c r="A40" s="85">
        <v>32</v>
      </c>
      <c r="B40" s="268" t="s">
        <v>595</v>
      </c>
      <c r="C40" s="268" t="s">
        <v>592</v>
      </c>
      <c r="D40" s="272">
        <v>361.18</v>
      </c>
    </row>
    <row r="41" spans="1:4" ht="15" x14ac:dyDescent="0.25">
      <c r="A41" s="85">
        <v>33</v>
      </c>
      <c r="B41" s="274" t="s">
        <v>596</v>
      </c>
      <c r="C41" s="268" t="s">
        <v>597</v>
      </c>
      <c r="D41" s="272">
        <v>2725</v>
      </c>
    </row>
    <row r="42" spans="1:4" ht="15" x14ac:dyDescent="0.25">
      <c r="A42" s="85">
        <v>34</v>
      </c>
      <c r="B42" s="268" t="s">
        <v>598</v>
      </c>
      <c r="C42" s="268" t="s">
        <v>599</v>
      </c>
      <c r="D42" s="272">
        <v>3500</v>
      </c>
    </row>
    <row r="43" spans="1:4" ht="15" x14ac:dyDescent="0.25">
      <c r="A43" s="85">
        <v>35</v>
      </c>
      <c r="B43" s="268" t="s">
        <v>600</v>
      </c>
      <c r="C43" s="268" t="s">
        <v>599</v>
      </c>
      <c r="D43" s="272">
        <v>6367.24</v>
      </c>
    </row>
    <row r="44" spans="1:4" ht="15" x14ac:dyDescent="0.25">
      <c r="A44" s="85">
        <v>36</v>
      </c>
      <c r="B44" s="268" t="s">
        <v>601</v>
      </c>
      <c r="C44" s="268" t="s">
        <v>599</v>
      </c>
      <c r="D44" s="272">
        <v>2517.1999999999998</v>
      </c>
    </row>
    <row r="45" spans="1:4" ht="15" x14ac:dyDescent="0.25">
      <c r="A45" s="85">
        <v>37</v>
      </c>
      <c r="B45" s="268" t="s">
        <v>602</v>
      </c>
      <c r="C45" s="268" t="s">
        <v>599</v>
      </c>
      <c r="D45" s="272">
        <v>2517.1999999999998</v>
      </c>
    </row>
    <row r="46" spans="1:4" ht="15" x14ac:dyDescent="0.25">
      <c r="A46" s="85">
        <v>38</v>
      </c>
      <c r="B46" s="268" t="s">
        <v>603</v>
      </c>
      <c r="C46" s="268" t="s">
        <v>604</v>
      </c>
      <c r="D46" s="272">
        <v>2017.0050000000001</v>
      </c>
    </row>
    <row r="47" spans="1:4" ht="15" x14ac:dyDescent="0.25">
      <c r="A47" s="85">
        <v>39</v>
      </c>
      <c r="B47" s="268" t="s">
        <v>605</v>
      </c>
      <c r="C47" s="268" t="s">
        <v>604</v>
      </c>
      <c r="D47" s="272">
        <v>2017.0050000000001</v>
      </c>
    </row>
    <row r="48" spans="1:4" ht="15" x14ac:dyDescent="0.25">
      <c r="A48" s="85">
        <v>40</v>
      </c>
      <c r="B48" s="268" t="s">
        <v>606</v>
      </c>
      <c r="C48" s="268" t="s">
        <v>581</v>
      </c>
      <c r="D48" s="272">
        <v>313.2</v>
      </c>
    </row>
    <row r="49" spans="1:4" ht="15" x14ac:dyDescent="0.25">
      <c r="A49" s="85">
        <v>41</v>
      </c>
      <c r="B49" s="268" t="s">
        <v>607</v>
      </c>
      <c r="C49" s="268" t="s">
        <v>581</v>
      </c>
      <c r="D49" s="272">
        <v>313.2</v>
      </c>
    </row>
    <row r="50" spans="1:4" ht="15" x14ac:dyDescent="0.25">
      <c r="A50" s="85">
        <v>42</v>
      </c>
      <c r="B50" s="268" t="s">
        <v>608</v>
      </c>
      <c r="C50" s="268" t="s">
        <v>609</v>
      </c>
      <c r="D50" s="272">
        <v>2959</v>
      </c>
    </row>
    <row r="51" spans="1:4" ht="15" x14ac:dyDescent="0.25">
      <c r="A51" s="85">
        <v>43</v>
      </c>
      <c r="B51" s="268" t="s">
        <v>610</v>
      </c>
      <c r="C51" s="268" t="s">
        <v>609</v>
      </c>
      <c r="D51" s="272">
        <v>919</v>
      </c>
    </row>
    <row r="52" spans="1:4" ht="15" x14ac:dyDescent="0.25">
      <c r="A52" s="85">
        <v>44</v>
      </c>
      <c r="B52" s="268" t="s">
        <v>611</v>
      </c>
      <c r="C52" s="268" t="s">
        <v>609</v>
      </c>
      <c r="D52" s="272">
        <v>999</v>
      </c>
    </row>
    <row r="53" spans="1:4" ht="15" x14ac:dyDescent="0.25">
      <c r="A53" s="85">
        <v>45</v>
      </c>
      <c r="B53" s="268" t="s">
        <v>612</v>
      </c>
      <c r="C53" s="268" t="s">
        <v>609</v>
      </c>
      <c r="D53" s="272">
        <v>919</v>
      </c>
    </row>
    <row r="54" spans="1:4" ht="15" x14ac:dyDescent="0.25">
      <c r="A54" s="85">
        <v>46</v>
      </c>
      <c r="B54" s="268" t="s">
        <v>613</v>
      </c>
      <c r="C54" s="268" t="s">
        <v>609</v>
      </c>
      <c r="D54" s="272">
        <v>1499</v>
      </c>
    </row>
    <row r="55" spans="1:4" ht="15" x14ac:dyDescent="0.25">
      <c r="A55" s="85">
        <v>47</v>
      </c>
      <c r="B55" s="268" t="s">
        <v>614</v>
      </c>
      <c r="C55" s="268" t="s">
        <v>609</v>
      </c>
      <c r="D55" s="272">
        <v>919</v>
      </c>
    </row>
    <row r="56" spans="1:4" ht="15" x14ac:dyDescent="0.25">
      <c r="A56" s="85">
        <v>48</v>
      </c>
      <c r="B56" s="268" t="s">
        <v>615</v>
      </c>
      <c r="C56" s="268" t="s">
        <v>609</v>
      </c>
      <c r="D56" s="272">
        <v>919</v>
      </c>
    </row>
    <row r="57" spans="1:4" ht="15" x14ac:dyDescent="0.25">
      <c r="A57" s="85">
        <v>49</v>
      </c>
      <c r="B57" s="268" t="s">
        <v>616</v>
      </c>
      <c r="C57" s="268" t="s">
        <v>609</v>
      </c>
      <c r="D57" s="272">
        <v>919</v>
      </c>
    </row>
    <row r="58" spans="1:4" ht="15" x14ac:dyDescent="0.25">
      <c r="A58" s="85">
        <v>50</v>
      </c>
      <c r="B58" s="268" t="s">
        <v>617</v>
      </c>
      <c r="C58" s="268" t="s">
        <v>609</v>
      </c>
      <c r="D58" s="272">
        <v>919</v>
      </c>
    </row>
    <row r="59" spans="1:4" ht="15" x14ac:dyDescent="0.25">
      <c r="A59" s="85">
        <v>51</v>
      </c>
      <c r="B59" s="268" t="s">
        <v>618</v>
      </c>
      <c r="C59" s="268" t="s">
        <v>619</v>
      </c>
      <c r="D59" s="272">
        <v>9991.3799999999992</v>
      </c>
    </row>
    <row r="60" spans="1:4" ht="15" x14ac:dyDescent="0.25">
      <c r="A60" s="85">
        <v>52</v>
      </c>
      <c r="B60" s="268" t="s">
        <v>620</v>
      </c>
      <c r="C60" s="268" t="s">
        <v>621</v>
      </c>
      <c r="D60" s="272">
        <v>8500</v>
      </c>
    </row>
    <row r="61" spans="1:4" ht="15" x14ac:dyDescent="0.25">
      <c r="A61" s="85">
        <v>53</v>
      </c>
      <c r="B61" s="268" t="s">
        <v>622</v>
      </c>
      <c r="C61" s="268" t="s">
        <v>623</v>
      </c>
      <c r="D61" s="269">
        <v>1799</v>
      </c>
    </row>
    <row r="62" spans="1:4" ht="15" x14ac:dyDescent="0.25">
      <c r="A62" s="85">
        <v>54</v>
      </c>
      <c r="B62" s="268" t="s">
        <v>624</v>
      </c>
      <c r="C62" s="268" t="s">
        <v>609</v>
      </c>
      <c r="D62" s="272">
        <v>1008</v>
      </c>
    </row>
    <row r="63" spans="1:4" ht="15" x14ac:dyDescent="0.25">
      <c r="A63" s="85">
        <v>55</v>
      </c>
      <c r="B63" s="268" t="s">
        <v>625</v>
      </c>
      <c r="C63" s="268" t="s">
        <v>626</v>
      </c>
      <c r="D63" s="272">
        <v>2799</v>
      </c>
    </row>
    <row r="64" spans="1:4" ht="15" x14ac:dyDescent="0.25">
      <c r="A64" s="85">
        <v>56</v>
      </c>
      <c r="B64" s="268" t="s">
        <v>627</v>
      </c>
      <c r="C64" s="268" t="s">
        <v>626</v>
      </c>
      <c r="D64" s="272">
        <v>2799</v>
      </c>
    </row>
    <row r="65" spans="1:4" ht="15" x14ac:dyDescent="0.25">
      <c r="A65" s="85">
        <v>57</v>
      </c>
      <c r="B65" s="268" t="s">
        <v>628</v>
      </c>
      <c r="C65" s="268" t="s">
        <v>629</v>
      </c>
      <c r="D65" s="272">
        <v>5048.78</v>
      </c>
    </row>
    <row r="66" spans="1:4" ht="15" x14ac:dyDescent="0.2">
      <c r="A66" s="85">
        <v>58</v>
      </c>
      <c r="B66" s="270" t="s">
        <v>630</v>
      </c>
      <c r="C66" s="270" t="s">
        <v>631</v>
      </c>
      <c r="D66" s="271">
        <v>498.8</v>
      </c>
    </row>
    <row r="67" spans="1:4" ht="15" x14ac:dyDescent="0.2">
      <c r="A67" s="85">
        <v>59</v>
      </c>
      <c r="B67" s="270" t="s">
        <v>632</v>
      </c>
      <c r="C67" s="270" t="s">
        <v>631</v>
      </c>
      <c r="D67" s="271">
        <v>498.8</v>
      </c>
    </row>
    <row r="68" spans="1:4" ht="15" x14ac:dyDescent="0.2">
      <c r="A68" s="85">
        <v>60</v>
      </c>
      <c r="B68" s="270" t="s">
        <v>633</v>
      </c>
      <c r="C68" s="270" t="s">
        <v>631</v>
      </c>
      <c r="D68" s="271">
        <v>498.8</v>
      </c>
    </row>
    <row r="69" spans="1:4" ht="15" x14ac:dyDescent="0.2">
      <c r="A69" s="85">
        <v>61</v>
      </c>
      <c r="B69" s="270" t="s">
        <v>634</v>
      </c>
      <c r="C69" s="270" t="s">
        <v>631</v>
      </c>
      <c r="D69" s="271">
        <v>498.8</v>
      </c>
    </row>
    <row r="70" spans="1:4" ht="15" x14ac:dyDescent="0.2">
      <c r="A70" s="85">
        <v>62</v>
      </c>
      <c r="B70" s="270" t="s">
        <v>635</v>
      </c>
      <c r="C70" s="270" t="s">
        <v>631</v>
      </c>
      <c r="D70" s="271">
        <v>498.8</v>
      </c>
    </row>
    <row r="71" spans="1:4" ht="15" x14ac:dyDescent="0.2">
      <c r="A71" s="85">
        <v>63</v>
      </c>
      <c r="B71" s="270" t="s">
        <v>636</v>
      </c>
      <c r="C71" s="270" t="s">
        <v>631</v>
      </c>
      <c r="D71" s="271">
        <v>498.8</v>
      </c>
    </row>
    <row r="72" spans="1:4" ht="15" x14ac:dyDescent="0.2">
      <c r="A72" s="85">
        <v>64</v>
      </c>
      <c r="B72" s="270" t="s">
        <v>637</v>
      </c>
      <c r="C72" s="270" t="s">
        <v>631</v>
      </c>
      <c r="D72" s="271">
        <v>498.8</v>
      </c>
    </row>
    <row r="73" spans="1:4" ht="15" x14ac:dyDescent="0.2">
      <c r="A73" s="85">
        <v>65</v>
      </c>
      <c r="B73" s="270" t="s">
        <v>638</v>
      </c>
      <c r="C73" s="270" t="s">
        <v>631</v>
      </c>
      <c r="D73" s="271">
        <v>498.8</v>
      </c>
    </row>
    <row r="74" spans="1:4" ht="15" x14ac:dyDescent="0.2">
      <c r="A74" s="85">
        <v>66</v>
      </c>
      <c r="B74" s="270" t="s">
        <v>639</v>
      </c>
      <c r="C74" s="270" t="s">
        <v>631</v>
      </c>
      <c r="D74" s="271">
        <v>498.8</v>
      </c>
    </row>
    <row r="75" spans="1:4" ht="15" x14ac:dyDescent="0.2">
      <c r="A75" s="85">
        <v>67</v>
      </c>
      <c r="B75" s="270" t="s">
        <v>640</v>
      </c>
      <c r="C75" s="270" t="s">
        <v>631</v>
      </c>
      <c r="D75" s="271">
        <v>498.8</v>
      </c>
    </row>
    <row r="76" spans="1:4" ht="15" x14ac:dyDescent="0.2">
      <c r="A76" s="85">
        <v>68</v>
      </c>
      <c r="B76" s="275" t="s">
        <v>641</v>
      </c>
      <c r="C76" s="275" t="s">
        <v>642</v>
      </c>
      <c r="D76" s="271">
        <v>899</v>
      </c>
    </row>
    <row r="77" spans="1:4" ht="15" x14ac:dyDescent="0.2">
      <c r="A77" s="85">
        <v>69</v>
      </c>
      <c r="B77" s="275" t="s">
        <v>643</v>
      </c>
      <c r="C77" s="275" t="s">
        <v>642</v>
      </c>
      <c r="D77" s="271">
        <v>899</v>
      </c>
    </row>
    <row r="78" spans="1:4" ht="15" x14ac:dyDescent="0.2">
      <c r="A78" s="85">
        <v>70</v>
      </c>
      <c r="B78" s="275" t="s">
        <v>644</v>
      </c>
      <c r="C78" s="275" t="s">
        <v>642</v>
      </c>
      <c r="D78" s="271">
        <v>899</v>
      </c>
    </row>
    <row r="79" spans="1:4" ht="15" x14ac:dyDescent="0.2">
      <c r="A79" s="85">
        <v>71</v>
      </c>
      <c r="B79" s="275" t="s">
        <v>645</v>
      </c>
      <c r="C79" s="275" t="s">
        <v>642</v>
      </c>
      <c r="D79" s="271">
        <v>899</v>
      </c>
    </row>
    <row r="80" spans="1:4" ht="15" x14ac:dyDescent="0.2">
      <c r="A80" s="85">
        <v>72</v>
      </c>
      <c r="B80" s="275" t="s">
        <v>646</v>
      </c>
      <c r="C80" s="275" t="s">
        <v>642</v>
      </c>
      <c r="D80" s="271">
        <v>899</v>
      </c>
    </row>
    <row r="81" spans="1:4" ht="15" x14ac:dyDescent="0.2">
      <c r="A81" s="85">
        <v>73</v>
      </c>
      <c r="B81" s="275" t="s">
        <v>647</v>
      </c>
      <c r="C81" s="275" t="s">
        <v>642</v>
      </c>
      <c r="D81" s="271">
        <v>899</v>
      </c>
    </row>
    <row r="82" spans="1:4" ht="15" x14ac:dyDescent="0.2">
      <c r="A82" s="85">
        <v>74</v>
      </c>
      <c r="B82" s="275"/>
      <c r="C82" s="275" t="s">
        <v>642</v>
      </c>
      <c r="D82" s="271">
        <v>899</v>
      </c>
    </row>
    <row r="83" spans="1:4" ht="15" x14ac:dyDescent="0.2">
      <c r="A83" s="85">
        <v>75</v>
      </c>
      <c r="B83" s="275" t="s">
        <v>648</v>
      </c>
      <c r="C83" s="275" t="s">
        <v>649</v>
      </c>
      <c r="D83" s="271">
        <v>580</v>
      </c>
    </row>
    <row r="84" spans="1:4" ht="15" x14ac:dyDescent="0.2">
      <c r="A84" s="85">
        <v>76</v>
      </c>
      <c r="B84" s="275" t="s">
        <v>650</v>
      </c>
      <c r="C84" s="275" t="s">
        <v>649</v>
      </c>
      <c r="D84" s="271">
        <v>580</v>
      </c>
    </row>
    <row r="85" spans="1:4" ht="15" x14ac:dyDescent="0.2">
      <c r="A85" s="85">
        <v>77</v>
      </c>
      <c r="B85" s="275" t="s">
        <v>651</v>
      </c>
      <c r="C85" s="275" t="s">
        <v>652</v>
      </c>
      <c r="D85" s="271">
        <v>986</v>
      </c>
    </row>
    <row r="86" spans="1:4" ht="15" x14ac:dyDescent="0.2">
      <c r="A86" s="85">
        <v>78</v>
      </c>
      <c r="B86" s="275" t="s">
        <v>653</v>
      </c>
      <c r="C86" s="275" t="s">
        <v>652</v>
      </c>
      <c r="D86" s="271">
        <v>986</v>
      </c>
    </row>
    <row r="87" spans="1:4" ht="15" x14ac:dyDescent="0.2">
      <c r="A87" s="85">
        <v>79</v>
      </c>
      <c r="B87" s="275" t="s">
        <v>654</v>
      </c>
      <c r="C87" s="275" t="s">
        <v>655</v>
      </c>
      <c r="D87" s="271">
        <v>1160</v>
      </c>
    </row>
    <row r="88" spans="1:4" ht="15" x14ac:dyDescent="0.2">
      <c r="A88" s="85">
        <v>80</v>
      </c>
      <c r="B88" s="275" t="s">
        <v>656</v>
      </c>
      <c r="C88" s="275" t="s">
        <v>657</v>
      </c>
      <c r="D88" s="271">
        <v>522</v>
      </c>
    </row>
    <row r="89" spans="1:4" ht="15" x14ac:dyDescent="0.2">
      <c r="A89" s="85">
        <v>81</v>
      </c>
      <c r="B89" s="275" t="s">
        <v>658</v>
      </c>
      <c r="C89" s="275" t="s">
        <v>657</v>
      </c>
      <c r="D89" s="271">
        <v>522</v>
      </c>
    </row>
    <row r="90" spans="1:4" ht="15" x14ac:dyDescent="0.2">
      <c r="A90" s="85">
        <v>82</v>
      </c>
      <c r="B90" s="275" t="s">
        <v>659</v>
      </c>
      <c r="C90" s="275" t="s">
        <v>657</v>
      </c>
      <c r="D90" s="271">
        <v>522</v>
      </c>
    </row>
    <row r="91" spans="1:4" ht="15" x14ac:dyDescent="0.2">
      <c r="A91" s="85">
        <v>83</v>
      </c>
      <c r="B91" s="275" t="s">
        <v>660</v>
      </c>
      <c r="C91" s="275" t="s">
        <v>657</v>
      </c>
      <c r="D91" s="271">
        <v>522</v>
      </c>
    </row>
    <row r="92" spans="1:4" ht="15" x14ac:dyDescent="0.2">
      <c r="A92" s="85">
        <v>84</v>
      </c>
      <c r="B92" s="275" t="s">
        <v>661</v>
      </c>
      <c r="C92" s="275" t="s">
        <v>657</v>
      </c>
      <c r="D92" s="271">
        <v>522</v>
      </c>
    </row>
    <row r="93" spans="1:4" ht="15" x14ac:dyDescent="0.2">
      <c r="A93" s="85">
        <v>85</v>
      </c>
      <c r="B93" s="275" t="s">
        <v>662</v>
      </c>
      <c r="C93" s="275" t="s">
        <v>657</v>
      </c>
      <c r="D93" s="271">
        <v>522</v>
      </c>
    </row>
    <row r="94" spans="1:4" ht="15" x14ac:dyDescent="0.2">
      <c r="A94" s="85">
        <v>86</v>
      </c>
      <c r="B94" s="275" t="s">
        <v>663</v>
      </c>
      <c r="C94" s="275" t="s">
        <v>657</v>
      </c>
      <c r="D94" s="271">
        <v>522</v>
      </c>
    </row>
    <row r="95" spans="1:4" ht="15" x14ac:dyDescent="0.2">
      <c r="A95" s="85">
        <v>87</v>
      </c>
      <c r="B95" s="275" t="s">
        <v>664</v>
      </c>
      <c r="C95" s="275" t="s">
        <v>657</v>
      </c>
      <c r="D95" s="271">
        <v>522</v>
      </c>
    </row>
    <row r="96" spans="1:4" ht="15" x14ac:dyDescent="0.2">
      <c r="A96" s="85">
        <v>88</v>
      </c>
      <c r="B96" s="275" t="s">
        <v>665</v>
      </c>
      <c r="C96" s="275" t="s">
        <v>657</v>
      </c>
      <c r="D96" s="271">
        <v>522</v>
      </c>
    </row>
    <row r="97" spans="1:4" ht="15" x14ac:dyDescent="0.2">
      <c r="A97" s="85">
        <v>89</v>
      </c>
      <c r="B97" s="275" t="s">
        <v>666</v>
      </c>
      <c r="C97" s="275" t="s">
        <v>667</v>
      </c>
      <c r="D97" s="271">
        <v>522</v>
      </c>
    </row>
    <row r="98" spans="1:4" ht="15" x14ac:dyDescent="0.2">
      <c r="A98" s="85">
        <v>90</v>
      </c>
      <c r="B98" s="275" t="s">
        <v>668</v>
      </c>
      <c r="C98" s="275" t="s">
        <v>667</v>
      </c>
      <c r="D98" s="271">
        <v>522</v>
      </c>
    </row>
    <row r="99" spans="1:4" ht="15" x14ac:dyDescent="0.2">
      <c r="A99" s="85">
        <v>91</v>
      </c>
      <c r="B99" s="275" t="s">
        <v>669</v>
      </c>
      <c r="C99" s="275" t="s">
        <v>667</v>
      </c>
      <c r="D99" s="271">
        <v>522</v>
      </c>
    </row>
    <row r="100" spans="1:4" ht="15" x14ac:dyDescent="0.2">
      <c r="A100" s="85">
        <v>92</v>
      </c>
      <c r="B100" s="275" t="s">
        <v>670</v>
      </c>
      <c r="C100" s="275" t="s">
        <v>667</v>
      </c>
      <c r="D100" s="271">
        <v>522</v>
      </c>
    </row>
    <row r="101" spans="1:4" ht="15" x14ac:dyDescent="0.2">
      <c r="A101" s="85">
        <v>93</v>
      </c>
      <c r="B101" s="275" t="s">
        <v>671</v>
      </c>
      <c r="C101" s="275" t="s">
        <v>667</v>
      </c>
      <c r="D101" s="271">
        <v>522</v>
      </c>
    </row>
    <row r="102" spans="1:4" ht="15" x14ac:dyDescent="0.2">
      <c r="A102" s="85">
        <v>94</v>
      </c>
      <c r="B102" s="275" t="s">
        <v>672</v>
      </c>
      <c r="C102" s="275" t="s">
        <v>667</v>
      </c>
      <c r="D102" s="271">
        <v>522</v>
      </c>
    </row>
    <row r="103" spans="1:4" ht="15" x14ac:dyDescent="0.2">
      <c r="A103" s="85">
        <v>95</v>
      </c>
      <c r="B103" s="275" t="s">
        <v>673</v>
      </c>
      <c r="C103" s="275" t="s">
        <v>667</v>
      </c>
      <c r="D103" s="271">
        <v>522</v>
      </c>
    </row>
    <row r="104" spans="1:4" ht="15" x14ac:dyDescent="0.2">
      <c r="A104" s="85">
        <v>96</v>
      </c>
      <c r="B104" s="275" t="s">
        <v>674</v>
      </c>
      <c r="C104" s="275" t="s">
        <v>667</v>
      </c>
      <c r="D104" s="271">
        <v>522</v>
      </c>
    </row>
    <row r="105" spans="1:4" ht="15" x14ac:dyDescent="0.2">
      <c r="A105" s="85">
        <v>97</v>
      </c>
      <c r="B105" s="275" t="s">
        <v>675</v>
      </c>
      <c r="C105" s="275" t="s">
        <v>667</v>
      </c>
      <c r="D105" s="271">
        <v>522</v>
      </c>
    </row>
    <row r="106" spans="1:4" ht="15" x14ac:dyDescent="0.2">
      <c r="A106" s="85">
        <v>98</v>
      </c>
      <c r="B106" s="275" t="s">
        <v>676</v>
      </c>
      <c r="C106" s="275" t="s">
        <v>667</v>
      </c>
      <c r="D106" s="271">
        <v>522</v>
      </c>
    </row>
    <row r="107" spans="1:4" ht="15" x14ac:dyDescent="0.25">
      <c r="A107" s="85">
        <v>99</v>
      </c>
      <c r="B107" s="268" t="s">
        <v>677</v>
      </c>
      <c r="C107" s="268" t="s">
        <v>678</v>
      </c>
      <c r="D107" s="269">
        <v>1199</v>
      </c>
    </row>
    <row r="108" spans="1:4" ht="15" x14ac:dyDescent="0.25">
      <c r="A108" s="85">
        <v>100</v>
      </c>
      <c r="B108" s="268" t="s">
        <v>679</v>
      </c>
      <c r="C108" s="268" t="s">
        <v>678</v>
      </c>
      <c r="D108" s="269">
        <v>1199</v>
      </c>
    </row>
    <row r="109" spans="1:4" ht="15" x14ac:dyDescent="0.25">
      <c r="B109" s="268" t="s">
        <v>680</v>
      </c>
      <c r="C109" s="268" t="s">
        <v>678</v>
      </c>
      <c r="D109" s="269">
        <v>1199</v>
      </c>
    </row>
    <row r="110" spans="1:4" ht="15" x14ac:dyDescent="0.25">
      <c r="B110" s="268" t="s">
        <v>681</v>
      </c>
      <c r="C110" s="268" t="s">
        <v>682</v>
      </c>
      <c r="D110" s="269">
        <v>2053.1999999999998</v>
      </c>
    </row>
    <row r="111" spans="1:4" ht="15" x14ac:dyDescent="0.25">
      <c r="B111" s="268" t="s">
        <v>683</v>
      </c>
      <c r="C111" s="268" t="s">
        <v>682</v>
      </c>
      <c r="D111" s="269">
        <v>2053.1999999999998</v>
      </c>
    </row>
    <row r="112" spans="1:4" ht="15" x14ac:dyDescent="0.25">
      <c r="B112" s="268" t="s">
        <v>684</v>
      </c>
      <c r="C112" s="268" t="s">
        <v>685</v>
      </c>
      <c r="D112" s="269">
        <v>2807.2</v>
      </c>
    </row>
    <row r="113" spans="1:4" ht="15" x14ac:dyDescent="0.25">
      <c r="A113" s="8"/>
      <c r="B113" s="268" t="s">
        <v>686</v>
      </c>
      <c r="C113" s="268" t="s">
        <v>685</v>
      </c>
      <c r="D113" s="269">
        <v>2807.2</v>
      </c>
    </row>
    <row r="114" spans="1:4" ht="15" x14ac:dyDescent="0.25">
      <c r="A114" s="8"/>
      <c r="B114" s="268" t="s">
        <v>687</v>
      </c>
      <c r="C114" s="268" t="s">
        <v>688</v>
      </c>
      <c r="D114" s="269">
        <v>464</v>
      </c>
    </row>
    <row r="115" spans="1:4" ht="15" x14ac:dyDescent="0.25">
      <c r="A115" s="8"/>
      <c r="B115" s="268" t="s">
        <v>689</v>
      </c>
      <c r="C115" s="268" t="s">
        <v>688</v>
      </c>
      <c r="D115" s="269">
        <v>464</v>
      </c>
    </row>
    <row r="116" spans="1:4" ht="15" x14ac:dyDescent="0.25">
      <c r="A116" s="8"/>
      <c r="B116" s="268" t="s">
        <v>690</v>
      </c>
      <c r="C116" s="268" t="s">
        <v>691</v>
      </c>
      <c r="D116" s="269">
        <v>4390.6000000000004</v>
      </c>
    </row>
    <row r="117" spans="1:4" ht="15" x14ac:dyDescent="0.25">
      <c r="A117" s="8"/>
      <c r="B117" s="268" t="s">
        <v>692</v>
      </c>
      <c r="C117" s="268" t="s">
        <v>688</v>
      </c>
      <c r="D117" s="269">
        <v>464</v>
      </c>
    </row>
    <row r="118" spans="1:4" ht="15" x14ac:dyDescent="0.25">
      <c r="A118" s="8"/>
      <c r="B118" s="268" t="s">
        <v>693</v>
      </c>
      <c r="C118" s="268" t="s">
        <v>685</v>
      </c>
      <c r="D118" s="269">
        <v>2807.2</v>
      </c>
    </row>
    <row r="119" spans="1:4" ht="15" x14ac:dyDescent="0.25">
      <c r="A119" s="8"/>
      <c r="B119" s="268" t="s">
        <v>694</v>
      </c>
      <c r="C119" s="268" t="s">
        <v>685</v>
      </c>
      <c r="D119" s="269">
        <v>2807.2</v>
      </c>
    </row>
    <row r="120" spans="1:4" ht="15" x14ac:dyDescent="0.25">
      <c r="A120" s="8"/>
      <c r="B120" s="268" t="s">
        <v>695</v>
      </c>
      <c r="C120" s="268" t="s">
        <v>691</v>
      </c>
      <c r="D120" s="269">
        <v>4390.6000000000004</v>
      </c>
    </row>
    <row r="121" spans="1:4" ht="15" x14ac:dyDescent="0.25">
      <c r="A121" s="8"/>
      <c r="B121" s="268" t="s">
        <v>696</v>
      </c>
      <c r="C121" s="270" t="s">
        <v>697</v>
      </c>
      <c r="D121" s="271">
        <v>1990</v>
      </c>
    </row>
    <row r="122" spans="1:4" ht="15" x14ac:dyDescent="0.25">
      <c r="A122" s="8"/>
      <c r="B122" s="268" t="s">
        <v>698</v>
      </c>
      <c r="C122" s="270" t="s">
        <v>697</v>
      </c>
      <c r="D122" s="271">
        <v>1990</v>
      </c>
    </row>
    <row r="123" spans="1:4" ht="15" x14ac:dyDescent="0.2">
      <c r="A123" s="8"/>
      <c r="B123" s="270" t="s">
        <v>699</v>
      </c>
      <c r="C123" s="270" t="s">
        <v>700</v>
      </c>
      <c r="D123" s="271">
        <v>690</v>
      </c>
    </row>
    <row r="124" spans="1:4" x14ac:dyDescent="0.2">
      <c r="A124" s="8"/>
      <c r="B124" s="276" t="s">
        <v>591</v>
      </c>
      <c r="C124" s="276" t="s">
        <v>701</v>
      </c>
      <c r="D124" s="277">
        <v>1699.01</v>
      </c>
    </row>
    <row r="125" spans="1:4" ht="15" x14ac:dyDescent="0.25">
      <c r="A125" s="8"/>
      <c r="B125" s="278" t="s">
        <v>702</v>
      </c>
      <c r="C125" s="279" t="s">
        <v>703</v>
      </c>
      <c r="D125" s="280">
        <v>2842</v>
      </c>
    </row>
    <row r="126" spans="1:4" ht="15" x14ac:dyDescent="0.25">
      <c r="A126" s="8"/>
      <c r="B126" s="278" t="s">
        <v>704</v>
      </c>
      <c r="C126" s="279" t="s">
        <v>705</v>
      </c>
      <c r="D126" s="281">
        <v>6960</v>
      </c>
    </row>
    <row r="127" spans="1:4" ht="15" x14ac:dyDescent="0.25">
      <c r="A127" s="8"/>
      <c r="B127" s="280"/>
      <c r="C127" s="280" t="s">
        <v>706</v>
      </c>
      <c r="D127" s="282">
        <v>5190</v>
      </c>
    </row>
    <row r="128" spans="1:4" ht="15" x14ac:dyDescent="0.25">
      <c r="A128" s="8"/>
      <c r="B128" s="280"/>
      <c r="C128" s="280" t="s">
        <v>707</v>
      </c>
      <c r="D128" s="282">
        <v>1080</v>
      </c>
    </row>
    <row r="129" spans="1:6" ht="15" x14ac:dyDescent="0.25">
      <c r="A129" s="8"/>
      <c r="B129" s="280"/>
      <c r="C129" s="280" t="s">
        <v>708</v>
      </c>
      <c r="D129" s="282">
        <v>999.01</v>
      </c>
    </row>
    <row r="130" spans="1:6" ht="15" x14ac:dyDescent="0.25">
      <c r="A130" s="8"/>
      <c r="B130" s="1"/>
      <c r="C130" s="1"/>
      <c r="D130" s="283">
        <f>SUM(D9:D129)</f>
        <v>431835.08</v>
      </c>
    </row>
    <row r="134" spans="1:6" x14ac:dyDescent="0.2">
      <c r="A134" s="8"/>
      <c r="C134" s="655" t="s">
        <v>175</v>
      </c>
      <c r="D134" s="655"/>
      <c r="E134" s="655"/>
      <c r="F134" s="9"/>
    </row>
    <row r="135" spans="1:6" x14ac:dyDescent="0.2">
      <c r="A135" s="8"/>
      <c r="C135" s="284"/>
      <c r="D135" s="656"/>
      <c r="E135" s="656"/>
      <c r="F135" s="656"/>
    </row>
    <row r="136" spans="1:6" x14ac:dyDescent="0.2">
      <c r="A136" s="8"/>
      <c r="C136" s="284"/>
      <c r="D136" s="657"/>
      <c r="E136" s="657"/>
      <c r="F136" s="657"/>
    </row>
    <row r="137" spans="1:6" x14ac:dyDescent="0.2">
      <c r="A137" s="8"/>
      <c r="C137" s="285"/>
      <c r="D137" s="285"/>
      <c r="E137" s="285"/>
      <c r="F137" s="285"/>
    </row>
    <row r="138" spans="1:6" x14ac:dyDescent="0.2">
      <c r="A138" s="8"/>
      <c r="C138" s="285"/>
      <c r="D138" s="285"/>
      <c r="E138" s="285"/>
      <c r="F138" s="285"/>
    </row>
    <row r="139" spans="1:6" x14ac:dyDescent="0.2">
      <c r="A139" s="8"/>
      <c r="C139" s="286"/>
      <c r="D139" s="286"/>
      <c r="E139" s="286"/>
      <c r="F139" s="285"/>
    </row>
    <row r="140" spans="1:6" x14ac:dyDescent="0.2">
      <c r="A140" s="8"/>
      <c r="C140" s="658"/>
      <c r="D140" s="658"/>
      <c r="E140" s="658"/>
      <c r="F140" s="285"/>
    </row>
    <row r="141" spans="1:6" x14ac:dyDescent="0.2">
      <c r="A141" s="8"/>
      <c r="C141" s="658"/>
      <c r="D141" s="658"/>
      <c r="E141" s="658"/>
      <c r="F141" s="285"/>
    </row>
  </sheetData>
  <mergeCells count="13">
    <mergeCell ref="C134:E134"/>
    <mergeCell ref="D135:F135"/>
    <mergeCell ref="D136:F136"/>
    <mergeCell ref="C140:E140"/>
    <mergeCell ref="C141:E141"/>
    <mergeCell ref="A7:B8"/>
    <mergeCell ref="C7:C8"/>
    <mergeCell ref="D7:D8"/>
    <mergeCell ref="A1:D1"/>
    <mergeCell ref="A2:D2"/>
    <mergeCell ref="A3:D3"/>
    <mergeCell ref="A4:D4"/>
    <mergeCell ref="A5:D5"/>
  </mergeCells>
  <pageMargins left="0.25" right="0.25" top="0.75" bottom="0.75" header="0.3" footer="0.3"/>
  <pageSetup scale="66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5" zoomScaleNormal="85" workbookViewId="0">
      <selection activeCell="A25" sqref="A25"/>
    </sheetView>
  </sheetViews>
  <sheetFormatPr baseColWidth="10" defaultColWidth="11.42578125" defaultRowHeight="14.25" x14ac:dyDescent="0.2"/>
  <cols>
    <col min="1" max="1" width="4.28515625" style="85" customWidth="1"/>
    <col min="2" max="2" width="41.5703125" style="8" customWidth="1"/>
    <col min="3" max="3" width="26.7109375" style="8" customWidth="1"/>
    <col min="4" max="4" width="17.85546875" style="8" customWidth="1"/>
    <col min="5" max="5" width="21.28515625" style="8" customWidth="1"/>
    <col min="6" max="16384" width="11.42578125" style="8"/>
  </cols>
  <sheetData>
    <row r="1" spans="1:5" ht="15" x14ac:dyDescent="0.25">
      <c r="C1" s="164" t="s">
        <v>174</v>
      </c>
      <c r="E1" s="146" t="s">
        <v>735</v>
      </c>
    </row>
    <row r="2" spans="1:5" ht="15.75" x14ac:dyDescent="0.25">
      <c r="A2" s="615" t="s">
        <v>736</v>
      </c>
      <c r="B2" s="615"/>
      <c r="C2" s="615"/>
      <c r="D2" s="615"/>
      <c r="E2" s="615"/>
    </row>
    <row r="3" spans="1:5" ht="15" x14ac:dyDescent="0.2">
      <c r="C3" s="320" t="s">
        <v>330</v>
      </c>
    </row>
    <row r="4" spans="1:5" ht="15.75" x14ac:dyDescent="0.25">
      <c r="B4" s="325"/>
      <c r="C4" s="325" t="s">
        <v>847</v>
      </c>
      <c r="D4" s="325"/>
      <c r="E4" s="325"/>
    </row>
    <row r="5" spans="1:5" ht="15.75" x14ac:dyDescent="0.25">
      <c r="A5" s="325"/>
      <c r="B5" s="325"/>
      <c r="C5" s="325" t="s">
        <v>323</v>
      </c>
      <c r="D5" s="40"/>
      <c r="E5" s="165"/>
    </row>
    <row r="6" spans="1:5" ht="6.75" customHeight="1" thickBot="1" x14ac:dyDescent="0.25"/>
    <row r="7" spans="1:5" s="323" customFormat="1" ht="30" customHeight="1" x14ac:dyDescent="0.25">
      <c r="A7" s="616" t="s">
        <v>737</v>
      </c>
      <c r="B7" s="617"/>
      <c r="C7" s="160" t="s">
        <v>738</v>
      </c>
      <c r="D7" s="326" t="s">
        <v>739</v>
      </c>
      <c r="E7" s="327" t="s">
        <v>740</v>
      </c>
    </row>
    <row r="8" spans="1:5" s="323" customFormat="1" ht="30" customHeight="1" thickBot="1" x14ac:dyDescent="0.3">
      <c r="A8" s="618"/>
      <c r="B8" s="619"/>
      <c r="C8" s="163" t="s">
        <v>254</v>
      </c>
      <c r="D8" s="163" t="s">
        <v>255</v>
      </c>
      <c r="E8" s="167" t="s">
        <v>741</v>
      </c>
    </row>
    <row r="9" spans="1:5" s="323" customFormat="1" ht="21" customHeight="1" x14ac:dyDescent="0.25">
      <c r="A9" s="620"/>
      <c r="B9" s="621"/>
      <c r="C9" s="621"/>
      <c r="D9" s="621"/>
      <c r="E9" s="622"/>
    </row>
    <row r="10" spans="1:5" s="323" customFormat="1" ht="20.25" customHeight="1" x14ac:dyDescent="0.25">
      <c r="A10" s="157">
        <v>1</v>
      </c>
      <c r="B10" s="158"/>
      <c r="C10" s="166"/>
      <c r="D10" s="158"/>
      <c r="E10" s="159"/>
    </row>
    <row r="11" spans="1:5" s="323" customFormat="1" ht="20.25" customHeight="1" x14ac:dyDescent="0.25">
      <c r="A11" s="157">
        <v>2</v>
      </c>
      <c r="B11" s="503" t="s">
        <v>331</v>
      </c>
      <c r="C11" s="166"/>
      <c r="D11" s="158"/>
      <c r="E11" s="159"/>
    </row>
    <row r="12" spans="1:5" s="323" customFormat="1" ht="20.25" customHeight="1" x14ac:dyDescent="0.25">
      <c r="A12" s="157">
        <v>3</v>
      </c>
      <c r="B12" s="158"/>
      <c r="C12" s="166"/>
      <c r="D12" s="158"/>
      <c r="E12" s="159"/>
    </row>
    <row r="13" spans="1:5" s="323" customFormat="1" ht="20.25" customHeight="1" x14ac:dyDescent="0.25">
      <c r="A13" s="157">
        <v>4</v>
      </c>
      <c r="B13" s="158"/>
      <c r="C13" s="166"/>
      <c r="D13" s="158"/>
      <c r="E13" s="159"/>
    </row>
    <row r="14" spans="1:5" s="323" customFormat="1" ht="20.25" customHeight="1" x14ac:dyDescent="0.25">
      <c r="A14" s="157">
        <v>5</v>
      </c>
      <c r="B14" s="158"/>
      <c r="C14" s="166"/>
      <c r="D14" s="158"/>
      <c r="E14" s="159"/>
    </row>
    <row r="15" spans="1:5" s="323" customFormat="1" ht="20.25" customHeight="1" x14ac:dyDescent="0.25">
      <c r="A15" s="157">
        <v>6</v>
      </c>
      <c r="B15" s="158"/>
      <c r="C15" s="166"/>
      <c r="D15" s="158"/>
      <c r="E15" s="159"/>
    </row>
    <row r="16" spans="1:5" s="323" customFormat="1" ht="20.25" customHeight="1" x14ac:dyDescent="0.25">
      <c r="A16" s="157"/>
      <c r="B16" s="158" t="s">
        <v>742</v>
      </c>
      <c r="C16" s="166"/>
      <c r="D16" s="158"/>
      <c r="E16" s="159"/>
    </row>
    <row r="17" spans="1:10" s="323" customFormat="1" ht="20.25" customHeight="1" x14ac:dyDescent="0.25">
      <c r="A17" s="157"/>
      <c r="B17" s="158"/>
      <c r="C17" s="166"/>
      <c r="D17" s="158"/>
      <c r="E17" s="159"/>
    </row>
    <row r="18" spans="1:10" s="323" customFormat="1" ht="21" customHeight="1" x14ac:dyDescent="0.25">
      <c r="A18" s="612" t="s">
        <v>743</v>
      </c>
      <c r="B18" s="613"/>
      <c r="C18" s="613"/>
      <c r="D18" s="613"/>
      <c r="E18" s="614"/>
    </row>
    <row r="19" spans="1:10" s="323" customFormat="1" ht="20.25" customHeight="1" x14ac:dyDescent="0.25">
      <c r="A19" s="157">
        <v>1</v>
      </c>
      <c r="B19" s="158"/>
      <c r="C19" s="166"/>
      <c r="D19" s="158"/>
      <c r="E19" s="159"/>
    </row>
    <row r="20" spans="1:10" s="323" customFormat="1" ht="20.25" customHeight="1" x14ac:dyDescent="0.25">
      <c r="A20" s="157">
        <v>2</v>
      </c>
      <c r="B20" s="158"/>
      <c r="C20" s="166"/>
      <c r="D20" s="158"/>
      <c r="E20" s="159"/>
    </row>
    <row r="21" spans="1:10" s="323" customFormat="1" ht="20.25" customHeight="1" x14ac:dyDescent="0.25">
      <c r="A21" s="157">
        <v>3</v>
      </c>
      <c r="B21" s="158"/>
      <c r="C21" s="166"/>
      <c r="D21" s="158"/>
      <c r="E21" s="159"/>
    </row>
    <row r="22" spans="1:10" s="323" customFormat="1" ht="20.25" customHeight="1" x14ac:dyDescent="0.25">
      <c r="A22" s="157">
        <v>4</v>
      </c>
      <c r="B22" s="503" t="s">
        <v>331</v>
      </c>
      <c r="C22" s="166"/>
      <c r="D22" s="158"/>
      <c r="E22" s="159"/>
    </row>
    <row r="23" spans="1:10" s="323" customFormat="1" ht="20.25" customHeight="1" x14ac:dyDescent="0.25">
      <c r="A23" s="157">
        <v>5</v>
      </c>
      <c r="B23" s="158"/>
      <c r="C23" s="166"/>
      <c r="D23" s="158"/>
      <c r="E23" s="159"/>
    </row>
    <row r="24" spans="1:10" s="323" customFormat="1" ht="20.25" customHeight="1" x14ac:dyDescent="0.25">
      <c r="A24" s="157">
        <v>6</v>
      </c>
      <c r="B24" s="158"/>
      <c r="C24" s="166"/>
      <c r="D24" s="158"/>
      <c r="E24" s="159"/>
    </row>
    <row r="25" spans="1:10" s="82" customFormat="1" ht="39.950000000000003" customHeight="1" x14ac:dyDescent="0.2">
      <c r="A25" s="157"/>
      <c r="B25" s="137" t="s">
        <v>744</v>
      </c>
      <c r="C25" s="139"/>
      <c r="D25" s="138"/>
      <c r="E25" s="140"/>
    </row>
    <row r="26" spans="1:10" s="82" customFormat="1" ht="39.950000000000003" customHeight="1" thickBot="1" x14ac:dyDescent="0.25">
      <c r="A26" s="157"/>
      <c r="B26" s="137"/>
      <c r="C26" s="139"/>
      <c r="D26" s="138"/>
      <c r="E26" s="140"/>
    </row>
    <row r="27" spans="1:10" ht="30" customHeight="1" thickBot="1" x14ac:dyDescent="0.25">
      <c r="A27" s="149"/>
      <c r="B27" s="142" t="s">
        <v>262</v>
      </c>
      <c r="C27" s="143"/>
      <c r="D27" s="144"/>
      <c r="E27" s="145"/>
    </row>
    <row r="28" spans="1:10" x14ac:dyDescent="0.2">
      <c r="J28" s="41"/>
    </row>
    <row r="29" spans="1:10" x14ac:dyDescent="0.2">
      <c r="B29" s="8" t="s">
        <v>745</v>
      </c>
    </row>
  </sheetData>
  <mergeCells count="4">
    <mergeCell ref="A2:E2"/>
    <mergeCell ref="A7:B8"/>
    <mergeCell ref="A9:E9"/>
    <mergeCell ref="A18:E18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B25" zoomScale="115" zoomScaleNormal="115" workbookViewId="0">
      <selection activeCell="E43" sqref="E43"/>
    </sheetView>
  </sheetViews>
  <sheetFormatPr baseColWidth="10" defaultColWidth="11.42578125" defaultRowHeight="13.5" customHeight="1" x14ac:dyDescent="0.25"/>
  <cols>
    <col min="1" max="1" width="0.5703125" hidden="1" customWidth="1"/>
    <col min="2" max="2" width="3.28515625" customWidth="1"/>
    <col min="3" max="3" width="12.5703125" customWidth="1"/>
    <col min="5" max="5" width="64.42578125" customWidth="1"/>
    <col min="6" max="6" width="3" customWidth="1"/>
    <col min="7" max="7" width="1.42578125" customWidth="1"/>
    <col min="8" max="8" width="17" hidden="1" customWidth="1"/>
  </cols>
  <sheetData>
    <row r="1" spans="1:5" ht="13.5" customHeight="1" x14ac:dyDescent="0.25">
      <c r="A1" s="660" t="s">
        <v>325</v>
      </c>
      <c r="B1" s="660"/>
      <c r="C1" s="660"/>
      <c r="D1" s="660"/>
      <c r="E1" s="660"/>
    </row>
    <row r="2" spans="1:5" ht="13.5" customHeight="1" x14ac:dyDescent="0.25">
      <c r="A2" s="660" t="s">
        <v>326</v>
      </c>
      <c r="B2" s="660"/>
      <c r="C2" s="660"/>
      <c r="D2" s="660"/>
      <c r="E2" s="660"/>
    </row>
    <row r="3" spans="1:5" ht="13.5" customHeight="1" x14ac:dyDescent="0.25">
      <c r="A3" s="661" t="s">
        <v>852</v>
      </c>
      <c r="B3" s="661"/>
      <c r="C3" s="661"/>
      <c r="D3" s="661"/>
      <c r="E3" s="661"/>
    </row>
    <row r="4" spans="1:5" ht="13.5" customHeight="1" x14ac:dyDescent="0.25">
      <c r="A4" s="661" t="s">
        <v>324</v>
      </c>
      <c r="B4" s="661"/>
      <c r="C4" s="661"/>
      <c r="D4" s="661"/>
      <c r="E4" s="661"/>
    </row>
    <row r="5" spans="1:5" ht="13.5" customHeight="1" x14ac:dyDescent="0.25">
      <c r="A5" s="661" t="s">
        <v>225</v>
      </c>
      <c r="B5" s="661"/>
      <c r="C5" s="661"/>
      <c r="D5" s="661"/>
      <c r="E5" s="661"/>
    </row>
    <row r="6" spans="1:5" ht="6.75" customHeight="1" x14ac:dyDescent="0.25">
      <c r="A6" s="331"/>
      <c r="B6" s="331"/>
      <c r="C6" s="331"/>
      <c r="D6" s="331"/>
      <c r="E6" s="331"/>
    </row>
    <row r="7" spans="1:5" ht="19.5" customHeight="1" x14ac:dyDescent="0.3">
      <c r="B7" s="27"/>
      <c r="C7" s="395" t="s">
        <v>853</v>
      </c>
      <c r="D7" s="26"/>
      <c r="E7" s="27"/>
    </row>
    <row r="8" spans="1:5" ht="13.5" customHeight="1" x14ac:dyDescent="0.25">
      <c r="E8" s="21"/>
    </row>
    <row r="9" spans="1:5" s="321" customFormat="1" ht="13.5" customHeight="1" x14ac:dyDescent="0.25">
      <c r="B9" s="25" t="s">
        <v>199</v>
      </c>
      <c r="C9" s="396" t="s">
        <v>200</v>
      </c>
      <c r="D9" s="397"/>
      <c r="E9" s="25" t="s">
        <v>216</v>
      </c>
    </row>
    <row r="10" spans="1:5" s="321" customFormat="1" ht="13.5" customHeight="1" x14ac:dyDescent="0.25">
      <c r="B10" s="28"/>
      <c r="C10" s="659" t="s">
        <v>218</v>
      </c>
      <c r="D10" s="659"/>
      <c r="E10" s="659"/>
    </row>
    <row r="11" spans="1:5" s="321" customFormat="1" ht="13.5" customHeight="1" x14ac:dyDescent="0.25">
      <c r="B11" s="29"/>
      <c r="C11" s="29"/>
      <c r="D11" s="29"/>
      <c r="E11" s="29"/>
    </row>
    <row r="12" spans="1:5" ht="13.5" customHeight="1" x14ac:dyDescent="0.25">
      <c r="B12" s="17">
        <v>1</v>
      </c>
      <c r="C12" s="398" t="s">
        <v>55</v>
      </c>
      <c r="D12" s="399"/>
      <c r="E12" s="18" t="s">
        <v>854</v>
      </c>
    </row>
    <row r="13" spans="1:5" ht="13.5" customHeight="1" x14ac:dyDescent="0.25">
      <c r="B13" s="17">
        <v>2</v>
      </c>
      <c r="C13" s="398" t="s">
        <v>113</v>
      </c>
      <c r="D13" s="399"/>
      <c r="E13" s="18" t="s">
        <v>0</v>
      </c>
    </row>
    <row r="14" spans="1:5" ht="13.5" customHeight="1" x14ac:dyDescent="0.25">
      <c r="B14" s="17">
        <v>3</v>
      </c>
      <c r="C14" s="398" t="s">
        <v>114</v>
      </c>
      <c r="D14" s="399"/>
      <c r="E14" s="18" t="s">
        <v>112</v>
      </c>
    </row>
    <row r="15" spans="1:5" ht="13.5" customHeight="1" x14ac:dyDescent="0.25">
      <c r="B15" s="17">
        <v>4</v>
      </c>
      <c r="C15" s="398" t="s">
        <v>137</v>
      </c>
      <c r="D15" s="399"/>
      <c r="E15" s="18" t="s">
        <v>855</v>
      </c>
    </row>
    <row r="16" spans="1:5" ht="13.5" customHeight="1" x14ac:dyDescent="0.25">
      <c r="B16" s="17">
        <v>5</v>
      </c>
      <c r="C16" s="398" t="s">
        <v>136</v>
      </c>
      <c r="D16" s="399"/>
      <c r="E16" s="18" t="s">
        <v>126</v>
      </c>
    </row>
    <row r="17" spans="2:8" ht="13.5" customHeight="1" x14ac:dyDescent="0.25">
      <c r="B17" s="17">
        <v>6</v>
      </c>
      <c r="C17" s="398" t="s">
        <v>201</v>
      </c>
      <c r="D17" s="399"/>
      <c r="E17" s="18" t="s">
        <v>207</v>
      </c>
    </row>
    <row r="18" spans="2:8" ht="13.5" customHeight="1" x14ac:dyDescent="0.25">
      <c r="B18" s="17">
        <v>7</v>
      </c>
      <c r="C18" s="398" t="s">
        <v>202</v>
      </c>
      <c r="D18" s="399"/>
      <c r="E18" s="18" t="s">
        <v>208</v>
      </c>
    </row>
    <row r="19" spans="2:8" ht="13.5" customHeight="1" x14ac:dyDescent="0.25">
      <c r="B19" s="17">
        <v>8</v>
      </c>
      <c r="C19" s="398" t="s">
        <v>160</v>
      </c>
      <c r="D19" s="399"/>
      <c r="E19" s="18" t="s">
        <v>138</v>
      </c>
    </row>
    <row r="20" spans="2:8" ht="13.5" customHeight="1" x14ac:dyDescent="0.25">
      <c r="B20" s="17">
        <v>9</v>
      </c>
      <c r="C20" s="398" t="s">
        <v>159</v>
      </c>
      <c r="D20" s="399"/>
      <c r="E20" s="18" t="s">
        <v>139</v>
      </c>
    </row>
    <row r="21" spans="2:8" s="321" customFormat="1" ht="13.5" customHeight="1" x14ac:dyDescent="0.25">
      <c r="B21" s="28"/>
      <c r="C21" s="659" t="s">
        <v>219</v>
      </c>
      <c r="D21" s="659"/>
      <c r="E21" s="659"/>
    </row>
    <row r="22" spans="2:8" s="321" customFormat="1" ht="13.5" customHeight="1" x14ac:dyDescent="0.25">
      <c r="B22" s="29"/>
      <c r="C22" s="29"/>
      <c r="D22" s="29"/>
      <c r="E22" s="29"/>
    </row>
    <row r="23" spans="2:8" ht="13.5" customHeight="1" x14ac:dyDescent="0.25">
      <c r="B23" s="17">
        <v>10</v>
      </c>
      <c r="C23" s="398" t="s">
        <v>226</v>
      </c>
      <c r="D23" s="399"/>
      <c r="E23" s="18" t="s">
        <v>161</v>
      </c>
    </row>
    <row r="24" spans="2:8" ht="13.5" customHeight="1" x14ac:dyDescent="0.25">
      <c r="B24" s="23">
        <v>11</v>
      </c>
      <c r="C24" s="398" t="s">
        <v>300</v>
      </c>
      <c r="D24" s="399"/>
      <c r="E24" s="19" t="s">
        <v>299</v>
      </c>
      <c r="H24" s="400" t="s">
        <v>856</v>
      </c>
    </row>
    <row r="25" spans="2:8" ht="13.5" customHeight="1" x14ac:dyDescent="0.25">
      <c r="B25" s="23">
        <v>12</v>
      </c>
      <c r="C25" s="401" t="s">
        <v>227</v>
      </c>
      <c r="D25" s="402"/>
      <c r="E25" s="19" t="s">
        <v>162</v>
      </c>
    </row>
    <row r="26" spans="2:8" ht="13.5" customHeight="1" x14ac:dyDescent="0.25">
      <c r="B26" s="22"/>
      <c r="C26" s="403"/>
      <c r="D26" s="404"/>
      <c r="E26" s="20" t="s">
        <v>857</v>
      </c>
    </row>
    <row r="27" spans="2:8" ht="13.5" customHeight="1" x14ac:dyDescent="0.25">
      <c r="B27" s="23">
        <v>13</v>
      </c>
      <c r="C27" s="401" t="s">
        <v>301</v>
      </c>
      <c r="D27" s="402"/>
      <c r="E27" s="19" t="s">
        <v>162</v>
      </c>
    </row>
    <row r="28" spans="2:8" ht="13.5" customHeight="1" x14ac:dyDescent="0.25">
      <c r="B28" s="22"/>
      <c r="C28" s="403"/>
      <c r="D28" s="404"/>
      <c r="E28" s="20" t="s">
        <v>176</v>
      </c>
    </row>
    <row r="29" spans="2:8" ht="13.5" customHeight="1" x14ac:dyDescent="0.25">
      <c r="B29" s="23">
        <v>14</v>
      </c>
      <c r="C29" s="401" t="s">
        <v>858</v>
      </c>
      <c r="D29" s="402"/>
      <c r="E29" s="19" t="s">
        <v>162</v>
      </c>
    </row>
    <row r="30" spans="2:8" ht="13.5" customHeight="1" x14ac:dyDescent="0.25">
      <c r="B30" s="22"/>
      <c r="C30" s="403"/>
      <c r="D30" s="405"/>
      <c r="E30" s="20" t="s">
        <v>859</v>
      </c>
    </row>
    <row r="31" spans="2:8" ht="13.5" customHeight="1" x14ac:dyDescent="0.25">
      <c r="B31" s="23">
        <v>15</v>
      </c>
      <c r="C31" s="401" t="s">
        <v>860</v>
      </c>
      <c r="D31" s="402"/>
      <c r="E31" s="19" t="s">
        <v>162</v>
      </c>
    </row>
    <row r="32" spans="2:8" ht="13.5" customHeight="1" x14ac:dyDescent="0.25">
      <c r="B32" s="22"/>
      <c r="C32" s="403"/>
      <c r="D32" s="404"/>
      <c r="E32" s="406" t="s">
        <v>861</v>
      </c>
    </row>
    <row r="33" spans="2:8" ht="13.5" customHeight="1" x14ac:dyDescent="0.25">
      <c r="B33" s="22">
        <v>16</v>
      </c>
      <c r="C33" s="401" t="s">
        <v>862</v>
      </c>
      <c r="D33" s="402"/>
      <c r="E33" s="196" t="s">
        <v>303</v>
      </c>
      <c r="H33" s="400" t="s">
        <v>856</v>
      </c>
    </row>
    <row r="34" spans="2:8" ht="13.5" customHeight="1" x14ac:dyDescent="0.25">
      <c r="B34" s="17">
        <v>17</v>
      </c>
      <c r="C34" s="401" t="s">
        <v>228</v>
      </c>
      <c r="D34" s="399"/>
      <c r="E34" s="19" t="s">
        <v>212</v>
      </c>
    </row>
    <row r="35" spans="2:8" ht="13.5" customHeight="1" x14ac:dyDescent="0.25">
      <c r="B35" s="17">
        <v>18</v>
      </c>
      <c r="C35" s="398" t="s">
        <v>229</v>
      </c>
      <c r="D35" s="399"/>
      <c r="E35" s="18" t="s">
        <v>213</v>
      </c>
    </row>
    <row r="36" spans="2:8" ht="13.5" customHeight="1" x14ac:dyDescent="0.25">
      <c r="B36" s="17">
        <v>19</v>
      </c>
      <c r="C36" s="398" t="s">
        <v>230</v>
      </c>
      <c r="D36" s="399"/>
      <c r="E36" s="18" t="s">
        <v>313</v>
      </c>
    </row>
    <row r="37" spans="2:8" s="321" customFormat="1" ht="13.5" customHeight="1" x14ac:dyDescent="0.25">
      <c r="B37" s="28"/>
      <c r="C37" s="659" t="s">
        <v>220</v>
      </c>
      <c r="D37" s="659"/>
      <c r="E37" s="659"/>
    </row>
    <row r="38" spans="2:8" s="321" customFormat="1" ht="13.5" customHeight="1" x14ac:dyDescent="0.25">
      <c r="B38" s="29"/>
      <c r="C38" s="29"/>
      <c r="D38" s="29"/>
      <c r="E38" s="29"/>
    </row>
    <row r="39" spans="2:8" ht="13.5" customHeight="1" x14ac:dyDescent="0.25">
      <c r="B39" s="407">
        <v>20</v>
      </c>
      <c r="C39" s="408" t="s">
        <v>231</v>
      </c>
      <c r="D39" s="409"/>
      <c r="E39" s="410" t="s">
        <v>863</v>
      </c>
    </row>
    <row r="40" spans="2:8" ht="13.5" customHeight="1" x14ac:dyDescent="0.25">
      <c r="B40" s="17">
        <v>21</v>
      </c>
      <c r="C40" s="398" t="s">
        <v>232</v>
      </c>
      <c r="D40" s="399"/>
      <c r="E40" s="18" t="s">
        <v>864</v>
      </c>
    </row>
    <row r="41" spans="2:8" s="321" customFormat="1" ht="13.5" customHeight="1" x14ac:dyDescent="0.25">
      <c r="B41" s="28"/>
      <c r="C41" s="659" t="s">
        <v>865</v>
      </c>
      <c r="D41" s="659"/>
      <c r="E41" s="659"/>
    </row>
    <row r="42" spans="2:8" s="321" customFormat="1" ht="13.5" customHeight="1" x14ac:dyDescent="0.25">
      <c r="B42" s="30"/>
      <c r="C42" s="35" t="s">
        <v>222</v>
      </c>
      <c r="D42" s="35"/>
      <c r="E42" s="31"/>
    </row>
    <row r="43" spans="2:8" ht="13.5" customHeight="1" x14ac:dyDescent="0.25">
      <c r="C43" s="32" t="s">
        <v>223</v>
      </c>
      <c r="D43" s="32"/>
    </row>
    <row r="44" spans="2:8" ht="13.5" customHeight="1" x14ac:dyDescent="0.25">
      <c r="B44" s="17">
        <v>22</v>
      </c>
      <c r="C44" s="401" t="s">
        <v>866</v>
      </c>
      <c r="D44" s="399"/>
      <c r="E44" s="19" t="s">
        <v>867</v>
      </c>
      <c r="H44" s="411" t="s">
        <v>856</v>
      </c>
    </row>
    <row r="45" spans="2:8" ht="13.5" customHeight="1" x14ac:dyDescent="0.25">
      <c r="B45" s="17">
        <v>23</v>
      </c>
      <c r="C45" s="398" t="s">
        <v>868</v>
      </c>
      <c r="D45" s="399"/>
      <c r="E45" s="18" t="s">
        <v>869</v>
      </c>
      <c r="H45" s="411" t="s">
        <v>856</v>
      </c>
    </row>
    <row r="46" spans="2:8" ht="13.5" customHeight="1" x14ac:dyDescent="0.25">
      <c r="B46" s="17">
        <v>24</v>
      </c>
      <c r="C46" s="398" t="s">
        <v>735</v>
      </c>
      <c r="D46" s="399"/>
      <c r="E46" s="18" t="s">
        <v>870</v>
      </c>
      <c r="H46" s="411" t="s">
        <v>856</v>
      </c>
    </row>
    <row r="47" spans="2:8" ht="13.5" customHeight="1" x14ac:dyDescent="0.25">
      <c r="B47" s="17"/>
      <c r="C47" s="398" t="s">
        <v>871</v>
      </c>
      <c r="D47" s="399"/>
      <c r="E47" s="18" t="s">
        <v>872</v>
      </c>
      <c r="H47" s="411"/>
    </row>
  </sheetData>
  <mergeCells count="9">
    <mergeCell ref="C21:E21"/>
    <mergeCell ref="C37:E37"/>
    <mergeCell ref="C41:E41"/>
    <mergeCell ref="A1:E1"/>
    <mergeCell ref="A2:E2"/>
    <mergeCell ref="A3:E3"/>
    <mergeCell ref="A4:E4"/>
    <mergeCell ref="A5:E5"/>
    <mergeCell ref="C10:E10"/>
  </mergeCells>
  <pageMargins left="0.5" right="0.22" top="0.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opLeftCell="B1" zoomScale="106" zoomScaleNormal="106" workbookViewId="0">
      <selection activeCell="E27" sqref="E27"/>
    </sheetView>
  </sheetViews>
  <sheetFormatPr baseColWidth="10" defaultColWidth="11.5703125" defaultRowHeight="15" x14ac:dyDescent="0.25"/>
  <cols>
    <col min="1" max="1" width="0.5703125" hidden="1" customWidth="1"/>
    <col min="2" max="2" width="3.85546875" customWidth="1"/>
    <col min="3" max="3" width="16.28515625" customWidth="1"/>
    <col min="5" max="5" width="64.42578125" customWidth="1"/>
  </cols>
  <sheetData>
    <row r="1" spans="1:5" ht="15" customHeight="1" x14ac:dyDescent="0.25">
      <c r="A1" s="660" t="s">
        <v>325</v>
      </c>
      <c r="B1" s="660"/>
      <c r="C1" s="660"/>
      <c r="D1" s="660"/>
      <c r="E1" s="660"/>
    </row>
    <row r="2" spans="1:5" ht="15" customHeight="1" x14ac:dyDescent="0.25">
      <c r="A2" s="660" t="s">
        <v>326</v>
      </c>
      <c r="B2" s="660"/>
      <c r="C2" s="660"/>
      <c r="D2" s="660"/>
      <c r="E2" s="660"/>
    </row>
    <row r="3" spans="1:5" x14ac:dyDescent="0.25">
      <c r="A3" s="661" t="s">
        <v>224</v>
      </c>
      <c r="B3" s="661"/>
      <c r="C3" s="661"/>
      <c r="D3" s="661"/>
      <c r="E3" s="661"/>
    </row>
    <row r="4" spans="1:5" x14ac:dyDescent="0.25">
      <c r="A4" s="661" t="s">
        <v>324</v>
      </c>
      <c r="B4" s="661"/>
      <c r="C4" s="661"/>
      <c r="D4" s="661"/>
      <c r="E4" s="661"/>
    </row>
    <row r="5" spans="1:5" x14ac:dyDescent="0.25">
      <c r="A5" s="661" t="s">
        <v>225</v>
      </c>
      <c r="B5" s="661"/>
      <c r="C5" s="661"/>
      <c r="D5" s="661"/>
      <c r="E5" s="661"/>
    </row>
    <row r="6" spans="1:5" x14ac:dyDescent="0.25">
      <c r="E6" s="21"/>
    </row>
    <row r="7" spans="1:5" x14ac:dyDescent="0.25">
      <c r="C7" s="26" t="s">
        <v>217</v>
      </c>
      <c r="D7" s="26"/>
      <c r="E7" s="27"/>
    </row>
    <row r="8" spans="1:5" x14ac:dyDescent="0.25">
      <c r="E8" s="21"/>
    </row>
    <row r="9" spans="1:5" s="16" customFormat="1" ht="15.75" x14ac:dyDescent="0.25">
      <c r="B9" s="25" t="s">
        <v>199</v>
      </c>
      <c r="C9" s="25" t="s">
        <v>200</v>
      </c>
      <c r="D9" s="25"/>
      <c r="E9" s="25" t="s">
        <v>216</v>
      </c>
    </row>
    <row r="10" spans="1:5" s="16" customFormat="1" ht="24" customHeight="1" x14ac:dyDescent="0.25">
      <c r="B10" s="28"/>
      <c r="C10" s="659" t="s">
        <v>218</v>
      </c>
      <c r="D10" s="659"/>
      <c r="E10" s="659"/>
    </row>
    <row r="11" spans="1:5" s="16" customFormat="1" ht="15.75" x14ac:dyDescent="0.25">
      <c r="B11" s="29"/>
      <c r="C11" s="29"/>
      <c r="D11" s="29"/>
      <c r="E11" s="29"/>
    </row>
    <row r="12" spans="1:5" x14ac:dyDescent="0.25">
      <c r="B12" s="17">
        <v>1</v>
      </c>
      <c r="C12" s="18" t="s">
        <v>55</v>
      </c>
      <c r="D12" s="18" t="s">
        <v>204</v>
      </c>
      <c r="E12" s="18" t="s">
        <v>328</v>
      </c>
    </row>
    <row r="13" spans="1:5" x14ac:dyDescent="0.25">
      <c r="B13" s="17">
        <v>2</v>
      </c>
      <c r="C13" s="18" t="s">
        <v>113</v>
      </c>
      <c r="D13" s="18" t="s">
        <v>204</v>
      </c>
      <c r="E13" s="18" t="s">
        <v>0</v>
      </c>
    </row>
    <row r="14" spans="1:5" x14ac:dyDescent="0.25">
      <c r="B14" s="17">
        <v>3</v>
      </c>
      <c r="C14" s="18" t="s">
        <v>114</v>
      </c>
      <c r="D14" s="18" t="s">
        <v>204</v>
      </c>
      <c r="E14" s="18" t="s">
        <v>112</v>
      </c>
    </row>
    <row r="15" spans="1:5" x14ac:dyDescent="0.25">
      <c r="B15" s="17">
        <v>4</v>
      </c>
      <c r="C15" s="18" t="s">
        <v>137</v>
      </c>
      <c r="D15" s="18" t="s">
        <v>204</v>
      </c>
      <c r="E15" s="18" t="s">
        <v>203</v>
      </c>
    </row>
    <row r="16" spans="1:5" x14ac:dyDescent="0.25">
      <c r="B16" s="17">
        <v>5</v>
      </c>
      <c r="C16" s="18" t="s">
        <v>136</v>
      </c>
      <c r="D16" s="18" t="s">
        <v>204</v>
      </c>
      <c r="E16" s="18" t="s">
        <v>126</v>
      </c>
    </row>
    <row r="17" spans="2:5" x14ac:dyDescent="0.25">
      <c r="B17" s="17">
        <v>6</v>
      </c>
      <c r="C17" s="18" t="s">
        <v>201</v>
      </c>
      <c r="D17" s="18" t="s">
        <v>205</v>
      </c>
      <c r="E17" s="18" t="s">
        <v>207</v>
      </c>
    </row>
    <row r="18" spans="2:5" x14ac:dyDescent="0.25">
      <c r="B18" s="17">
        <v>7</v>
      </c>
      <c r="C18" s="18" t="s">
        <v>202</v>
      </c>
      <c r="D18" s="18" t="s">
        <v>204</v>
      </c>
      <c r="E18" s="18" t="s">
        <v>208</v>
      </c>
    </row>
    <row r="19" spans="2:5" x14ac:dyDescent="0.25">
      <c r="B19" s="17">
        <v>8</v>
      </c>
      <c r="C19" s="18" t="s">
        <v>160</v>
      </c>
      <c r="D19" s="18" t="s">
        <v>204</v>
      </c>
      <c r="E19" s="18" t="s">
        <v>138</v>
      </c>
    </row>
    <row r="20" spans="2:5" x14ac:dyDescent="0.25">
      <c r="B20" s="17">
        <v>9</v>
      </c>
      <c r="C20" s="18" t="s">
        <v>159</v>
      </c>
      <c r="D20" s="18" t="s">
        <v>204</v>
      </c>
      <c r="E20" s="18" t="s">
        <v>139</v>
      </c>
    </row>
    <row r="21" spans="2:5" s="16" customFormat="1" ht="24" customHeight="1" x14ac:dyDescent="0.25">
      <c r="B21" s="28"/>
      <c r="C21" s="659" t="s">
        <v>219</v>
      </c>
      <c r="D21" s="659"/>
      <c r="E21" s="659"/>
    </row>
    <row r="22" spans="2:5" s="16" customFormat="1" ht="15.75" x14ac:dyDescent="0.25">
      <c r="B22" s="29"/>
      <c r="C22" s="29"/>
      <c r="D22" s="29"/>
      <c r="E22" s="29"/>
    </row>
    <row r="23" spans="2:5" x14ac:dyDescent="0.25">
      <c r="B23" s="17">
        <v>10</v>
      </c>
      <c r="C23" s="18" t="s">
        <v>226</v>
      </c>
      <c r="D23" s="18" t="s">
        <v>204</v>
      </c>
      <c r="E23" s="18" t="s">
        <v>161</v>
      </c>
    </row>
    <row r="24" spans="2:5" x14ac:dyDescent="0.25">
      <c r="B24" s="23">
        <v>11</v>
      </c>
      <c r="C24" s="18" t="s">
        <v>300</v>
      </c>
      <c r="D24" s="18" t="s">
        <v>204</v>
      </c>
      <c r="E24" s="19" t="s">
        <v>299</v>
      </c>
    </row>
    <row r="25" spans="2:5" ht="13.5" customHeight="1" x14ac:dyDescent="0.25">
      <c r="B25" s="23">
        <v>12</v>
      </c>
      <c r="C25" s="19" t="s">
        <v>227</v>
      </c>
      <c r="D25" s="19" t="s">
        <v>204</v>
      </c>
      <c r="E25" s="19" t="s">
        <v>162</v>
      </c>
    </row>
    <row r="26" spans="2:5" ht="13.5" customHeight="1" x14ac:dyDescent="0.25">
      <c r="B26" s="22"/>
      <c r="C26" s="20"/>
      <c r="D26" s="20"/>
      <c r="E26" s="20" t="s">
        <v>206</v>
      </c>
    </row>
    <row r="27" spans="2:5" x14ac:dyDescent="0.25">
      <c r="B27" s="23">
        <v>13</v>
      </c>
      <c r="C27" s="19" t="s">
        <v>301</v>
      </c>
      <c r="D27" s="19" t="s">
        <v>204</v>
      </c>
      <c r="E27" s="19" t="s">
        <v>162</v>
      </c>
    </row>
    <row r="28" spans="2:5" x14ac:dyDescent="0.25">
      <c r="B28" s="22"/>
      <c r="C28" s="20"/>
      <c r="D28" s="20"/>
      <c r="E28" s="20" t="s">
        <v>176</v>
      </c>
    </row>
    <row r="29" spans="2:5" x14ac:dyDescent="0.25">
      <c r="B29" s="22">
        <v>14</v>
      </c>
      <c r="C29" s="19" t="s">
        <v>302</v>
      </c>
      <c r="D29" s="19" t="s">
        <v>204</v>
      </c>
      <c r="E29" s="196" t="s">
        <v>303</v>
      </c>
    </row>
    <row r="30" spans="2:5" x14ac:dyDescent="0.25">
      <c r="B30" s="17">
        <v>15</v>
      </c>
      <c r="C30" s="19" t="s">
        <v>228</v>
      </c>
      <c r="D30" s="18" t="s">
        <v>205</v>
      </c>
      <c r="E30" s="19" t="s">
        <v>212</v>
      </c>
    </row>
    <row r="31" spans="2:5" x14ac:dyDescent="0.25">
      <c r="B31" s="17">
        <v>16</v>
      </c>
      <c r="C31" s="18" t="s">
        <v>229</v>
      </c>
      <c r="D31" s="18" t="s">
        <v>205</v>
      </c>
      <c r="E31" s="18" t="s">
        <v>213</v>
      </c>
    </row>
    <row r="32" spans="2:5" x14ac:dyDescent="0.25">
      <c r="B32" s="17">
        <v>17</v>
      </c>
      <c r="C32" s="18" t="s">
        <v>230</v>
      </c>
      <c r="D32" s="18" t="s">
        <v>205</v>
      </c>
      <c r="E32" s="18" t="s">
        <v>313</v>
      </c>
    </row>
    <row r="33" spans="2:5" s="16" customFormat="1" ht="24" customHeight="1" x14ac:dyDescent="0.25">
      <c r="B33" s="28"/>
      <c r="C33" s="659" t="s">
        <v>220</v>
      </c>
      <c r="D33" s="659"/>
      <c r="E33" s="659"/>
    </row>
    <row r="34" spans="2:5" s="16" customFormat="1" ht="15.75" x14ac:dyDescent="0.25">
      <c r="B34" s="29"/>
      <c r="C34" s="29"/>
      <c r="D34" s="29"/>
      <c r="E34" s="29"/>
    </row>
    <row r="35" spans="2:5" x14ac:dyDescent="0.25">
      <c r="B35" s="23">
        <v>18</v>
      </c>
      <c r="C35" s="19" t="s">
        <v>231</v>
      </c>
      <c r="D35" s="19" t="s">
        <v>327</v>
      </c>
      <c r="E35" s="19" t="s">
        <v>209</v>
      </c>
    </row>
    <row r="36" spans="2:5" x14ac:dyDescent="0.25">
      <c r="B36" s="22"/>
      <c r="C36" s="20"/>
      <c r="D36" s="20"/>
      <c r="E36" s="20" t="s">
        <v>211</v>
      </c>
    </row>
    <row r="37" spans="2:5" x14ac:dyDescent="0.25">
      <c r="B37" s="17">
        <v>19</v>
      </c>
      <c r="C37" s="18" t="s">
        <v>232</v>
      </c>
      <c r="D37" s="19" t="s">
        <v>327</v>
      </c>
      <c r="E37" s="18" t="s">
        <v>214</v>
      </c>
    </row>
    <row r="38" spans="2:5" x14ac:dyDescent="0.25">
      <c r="B38" s="17">
        <v>20</v>
      </c>
      <c r="C38" s="18" t="s">
        <v>233</v>
      </c>
      <c r="D38" s="18" t="s">
        <v>210</v>
      </c>
      <c r="E38" s="24" t="s">
        <v>215</v>
      </c>
    </row>
    <row r="39" spans="2:5" s="16" customFormat="1" ht="24" customHeight="1" x14ac:dyDescent="0.25">
      <c r="B39" s="28"/>
      <c r="C39" s="659" t="s">
        <v>221</v>
      </c>
      <c r="D39" s="659"/>
      <c r="E39" s="659"/>
    </row>
    <row r="40" spans="2:5" s="16" customFormat="1" ht="15.75" x14ac:dyDescent="0.25">
      <c r="B40" s="30"/>
      <c r="C40" s="35" t="s">
        <v>222</v>
      </c>
      <c r="D40" s="35"/>
      <c r="E40" s="31"/>
    </row>
    <row r="41" spans="2:5" x14ac:dyDescent="0.25">
      <c r="C41" s="32" t="s">
        <v>223</v>
      </c>
      <c r="D41" s="32"/>
    </row>
  </sheetData>
  <mergeCells count="9">
    <mergeCell ref="C21:E21"/>
    <mergeCell ref="C33:E33"/>
    <mergeCell ref="C39:E39"/>
    <mergeCell ref="A1:E1"/>
    <mergeCell ref="A2:E2"/>
    <mergeCell ref="A3:E3"/>
    <mergeCell ref="A4:E4"/>
    <mergeCell ref="A5:E5"/>
    <mergeCell ref="C10:E10"/>
  </mergeCells>
  <pageMargins left="1.1100000000000001" right="0.22" top="0.75" bottom="0.75" header="0.3" footer="0.3"/>
  <pageSetup scale="94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opLeftCell="A67" workbookViewId="0">
      <selection activeCell="A40" sqref="A40:XFD40"/>
    </sheetView>
  </sheetViews>
  <sheetFormatPr baseColWidth="10" defaultColWidth="11.5703125" defaultRowHeight="15" x14ac:dyDescent="0.25"/>
  <cols>
    <col min="1" max="1" width="2.85546875" customWidth="1"/>
    <col min="2" max="2" width="68.85546875" customWidth="1"/>
    <col min="3" max="3" width="20.5703125" customWidth="1"/>
    <col min="4" max="4" width="17.140625" customWidth="1"/>
  </cols>
  <sheetData>
    <row r="1" spans="1:4" x14ac:dyDescent="0.25">
      <c r="A1" s="519" t="s">
        <v>174</v>
      </c>
      <c r="B1" s="519"/>
      <c r="C1" s="519"/>
      <c r="D1" s="519"/>
    </row>
    <row r="2" spans="1:4" x14ac:dyDescent="0.25">
      <c r="A2" s="520" t="s">
        <v>112</v>
      </c>
      <c r="B2" s="520"/>
      <c r="C2" s="520"/>
      <c r="D2" s="520"/>
    </row>
    <row r="3" spans="1:4" s="500" customFormat="1" ht="18" customHeight="1" x14ac:dyDescent="0.25">
      <c r="A3" s="521" t="s">
        <v>330</v>
      </c>
      <c r="B3" s="521"/>
      <c r="C3" s="521"/>
      <c r="D3" s="521"/>
    </row>
    <row r="4" spans="1:4" s="500" customFormat="1" ht="18" customHeight="1" x14ac:dyDescent="0.25">
      <c r="A4" s="521" t="s">
        <v>749</v>
      </c>
      <c r="B4" s="521"/>
      <c r="C4" s="521"/>
      <c r="D4" s="521"/>
    </row>
    <row r="5" spans="1:4" s="500" customFormat="1" ht="18" customHeight="1" thickBot="1" x14ac:dyDescent="0.3">
      <c r="A5" s="521" t="s">
        <v>125</v>
      </c>
      <c r="B5" s="521"/>
      <c r="C5" s="521"/>
      <c r="D5" s="521"/>
    </row>
    <row r="6" spans="1:4" ht="21" customHeight="1" x14ac:dyDescent="0.3">
      <c r="A6" s="70"/>
      <c r="B6" s="292" t="s">
        <v>116</v>
      </c>
      <c r="C6" s="68">
        <v>2015</v>
      </c>
      <c r="D6" s="69">
        <v>2014</v>
      </c>
    </row>
    <row r="7" spans="1:4" ht="21" customHeight="1" x14ac:dyDescent="0.25">
      <c r="A7" s="522" t="s">
        <v>709</v>
      </c>
      <c r="B7" s="523"/>
      <c r="C7" s="523"/>
      <c r="D7" s="484"/>
    </row>
    <row r="8" spans="1:4" ht="21" customHeight="1" x14ac:dyDescent="0.25">
      <c r="A8" s="313"/>
      <c r="B8" s="485" t="s">
        <v>127</v>
      </c>
      <c r="C8" s="486">
        <f>+C15+C18+C19</f>
        <v>3045815.09</v>
      </c>
      <c r="D8" s="486">
        <f>+D15+D18+D19</f>
        <v>3583421</v>
      </c>
    </row>
    <row r="9" spans="1:4" ht="21" customHeight="1" x14ac:dyDescent="0.25">
      <c r="A9" s="313"/>
      <c r="B9" s="314" t="s">
        <v>3</v>
      </c>
      <c r="C9" s="487"/>
      <c r="D9" s="488"/>
    </row>
    <row r="10" spans="1:4" ht="21" customHeight="1" x14ac:dyDescent="0.25">
      <c r="A10" s="313"/>
      <c r="B10" s="314" t="s">
        <v>4</v>
      </c>
      <c r="C10" s="487"/>
      <c r="D10" s="488"/>
    </row>
    <row r="11" spans="1:4" ht="21" customHeight="1" x14ac:dyDescent="0.25">
      <c r="A11" s="313"/>
      <c r="B11" s="314" t="s">
        <v>710</v>
      </c>
      <c r="C11" s="487"/>
      <c r="D11" s="488"/>
    </row>
    <row r="12" spans="1:4" ht="21" customHeight="1" x14ac:dyDescent="0.25">
      <c r="A12" s="313"/>
      <c r="B12" s="314" t="s">
        <v>6</v>
      </c>
      <c r="C12" s="487"/>
      <c r="D12" s="488"/>
    </row>
    <row r="13" spans="1:4" ht="21" customHeight="1" x14ac:dyDescent="0.25">
      <c r="A13" s="313"/>
      <c r="B13" s="314" t="s">
        <v>711</v>
      </c>
      <c r="C13" s="487"/>
      <c r="D13" s="488"/>
    </row>
    <row r="14" spans="1:4" ht="21" customHeight="1" x14ac:dyDescent="0.25">
      <c r="A14" s="313"/>
      <c r="B14" s="314" t="s">
        <v>7</v>
      </c>
      <c r="C14" s="487"/>
      <c r="D14" s="488"/>
    </row>
    <row r="15" spans="1:4" ht="21" customHeight="1" x14ac:dyDescent="0.25">
      <c r="A15" s="313"/>
      <c r="B15" s="314" t="s">
        <v>8</v>
      </c>
      <c r="C15" s="487">
        <v>60523</v>
      </c>
      <c r="D15" s="488">
        <v>35670</v>
      </c>
    </row>
    <row r="16" spans="1:4" ht="28.5" customHeight="1" x14ac:dyDescent="0.25">
      <c r="A16" s="313"/>
      <c r="B16" s="314" t="s">
        <v>9</v>
      </c>
      <c r="C16" s="286"/>
      <c r="D16" s="484"/>
    </row>
    <row r="17" spans="1:4" ht="21" customHeight="1" x14ac:dyDescent="0.25">
      <c r="A17" s="313"/>
      <c r="B17" s="314" t="s">
        <v>11</v>
      </c>
      <c r="C17" s="286"/>
      <c r="D17" s="484"/>
    </row>
    <row r="18" spans="1:4" ht="21" customHeight="1" x14ac:dyDescent="0.25">
      <c r="A18" s="313"/>
      <c r="B18" s="314" t="s">
        <v>712</v>
      </c>
      <c r="C18" s="487">
        <v>2790771.86</v>
      </c>
      <c r="D18" s="488">
        <v>3547751</v>
      </c>
    </row>
    <row r="19" spans="1:4" ht="21" customHeight="1" x14ac:dyDescent="0.25">
      <c r="A19" s="313"/>
      <c r="B19" s="314" t="s">
        <v>713</v>
      </c>
      <c r="C19" s="286">
        <v>194520.23</v>
      </c>
      <c r="D19" s="484"/>
    </row>
    <row r="20" spans="1:4" ht="21" customHeight="1" x14ac:dyDescent="0.25">
      <c r="A20" s="313"/>
      <c r="B20" s="314"/>
      <c r="C20" s="286"/>
      <c r="D20" s="484"/>
    </row>
    <row r="21" spans="1:4" ht="21" customHeight="1" x14ac:dyDescent="0.25">
      <c r="A21" s="313"/>
      <c r="B21" s="485" t="s">
        <v>128</v>
      </c>
      <c r="C21" s="486">
        <f>+C22+C23+C24</f>
        <v>2887630.08</v>
      </c>
      <c r="D21" s="489">
        <f>+D22+D23+D24+D37</f>
        <v>3485202.5700000003</v>
      </c>
    </row>
    <row r="22" spans="1:4" ht="21" customHeight="1" x14ac:dyDescent="0.25">
      <c r="A22" s="313"/>
      <c r="B22" s="314" t="s">
        <v>22</v>
      </c>
      <c r="C22" s="487">
        <v>1863915</v>
      </c>
      <c r="D22" s="488">
        <v>2053373.39</v>
      </c>
    </row>
    <row r="23" spans="1:4" ht="21" customHeight="1" x14ac:dyDescent="0.25">
      <c r="A23" s="313"/>
      <c r="B23" s="314" t="s">
        <v>23</v>
      </c>
      <c r="C23" s="487">
        <v>252038.99</v>
      </c>
      <c r="D23" s="488">
        <v>390882.23</v>
      </c>
    </row>
    <row r="24" spans="1:4" ht="21" customHeight="1" x14ac:dyDescent="0.25">
      <c r="A24" s="313"/>
      <c r="B24" s="314" t="s">
        <v>24</v>
      </c>
      <c r="C24" s="487">
        <v>771676.09</v>
      </c>
      <c r="D24" s="488">
        <v>1029276.95</v>
      </c>
    </row>
    <row r="25" spans="1:4" ht="21" customHeight="1" x14ac:dyDescent="0.25">
      <c r="A25" s="313"/>
      <c r="B25" s="314" t="s">
        <v>25</v>
      </c>
      <c r="C25" s="286"/>
      <c r="D25" s="484"/>
    </row>
    <row r="26" spans="1:4" ht="21" customHeight="1" x14ac:dyDescent="0.25">
      <c r="A26" s="313"/>
      <c r="B26" s="314" t="s">
        <v>714</v>
      </c>
      <c r="C26" s="286"/>
      <c r="D26" s="484"/>
    </row>
    <row r="27" spans="1:4" ht="21" customHeight="1" x14ac:dyDescent="0.25">
      <c r="A27" s="313"/>
      <c r="B27" s="314" t="s">
        <v>715</v>
      </c>
      <c r="C27" s="286"/>
      <c r="D27" s="484"/>
    </row>
    <row r="28" spans="1:4" ht="21" customHeight="1" x14ac:dyDescent="0.25">
      <c r="A28" s="313"/>
      <c r="B28" s="314" t="s">
        <v>28</v>
      </c>
      <c r="C28" s="286"/>
      <c r="D28" s="484"/>
    </row>
    <row r="29" spans="1:4" ht="21" customHeight="1" x14ac:dyDescent="0.25">
      <c r="A29" s="313"/>
      <c r="B29" s="314" t="s">
        <v>29</v>
      </c>
      <c r="C29" s="286"/>
      <c r="D29" s="484"/>
    </row>
    <row r="30" spans="1:4" ht="21" customHeight="1" x14ac:dyDescent="0.25">
      <c r="A30" s="313"/>
      <c r="B30" s="314" t="s">
        <v>30</v>
      </c>
      <c r="C30" s="286"/>
      <c r="D30" s="484"/>
    </row>
    <row r="31" spans="1:4" ht="21" customHeight="1" x14ac:dyDescent="0.25">
      <c r="A31" s="313"/>
      <c r="B31" s="314" t="s">
        <v>31</v>
      </c>
      <c r="C31" s="286"/>
      <c r="D31" s="484"/>
    </row>
    <row r="32" spans="1:4" ht="21" customHeight="1" x14ac:dyDescent="0.25">
      <c r="A32" s="313"/>
      <c r="B32" s="314" t="s">
        <v>32</v>
      </c>
      <c r="C32" s="286"/>
      <c r="D32" s="484"/>
    </row>
    <row r="33" spans="1:4" ht="21" customHeight="1" x14ac:dyDescent="0.25">
      <c r="A33" s="313"/>
      <c r="B33" s="314" t="s">
        <v>33</v>
      </c>
      <c r="C33" s="286"/>
      <c r="D33" s="484"/>
    </row>
    <row r="34" spans="1:4" ht="21" customHeight="1" x14ac:dyDescent="0.25">
      <c r="A34" s="313"/>
      <c r="B34" s="314" t="s">
        <v>716</v>
      </c>
      <c r="C34" s="286"/>
      <c r="D34" s="484"/>
    </row>
    <row r="35" spans="1:4" ht="21" customHeight="1" x14ac:dyDescent="0.25">
      <c r="A35" s="313"/>
      <c r="B35" s="314" t="s">
        <v>36</v>
      </c>
      <c r="C35" s="286"/>
      <c r="D35" s="484"/>
    </row>
    <row r="36" spans="1:4" ht="21" customHeight="1" x14ac:dyDescent="0.25">
      <c r="A36" s="313"/>
      <c r="B36" s="314" t="s">
        <v>37</v>
      </c>
      <c r="C36" s="286"/>
      <c r="D36" s="484"/>
    </row>
    <row r="37" spans="1:4" ht="21" customHeight="1" x14ac:dyDescent="0.25">
      <c r="A37" s="313"/>
      <c r="B37" s="314" t="s">
        <v>717</v>
      </c>
      <c r="C37" s="286"/>
      <c r="D37" s="488">
        <v>11670</v>
      </c>
    </row>
    <row r="38" spans="1:4" ht="21" customHeight="1" x14ac:dyDescent="0.25">
      <c r="A38" s="313"/>
      <c r="B38" s="490" t="s">
        <v>718</v>
      </c>
      <c r="C38" s="491">
        <f>+C8-C21</f>
        <v>158185.00999999978</v>
      </c>
      <c r="D38" s="492">
        <f>+D8-D21</f>
        <v>98218.429999999702</v>
      </c>
    </row>
    <row r="39" spans="1:4" ht="21" customHeight="1" x14ac:dyDescent="0.25">
      <c r="A39" s="313"/>
      <c r="B39" s="490"/>
      <c r="C39" s="491"/>
      <c r="D39" s="492"/>
    </row>
    <row r="40" spans="1:4" ht="21" customHeight="1" x14ac:dyDescent="0.25">
      <c r="A40" s="522" t="s">
        <v>719</v>
      </c>
      <c r="B40" s="523"/>
      <c r="C40" s="523"/>
      <c r="D40" s="484"/>
    </row>
    <row r="41" spans="1:4" ht="18.75" customHeight="1" x14ac:dyDescent="0.25">
      <c r="A41" s="313"/>
      <c r="B41" s="523" t="s">
        <v>127</v>
      </c>
      <c r="C41" s="523"/>
      <c r="D41" s="484"/>
    </row>
    <row r="42" spans="1:4" ht="18.75" customHeight="1" x14ac:dyDescent="0.25">
      <c r="A42" s="313"/>
      <c r="B42" s="493" t="s">
        <v>83</v>
      </c>
      <c r="C42" s="286"/>
      <c r="D42" s="484"/>
    </row>
    <row r="43" spans="1:4" ht="18.75" customHeight="1" x14ac:dyDescent="0.25">
      <c r="A43" s="313"/>
      <c r="B43" s="493" t="s">
        <v>86</v>
      </c>
      <c r="C43" s="286"/>
      <c r="D43" s="484"/>
    </row>
    <row r="44" spans="1:4" ht="18.75" customHeight="1" x14ac:dyDescent="0.25">
      <c r="A44" s="313"/>
      <c r="B44" s="493" t="s">
        <v>720</v>
      </c>
      <c r="C44" s="286"/>
      <c r="D44" s="484"/>
    </row>
    <row r="45" spans="1:4" ht="18.75" customHeight="1" x14ac:dyDescent="0.25">
      <c r="A45" s="313"/>
      <c r="B45" s="523" t="s">
        <v>175</v>
      </c>
      <c r="C45" s="523"/>
      <c r="D45" s="484"/>
    </row>
    <row r="46" spans="1:4" ht="18.75" customHeight="1" x14ac:dyDescent="0.25">
      <c r="A46" s="313"/>
      <c r="B46" s="485" t="s">
        <v>128</v>
      </c>
      <c r="C46" s="486">
        <f>+C48</f>
        <v>7269.01</v>
      </c>
      <c r="D46" s="489">
        <f>+D48+D49</f>
        <v>20080</v>
      </c>
    </row>
    <row r="47" spans="1:4" ht="18.75" customHeight="1" x14ac:dyDescent="0.25">
      <c r="A47" s="313"/>
      <c r="B47" s="493" t="s">
        <v>83</v>
      </c>
      <c r="C47" s="286"/>
      <c r="D47" s="484"/>
    </row>
    <row r="48" spans="1:4" ht="18.75" customHeight="1" x14ac:dyDescent="0.25">
      <c r="A48" s="313"/>
      <c r="B48" s="493" t="s">
        <v>86</v>
      </c>
      <c r="C48" s="487">
        <v>7269.01</v>
      </c>
      <c r="D48" s="488">
        <v>15080</v>
      </c>
    </row>
    <row r="49" spans="1:4" ht="18.75" customHeight="1" x14ac:dyDescent="0.25">
      <c r="A49" s="313"/>
      <c r="B49" s="493" t="s">
        <v>721</v>
      </c>
      <c r="C49" s="286">
        <v>0</v>
      </c>
      <c r="D49" s="488">
        <v>5000</v>
      </c>
    </row>
    <row r="50" spans="1:4" ht="18.75" customHeight="1" x14ac:dyDescent="0.25">
      <c r="A50" s="313"/>
      <c r="B50" s="485" t="s">
        <v>722</v>
      </c>
      <c r="C50" s="494">
        <f>-C46</f>
        <v>-7269.01</v>
      </c>
      <c r="D50" s="492">
        <f>-D46</f>
        <v>-20080</v>
      </c>
    </row>
    <row r="51" spans="1:4" ht="18.75" customHeight="1" x14ac:dyDescent="0.25">
      <c r="A51" s="524"/>
      <c r="B51" s="525"/>
      <c r="C51" s="525"/>
      <c r="D51" s="526"/>
    </row>
    <row r="52" spans="1:4" ht="18.75" customHeight="1" x14ac:dyDescent="0.25">
      <c r="A52" s="522" t="s">
        <v>723</v>
      </c>
      <c r="B52" s="523"/>
      <c r="C52" s="523"/>
      <c r="D52" s="484"/>
    </row>
    <row r="53" spans="1:4" ht="18.75" customHeight="1" x14ac:dyDescent="0.25">
      <c r="A53" s="313"/>
      <c r="B53" s="523" t="s">
        <v>127</v>
      </c>
      <c r="C53" s="523"/>
      <c r="D53" s="484"/>
    </row>
    <row r="54" spans="1:4" ht="18.75" customHeight="1" x14ac:dyDescent="0.25">
      <c r="A54" s="313"/>
      <c r="B54" s="493" t="s">
        <v>212</v>
      </c>
      <c r="C54" s="286"/>
      <c r="D54" s="484"/>
    </row>
    <row r="55" spans="1:4" ht="18.75" customHeight="1" x14ac:dyDescent="0.25">
      <c r="A55" s="313"/>
      <c r="B55" s="493" t="s">
        <v>724</v>
      </c>
      <c r="C55" s="286"/>
      <c r="D55" s="484"/>
    </row>
    <row r="56" spans="1:4" ht="18.75" customHeight="1" x14ac:dyDescent="0.25">
      <c r="A56" s="313"/>
      <c r="B56" s="493" t="s">
        <v>725</v>
      </c>
      <c r="C56" s="286"/>
      <c r="D56" s="484"/>
    </row>
    <row r="57" spans="1:4" ht="18.75" customHeight="1" x14ac:dyDescent="0.25">
      <c r="A57" s="313"/>
      <c r="B57" s="493" t="s">
        <v>726</v>
      </c>
      <c r="C57" s="487">
        <v>0</v>
      </c>
      <c r="D57" s="488">
        <v>0</v>
      </c>
    </row>
    <row r="58" spans="1:4" ht="18.75" customHeight="1" x14ac:dyDescent="0.25">
      <c r="A58" s="313"/>
      <c r="B58" s="523" t="s">
        <v>128</v>
      </c>
      <c r="C58" s="523"/>
      <c r="D58" s="484"/>
    </row>
    <row r="59" spans="1:4" ht="18.75" customHeight="1" x14ac:dyDescent="0.25">
      <c r="A59" s="313"/>
      <c r="B59" s="493" t="s">
        <v>727</v>
      </c>
      <c r="C59" s="286"/>
      <c r="D59" s="484"/>
    </row>
    <row r="60" spans="1:4" ht="18.75" customHeight="1" x14ac:dyDescent="0.25">
      <c r="A60" s="313"/>
      <c r="B60" s="493" t="s">
        <v>724</v>
      </c>
      <c r="C60" s="286"/>
      <c r="D60" s="484"/>
    </row>
    <row r="61" spans="1:4" ht="18.75" customHeight="1" x14ac:dyDescent="0.25">
      <c r="A61" s="313"/>
      <c r="B61" s="493" t="s">
        <v>725</v>
      </c>
      <c r="C61" s="286"/>
      <c r="D61" s="484"/>
    </row>
    <row r="62" spans="1:4" ht="18.75" customHeight="1" x14ac:dyDescent="0.25">
      <c r="A62" s="313"/>
      <c r="B62" s="493" t="s">
        <v>728</v>
      </c>
      <c r="C62" s="487">
        <v>0</v>
      </c>
      <c r="D62" s="488">
        <v>0</v>
      </c>
    </row>
    <row r="63" spans="1:4" ht="18.75" customHeight="1" x14ac:dyDescent="0.25">
      <c r="A63" s="313"/>
      <c r="B63" s="485" t="s">
        <v>733</v>
      </c>
      <c r="C63" s="487">
        <v>0</v>
      </c>
      <c r="D63" s="488">
        <v>0</v>
      </c>
    </row>
    <row r="64" spans="1:4" ht="18.75" customHeight="1" x14ac:dyDescent="0.25">
      <c r="A64" s="527" t="s">
        <v>175</v>
      </c>
      <c r="B64" s="528"/>
      <c r="C64" s="528"/>
      <c r="D64" s="484" t="s">
        <v>175</v>
      </c>
    </row>
    <row r="65" spans="1:4" ht="18.75" customHeight="1" x14ac:dyDescent="0.25">
      <c r="A65" s="495"/>
      <c r="B65" s="496" t="s">
        <v>734</v>
      </c>
      <c r="C65" s="497">
        <f>+C38+C50</f>
        <v>150915.99999999977</v>
      </c>
      <c r="D65" s="498">
        <f>+D38+D50</f>
        <v>78138.429999999702</v>
      </c>
    </row>
    <row r="66" spans="1:4" ht="18.75" customHeight="1" x14ac:dyDescent="0.25">
      <c r="A66" s="495"/>
      <c r="B66" s="496"/>
      <c r="C66" s="499"/>
      <c r="D66" s="488"/>
    </row>
    <row r="67" spans="1:4" ht="18.75" customHeight="1" x14ac:dyDescent="0.25">
      <c r="A67" s="495"/>
      <c r="B67" s="496" t="s">
        <v>297</v>
      </c>
      <c r="C67" s="499">
        <v>306388.19</v>
      </c>
      <c r="D67" s="488">
        <v>811837.62</v>
      </c>
    </row>
    <row r="68" spans="1:4" ht="18.75" customHeight="1" x14ac:dyDescent="0.25">
      <c r="A68" s="495"/>
      <c r="B68" s="496" t="s">
        <v>298</v>
      </c>
      <c r="C68" s="499">
        <f>+C65+C67</f>
        <v>457304.18999999977</v>
      </c>
      <c r="D68" s="488">
        <f>+D65+D67</f>
        <v>889976.0499999997</v>
      </c>
    </row>
    <row r="69" spans="1:4" ht="18.75" customHeight="1" x14ac:dyDescent="0.25">
      <c r="A69" s="529"/>
      <c r="B69" s="530"/>
      <c r="C69" s="530"/>
      <c r="D69" s="531"/>
    </row>
    <row r="71" spans="1:4" x14ac:dyDescent="0.25">
      <c r="B71" s="467"/>
    </row>
    <row r="72" spans="1:4" x14ac:dyDescent="0.25">
      <c r="B72" s="291"/>
    </row>
    <row r="74" spans="1:4" x14ac:dyDescent="0.25">
      <c r="B74" s="291"/>
    </row>
    <row r="75" spans="1:4" x14ac:dyDescent="0.25">
      <c r="B75" s="291"/>
    </row>
    <row r="77" spans="1:4" x14ac:dyDescent="0.25">
      <c r="B77" s="291"/>
    </row>
    <row r="78" spans="1:4" x14ac:dyDescent="0.25">
      <c r="B78" s="291"/>
    </row>
  </sheetData>
  <mergeCells count="15">
    <mergeCell ref="A52:C52"/>
    <mergeCell ref="B53:C53"/>
    <mergeCell ref="B58:C58"/>
    <mergeCell ref="A64:C64"/>
    <mergeCell ref="A69:D69"/>
    <mergeCell ref="A40:C40"/>
    <mergeCell ref="B41:C41"/>
    <mergeCell ref="B45:C45"/>
    <mergeCell ref="A51:D51"/>
    <mergeCell ref="A7:C7"/>
    <mergeCell ref="A1:D1"/>
    <mergeCell ref="A2:D2"/>
    <mergeCell ref="A3:D3"/>
    <mergeCell ref="A4:D4"/>
    <mergeCell ref="A5:D5"/>
  </mergeCells>
  <pageMargins left="0.25" right="0.25" top="0.75" bottom="0.75" header="0.3" footer="0.3"/>
  <pageSetup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25" workbookViewId="0">
      <selection activeCell="D52" sqref="D52"/>
    </sheetView>
  </sheetViews>
  <sheetFormatPr baseColWidth="10" defaultColWidth="11.5703125" defaultRowHeight="15" x14ac:dyDescent="0.2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1.140625" customWidth="1"/>
  </cols>
  <sheetData>
    <row r="1" spans="1:6" s="1" customFormat="1" x14ac:dyDescent="0.25">
      <c r="A1" s="518" t="s">
        <v>174</v>
      </c>
      <c r="B1" s="518"/>
      <c r="C1" s="518"/>
      <c r="D1" s="518"/>
      <c r="E1" s="518"/>
      <c r="F1" s="518"/>
    </row>
    <row r="2" spans="1:6" s="50" customFormat="1" ht="15.75" x14ac:dyDescent="0.25">
      <c r="A2" s="516" t="s">
        <v>330</v>
      </c>
      <c r="B2" s="516"/>
      <c r="C2" s="516"/>
      <c r="D2" s="516"/>
      <c r="E2" s="516"/>
      <c r="F2" s="516"/>
    </row>
    <row r="3" spans="1:6" s="50" customFormat="1" ht="15.75" x14ac:dyDescent="0.25">
      <c r="A3" s="516" t="s">
        <v>115</v>
      </c>
      <c r="B3" s="516"/>
      <c r="C3" s="516"/>
      <c r="D3" s="516"/>
      <c r="E3" s="516"/>
      <c r="F3" s="516"/>
    </row>
    <row r="4" spans="1:6" s="50" customFormat="1" ht="15.6" x14ac:dyDescent="0.3">
      <c r="A4" s="516" t="s">
        <v>750</v>
      </c>
      <c r="B4" s="516"/>
      <c r="C4" s="516"/>
      <c r="D4" s="516"/>
      <c r="E4" s="516"/>
      <c r="F4" s="516"/>
    </row>
    <row r="5" spans="1:6" s="49" customFormat="1" thickBot="1" x14ac:dyDescent="0.35">
      <c r="A5" s="517" t="s">
        <v>125</v>
      </c>
      <c r="B5" s="517"/>
      <c r="C5" s="517"/>
      <c r="D5" s="517"/>
      <c r="E5" s="517"/>
      <c r="F5" s="517"/>
    </row>
    <row r="6" spans="1:6" s="11" customFormat="1" ht="72.75" thickBot="1" x14ac:dyDescent="0.25">
      <c r="A6" s="72" t="s">
        <v>116</v>
      </c>
      <c r="B6" s="73" t="s">
        <v>117</v>
      </c>
      <c r="C6" s="73" t="s">
        <v>118</v>
      </c>
      <c r="D6" s="73" t="s">
        <v>119</v>
      </c>
      <c r="E6" s="73" t="s">
        <v>120</v>
      </c>
      <c r="F6" s="73" t="s">
        <v>121</v>
      </c>
    </row>
    <row r="7" spans="1:6" s="76" customFormat="1" ht="16.5" customHeight="1" x14ac:dyDescent="0.3">
      <c r="A7" s="74"/>
      <c r="B7" s="75"/>
      <c r="C7" s="75"/>
      <c r="D7" s="75"/>
      <c r="E7" s="75"/>
      <c r="F7" s="75"/>
    </row>
    <row r="8" spans="1:6" s="79" customFormat="1" ht="16.5" customHeight="1" x14ac:dyDescent="0.3">
      <c r="A8" s="77" t="s">
        <v>106</v>
      </c>
      <c r="B8" s="78"/>
      <c r="C8" s="78"/>
      <c r="D8" s="78"/>
      <c r="E8" s="78"/>
      <c r="F8" s="78"/>
    </row>
    <row r="9" spans="1:6" s="79" customFormat="1" ht="16.5" customHeight="1" x14ac:dyDescent="0.3">
      <c r="A9" s="77"/>
      <c r="B9" s="78"/>
      <c r="C9" s="78"/>
      <c r="D9" s="78"/>
      <c r="E9" s="78"/>
      <c r="F9" s="78"/>
    </row>
    <row r="10" spans="1:6" s="79" customFormat="1" ht="16.5" customHeight="1" x14ac:dyDescent="0.3">
      <c r="A10" s="77" t="s">
        <v>122</v>
      </c>
      <c r="B10" s="204">
        <v>429566.07</v>
      </c>
      <c r="C10" s="204">
        <v>210745.2</v>
      </c>
      <c r="D10" s="204">
        <v>-113846.74</v>
      </c>
      <c r="E10" s="204"/>
      <c r="F10" s="204">
        <f>+B10+C10+D10</f>
        <v>526464.53</v>
      </c>
    </row>
    <row r="11" spans="1:6" s="79" customFormat="1" ht="16.5" customHeight="1" x14ac:dyDescent="0.3">
      <c r="A11" s="80" t="s">
        <v>36</v>
      </c>
      <c r="B11" s="204"/>
      <c r="C11" s="204"/>
      <c r="D11" s="204"/>
      <c r="E11" s="204"/>
      <c r="F11" s="204"/>
    </row>
    <row r="12" spans="1:6" s="79" customFormat="1" ht="16.5" customHeight="1" x14ac:dyDescent="0.3">
      <c r="A12" s="80" t="s">
        <v>98</v>
      </c>
      <c r="B12" s="204"/>
      <c r="C12" s="204"/>
      <c r="D12" s="204"/>
      <c r="E12" s="204"/>
      <c r="F12" s="204"/>
    </row>
    <row r="13" spans="1:6" s="79" customFormat="1" ht="16.5" customHeight="1" x14ac:dyDescent="0.25">
      <c r="A13" s="80" t="s">
        <v>100</v>
      </c>
      <c r="B13" s="204"/>
      <c r="C13" s="204"/>
      <c r="D13" s="204"/>
      <c r="E13" s="204"/>
      <c r="F13" s="204"/>
    </row>
    <row r="14" spans="1:6" s="79" customFormat="1" ht="16.5" customHeight="1" x14ac:dyDescent="0.3">
      <c r="A14" s="77"/>
      <c r="B14" s="204"/>
      <c r="C14" s="204"/>
      <c r="D14" s="204"/>
      <c r="E14" s="204"/>
      <c r="F14" s="204"/>
    </row>
    <row r="15" spans="1:6" s="79" customFormat="1" ht="24" x14ac:dyDescent="0.25">
      <c r="A15" s="77" t="s">
        <v>123</v>
      </c>
      <c r="B15" s="204"/>
      <c r="C15" s="204"/>
      <c r="D15" s="204"/>
      <c r="E15" s="204"/>
      <c r="F15" s="204"/>
    </row>
    <row r="16" spans="1:6" s="79" customFormat="1" ht="16.5" customHeight="1" x14ac:dyDescent="0.3">
      <c r="A16" s="80" t="s">
        <v>54</v>
      </c>
      <c r="B16" s="204"/>
      <c r="C16" s="204"/>
      <c r="D16" s="204">
        <v>0</v>
      </c>
      <c r="E16" s="204"/>
      <c r="F16" s="204">
        <v>0</v>
      </c>
    </row>
    <row r="17" spans="1:6" s="79" customFormat="1" ht="16.5" customHeight="1" x14ac:dyDescent="0.3">
      <c r="A17" s="80" t="s">
        <v>103</v>
      </c>
      <c r="B17" s="205"/>
      <c r="C17" s="205"/>
      <c r="D17" s="205"/>
      <c r="E17" s="205"/>
      <c r="F17" s="205"/>
    </row>
    <row r="18" spans="1:6" s="79" customFormat="1" ht="16.5" customHeight="1" x14ac:dyDescent="0.25">
      <c r="A18" s="80" t="s">
        <v>104</v>
      </c>
      <c r="B18" s="204"/>
      <c r="C18" s="204"/>
      <c r="D18" s="204"/>
      <c r="E18" s="204"/>
      <c r="F18" s="204"/>
    </row>
    <row r="19" spans="1:6" s="79" customFormat="1" ht="16.5" customHeight="1" x14ac:dyDescent="0.25">
      <c r="A19" s="80" t="s">
        <v>105</v>
      </c>
      <c r="B19" s="204"/>
      <c r="C19" s="204"/>
      <c r="D19" s="204"/>
      <c r="E19" s="204"/>
      <c r="F19" s="204"/>
    </row>
    <row r="20" spans="1:6" s="79" customFormat="1" ht="16.5" customHeight="1" x14ac:dyDescent="0.25">
      <c r="A20" s="77"/>
      <c r="B20" s="204"/>
      <c r="C20" s="204"/>
      <c r="D20" s="204"/>
      <c r="E20" s="204"/>
      <c r="F20" s="204"/>
    </row>
    <row r="21" spans="1:6" s="79" customFormat="1" ht="16.5" customHeight="1" x14ac:dyDescent="0.25">
      <c r="A21" s="77" t="s">
        <v>439</v>
      </c>
      <c r="B21" s="204">
        <f>+B10</f>
        <v>429566.07</v>
      </c>
      <c r="C21" s="204">
        <f>+C10</f>
        <v>210745.2</v>
      </c>
      <c r="D21" s="204">
        <f>+D10</f>
        <v>-113846.74</v>
      </c>
      <c r="E21" s="204"/>
      <c r="F21" s="204">
        <f>+D21+C21+B21</f>
        <v>526464.53</v>
      </c>
    </row>
    <row r="22" spans="1:6" s="79" customFormat="1" ht="16.5" customHeight="1" x14ac:dyDescent="0.25">
      <c r="A22" s="77"/>
      <c r="B22" s="204"/>
      <c r="C22" s="204"/>
      <c r="D22" s="204"/>
      <c r="E22" s="204"/>
      <c r="F22" s="204"/>
    </row>
    <row r="23" spans="1:6" s="79" customFormat="1" ht="24" x14ac:dyDescent="0.25">
      <c r="A23" s="77" t="s">
        <v>124</v>
      </c>
      <c r="B23" s="204"/>
      <c r="C23" s="204"/>
      <c r="D23" s="204"/>
      <c r="E23" s="204"/>
      <c r="F23" s="204"/>
    </row>
    <row r="24" spans="1:6" s="79" customFormat="1" ht="16.5" customHeight="1" x14ac:dyDescent="0.25">
      <c r="A24" s="80" t="s">
        <v>36</v>
      </c>
      <c r="B24" s="204">
        <v>6270</v>
      </c>
      <c r="C24" s="204"/>
      <c r="D24" s="204"/>
      <c r="E24" s="204"/>
      <c r="F24" s="204">
        <f>+B24</f>
        <v>6270</v>
      </c>
    </row>
    <row r="25" spans="1:6" s="79" customFormat="1" ht="16.5" customHeight="1" x14ac:dyDescent="0.25">
      <c r="A25" s="80" t="s">
        <v>98</v>
      </c>
      <c r="B25" s="204"/>
      <c r="C25" s="204"/>
      <c r="D25" s="204"/>
      <c r="E25" s="204"/>
      <c r="F25" s="204"/>
    </row>
    <row r="26" spans="1:6" s="79" customFormat="1" ht="16.5" customHeight="1" x14ac:dyDescent="0.25">
      <c r="A26" s="80" t="s">
        <v>100</v>
      </c>
      <c r="B26" s="204"/>
      <c r="C26" s="204"/>
      <c r="D26" s="204"/>
      <c r="E26" s="204"/>
      <c r="F26" s="204"/>
    </row>
    <row r="27" spans="1:6" s="79" customFormat="1" ht="16.5" customHeight="1" x14ac:dyDescent="0.25">
      <c r="A27" s="80" t="s">
        <v>440</v>
      </c>
      <c r="B27" s="204"/>
      <c r="C27" s="204">
        <v>-113846.74</v>
      </c>
      <c r="D27" s="204">
        <v>113846.74</v>
      </c>
      <c r="E27" s="204"/>
      <c r="F27" s="204"/>
    </row>
    <row r="28" spans="1:6" s="79" customFormat="1" ht="24" x14ac:dyDescent="0.25">
      <c r="A28" s="77" t="s">
        <v>123</v>
      </c>
      <c r="B28" s="204"/>
      <c r="C28" s="204"/>
      <c r="D28" s="204"/>
      <c r="E28" s="204"/>
      <c r="F28" s="204"/>
    </row>
    <row r="29" spans="1:6" s="79" customFormat="1" ht="16.5" customHeight="1" x14ac:dyDescent="0.25">
      <c r="A29" s="80" t="s">
        <v>54</v>
      </c>
      <c r="B29" s="204"/>
      <c r="C29" s="204"/>
      <c r="D29" s="204">
        <v>-294105.31</v>
      </c>
      <c r="E29" s="204"/>
      <c r="F29" s="204">
        <f>+D29</f>
        <v>-294105.31</v>
      </c>
    </row>
    <row r="30" spans="1:6" s="79" customFormat="1" ht="16.5" customHeight="1" x14ac:dyDescent="0.25">
      <c r="A30" s="80" t="s">
        <v>103</v>
      </c>
      <c r="B30" s="204">
        <v>0</v>
      </c>
      <c r="C30" s="204">
        <v>0</v>
      </c>
      <c r="D30" s="205"/>
      <c r="E30" s="205" t="s">
        <v>175</v>
      </c>
      <c r="F30" s="205">
        <f>+C30+B30</f>
        <v>0</v>
      </c>
    </row>
    <row r="31" spans="1:6" s="79" customFormat="1" ht="16.5" customHeight="1" x14ac:dyDescent="0.25">
      <c r="A31" s="80" t="s">
        <v>104</v>
      </c>
      <c r="B31" s="204"/>
      <c r="C31" s="204"/>
      <c r="D31" s="204"/>
      <c r="E31" s="204"/>
      <c r="F31" s="204"/>
    </row>
    <row r="32" spans="1:6" s="79" customFormat="1" ht="16.5" customHeight="1" x14ac:dyDescent="0.25">
      <c r="A32" s="80" t="s">
        <v>105</v>
      </c>
      <c r="B32" s="204"/>
      <c r="C32" s="204"/>
      <c r="D32" s="204"/>
      <c r="E32" s="204"/>
      <c r="F32" s="204"/>
    </row>
    <row r="33" spans="1:6" s="79" customFormat="1" ht="16.5" customHeight="1" x14ac:dyDescent="0.25">
      <c r="A33" s="77"/>
      <c r="B33" s="205"/>
      <c r="C33" s="205"/>
      <c r="D33" s="205"/>
      <c r="E33" s="205"/>
      <c r="F33" s="205"/>
    </row>
    <row r="34" spans="1:6" s="79" customFormat="1" ht="16.5" customHeight="1" x14ac:dyDescent="0.25">
      <c r="A34" s="77" t="s">
        <v>441</v>
      </c>
      <c r="B34" s="205">
        <f>+B21+B24+B30</f>
        <v>435836.07</v>
      </c>
      <c r="C34" s="205">
        <f>+C21+C27</f>
        <v>96898.46</v>
      </c>
      <c r="D34" s="205">
        <f>+D29</f>
        <v>-294105.31</v>
      </c>
      <c r="E34" s="205" t="s">
        <v>175</v>
      </c>
      <c r="F34" s="205">
        <f>+D34+C34+B34</f>
        <v>238629.22000000003</v>
      </c>
    </row>
    <row r="35" spans="1:6" s="76" customFormat="1" ht="16.5" customHeight="1" thickBot="1" x14ac:dyDescent="0.3">
      <c r="A35" s="81"/>
      <c r="B35" s="206"/>
      <c r="C35" s="206"/>
      <c r="D35" s="206"/>
      <c r="E35" s="206"/>
      <c r="F35" s="206"/>
    </row>
    <row r="38" spans="1:6" x14ac:dyDescent="0.25">
      <c r="A38" s="532"/>
      <c r="B38" s="532"/>
      <c r="C38" s="532"/>
      <c r="D38" s="532"/>
      <c r="E38" s="532"/>
      <c r="F38" s="532"/>
    </row>
    <row r="39" spans="1:6" x14ac:dyDescent="0.25">
      <c r="A39" s="532"/>
      <c r="B39" s="532"/>
      <c r="C39" s="532"/>
      <c r="D39" s="532"/>
      <c r="E39" s="532"/>
      <c r="F39" s="532"/>
    </row>
    <row r="40" spans="1:6" x14ac:dyDescent="0.25">
      <c r="A40" s="532"/>
      <c r="B40" s="532"/>
      <c r="C40" s="532"/>
      <c r="D40" s="532"/>
      <c r="E40" s="532"/>
      <c r="F40" s="532"/>
    </row>
    <row r="41" spans="1:6" x14ac:dyDescent="0.25">
      <c r="A41" s="532"/>
      <c r="B41" s="532"/>
      <c r="C41" s="532"/>
      <c r="D41" s="532"/>
      <c r="E41" s="532"/>
      <c r="F41" s="532"/>
    </row>
    <row r="42" spans="1:6" x14ac:dyDescent="0.25">
      <c r="A42" s="532"/>
      <c r="B42" s="532"/>
      <c r="C42" s="532"/>
      <c r="D42" s="532"/>
      <c r="E42" s="532"/>
      <c r="F42" s="532"/>
    </row>
    <row r="43" spans="1:6" x14ac:dyDescent="0.25">
      <c r="A43" s="532"/>
      <c r="B43" s="532"/>
      <c r="C43" s="532"/>
      <c r="D43" s="532"/>
      <c r="E43" s="532"/>
      <c r="F43" s="532"/>
    </row>
    <row r="44" spans="1:6" x14ac:dyDescent="0.25">
      <c r="A44" s="532"/>
      <c r="B44" s="532"/>
      <c r="C44" s="532"/>
      <c r="D44" s="532"/>
      <c r="E44" s="532"/>
      <c r="F44" s="532"/>
    </row>
    <row r="45" spans="1:6" x14ac:dyDescent="0.25">
      <c r="A45" s="532"/>
      <c r="B45" s="532"/>
      <c r="C45" s="532"/>
      <c r="D45" s="532"/>
      <c r="E45" s="532"/>
      <c r="F45" s="532"/>
    </row>
    <row r="46" spans="1:6" x14ac:dyDescent="0.25">
      <c r="A46" s="532"/>
      <c r="B46" s="532"/>
      <c r="C46" s="532"/>
      <c r="D46" s="532"/>
      <c r="E46" s="532"/>
      <c r="F46" s="532"/>
    </row>
    <row r="47" spans="1:6" x14ac:dyDescent="0.25">
      <c r="A47" s="532"/>
      <c r="B47" s="532"/>
      <c r="C47" s="532"/>
      <c r="D47" s="532"/>
      <c r="E47" s="532"/>
      <c r="F47" s="532"/>
    </row>
    <row r="48" spans="1:6" x14ac:dyDescent="0.25">
      <c r="A48" s="532"/>
      <c r="B48" s="532"/>
      <c r="C48" s="532"/>
      <c r="D48" s="532"/>
      <c r="E48" s="532"/>
      <c r="F48" s="532"/>
    </row>
    <row r="49" spans="1:6" x14ac:dyDescent="0.25">
      <c r="A49" s="532"/>
      <c r="B49" s="532"/>
      <c r="C49" s="532"/>
      <c r="D49" s="532"/>
      <c r="E49" s="532"/>
      <c r="F49" s="532"/>
    </row>
  </sheetData>
  <mergeCells count="17">
    <mergeCell ref="A3:F3"/>
    <mergeCell ref="A2:F2"/>
    <mergeCell ref="A1:F1"/>
    <mergeCell ref="A5:F5"/>
    <mergeCell ref="A38:F38"/>
    <mergeCell ref="A39:F39"/>
    <mergeCell ref="A40:F40"/>
    <mergeCell ref="A41:F41"/>
    <mergeCell ref="A4:F4"/>
    <mergeCell ref="A46:F46"/>
    <mergeCell ref="A47:F47"/>
    <mergeCell ref="A48:F48"/>
    <mergeCell ref="A49:F49"/>
    <mergeCell ref="A42:F42"/>
    <mergeCell ref="A43:F43"/>
    <mergeCell ref="A44:F44"/>
    <mergeCell ref="A45:F45"/>
  </mergeCells>
  <pageMargins left="0.15748031496062992" right="0.15748031496062992" top="0.74803149606299213" bottom="0.74803149606299213" header="0.31496062992125984" footer="0.31496062992125984"/>
  <pageSetup scale="77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topLeftCell="A49" workbookViewId="0">
      <selection activeCell="A75" sqref="A75:C75"/>
    </sheetView>
  </sheetViews>
  <sheetFormatPr baseColWidth="10" defaultColWidth="11.42578125" defaultRowHeight="15" x14ac:dyDescent="0.25"/>
  <cols>
    <col min="1" max="1" width="80.85546875" style="83" bestFit="1" customWidth="1"/>
    <col min="2" max="3" width="17" style="83" customWidth="1"/>
    <col min="4" max="16384" width="11.42578125" style="83"/>
  </cols>
  <sheetData>
    <row r="1" spans="1:3" s="84" customFormat="1" x14ac:dyDescent="0.25">
      <c r="A1" s="518" t="s">
        <v>174</v>
      </c>
      <c r="B1" s="518"/>
      <c r="C1" s="518"/>
    </row>
    <row r="2" spans="1:3" s="50" customFormat="1" ht="15.75" x14ac:dyDescent="0.25">
      <c r="A2" s="516" t="s">
        <v>330</v>
      </c>
      <c r="B2" s="516"/>
      <c r="C2" s="516"/>
    </row>
    <row r="3" spans="1:3" s="50" customFormat="1" ht="15.75" x14ac:dyDescent="0.25">
      <c r="A3" s="516" t="s">
        <v>126</v>
      </c>
      <c r="B3" s="516"/>
      <c r="C3" s="516"/>
    </row>
    <row r="4" spans="1:3" s="50" customFormat="1" ht="15.6" x14ac:dyDescent="0.3">
      <c r="A4" s="516" t="s">
        <v>751</v>
      </c>
      <c r="B4" s="516"/>
      <c r="C4" s="516"/>
    </row>
    <row r="5" spans="1:3" s="49" customFormat="1" thickBot="1" x14ac:dyDescent="0.35">
      <c r="A5" s="533" t="s">
        <v>125</v>
      </c>
      <c r="B5" s="533"/>
      <c r="C5" s="533"/>
    </row>
    <row r="6" spans="1:3" s="85" customFormat="1" x14ac:dyDescent="0.2">
      <c r="A6" s="95"/>
      <c r="B6" s="96" t="s">
        <v>127</v>
      </c>
      <c r="C6" s="97" t="s">
        <v>128</v>
      </c>
    </row>
    <row r="7" spans="1:3" s="85" customFormat="1" x14ac:dyDescent="0.2">
      <c r="A7" s="86" t="s">
        <v>129</v>
      </c>
      <c r="B7" s="207">
        <v>466389.07</v>
      </c>
      <c r="C7" s="87"/>
    </row>
    <row r="8" spans="1:3" s="85" customFormat="1" ht="13.9" x14ac:dyDescent="0.25">
      <c r="A8" s="88" t="s">
        <v>59</v>
      </c>
      <c r="B8" s="207">
        <v>421671.96</v>
      </c>
      <c r="C8" s="87" t="s">
        <v>131</v>
      </c>
    </row>
    <row r="9" spans="1:3" s="85" customFormat="1" ht="14.25" x14ac:dyDescent="0.2">
      <c r="A9" s="89" t="s">
        <v>61</v>
      </c>
      <c r="B9" s="315">
        <v>432671.86</v>
      </c>
      <c r="C9" s="316">
        <v>0</v>
      </c>
    </row>
    <row r="10" spans="1:3" s="85" customFormat="1" ht="14.25" x14ac:dyDescent="0.2">
      <c r="A10" s="89" t="s">
        <v>63</v>
      </c>
      <c r="B10" s="315">
        <v>0</v>
      </c>
      <c r="C10" s="316">
        <v>10999.9</v>
      </c>
    </row>
    <row r="11" spans="1:3" s="85" customFormat="1" ht="14.25" x14ac:dyDescent="0.2">
      <c r="A11" s="89" t="s">
        <v>65</v>
      </c>
      <c r="B11" s="315"/>
      <c r="C11" s="316"/>
    </row>
    <row r="12" spans="1:3" s="85" customFormat="1" ht="14.25" x14ac:dyDescent="0.2">
      <c r="A12" s="89" t="s">
        <v>132</v>
      </c>
      <c r="B12" s="315"/>
      <c r="C12" s="316"/>
    </row>
    <row r="13" spans="1:3" s="85" customFormat="1" ht="14.25" x14ac:dyDescent="0.2">
      <c r="A13" s="89" t="s">
        <v>69</v>
      </c>
      <c r="B13" s="315"/>
      <c r="C13" s="316"/>
    </row>
    <row r="14" spans="1:3" s="85" customFormat="1" x14ac:dyDescent="0.2">
      <c r="A14" s="89" t="s">
        <v>71</v>
      </c>
      <c r="B14" s="207"/>
      <c r="C14" s="208"/>
    </row>
    <row r="15" spans="1:3" s="85" customFormat="1" ht="13.9" x14ac:dyDescent="0.25">
      <c r="A15" s="89" t="s">
        <v>73</v>
      </c>
      <c r="B15" s="207"/>
      <c r="C15" s="208"/>
    </row>
    <row r="16" spans="1:3" s="85" customFormat="1" ht="5.25" customHeight="1" x14ac:dyDescent="0.25">
      <c r="A16" s="86"/>
      <c r="B16" s="207"/>
      <c r="C16" s="208"/>
    </row>
    <row r="17" spans="1:3" s="85" customFormat="1" ht="13.9" x14ac:dyDescent="0.25">
      <c r="A17" s="88" t="s">
        <v>76</v>
      </c>
      <c r="B17" s="209">
        <v>44717.11</v>
      </c>
      <c r="C17" s="210"/>
    </row>
    <row r="18" spans="1:3" s="85" customFormat="1" ht="13.9" x14ac:dyDescent="0.25">
      <c r="A18" s="89" t="s">
        <v>78</v>
      </c>
      <c r="B18" s="207"/>
      <c r="C18" s="208"/>
    </row>
    <row r="19" spans="1:3" s="85" customFormat="1" ht="13.9" x14ac:dyDescent="0.25">
      <c r="A19" s="89" t="s">
        <v>80</v>
      </c>
      <c r="B19" s="207"/>
      <c r="C19" s="208"/>
    </row>
    <row r="20" spans="1:3" s="85" customFormat="1" ht="13.9" x14ac:dyDescent="0.25">
      <c r="A20" s="89" t="s">
        <v>83</v>
      </c>
      <c r="B20" s="207"/>
      <c r="C20" s="208"/>
    </row>
    <row r="21" spans="1:3" s="85" customFormat="1" x14ac:dyDescent="0.2">
      <c r="A21" s="89" t="s">
        <v>86</v>
      </c>
      <c r="B21" s="207"/>
      <c r="C21" s="316">
        <v>7269.01</v>
      </c>
    </row>
    <row r="22" spans="1:3" s="85" customFormat="1" ht="13.9" x14ac:dyDescent="0.25">
      <c r="A22" s="89" t="s">
        <v>87</v>
      </c>
      <c r="B22" s="207"/>
      <c r="C22" s="208">
        <v>0</v>
      </c>
    </row>
    <row r="23" spans="1:3" s="85" customFormat="1" x14ac:dyDescent="0.2">
      <c r="A23" s="89" t="s">
        <v>89</v>
      </c>
      <c r="B23" s="315">
        <v>51986.12</v>
      </c>
      <c r="C23" s="208">
        <v>0</v>
      </c>
    </row>
    <row r="24" spans="1:3" s="85" customFormat="1" ht="13.9" x14ac:dyDescent="0.25">
      <c r="A24" s="89" t="s">
        <v>90</v>
      </c>
      <c r="B24" s="207"/>
      <c r="C24" s="208"/>
    </row>
    <row r="25" spans="1:3" s="85" customFormat="1" x14ac:dyDescent="0.2">
      <c r="A25" s="89" t="s">
        <v>92</v>
      </c>
      <c r="B25" s="207"/>
      <c r="C25" s="208"/>
    </row>
    <row r="26" spans="1:3" s="85" customFormat="1" x14ac:dyDescent="0.2">
      <c r="A26" s="89" t="s">
        <v>94</v>
      </c>
      <c r="B26" s="207"/>
      <c r="C26" s="208"/>
    </row>
    <row r="27" spans="1:3" s="85" customFormat="1" ht="6.75" customHeight="1" x14ac:dyDescent="0.2">
      <c r="A27" s="91"/>
      <c r="B27" s="207"/>
      <c r="C27" s="208"/>
    </row>
    <row r="28" spans="1:3" s="85" customFormat="1" x14ac:dyDescent="0.2">
      <c r="A28" s="86" t="s">
        <v>133</v>
      </c>
      <c r="B28" s="207">
        <v>304684.78999999998</v>
      </c>
      <c r="C28" s="87"/>
    </row>
    <row r="29" spans="1:3" s="85" customFormat="1" x14ac:dyDescent="0.2">
      <c r="A29" s="88" t="s">
        <v>60</v>
      </c>
      <c r="B29" s="207">
        <v>304684.78000000003</v>
      </c>
      <c r="C29" s="90"/>
    </row>
    <row r="30" spans="1:3" s="85" customFormat="1" x14ac:dyDescent="0.2">
      <c r="A30" s="89" t="s">
        <v>62</v>
      </c>
      <c r="B30" s="315">
        <v>304684.78999999998</v>
      </c>
      <c r="C30" s="87" t="s">
        <v>130</v>
      </c>
    </row>
    <row r="31" spans="1:3" s="85" customFormat="1" x14ac:dyDescent="0.2">
      <c r="A31" s="89" t="s">
        <v>64</v>
      </c>
      <c r="B31" s="207">
        <v>0</v>
      </c>
      <c r="C31" s="208">
        <v>0</v>
      </c>
    </row>
    <row r="32" spans="1:3" s="85" customFormat="1" x14ac:dyDescent="0.2">
      <c r="A32" s="89" t="s">
        <v>66</v>
      </c>
      <c r="B32" s="207"/>
      <c r="C32" s="208"/>
    </row>
    <row r="33" spans="1:3" s="85" customFormat="1" x14ac:dyDescent="0.2">
      <c r="A33" s="89" t="s">
        <v>68</v>
      </c>
      <c r="B33" s="207"/>
      <c r="C33" s="208"/>
    </row>
    <row r="34" spans="1:3" s="85" customFormat="1" x14ac:dyDescent="0.2">
      <c r="A34" s="89" t="s">
        <v>70</v>
      </c>
      <c r="B34" s="207"/>
      <c r="C34" s="208"/>
    </row>
    <row r="35" spans="1:3" s="85" customFormat="1" x14ac:dyDescent="0.2">
      <c r="A35" s="89" t="s">
        <v>72</v>
      </c>
      <c r="B35" s="207"/>
      <c r="C35" s="208"/>
    </row>
    <row r="36" spans="1:3" s="85" customFormat="1" x14ac:dyDescent="0.2">
      <c r="A36" s="89" t="s">
        <v>74</v>
      </c>
      <c r="B36" s="207"/>
      <c r="C36" s="208"/>
    </row>
    <row r="37" spans="1:3" s="85" customFormat="1" x14ac:dyDescent="0.2">
      <c r="A37" s="89" t="s">
        <v>75</v>
      </c>
      <c r="B37" s="207"/>
      <c r="C37" s="208"/>
    </row>
    <row r="38" spans="1:3" s="85" customFormat="1" ht="6" customHeight="1" x14ac:dyDescent="0.2">
      <c r="A38" s="86"/>
      <c r="B38" s="207"/>
      <c r="C38" s="208"/>
    </row>
    <row r="39" spans="1:3" s="85" customFormat="1" ht="14.25" x14ac:dyDescent="0.2">
      <c r="A39" s="88" t="s">
        <v>77</v>
      </c>
      <c r="B39" s="209"/>
      <c r="C39" s="210"/>
    </row>
    <row r="40" spans="1:3" s="85" customFormat="1" x14ac:dyDescent="0.2">
      <c r="A40" s="89" t="s">
        <v>79</v>
      </c>
      <c r="B40" s="207"/>
      <c r="C40" s="208"/>
    </row>
    <row r="41" spans="1:3" s="85" customFormat="1" x14ac:dyDescent="0.2">
      <c r="A41" s="89" t="s">
        <v>81</v>
      </c>
      <c r="B41" s="207"/>
      <c r="C41" s="208"/>
    </row>
    <row r="42" spans="1:3" s="85" customFormat="1" x14ac:dyDescent="0.2">
      <c r="A42" s="89" t="s">
        <v>82</v>
      </c>
      <c r="B42" s="207"/>
      <c r="C42" s="208"/>
    </row>
    <row r="43" spans="1:3" s="85" customFormat="1" x14ac:dyDescent="0.2">
      <c r="A43" s="89" t="s">
        <v>84</v>
      </c>
      <c r="B43" s="207"/>
      <c r="C43" s="208"/>
    </row>
    <row r="44" spans="1:3" s="85" customFormat="1" x14ac:dyDescent="0.2">
      <c r="A44" s="89" t="s">
        <v>85</v>
      </c>
      <c r="B44" s="207"/>
      <c r="C44" s="208"/>
    </row>
    <row r="45" spans="1:3" s="85" customFormat="1" x14ac:dyDescent="0.2">
      <c r="A45" s="89" t="s">
        <v>88</v>
      </c>
      <c r="B45" s="207"/>
      <c r="C45" s="208"/>
    </row>
    <row r="46" spans="1:3" s="85" customFormat="1" x14ac:dyDescent="0.2">
      <c r="A46" s="89"/>
      <c r="B46" s="94"/>
      <c r="C46" s="87"/>
    </row>
    <row r="47" spans="1:3" s="85" customFormat="1" ht="16.5" x14ac:dyDescent="0.2">
      <c r="A47" s="86" t="s">
        <v>134</v>
      </c>
      <c r="B47" s="93" t="s">
        <v>175</v>
      </c>
      <c r="C47" s="208">
        <v>771073.86</v>
      </c>
    </row>
    <row r="48" spans="1:3" s="85" customFormat="1" ht="14.25" x14ac:dyDescent="0.2">
      <c r="A48" s="88" t="s">
        <v>96</v>
      </c>
      <c r="B48" s="209">
        <v>6270</v>
      </c>
      <c r="C48" s="90" t="s">
        <v>130</v>
      </c>
    </row>
    <row r="49" spans="1:3" s="85" customFormat="1" x14ac:dyDescent="0.2">
      <c r="A49" s="89" t="s">
        <v>36</v>
      </c>
      <c r="B49" s="213">
        <v>6270</v>
      </c>
      <c r="C49" s="212"/>
    </row>
    <row r="50" spans="1:3" s="85" customFormat="1" ht="14.25" x14ac:dyDescent="0.2">
      <c r="A50" s="89" t="s">
        <v>98</v>
      </c>
      <c r="B50" s="213"/>
      <c r="C50" s="214"/>
    </row>
    <row r="51" spans="1:3" s="85" customFormat="1" x14ac:dyDescent="0.2">
      <c r="A51" s="89" t="s">
        <v>100</v>
      </c>
      <c r="B51" s="211"/>
      <c r="C51" s="212">
        <v>0</v>
      </c>
    </row>
    <row r="52" spans="1:3" s="85" customFormat="1" ht="6" customHeight="1" x14ac:dyDescent="0.2">
      <c r="A52" s="88"/>
      <c r="B52" s="209"/>
      <c r="C52" s="210"/>
    </row>
    <row r="53" spans="1:3" s="85" customFormat="1" ht="15.75" customHeight="1" x14ac:dyDescent="0.2">
      <c r="A53" s="88" t="s">
        <v>101</v>
      </c>
      <c r="B53" s="209"/>
      <c r="C53" s="210">
        <v>777343.86</v>
      </c>
    </row>
    <row r="54" spans="1:3" s="85" customFormat="1" ht="14.25" x14ac:dyDescent="0.2">
      <c r="A54" s="89" t="s">
        <v>102</v>
      </c>
      <c r="B54" s="213">
        <v>0</v>
      </c>
      <c r="C54" s="214">
        <v>366508.19</v>
      </c>
    </row>
    <row r="55" spans="1:3" s="85" customFormat="1" ht="14.25" x14ac:dyDescent="0.2">
      <c r="A55" s="89" t="s">
        <v>103</v>
      </c>
      <c r="B55" s="213">
        <v>0</v>
      </c>
      <c r="C55" s="214">
        <v>410835.67</v>
      </c>
    </row>
    <row r="56" spans="1:3" s="85" customFormat="1" ht="14.25" x14ac:dyDescent="0.2">
      <c r="A56" s="89" t="s">
        <v>104</v>
      </c>
      <c r="B56" s="213"/>
      <c r="C56" s="214">
        <v>0</v>
      </c>
    </row>
    <row r="57" spans="1:3" s="85" customFormat="1" x14ac:dyDescent="0.2">
      <c r="A57" s="89" t="s">
        <v>105</v>
      </c>
      <c r="B57" s="211"/>
      <c r="C57" s="212"/>
    </row>
    <row r="58" spans="1:3" s="85" customFormat="1" ht="14.25" x14ac:dyDescent="0.2">
      <c r="A58" s="89" t="s">
        <v>106</v>
      </c>
      <c r="B58" s="215"/>
      <c r="C58" s="216"/>
    </row>
    <row r="59" spans="1:3" s="85" customFormat="1" ht="7.5" customHeight="1" x14ac:dyDescent="0.2">
      <c r="A59" s="88"/>
      <c r="B59" s="217"/>
      <c r="C59" s="218"/>
    </row>
    <row r="60" spans="1:3" s="85" customFormat="1" ht="14.25" x14ac:dyDescent="0.2">
      <c r="A60" s="88" t="s">
        <v>135</v>
      </c>
      <c r="B60" s="217"/>
      <c r="C60" s="218"/>
    </row>
    <row r="61" spans="1:3" s="85" customFormat="1" ht="14.25" x14ac:dyDescent="0.2">
      <c r="A61" s="89" t="s">
        <v>108</v>
      </c>
      <c r="B61" s="215"/>
      <c r="C61" s="216"/>
    </row>
    <row r="62" spans="1:3" s="85" customFormat="1" thickBot="1" x14ac:dyDescent="0.25">
      <c r="A62" s="92" t="s">
        <v>109</v>
      </c>
      <c r="B62" s="219"/>
      <c r="C62" s="220"/>
    </row>
    <row r="63" spans="1:3" x14ac:dyDescent="0.25">
      <c r="B63" s="287">
        <f>+B28+B7</f>
        <v>771073.86</v>
      </c>
      <c r="C63" s="287">
        <f>+C47</f>
        <v>771073.86</v>
      </c>
    </row>
    <row r="64" spans="1:3" x14ac:dyDescent="0.25">
      <c r="A64" s="532"/>
      <c r="B64" s="532"/>
      <c r="C64" s="532"/>
    </row>
    <row r="65" spans="1:3" x14ac:dyDescent="0.25">
      <c r="A65" s="532"/>
      <c r="B65" s="532"/>
      <c r="C65" s="532"/>
    </row>
    <row r="66" spans="1:3" x14ac:dyDescent="0.25">
      <c r="A66" s="532"/>
      <c r="B66" s="532"/>
      <c r="C66" s="532"/>
    </row>
    <row r="67" spans="1:3" x14ac:dyDescent="0.25">
      <c r="A67" s="532"/>
      <c r="B67" s="532"/>
      <c r="C67" s="532"/>
    </row>
    <row r="68" spans="1:3" x14ac:dyDescent="0.25">
      <c r="A68" s="532"/>
      <c r="B68" s="532"/>
      <c r="C68" s="532"/>
    </row>
    <row r="69" spans="1:3" x14ac:dyDescent="0.25">
      <c r="A69" s="532"/>
      <c r="B69" s="532"/>
      <c r="C69" s="532"/>
    </row>
    <row r="70" spans="1:3" x14ac:dyDescent="0.25">
      <c r="A70" s="532"/>
      <c r="B70" s="532"/>
      <c r="C70" s="532"/>
    </row>
    <row r="71" spans="1:3" x14ac:dyDescent="0.25">
      <c r="A71" s="532"/>
      <c r="B71" s="532"/>
      <c r="C71" s="532"/>
    </row>
    <row r="72" spans="1:3" x14ac:dyDescent="0.25">
      <c r="A72" s="532"/>
      <c r="B72" s="532"/>
      <c r="C72" s="532"/>
    </row>
    <row r="73" spans="1:3" x14ac:dyDescent="0.25">
      <c r="A73" s="532"/>
      <c r="B73" s="532"/>
      <c r="C73" s="532"/>
    </row>
    <row r="74" spans="1:3" x14ac:dyDescent="0.25">
      <c r="A74" s="532"/>
      <c r="B74" s="532"/>
      <c r="C74" s="532"/>
    </row>
    <row r="75" spans="1:3" x14ac:dyDescent="0.25">
      <c r="A75" s="532"/>
      <c r="B75" s="532"/>
      <c r="C75" s="532"/>
    </row>
    <row r="77" spans="1:3" x14ac:dyDescent="0.25">
      <c r="A77" s="532"/>
      <c r="B77" s="532"/>
      <c r="C77" s="532"/>
    </row>
  </sheetData>
  <autoFilter ref="A1:C73"/>
  <mergeCells count="18">
    <mergeCell ref="A5:C5"/>
    <mergeCell ref="A1:C1"/>
    <mergeCell ref="A2:C2"/>
    <mergeCell ref="A3:C3"/>
    <mergeCell ref="A4:C4"/>
    <mergeCell ref="A64:C64"/>
    <mergeCell ref="A65:C65"/>
    <mergeCell ref="A66:C66"/>
    <mergeCell ref="A67:C67"/>
    <mergeCell ref="A68:C68"/>
    <mergeCell ref="A74:C74"/>
    <mergeCell ref="A75:C75"/>
    <mergeCell ref="A77:C77"/>
    <mergeCell ref="A69:C69"/>
    <mergeCell ref="A70:C70"/>
    <mergeCell ref="A71:C71"/>
    <mergeCell ref="A72:C72"/>
    <mergeCell ref="A73:C73"/>
  </mergeCells>
  <printOptions horizontalCentered="1"/>
  <pageMargins left="0.15748031496062992" right="0.15748031496062992" top="0.47244094488188981" bottom="0.23622047244094491" header="0.31496062992125984" footer="0.19685039370078741"/>
  <pageSetup scale="62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opLeftCell="A34" workbookViewId="0">
      <selection activeCell="H41" sqref="H41"/>
    </sheetView>
  </sheetViews>
  <sheetFormatPr baseColWidth="10" defaultColWidth="11.5703125" defaultRowHeight="15" x14ac:dyDescent="0.25"/>
  <sheetData>
    <row r="1" spans="1:9" x14ac:dyDescent="0.25">
      <c r="A1" s="518" t="s">
        <v>174</v>
      </c>
      <c r="B1" s="518"/>
      <c r="C1" s="518"/>
      <c r="D1" s="518"/>
      <c r="E1" s="518"/>
      <c r="F1" s="518"/>
      <c r="G1" s="518"/>
      <c r="H1" s="518"/>
      <c r="I1" s="518"/>
    </row>
    <row r="2" spans="1:9" ht="14.45" x14ac:dyDescent="0.3">
      <c r="A2" s="516" t="s">
        <v>207</v>
      </c>
      <c r="B2" s="516"/>
      <c r="C2" s="516"/>
      <c r="D2" s="516"/>
      <c r="E2" s="516"/>
      <c r="F2" s="516"/>
      <c r="G2" s="516"/>
      <c r="H2" s="516"/>
      <c r="I2" s="516"/>
    </row>
    <row r="3" spans="1:9" x14ac:dyDescent="0.25">
      <c r="A3" s="516" t="s">
        <v>330</v>
      </c>
      <c r="B3" s="516"/>
      <c r="C3" s="516"/>
      <c r="D3" s="516"/>
      <c r="E3" s="516"/>
      <c r="F3" s="516"/>
      <c r="G3" s="516"/>
      <c r="H3" s="516"/>
      <c r="I3" s="516"/>
    </row>
    <row r="4" spans="1:9" ht="14.45" x14ac:dyDescent="0.3">
      <c r="A4" s="516" t="s">
        <v>751</v>
      </c>
      <c r="B4" s="516"/>
      <c r="C4" s="516"/>
      <c r="D4" s="516"/>
      <c r="E4" s="516"/>
      <c r="F4" s="516"/>
      <c r="G4" s="516"/>
      <c r="H4" s="516"/>
      <c r="I4" s="516"/>
    </row>
    <row r="5" spans="1:9" thickBot="1" x14ac:dyDescent="0.35">
      <c r="A5" s="533" t="s">
        <v>125</v>
      </c>
      <c r="B5" s="533"/>
      <c r="C5" s="533"/>
      <c r="D5" s="533"/>
      <c r="E5" s="533"/>
      <c r="F5" s="533"/>
      <c r="G5" s="533"/>
      <c r="H5" s="533"/>
      <c r="I5" s="533"/>
    </row>
    <row r="6" spans="1:9" ht="14.45" x14ac:dyDescent="0.3">
      <c r="A6" s="294"/>
      <c r="B6" s="295"/>
      <c r="C6" s="295"/>
      <c r="D6" s="295"/>
      <c r="E6" s="295"/>
      <c r="F6" s="295"/>
      <c r="G6" s="295"/>
      <c r="H6" s="295"/>
      <c r="I6" s="296"/>
    </row>
    <row r="7" spans="1:9" ht="14.45" x14ac:dyDescent="0.3">
      <c r="A7" s="297"/>
      <c r="B7" s="229"/>
      <c r="C7" s="229"/>
      <c r="D7" s="229"/>
      <c r="E7" s="229"/>
      <c r="F7" s="229"/>
      <c r="G7" s="229"/>
      <c r="H7" s="229"/>
      <c r="I7" s="298"/>
    </row>
    <row r="8" spans="1:9" ht="14.45" x14ac:dyDescent="0.3">
      <c r="A8" s="299" t="s">
        <v>729</v>
      </c>
      <c r="B8" s="229"/>
      <c r="C8" s="229"/>
      <c r="D8" s="229"/>
      <c r="E8" s="229"/>
      <c r="F8" s="229"/>
      <c r="G8" s="229"/>
      <c r="H8" s="229"/>
      <c r="I8" s="298"/>
    </row>
    <row r="9" spans="1:9" ht="14.45" x14ac:dyDescent="0.3">
      <c r="A9" s="299"/>
      <c r="B9" s="229"/>
      <c r="C9" s="229"/>
      <c r="D9" s="229"/>
      <c r="E9" s="229"/>
      <c r="F9" s="229"/>
      <c r="G9" s="229"/>
      <c r="H9" s="229"/>
      <c r="I9" s="298"/>
    </row>
    <row r="10" spans="1:9" ht="14.45" x14ac:dyDescent="0.3">
      <c r="A10" s="299"/>
      <c r="B10" s="229"/>
      <c r="C10" s="229"/>
      <c r="D10" s="229"/>
      <c r="E10" s="229"/>
      <c r="F10" s="229"/>
      <c r="G10" s="229"/>
      <c r="H10" s="229"/>
      <c r="I10" s="298"/>
    </row>
    <row r="11" spans="1:9" ht="18" x14ac:dyDescent="0.35">
      <c r="A11" s="299"/>
      <c r="B11" s="229"/>
      <c r="C11" s="242" t="s">
        <v>331</v>
      </c>
      <c r="D11" s="229"/>
      <c r="E11" s="229"/>
      <c r="F11" s="229"/>
      <c r="G11" s="229"/>
      <c r="H11" s="229"/>
      <c r="I11" s="298"/>
    </row>
    <row r="12" spans="1:9" ht="24" thickBot="1" x14ac:dyDescent="0.35">
      <c r="A12" s="301"/>
      <c r="B12" s="302"/>
      <c r="C12" s="303"/>
      <c r="D12" s="303"/>
      <c r="E12" s="303"/>
      <c r="F12" s="303"/>
      <c r="G12" s="303"/>
      <c r="H12" s="303"/>
      <c r="I12" s="304"/>
    </row>
    <row r="13" spans="1:9" ht="24" thickBot="1" x14ac:dyDescent="0.35">
      <c r="A13" s="297"/>
      <c r="B13" s="229"/>
      <c r="C13" s="300"/>
      <c r="D13" s="300"/>
      <c r="E13" s="300"/>
      <c r="F13" s="300"/>
      <c r="G13" s="300"/>
      <c r="H13" s="300"/>
      <c r="I13" s="298"/>
    </row>
    <row r="14" spans="1:9" x14ac:dyDescent="0.25">
      <c r="A14" s="297"/>
      <c r="B14" s="229"/>
      <c r="C14" s="536" t="s">
        <v>250</v>
      </c>
      <c r="D14" s="537"/>
      <c r="E14" s="537"/>
      <c r="F14" s="537"/>
      <c r="G14" s="537"/>
      <c r="H14" s="538"/>
      <c r="I14" s="298"/>
    </row>
    <row r="15" spans="1:9" x14ac:dyDescent="0.25">
      <c r="A15" s="297"/>
      <c r="B15" s="229"/>
      <c r="C15" s="539"/>
      <c r="D15" s="540"/>
      <c r="E15" s="540"/>
      <c r="F15" s="540"/>
      <c r="G15" s="540"/>
      <c r="H15" s="541"/>
      <c r="I15" s="298"/>
    </row>
    <row r="16" spans="1:9" x14ac:dyDescent="0.25">
      <c r="A16" s="297"/>
      <c r="B16" s="229"/>
      <c r="C16" s="539"/>
      <c r="D16" s="540"/>
      <c r="E16" s="540"/>
      <c r="F16" s="540"/>
      <c r="G16" s="540"/>
      <c r="H16" s="541"/>
      <c r="I16" s="298"/>
    </row>
    <row r="17" spans="1:9" x14ac:dyDescent="0.25">
      <c r="A17" s="299" t="s">
        <v>730</v>
      </c>
      <c r="B17" s="229"/>
      <c r="C17" s="539"/>
      <c r="D17" s="540"/>
      <c r="E17" s="540"/>
      <c r="F17" s="540"/>
      <c r="G17" s="540"/>
      <c r="H17" s="541"/>
      <c r="I17" s="298"/>
    </row>
    <row r="18" spans="1:9" x14ac:dyDescent="0.25">
      <c r="A18" s="297"/>
      <c r="B18" s="229"/>
      <c r="C18" s="539"/>
      <c r="D18" s="540"/>
      <c r="E18" s="540"/>
      <c r="F18" s="540"/>
      <c r="G18" s="540"/>
      <c r="H18" s="541"/>
      <c r="I18" s="298"/>
    </row>
    <row r="19" spans="1:9" x14ac:dyDescent="0.25">
      <c r="A19" s="297"/>
      <c r="B19" s="229"/>
      <c r="C19" s="539"/>
      <c r="D19" s="540"/>
      <c r="E19" s="540"/>
      <c r="F19" s="540"/>
      <c r="G19" s="540"/>
      <c r="H19" s="541"/>
      <c r="I19" s="298"/>
    </row>
    <row r="20" spans="1:9" x14ac:dyDescent="0.25">
      <c r="A20" s="297"/>
      <c r="B20" s="229"/>
      <c r="C20" s="539"/>
      <c r="D20" s="540"/>
      <c r="E20" s="540"/>
      <c r="F20" s="540"/>
      <c r="G20" s="540"/>
      <c r="H20" s="541"/>
      <c r="I20" s="298"/>
    </row>
    <row r="21" spans="1:9" x14ac:dyDescent="0.25">
      <c r="A21" s="297"/>
      <c r="B21" s="229"/>
      <c r="C21" s="539"/>
      <c r="D21" s="540"/>
      <c r="E21" s="540"/>
      <c r="F21" s="540"/>
      <c r="G21" s="540"/>
      <c r="H21" s="541"/>
      <c r="I21" s="298"/>
    </row>
    <row r="22" spans="1:9" x14ac:dyDescent="0.25">
      <c r="A22" s="297"/>
      <c r="B22" s="229"/>
      <c r="C22" s="539"/>
      <c r="D22" s="540"/>
      <c r="E22" s="540"/>
      <c r="F22" s="540"/>
      <c r="G22" s="540"/>
      <c r="H22" s="541"/>
      <c r="I22" s="298"/>
    </row>
    <row r="23" spans="1:9" x14ac:dyDescent="0.25">
      <c r="A23" s="297"/>
      <c r="B23" s="229"/>
      <c r="C23" s="539"/>
      <c r="D23" s="540"/>
      <c r="E23" s="540"/>
      <c r="F23" s="540"/>
      <c r="G23" s="540"/>
      <c r="H23" s="541"/>
      <c r="I23" s="298"/>
    </row>
    <row r="24" spans="1:9" x14ac:dyDescent="0.25">
      <c r="A24" s="297"/>
      <c r="B24" s="229"/>
      <c r="C24" s="539"/>
      <c r="D24" s="540"/>
      <c r="E24" s="540"/>
      <c r="F24" s="540"/>
      <c r="G24" s="540"/>
      <c r="H24" s="541"/>
      <c r="I24" s="298"/>
    </row>
    <row r="25" spans="1:9" x14ac:dyDescent="0.25">
      <c r="A25" s="297"/>
      <c r="B25" s="229"/>
      <c r="C25" s="539"/>
      <c r="D25" s="540"/>
      <c r="E25" s="540"/>
      <c r="F25" s="540"/>
      <c r="G25" s="540"/>
      <c r="H25" s="541"/>
      <c r="I25" s="298"/>
    </row>
    <row r="26" spans="1:9" x14ac:dyDescent="0.25">
      <c r="A26" s="297"/>
      <c r="B26" s="229"/>
      <c r="C26" s="539"/>
      <c r="D26" s="540"/>
      <c r="E26" s="540"/>
      <c r="F26" s="540"/>
      <c r="G26" s="540"/>
      <c r="H26" s="541"/>
      <c r="I26" s="298"/>
    </row>
    <row r="27" spans="1:9" x14ac:dyDescent="0.25">
      <c r="A27" s="297"/>
      <c r="B27" s="229"/>
      <c r="C27" s="539"/>
      <c r="D27" s="540"/>
      <c r="E27" s="540"/>
      <c r="F27" s="540"/>
      <c r="G27" s="540"/>
      <c r="H27" s="541"/>
      <c r="I27" s="298"/>
    </row>
    <row r="28" spans="1:9" ht="15.75" thickBot="1" x14ac:dyDescent="0.3">
      <c r="A28" s="297"/>
      <c r="B28" s="229"/>
      <c r="C28" s="542"/>
      <c r="D28" s="543"/>
      <c r="E28" s="543"/>
      <c r="F28" s="543"/>
      <c r="G28" s="543"/>
      <c r="H28" s="544"/>
      <c r="I28" s="298"/>
    </row>
    <row r="29" spans="1:9" ht="15.75" thickBot="1" x14ac:dyDescent="0.3">
      <c r="A29" s="301"/>
      <c r="B29" s="302"/>
      <c r="C29" s="302"/>
      <c r="D29" s="302"/>
      <c r="E29" s="302"/>
      <c r="F29" s="302"/>
      <c r="G29" s="302"/>
      <c r="H29" s="302"/>
      <c r="I29" s="304"/>
    </row>
    <row r="30" spans="1:9" x14ac:dyDescent="0.25">
      <c r="A30" s="297"/>
      <c r="B30" s="229"/>
      <c r="C30" s="229"/>
      <c r="D30" s="229"/>
      <c r="E30" s="229"/>
      <c r="F30" s="229"/>
      <c r="G30" s="229"/>
      <c r="H30" s="229"/>
      <c r="I30" s="298"/>
    </row>
    <row r="31" spans="1:9" x14ac:dyDescent="0.25">
      <c r="A31" s="299" t="s">
        <v>731</v>
      </c>
      <c r="B31" s="229"/>
      <c r="C31" s="229"/>
      <c r="D31" s="229"/>
      <c r="E31" s="229"/>
      <c r="F31" s="229"/>
      <c r="G31" s="229"/>
      <c r="H31" s="229"/>
      <c r="I31" s="298"/>
    </row>
    <row r="32" spans="1:9" x14ac:dyDescent="0.25">
      <c r="A32" s="297"/>
      <c r="B32" s="229"/>
      <c r="C32" s="229"/>
      <c r="D32" s="229"/>
      <c r="E32" s="229"/>
      <c r="F32" s="229"/>
      <c r="G32" s="229"/>
      <c r="H32" s="229"/>
      <c r="I32" s="298"/>
    </row>
    <row r="33" spans="1:9" x14ac:dyDescent="0.25">
      <c r="A33" s="297"/>
      <c r="B33" s="229"/>
      <c r="C33" s="229"/>
      <c r="D33" s="229"/>
      <c r="E33" s="229"/>
      <c r="F33" s="229"/>
      <c r="G33" s="229"/>
      <c r="H33" s="229"/>
      <c r="I33" s="298"/>
    </row>
    <row r="34" spans="1:9" ht="15.75" thickBot="1" x14ac:dyDescent="0.3">
      <c r="A34" s="301"/>
      <c r="B34" s="302"/>
      <c r="C34" s="302"/>
      <c r="D34" s="302"/>
      <c r="E34" s="302"/>
      <c r="F34" s="302"/>
      <c r="G34" s="302"/>
      <c r="H34" s="302"/>
      <c r="I34" s="304"/>
    </row>
    <row r="37" spans="1:9" x14ac:dyDescent="0.25">
      <c r="C37" s="291"/>
    </row>
    <row r="38" spans="1:9" x14ac:dyDescent="0.25">
      <c r="C38" s="291"/>
    </row>
    <row r="40" spans="1:9" x14ac:dyDescent="0.25">
      <c r="C40" s="291"/>
    </row>
    <row r="41" spans="1:9" x14ac:dyDescent="0.25">
      <c r="C41" s="291"/>
    </row>
    <row r="43" spans="1:9" x14ac:dyDescent="0.25">
      <c r="C43" s="291"/>
    </row>
    <row r="44" spans="1:9" x14ac:dyDescent="0.25">
      <c r="C44" s="291"/>
    </row>
    <row r="104" spans="2:9" x14ac:dyDescent="0.25">
      <c r="B104" s="229"/>
      <c r="C104" s="229"/>
      <c r="D104" s="229"/>
      <c r="E104" s="229"/>
      <c r="F104" s="229"/>
      <c r="G104" s="229"/>
      <c r="H104" s="229"/>
      <c r="I104" s="229"/>
    </row>
    <row r="105" spans="2:9" x14ac:dyDescent="0.25">
      <c r="B105" s="229"/>
      <c r="C105" s="229"/>
      <c r="D105" s="535"/>
      <c r="E105" s="535"/>
      <c r="F105" s="535"/>
      <c r="G105" s="535"/>
      <c r="H105" s="229"/>
      <c r="I105" s="229"/>
    </row>
    <row r="106" spans="2:9" x14ac:dyDescent="0.25">
      <c r="B106" s="229"/>
      <c r="C106" s="229"/>
      <c r="D106" s="535"/>
      <c r="E106" s="535"/>
      <c r="F106" s="535"/>
      <c r="G106" s="535"/>
      <c r="H106" s="229"/>
      <c r="I106" s="229"/>
    </row>
    <row r="107" spans="2:9" x14ac:dyDescent="0.25">
      <c r="B107" s="229"/>
      <c r="C107" s="229"/>
      <c r="D107" s="535"/>
      <c r="E107" s="535"/>
      <c r="F107" s="535"/>
      <c r="G107" s="535"/>
      <c r="H107" s="229"/>
      <c r="I107" s="229"/>
    </row>
    <row r="108" spans="2:9" x14ac:dyDescent="0.25">
      <c r="B108" s="229"/>
      <c r="C108" s="229"/>
      <c r="D108" s="229"/>
      <c r="E108" s="229"/>
      <c r="F108" s="229"/>
      <c r="G108" s="229"/>
      <c r="H108" s="229"/>
      <c r="I108" s="229"/>
    </row>
    <row r="109" spans="2:9" x14ac:dyDescent="0.25">
      <c r="B109" s="229"/>
      <c r="C109" s="229"/>
      <c r="D109" s="229"/>
      <c r="E109" s="229"/>
      <c r="F109" s="229"/>
      <c r="G109" s="229"/>
      <c r="H109" s="229"/>
      <c r="I109" s="229"/>
    </row>
    <row r="110" spans="2:9" x14ac:dyDescent="0.25">
      <c r="B110" s="229"/>
      <c r="C110" s="534"/>
      <c r="D110" s="534"/>
      <c r="E110" s="534"/>
      <c r="F110" s="534"/>
      <c r="G110" s="534"/>
      <c r="H110" s="534"/>
      <c r="I110" s="229"/>
    </row>
    <row r="111" spans="2:9" x14ac:dyDescent="0.25">
      <c r="B111" s="229"/>
      <c r="C111" s="534"/>
      <c r="D111" s="534"/>
      <c r="E111" s="534"/>
      <c r="F111" s="534"/>
      <c r="G111" s="534"/>
      <c r="H111" s="534"/>
      <c r="I111" s="229"/>
    </row>
    <row r="112" spans="2:9" x14ac:dyDescent="0.25">
      <c r="B112" s="229"/>
      <c r="C112" s="534"/>
      <c r="D112" s="534"/>
      <c r="E112" s="534"/>
      <c r="F112" s="534"/>
      <c r="G112" s="534"/>
      <c r="H112" s="534"/>
      <c r="I112" s="229"/>
    </row>
    <row r="113" spans="2:9" x14ac:dyDescent="0.25">
      <c r="B113" s="229"/>
      <c r="C113" s="534"/>
      <c r="D113" s="534"/>
      <c r="E113" s="534"/>
      <c r="F113" s="534"/>
      <c r="G113" s="534"/>
      <c r="H113" s="534"/>
      <c r="I113" s="229"/>
    </row>
    <row r="114" spans="2:9" x14ac:dyDescent="0.25">
      <c r="B114" s="229"/>
      <c r="C114" s="534"/>
      <c r="D114" s="534"/>
      <c r="E114" s="534"/>
      <c r="F114" s="534"/>
      <c r="G114" s="534"/>
      <c r="H114" s="534"/>
      <c r="I114" s="229"/>
    </row>
    <row r="115" spans="2:9" x14ac:dyDescent="0.25">
      <c r="B115" s="229"/>
      <c r="C115" s="534"/>
      <c r="D115" s="534"/>
      <c r="E115" s="534"/>
      <c r="F115" s="534"/>
      <c r="G115" s="534"/>
      <c r="H115" s="534"/>
      <c r="I115" s="229"/>
    </row>
    <row r="116" spans="2:9" ht="144" customHeight="1" x14ac:dyDescent="0.25">
      <c r="B116" s="229"/>
      <c r="C116" s="534"/>
      <c r="D116" s="534"/>
      <c r="E116" s="534"/>
      <c r="F116" s="534"/>
      <c r="G116" s="534"/>
      <c r="H116" s="534"/>
      <c r="I116" s="229"/>
    </row>
    <row r="117" spans="2:9" x14ac:dyDescent="0.25">
      <c r="B117" s="229"/>
      <c r="C117" s="229"/>
      <c r="D117" s="229"/>
      <c r="E117" s="229"/>
      <c r="F117" s="229"/>
      <c r="G117" s="229"/>
      <c r="H117" s="229"/>
      <c r="I117" s="229"/>
    </row>
    <row r="118" spans="2:9" x14ac:dyDescent="0.25">
      <c r="B118" s="229"/>
      <c r="C118" s="229"/>
      <c r="D118" s="229"/>
      <c r="E118" s="229"/>
      <c r="F118" s="229"/>
      <c r="G118" s="229"/>
      <c r="H118" s="229"/>
      <c r="I118" s="229"/>
    </row>
    <row r="119" spans="2:9" x14ac:dyDescent="0.25">
      <c r="B119" s="229"/>
      <c r="C119" s="229"/>
      <c r="D119" s="229"/>
      <c r="E119" s="229"/>
      <c r="F119" s="229"/>
      <c r="G119" s="229"/>
      <c r="H119" s="229"/>
      <c r="I119" s="229"/>
    </row>
    <row r="120" spans="2:9" x14ac:dyDescent="0.25">
      <c r="B120" s="229"/>
      <c r="C120" s="229"/>
      <c r="D120" s="229"/>
      <c r="E120" s="229"/>
      <c r="F120" s="229"/>
      <c r="G120" s="229"/>
      <c r="H120" s="229"/>
      <c r="I120" s="229"/>
    </row>
    <row r="121" spans="2:9" x14ac:dyDescent="0.25">
      <c r="B121" s="229"/>
      <c r="C121" s="229"/>
      <c r="D121" s="229"/>
      <c r="E121" s="229"/>
      <c r="F121" s="229"/>
      <c r="G121" s="229"/>
      <c r="H121" s="229"/>
      <c r="I121" s="229"/>
    </row>
    <row r="122" spans="2:9" x14ac:dyDescent="0.25">
      <c r="B122" s="229"/>
      <c r="C122" s="229"/>
      <c r="D122" s="229"/>
      <c r="E122" s="229"/>
      <c r="F122" s="229"/>
      <c r="G122" s="229"/>
      <c r="H122" s="229"/>
      <c r="I122" s="229"/>
    </row>
    <row r="123" spans="2:9" x14ac:dyDescent="0.25">
      <c r="B123" s="229"/>
      <c r="C123" s="229"/>
      <c r="D123" s="229"/>
      <c r="E123" s="229"/>
      <c r="F123" s="229"/>
      <c r="G123" s="229"/>
      <c r="H123" s="229"/>
      <c r="I123" s="229"/>
    </row>
    <row r="124" spans="2:9" x14ac:dyDescent="0.25">
      <c r="B124" s="229"/>
      <c r="C124" s="229"/>
      <c r="D124" s="229"/>
      <c r="E124" s="229"/>
      <c r="F124" s="229"/>
      <c r="G124" s="229"/>
      <c r="H124" s="229"/>
      <c r="I124" s="229"/>
    </row>
  </sheetData>
  <mergeCells count="8">
    <mergeCell ref="C110:H116"/>
    <mergeCell ref="D105:G107"/>
    <mergeCell ref="A1:I1"/>
    <mergeCell ref="A2:I2"/>
    <mergeCell ref="A3:I3"/>
    <mergeCell ref="A4:I4"/>
    <mergeCell ref="A5:I5"/>
    <mergeCell ref="C14:H28"/>
  </mergeCells>
  <pageMargins left="0.25" right="0.25" top="0.75" bottom="0.75" header="0.3" footer="0.3"/>
  <pageSetup scale="8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7"/>
  <sheetViews>
    <sheetView workbookViewId="0">
      <selection activeCell="A29" sqref="A29"/>
    </sheetView>
  </sheetViews>
  <sheetFormatPr baseColWidth="10" defaultColWidth="11.5703125" defaultRowHeight="15" x14ac:dyDescent="0.25"/>
  <cols>
    <col min="1" max="1" width="89" style="229" customWidth="1"/>
    <col min="2" max="16384" width="11.5703125" style="229"/>
  </cols>
  <sheetData>
    <row r="2" spans="1:7" x14ac:dyDescent="0.25">
      <c r="B2" s="545"/>
      <c r="C2" s="545"/>
      <c r="D2" s="545"/>
      <c r="E2" s="545"/>
      <c r="F2" s="545"/>
      <c r="G2" s="545"/>
    </row>
    <row r="3" spans="1:7" x14ac:dyDescent="0.25">
      <c r="B3" s="545"/>
      <c r="C3" s="545"/>
      <c r="D3" s="545"/>
      <c r="E3" s="545"/>
      <c r="F3" s="545"/>
      <c r="G3" s="545"/>
    </row>
    <row r="4" spans="1:7" x14ac:dyDescent="0.25">
      <c r="B4" s="545"/>
      <c r="C4" s="545"/>
      <c r="D4" s="545"/>
      <c r="E4" s="545"/>
      <c r="F4" s="545"/>
      <c r="G4" s="545"/>
    </row>
    <row r="5" spans="1:7" x14ac:dyDescent="0.25">
      <c r="B5" s="545"/>
      <c r="C5" s="545"/>
      <c r="D5" s="545"/>
      <c r="E5" s="545"/>
      <c r="F5" s="545"/>
      <c r="G5" s="545"/>
    </row>
    <row r="6" spans="1:7" x14ac:dyDescent="0.25">
      <c r="B6" s="545"/>
      <c r="C6" s="545"/>
      <c r="D6" s="545"/>
      <c r="E6" s="545"/>
      <c r="F6" s="545"/>
      <c r="G6" s="545"/>
    </row>
    <row r="7" spans="1:7" x14ac:dyDescent="0.25">
      <c r="B7" s="545"/>
      <c r="C7" s="545"/>
      <c r="D7" s="545"/>
      <c r="E7" s="545"/>
      <c r="F7" s="545"/>
      <c r="G7" s="545"/>
    </row>
    <row r="8" spans="1:7" x14ac:dyDescent="0.25">
      <c r="B8" s="545"/>
      <c r="C8" s="545"/>
      <c r="D8" s="545"/>
      <c r="E8" s="545"/>
      <c r="F8" s="545"/>
      <c r="G8" s="545"/>
    </row>
    <row r="10" spans="1:7" ht="21" x14ac:dyDescent="0.4">
      <c r="B10" s="230"/>
    </row>
    <row r="11" spans="1:7" ht="21" x14ac:dyDescent="0.35">
      <c r="B11" s="230"/>
    </row>
    <row r="12" spans="1:7" ht="21" x14ac:dyDescent="0.35">
      <c r="B12" s="231"/>
      <c r="C12" s="150"/>
      <c r="D12" s="150"/>
      <c r="E12" s="150"/>
      <c r="F12" s="150"/>
      <c r="G12" s="150"/>
    </row>
    <row r="13" spans="1:7" ht="21" x14ac:dyDescent="0.35">
      <c r="B13" s="231"/>
      <c r="C13" s="150"/>
      <c r="D13" s="150"/>
      <c r="E13" s="150"/>
      <c r="F13" s="150"/>
      <c r="G13" s="150"/>
    </row>
    <row r="14" spans="1:7" ht="21" x14ac:dyDescent="0.35">
      <c r="B14" s="231"/>
      <c r="C14" s="150"/>
      <c r="D14" s="150"/>
      <c r="E14" s="150"/>
      <c r="F14" s="150"/>
      <c r="G14" s="150"/>
    </row>
    <row r="15" spans="1:7" ht="21" x14ac:dyDescent="0.35">
      <c r="A15" s="242" t="s">
        <v>442</v>
      </c>
      <c r="B15" s="231"/>
      <c r="C15" s="150"/>
      <c r="D15" s="150"/>
      <c r="E15" s="150"/>
      <c r="F15" s="150"/>
      <c r="G15" s="150"/>
    </row>
    <row r="18" spans="1:1" x14ac:dyDescent="0.25">
      <c r="A18" s="232"/>
    </row>
    <row r="19" spans="1:1" x14ac:dyDescent="0.25">
      <c r="A19" s="232"/>
    </row>
    <row r="20" spans="1:1" x14ac:dyDescent="0.25">
      <c r="A20" s="233"/>
    </row>
    <row r="21" spans="1:1" x14ac:dyDescent="0.25">
      <c r="A21" s="232"/>
    </row>
    <row r="22" spans="1:1" x14ac:dyDescent="0.25">
      <c r="A22" s="232"/>
    </row>
    <row r="23" spans="1:1" x14ac:dyDescent="0.25">
      <c r="A23" s="234"/>
    </row>
    <row r="24" spans="1:1" x14ac:dyDescent="0.25">
      <c r="A24" s="234"/>
    </row>
    <row r="25" spans="1:1" x14ac:dyDescent="0.25">
      <c r="A25" s="234"/>
    </row>
    <row r="26" spans="1:1" x14ac:dyDescent="0.25">
      <c r="A26" s="235"/>
    </row>
    <row r="27" spans="1:1" x14ac:dyDescent="0.25">
      <c r="A27" s="235"/>
    </row>
    <row r="28" spans="1:1" x14ac:dyDescent="0.25">
      <c r="A28" s="235"/>
    </row>
    <row r="29" spans="1:1" x14ac:dyDescent="0.25">
      <c r="A29" s="235"/>
    </row>
    <row r="30" spans="1:1" x14ac:dyDescent="0.25">
      <c r="A30" s="235"/>
    </row>
    <row r="31" spans="1:1" x14ac:dyDescent="0.25">
      <c r="A31" s="235"/>
    </row>
    <row r="32" spans="1:1" x14ac:dyDescent="0.25">
      <c r="A32" s="235"/>
    </row>
    <row r="33" spans="1:4" x14ac:dyDescent="0.25">
      <c r="A33" s="234"/>
    </row>
    <row r="34" spans="1:4" x14ac:dyDescent="0.25">
      <c r="A34" s="235"/>
    </row>
    <row r="35" spans="1:4" x14ac:dyDescent="0.25">
      <c r="A35" s="235"/>
    </row>
    <row r="36" spans="1:4" x14ac:dyDescent="0.25">
      <c r="A36" s="234"/>
    </row>
    <row r="37" spans="1:4" x14ac:dyDescent="0.25">
      <c r="A37" s="234"/>
    </row>
    <row r="38" spans="1:4" x14ac:dyDescent="0.25">
      <c r="A38" s="235"/>
    </row>
    <row r="39" spans="1:4" x14ac:dyDescent="0.25">
      <c r="A39" s="234"/>
    </row>
    <row r="40" spans="1:4" x14ac:dyDescent="0.25">
      <c r="A40" s="236"/>
      <c r="B40" s="236"/>
      <c r="C40" s="236"/>
      <c r="D40" s="236"/>
    </row>
    <row r="41" spans="1:4" x14ac:dyDescent="0.25">
      <c r="A41" s="236"/>
      <c r="B41" s="237"/>
      <c r="C41" s="238"/>
      <c r="D41" s="238"/>
    </row>
    <row r="42" spans="1:4" x14ac:dyDescent="0.25">
      <c r="A42" s="236"/>
      <c r="B42" s="238"/>
      <c r="C42" s="238"/>
      <c r="D42" s="238"/>
    </row>
    <row r="43" spans="1:4" x14ac:dyDescent="0.25">
      <c r="A43" s="236"/>
      <c r="B43" s="238"/>
      <c r="C43" s="238"/>
      <c r="D43" s="238"/>
    </row>
    <row r="44" spans="1:4" x14ac:dyDescent="0.25">
      <c r="A44" s="236"/>
      <c r="B44" s="238"/>
      <c r="C44" s="238"/>
      <c r="D44" s="238"/>
    </row>
    <row r="45" spans="1:4" x14ac:dyDescent="0.25">
      <c r="A45" s="236"/>
      <c r="B45" s="237"/>
      <c r="C45" s="238"/>
      <c r="D45" s="238"/>
    </row>
    <row r="46" spans="1:4" x14ac:dyDescent="0.25">
      <c r="A46" s="235"/>
    </row>
    <row r="47" spans="1:4" x14ac:dyDescent="0.25">
      <c r="A47" s="235"/>
    </row>
    <row r="48" spans="1:4" x14ac:dyDescent="0.25">
      <c r="A48" s="234"/>
    </row>
    <row r="49" spans="1:2" x14ac:dyDescent="0.25">
      <c r="A49" s="235"/>
    </row>
    <row r="50" spans="1:2" x14ac:dyDescent="0.25">
      <c r="A50" s="235"/>
    </row>
    <row r="51" spans="1:2" x14ac:dyDescent="0.25">
      <c r="A51" s="234"/>
    </row>
    <row r="52" spans="1:2" x14ac:dyDescent="0.25">
      <c r="A52" s="234"/>
    </row>
    <row r="53" spans="1:2" x14ac:dyDescent="0.25">
      <c r="A53" s="235"/>
    </row>
    <row r="54" spans="1:2" x14ac:dyDescent="0.25">
      <c r="A54" s="235"/>
    </row>
    <row r="55" spans="1:2" x14ac:dyDescent="0.25">
      <c r="A55" s="236"/>
      <c r="B55" s="237"/>
    </row>
    <row r="56" spans="1:2" x14ac:dyDescent="0.25">
      <c r="A56" s="236"/>
      <c r="B56" s="239"/>
    </row>
    <row r="57" spans="1:2" x14ac:dyDescent="0.25">
      <c r="A57" s="236"/>
      <c r="B57" s="239"/>
    </row>
    <row r="58" spans="1:2" x14ac:dyDescent="0.25">
      <c r="A58" s="236"/>
      <c r="B58" s="237"/>
    </row>
    <row r="59" spans="1:2" x14ac:dyDescent="0.25">
      <c r="A59" s="235"/>
    </row>
    <row r="60" spans="1:2" x14ac:dyDescent="0.25">
      <c r="A60" s="235"/>
    </row>
    <row r="61" spans="1:2" x14ac:dyDescent="0.25">
      <c r="A61" s="235"/>
    </row>
    <row r="62" spans="1:2" x14ac:dyDescent="0.25">
      <c r="A62" s="235"/>
    </row>
    <row r="63" spans="1:2" x14ac:dyDescent="0.25">
      <c r="A63" s="235"/>
    </row>
    <row r="64" spans="1:2" x14ac:dyDescent="0.25">
      <c r="A64" s="234"/>
    </row>
    <row r="65" spans="1:2" x14ac:dyDescent="0.25">
      <c r="A65" s="234"/>
    </row>
    <row r="66" spans="1:2" x14ac:dyDescent="0.25">
      <c r="A66" s="235"/>
    </row>
    <row r="67" spans="1:2" x14ac:dyDescent="0.25">
      <c r="A67" s="236"/>
      <c r="B67" s="237"/>
    </row>
    <row r="68" spans="1:2" x14ac:dyDescent="0.25">
      <c r="A68" s="236"/>
      <c r="B68" s="238"/>
    </row>
    <row r="69" spans="1:2" x14ac:dyDescent="0.25">
      <c r="A69" s="236"/>
      <c r="B69" s="238"/>
    </row>
    <row r="70" spans="1:2" x14ac:dyDescent="0.25">
      <c r="A70" s="236"/>
      <c r="B70" s="237"/>
    </row>
    <row r="71" spans="1:2" x14ac:dyDescent="0.25">
      <c r="A71" s="235"/>
    </row>
    <row r="72" spans="1:2" x14ac:dyDescent="0.25">
      <c r="A72" s="234"/>
    </row>
    <row r="73" spans="1:2" x14ac:dyDescent="0.25">
      <c r="A73" s="235"/>
    </row>
    <row r="74" spans="1:2" x14ac:dyDescent="0.25">
      <c r="A74" s="235"/>
    </row>
    <row r="75" spans="1:2" x14ac:dyDescent="0.25">
      <c r="A75" s="235"/>
    </row>
    <row r="76" spans="1:2" x14ac:dyDescent="0.25">
      <c r="A76" s="234"/>
    </row>
    <row r="77" spans="1:2" x14ac:dyDescent="0.25">
      <c r="A77" s="235"/>
    </row>
    <row r="78" spans="1:2" x14ac:dyDescent="0.25">
      <c r="A78" s="235"/>
    </row>
    <row r="79" spans="1:2" x14ac:dyDescent="0.25">
      <c r="A79" s="235"/>
    </row>
    <row r="80" spans="1:2" x14ac:dyDescent="0.25">
      <c r="A80" s="235"/>
    </row>
    <row r="81" spans="1:1" x14ac:dyDescent="0.25">
      <c r="A81" s="235"/>
    </row>
    <row r="82" spans="1:1" x14ac:dyDescent="0.25">
      <c r="A82" s="235"/>
    </row>
    <row r="83" spans="1:1" x14ac:dyDescent="0.25">
      <c r="A83" s="235"/>
    </row>
    <row r="84" spans="1:1" x14ac:dyDescent="0.25">
      <c r="A84" s="235"/>
    </row>
    <row r="85" spans="1:1" x14ac:dyDescent="0.25">
      <c r="A85" s="235"/>
    </row>
    <row r="86" spans="1:1" x14ac:dyDescent="0.25">
      <c r="A86" s="235"/>
    </row>
    <row r="87" spans="1:1" x14ac:dyDescent="0.25">
      <c r="A87" s="235"/>
    </row>
    <row r="88" spans="1:1" x14ac:dyDescent="0.25">
      <c r="A88" s="235"/>
    </row>
    <row r="89" spans="1:1" x14ac:dyDescent="0.25">
      <c r="A89" s="235"/>
    </row>
    <row r="90" spans="1:1" x14ac:dyDescent="0.25">
      <c r="A90" s="235"/>
    </row>
    <row r="91" spans="1:1" x14ac:dyDescent="0.25">
      <c r="A91" s="235"/>
    </row>
    <row r="92" spans="1:1" x14ac:dyDescent="0.25">
      <c r="A92" s="235"/>
    </row>
    <row r="93" spans="1:1" x14ac:dyDescent="0.25">
      <c r="A93" s="234"/>
    </row>
    <row r="94" spans="1:1" x14ac:dyDescent="0.25">
      <c r="A94" s="235"/>
    </row>
    <row r="95" spans="1:1" x14ac:dyDescent="0.25">
      <c r="A95" s="235"/>
    </row>
    <row r="96" spans="1:1" x14ac:dyDescent="0.25">
      <c r="A96" s="235"/>
    </row>
    <row r="97" spans="1:3" x14ac:dyDescent="0.25">
      <c r="A97" s="236"/>
      <c r="B97" s="240"/>
      <c r="C97" s="240"/>
    </row>
    <row r="98" spans="1:3" x14ac:dyDescent="0.25">
      <c r="A98" s="236"/>
      <c r="B98" s="237"/>
      <c r="C98" s="238"/>
    </row>
    <row r="99" spans="1:3" x14ac:dyDescent="0.25">
      <c r="A99" s="236"/>
      <c r="B99" s="238"/>
      <c r="C99" s="238"/>
    </row>
    <row r="100" spans="1:3" x14ac:dyDescent="0.25">
      <c r="A100" s="236"/>
      <c r="B100" s="237"/>
      <c r="C100" s="238"/>
    </row>
    <row r="101" spans="1:3" x14ac:dyDescent="0.25">
      <c r="A101" s="236"/>
      <c r="B101" s="236"/>
      <c r="C101" s="236"/>
    </row>
    <row r="102" spans="1:3" x14ac:dyDescent="0.25">
      <c r="A102" s="235"/>
    </row>
    <row r="103" spans="1:3" x14ac:dyDescent="0.25">
      <c r="A103" s="235"/>
    </row>
    <row r="104" spans="1:3" x14ac:dyDescent="0.25">
      <c r="A104" s="235"/>
    </row>
    <row r="105" spans="1:3" x14ac:dyDescent="0.25">
      <c r="A105" s="235"/>
    </row>
    <row r="106" spans="1:3" x14ac:dyDescent="0.25">
      <c r="A106" s="232"/>
    </row>
    <row r="107" spans="1:3" x14ac:dyDescent="0.25">
      <c r="A107" s="234"/>
    </row>
    <row r="108" spans="1:3" x14ac:dyDescent="0.25">
      <c r="A108" s="235"/>
    </row>
    <row r="109" spans="1:3" x14ac:dyDescent="0.25">
      <c r="A109" s="235"/>
    </row>
    <row r="110" spans="1:3" x14ac:dyDescent="0.25">
      <c r="A110" s="235"/>
    </row>
    <row r="111" spans="1:3" x14ac:dyDescent="0.25">
      <c r="A111" s="235"/>
    </row>
    <row r="112" spans="1:3" x14ac:dyDescent="0.25">
      <c r="A112" s="235"/>
    </row>
    <row r="113" spans="1:1" x14ac:dyDescent="0.25">
      <c r="A113" s="235"/>
    </row>
    <row r="114" spans="1:1" x14ac:dyDescent="0.25">
      <c r="A114" s="235"/>
    </row>
    <row r="115" spans="1:1" x14ac:dyDescent="0.25">
      <c r="A115" s="235"/>
    </row>
    <row r="116" spans="1:1" x14ac:dyDescent="0.25">
      <c r="A116" s="232"/>
    </row>
    <row r="117" spans="1:1" x14ac:dyDescent="0.25">
      <c r="A117" s="234"/>
    </row>
    <row r="118" spans="1:1" x14ac:dyDescent="0.25">
      <c r="A118" s="234"/>
    </row>
    <row r="119" spans="1:1" x14ac:dyDescent="0.25">
      <c r="A119" s="235"/>
    </row>
    <row r="120" spans="1:1" x14ac:dyDescent="0.25">
      <c r="A120" s="241"/>
    </row>
    <row r="121" spans="1:1" x14ac:dyDescent="0.25">
      <c r="A121" s="233"/>
    </row>
    <row r="122" spans="1:1" x14ac:dyDescent="0.25">
      <c r="A122" s="235"/>
    </row>
    <row r="123" spans="1:1" x14ac:dyDescent="0.25">
      <c r="A123" s="235"/>
    </row>
    <row r="124" spans="1:1" x14ac:dyDescent="0.25">
      <c r="A124" s="235"/>
    </row>
    <row r="125" spans="1:1" x14ac:dyDescent="0.25">
      <c r="A125" s="235"/>
    </row>
    <row r="126" spans="1:1" x14ac:dyDescent="0.25">
      <c r="A126" s="235"/>
    </row>
    <row r="127" spans="1:1" x14ac:dyDescent="0.25">
      <c r="A127" s="235"/>
    </row>
    <row r="128" spans="1:1" x14ac:dyDescent="0.25">
      <c r="A128" s="235"/>
    </row>
    <row r="129" spans="1:1" x14ac:dyDescent="0.25">
      <c r="A129" s="235"/>
    </row>
    <row r="130" spans="1:1" x14ac:dyDescent="0.25">
      <c r="A130" s="235"/>
    </row>
    <row r="131" spans="1:1" x14ac:dyDescent="0.25">
      <c r="A131" s="235"/>
    </row>
    <row r="132" spans="1:1" x14ac:dyDescent="0.25">
      <c r="A132" s="235"/>
    </row>
    <row r="133" spans="1:1" x14ac:dyDescent="0.25">
      <c r="A133" s="235"/>
    </row>
    <row r="134" spans="1:1" x14ac:dyDescent="0.25">
      <c r="A134" s="235"/>
    </row>
    <row r="135" spans="1:1" x14ac:dyDescent="0.25">
      <c r="A135" s="235"/>
    </row>
    <row r="136" spans="1:1" x14ac:dyDescent="0.25">
      <c r="A136" s="235"/>
    </row>
    <row r="137" spans="1:1" x14ac:dyDescent="0.25">
      <c r="A137" s="235"/>
    </row>
    <row r="138" spans="1:1" x14ac:dyDescent="0.25">
      <c r="A138" s="235"/>
    </row>
    <row r="139" spans="1:1" x14ac:dyDescent="0.25">
      <c r="A139" s="235"/>
    </row>
    <row r="140" spans="1:1" x14ac:dyDescent="0.25">
      <c r="A140" s="235"/>
    </row>
    <row r="141" spans="1:1" x14ac:dyDescent="0.25">
      <c r="A141" s="235"/>
    </row>
    <row r="142" spans="1:1" x14ac:dyDescent="0.25">
      <c r="A142" s="235"/>
    </row>
    <row r="143" spans="1:1" x14ac:dyDescent="0.25">
      <c r="A143" s="235"/>
    </row>
    <row r="144" spans="1:1" x14ac:dyDescent="0.25">
      <c r="A144" s="235"/>
    </row>
    <row r="145" spans="1:1" x14ac:dyDescent="0.25">
      <c r="A145" s="234"/>
    </row>
    <row r="146" spans="1:1" x14ac:dyDescent="0.25">
      <c r="A146" s="234"/>
    </row>
    <row r="147" spans="1:1" x14ac:dyDescent="0.25">
      <c r="A147" s="235"/>
    </row>
    <row r="148" spans="1:1" x14ac:dyDescent="0.25">
      <c r="A148" s="235"/>
    </row>
    <row r="149" spans="1:1" x14ac:dyDescent="0.25">
      <c r="A149" s="235"/>
    </row>
    <row r="150" spans="1:1" x14ac:dyDescent="0.25">
      <c r="A150" s="235"/>
    </row>
    <row r="151" spans="1:1" x14ac:dyDescent="0.25">
      <c r="A151" s="235"/>
    </row>
    <row r="152" spans="1:1" x14ac:dyDescent="0.25">
      <c r="A152" s="235"/>
    </row>
    <row r="153" spans="1:1" x14ac:dyDescent="0.25">
      <c r="A153" s="235"/>
    </row>
    <row r="154" spans="1:1" x14ac:dyDescent="0.25">
      <c r="A154" s="234"/>
    </row>
    <row r="155" spans="1:1" x14ac:dyDescent="0.25">
      <c r="A155" s="235"/>
    </row>
    <row r="156" spans="1:1" x14ac:dyDescent="0.25">
      <c r="A156" s="235"/>
    </row>
    <row r="157" spans="1:1" x14ac:dyDescent="0.25">
      <c r="A157" s="235"/>
    </row>
    <row r="158" spans="1:1" x14ac:dyDescent="0.25">
      <c r="A158" s="235"/>
    </row>
    <row r="159" spans="1:1" x14ac:dyDescent="0.25">
      <c r="A159" s="235"/>
    </row>
    <row r="160" spans="1:1" x14ac:dyDescent="0.25">
      <c r="A160" s="235"/>
    </row>
    <row r="161" spans="1:1" x14ac:dyDescent="0.25">
      <c r="A161" s="235"/>
    </row>
    <row r="162" spans="1:1" x14ac:dyDescent="0.25">
      <c r="A162" s="235"/>
    </row>
    <row r="163" spans="1:1" x14ac:dyDescent="0.25">
      <c r="A163" s="235"/>
    </row>
    <row r="164" spans="1:1" x14ac:dyDescent="0.25">
      <c r="A164" s="235"/>
    </row>
    <row r="165" spans="1:1" x14ac:dyDescent="0.25">
      <c r="A165" s="235"/>
    </row>
    <row r="166" spans="1:1" x14ac:dyDescent="0.25">
      <c r="A166" s="235"/>
    </row>
    <row r="167" spans="1:1" x14ac:dyDescent="0.25">
      <c r="A167" s="235"/>
    </row>
    <row r="168" spans="1:1" x14ac:dyDescent="0.25">
      <c r="A168" s="235"/>
    </row>
    <row r="169" spans="1:1" x14ac:dyDescent="0.25">
      <c r="A169" s="235"/>
    </row>
    <row r="170" spans="1:1" x14ac:dyDescent="0.25">
      <c r="A170" s="235"/>
    </row>
    <row r="171" spans="1:1" x14ac:dyDescent="0.25">
      <c r="A171" s="235"/>
    </row>
    <row r="172" spans="1:1" x14ac:dyDescent="0.25">
      <c r="A172" s="235"/>
    </row>
    <row r="173" spans="1:1" x14ac:dyDescent="0.25">
      <c r="A173" s="235"/>
    </row>
    <row r="174" spans="1:1" x14ac:dyDescent="0.25">
      <c r="A174" s="235"/>
    </row>
    <row r="175" spans="1:1" x14ac:dyDescent="0.25">
      <c r="A175" s="235"/>
    </row>
    <row r="176" spans="1:1" x14ac:dyDescent="0.25">
      <c r="A176" s="235"/>
    </row>
    <row r="177" spans="1:1" x14ac:dyDescent="0.25">
      <c r="A177" s="235"/>
    </row>
    <row r="178" spans="1:1" x14ac:dyDescent="0.25">
      <c r="A178" s="235"/>
    </row>
    <row r="179" spans="1:1" x14ac:dyDescent="0.25">
      <c r="A179" s="235"/>
    </row>
    <row r="180" spans="1:1" x14ac:dyDescent="0.25">
      <c r="A180" s="235"/>
    </row>
    <row r="181" spans="1:1" x14ac:dyDescent="0.25">
      <c r="A181" s="235"/>
    </row>
    <row r="182" spans="1:1" x14ac:dyDescent="0.25">
      <c r="A182" s="235"/>
    </row>
    <row r="183" spans="1:1" x14ac:dyDescent="0.25">
      <c r="A183" s="235"/>
    </row>
    <row r="184" spans="1:1" x14ac:dyDescent="0.25">
      <c r="A184" s="235"/>
    </row>
    <row r="185" spans="1:1" x14ac:dyDescent="0.25">
      <c r="A185" s="235"/>
    </row>
    <row r="186" spans="1:1" x14ac:dyDescent="0.25">
      <c r="A186" s="235"/>
    </row>
    <row r="187" spans="1:1" x14ac:dyDescent="0.25">
      <c r="A187" s="235"/>
    </row>
    <row r="188" spans="1:1" x14ac:dyDescent="0.25">
      <c r="A188" s="235"/>
    </row>
    <row r="189" spans="1:1" x14ac:dyDescent="0.25">
      <c r="A189" s="235"/>
    </row>
    <row r="190" spans="1:1" x14ac:dyDescent="0.25">
      <c r="A190" s="234"/>
    </row>
    <row r="191" spans="1:1" x14ac:dyDescent="0.25">
      <c r="A191" s="235"/>
    </row>
    <row r="192" spans="1:1" x14ac:dyDescent="0.25">
      <c r="A192" s="234"/>
    </row>
    <row r="193" spans="1:1" x14ac:dyDescent="0.25">
      <c r="A193" s="235"/>
    </row>
    <row r="194" spans="1:1" x14ac:dyDescent="0.25">
      <c r="A194" s="234"/>
    </row>
    <row r="195" spans="1:1" x14ac:dyDescent="0.25">
      <c r="A195" s="235"/>
    </row>
    <row r="196" spans="1:1" x14ac:dyDescent="0.25">
      <c r="A196" s="234"/>
    </row>
    <row r="197" spans="1:1" x14ac:dyDescent="0.25">
      <c r="A197" s="235"/>
    </row>
    <row r="198" spans="1:1" x14ac:dyDescent="0.25">
      <c r="A198" s="235"/>
    </row>
    <row r="199" spans="1:1" x14ac:dyDescent="0.25">
      <c r="A199" s="235"/>
    </row>
    <row r="200" spans="1:1" x14ac:dyDescent="0.25">
      <c r="A200" s="234"/>
    </row>
    <row r="201" spans="1:1" x14ac:dyDescent="0.25">
      <c r="A201" s="235"/>
    </row>
    <row r="202" spans="1:1" x14ac:dyDescent="0.25">
      <c r="A202" s="235"/>
    </row>
    <row r="203" spans="1:1" x14ac:dyDescent="0.25">
      <c r="A203" s="235"/>
    </row>
    <row r="204" spans="1:1" x14ac:dyDescent="0.25">
      <c r="A204" s="235"/>
    </row>
    <row r="205" spans="1:1" x14ac:dyDescent="0.25">
      <c r="A205" s="235"/>
    </row>
    <row r="206" spans="1:1" x14ac:dyDescent="0.25">
      <c r="A206" s="235"/>
    </row>
    <row r="207" spans="1:1" x14ac:dyDescent="0.25">
      <c r="A207" s="235"/>
    </row>
    <row r="208" spans="1:1" x14ac:dyDescent="0.25">
      <c r="A208" s="234"/>
    </row>
    <row r="209" spans="1:1" x14ac:dyDescent="0.25">
      <c r="A209" s="235"/>
    </row>
    <row r="210" spans="1:1" x14ac:dyDescent="0.25">
      <c r="A210" s="235"/>
    </row>
    <row r="211" spans="1:1" x14ac:dyDescent="0.25">
      <c r="A211" s="235"/>
    </row>
    <row r="212" spans="1:1" x14ac:dyDescent="0.25">
      <c r="A212" s="234"/>
    </row>
    <row r="213" spans="1:1" x14ac:dyDescent="0.25">
      <c r="A213" s="234"/>
    </row>
    <row r="214" spans="1:1" x14ac:dyDescent="0.25">
      <c r="A214" s="235"/>
    </row>
    <row r="215" spans="1:1" x14ac:dyDescent="0.25">
      <c r="A215" s="235"/>
    </row>
    <row r="216" spans="1:1" x14ac:dyDescent="0.25">
      <c r="A216" s="235"/>
    </row>
    <row r="217" spans="1:1" x14ac:dyDescent="0.25">
      <c r="A217" s="235"/>
    </row>
    <row r="218" spans="1:1" x14ac:dyDescent="0.25">
      <c r="A218" s="235"/>
    </row>
    <row r="219" spans="1:1" x14ac:dyDescent="0.25">
      <c r="A219" s="235"/>
    </row>
    <row r="220" spans="1:1" x14ac:dyDescent="0.25">
      <c r="A220" s="235"/>
    </row>
    <row r="221" spans="1:1" x14ac:dyDescent="0.25">
      <c r="A221" s="235"/>
    </row>
    <row r="222" spans="1:1" x14ac:dyDescent="0.25">
      <c r="A222" s="235"/>
    </row>
    <row r="223" spans="1:1" x14ac:dyDescent="0.25">
      <c r="A223" s="235"/>
    </row>
    <row r="224" spans="1:1" x14ac:dyDescent="0.25">
      <c r="A224" s="235"/>
    </row>
    <row r="225" spans="1:1" x14ac:dyDescent="0.25">
      <c r="A225" s="235"/>
    </row>
    <row r="226" spans="1:1" x14ac:dyDescent="0.25">
      <c r="A226" s="235"/>
    </row>
    <row r="227" spans="1:1" x14ac:dyDescent="0.25">
      <c r="A227" s="235"/>
    </row>
  </sheetData>
  <mergeCells count="1">
    <mergeCell ref="B2:G8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25" workbookViewId="0">
      <selection activeCell="C47" sqref="C47"/>
    </sheetView>
  </sheetViews>
  <sheetFormatPr baseColWidth="10" defaultColWidth="11.42578125" defaultRowHeight="14.25" x14ac:dyDescent="0.25"/>
  <cols>
    <col min="1" max="1" width="1.42578125" style="71" customWidth="1"/>
    <col min="2" max="2" width="44.28515625" style="71" bestFit="1" customWidth="1"/>
    <col min="3" max="3" width="12.7109375" style="71" customWidth="1"/>
    <col min="4" max="4" width="13.42578125" style="71" customWidth="1"/>
    <col min="5" max="5" width="14.28515625" style="71" customWidth="1"/>
    <col min="6" max="7" width="12.7109375" style="71" customWidth="1"/>
    <col min="8" max="16384" width="11.42578125" style="71"/>
  </cols>
  <sheetData>
    <row r="1" spans="1:7" s="100" customFormat="1" ht="15" x14ac:dyDescent="0.25">
      <c r="A1" s="548" t="s">
        <v>174</v>
      </c>
      <c r="B1" s="548"/>
      <c r="C1" s="548"/>
      <c r="D1" s="548"/>
      <c r="E1" s="548"/>
      <c r="F1" s="548"/>
      <c r="G1" s="548"/>
    </row>
    <row r="2" spans="1:7" s="101" customFormat="1" ht="15.75" x14ac:dyDescent="0.25">
      <c r="A2" s="548" t="s">
        <v>330</v>
      </c>
      <c r="B2" s="548"/>
      <c r="C2" s="548"/>
      <c r="D2" s="548"/>
      <c r="E2" s="548"/>
      <c r="F2" s="548"/>
      <c r="G2" s="548"/>
    </row>
    <row r="3" spans="1:7" s="101" customFormat="1" ht="15.75" x14ac:dyDescent="0.25">
      <c r="A3" s="548" t="s">
        <v>138</v>
      </c>
      <c r="B3" s="548"/>
      <c r="C3" s="548"/>
      <c r="D3" s="548"/>
      <c r="E3" s="548"/>
      <c r="F3" s="548"/>
      <c r="G3" s="548"/>
    </row>
    <row r="4" spans="1:7" s="101" customFormat="1" ht="15.6" x14ac:dyDescent="0.3">
      <c r="A4" s="548" t="s">
        <v>752</v>
      </c>
      <c r="B4" s="548"/>
      <c r="C4" s="548"/>
      <c r="D4" s="548"/>
      <c r="E4" s="548"/>
      <c r="F4" s="548"/>
      <c r="G4" s="548"/>
    </row>
    <row r="5" spans="1:7" s="102" customFormat="1" ht="15" thickBot="1" x14ac:dyDescent="0.35">
      <c r="A5" s="549" t="s">
        <v>125</v>
      </c>
      <c r="B5" s="549"/>
      <c r="C5" s="549"/>
      <c r="D5" s="549"/>
      <c r="E5" s="549"/>
      <c r="F5" s="549"/>
      <c r="G5" s="549"/>
    </row>
    <row r="6" spans="1:7" s="98" customFormat="1" ht="45.75" thickBot="1" x14ac:dyDescent="0.3">
      <c r="A6" s="547" t="s">
        <v>116</v>
      </c>
      <c r="B6" s="547"/>
      <c r="C6" s="99" t="s">
        <v>240</v>
      </c>
      <c r="D6" s="99" t="s">
        <v>237</v>
      </c>
      <c r="E6" s="99" t="s">
        <v>238</v>
      </c>
      <c r="F6" s="99" t="s">
        <v>241</v>
      </c>
      <c r="G6" s="99" t="s">
        <v>239</v>
      </c>
    </row>
    <row r="7" spans="1:7" ht="20.100000000000001" customHeight="1" x14ac:dyDescent="0.3">
      <c r="A7" s="103"/>
      <c r="B7" s="104"/>
      <c r="C7" s="105"/>
      <c r="D7" s="105"/>
      <c r="E7" s="105"/>
      <c r="F7" s="105"/>
      <c r="G7" s="105"/>
    </row>
    <row r="8" spans="1:7" ht="20.100000000000001" customHeight="1" x14ac:dyDescent="0.3">
      <c r="A8" s="106" t="s">
        <v>57</v>
      </c>
      <c r="B8" s="107"/>
      <c r="C8" s="105"/>
      <c r="D8" s="105"/>
      <c r="E8" s="105"/>
      <c r="F8" s="105"/>
      <c r="G8" s="105"/>
    </row>
    <row r="9" spans="1:7" ht="20.100000000000001" customHeight="1" x14ac:dyDescent="0.25">
      <c r="A9" s="108"/>
      <c r="B9" s="109"/>
      <c r="C9" s="105"/>
      <c r="D9" s="105"/>
      <c r="E9" s="105"/>
      <c r="F9" s="105"/>
      <c r="G9" s="105"/>
    </row>
    <row r="10" spans="1:7" ht="20.100000000000001" customHeight="1" x14ac:dyDescent="0.25">
      <c r="A10" s="108"/>
      <c r="B10" s="109" t="s">
        <v>59</v>
      </c>
      <c r="C10" s="288"/>
      <c r="D10" s="288"/>
      <c r="E10" s="288"/>
      <c r="F10" s="288"/>
      <c r="G10" s="288"/>
    </row>
    <row r="11" spans="1:7" ht="20.100000000000001" customHeight="1" x14ac:dyDescent="0.25">
      <c r="A11" s="110"/>
      <c r="B11" s="111" t="s">
        <v>61</v>
      </c>
      <c r="C11" s="289">
        <v>306388.19</v>
      </c>
      <c r="D11" s="289">
        <f>3120166.93+3000</f>
        <v>3123166.93</v>
      </c>
      <c r="E11" s="289">
        <v>2972250.93</v>
      </c>
      <c r="F11" s="289">
        <f>454304.19+3000</f>
        <v>457304.19</v>
      </c>
      <c r="G11" s="289">
        <f>+F11-C11</f>
        <v>150916</v>
      </c>
    </row>
    <row r="12" spans="1:7" ht="20.100000000000001" customHeight="1" x14ac:dyDescent="0.2">
      <c r="A12" s="110"/>
      <c r="B12" s="111" t="s">
        <v>63</v>
      </c>
      <c r="C12" s="289">
        <v>250000.4</v>
      </c>
      <c r="D12" s="289">
        <f>2851294.86+45554</f>
        <v>2896848.86</v>
      </c>
      <c r="E12" s="317">
        <f>3101294.86+34554.1</f>
        <v>3135848.96</v>
      </c>
      <c r="F12" s="289">
        <f>+C12+D12-E12</f>
        <v>11000.299999999814</v>
      </c>
      <c r="G12" s="289">
        <f>+F12-C12</f>
        <v>-239000.10000000018</v>
      </c>
    </row>
    <row r="13" spans="1:7" ht="20.100000000000001" customHeight="1" x14ac:dyDescent="0.25">
      <c r="A13" s="110"/>
      <c r="B13" s="111" t="s">
        <v>65</v>
      </c>
      <c r="C13" s="289"/>
      <c r="D13" s="289"/>
      <c r="E13" s="289"/>
      <c r="F13" s="289"/>
      <c r="G13" s="289"/>
    </row>
    <row r="14" spans="1:7" ht="20.100000000000001" customHeight="1" x14ac:dyDescent="0.25">
      <c r="A14" s="110"/>
      <c r="B14" s="111" t="s">
        <v>67</v>
      </c>
      <c r="C14" s="289"/>
      <c r="D14" s="289"/>
      <c r="E14" s="289"/>
      <c r="F14" s="289"/>
      <c r="G14" s="289"/>
    </row>
    <row r="15" spans="1:7" ht="20.100000000000001" customHeight="1" x14ac:dyDescent="0.25">
      <c r="A15" s="110"/>
      <c r="B15" s="111" t="s">
        <v>69</v>
      </c>
      <c r="C15" s="289"/>
      <c r="D15" s="289"/>
      <c r="E15" s="289"/>
      <c r="F15" s="289"/>
      <c r="G15" s="289"/>
    </row>
    <row r="16" spans="1:7" ht="20.100000000000001" customHeight="1" x14ac:dyDescent="0.25">
      <c r="A16" s="110"/>
      <c r="B16" s="111" t="s">
        <v>71</v>
      </c>
      <c r="C16" s="289"/>
      <c r="D16" s="289"/>
      <c r="E16" s="289"/>
      <c r="F16" s="289"/>
      <c r="G16" s="289"/>
    </row>
    <row r="17" spans="1:7" ht="20.100000000000001" customHeight="1" x14ac:dyDescent="0.25">
      <c r="A17" s="110"/>
      <c r="B17" s="111" t="s">
        <v>73</v>
      </c>
      <c r="C17" s="289"/>
      <c r="D17" s="289"/>
      <c r="E17" s="289"/>
      <c r="F17" s="289"/>
      <c r="G17" s="289"/>
    </row>
    <row r="18" spans="1:7" ht="20.100000000000001" customHeight="1" x14ac:dyDescent="0.25">
      <c r="A18" s="108"/>
      <c r="B18" s="109"/>
      <c r="C18" s="289"/>
      <c r="D18" s="289"/>
      <c r="E18" s="289"/>
      <c r="F18" s="289"/>
      <c r="G18" s="289"/>
    </row>
    <row r="19" spans="1:7" ht="20.100000000000001" customHeight="1" x14ac:dyDescent="0.25">
      <c r="A19" s="108"/>
      <c r="B19" s="109" t="s">
        <v>76</v>
      </c>
      <c r="C19" s="289"/>
      <c r="D19" s="289"/>
      <c r="E19" s="289"/>
      <c r="F19" s="289"/>
      <c r="G19" s="289"/>
    </row>
    <row r="20" spans="1:7" ht="20.100000000000001" customHeight="1" x14ac:dyDescent="0.25">
      <c r="A20" s="110"/>
      <c r="B20" s="111" t="s">
        <v>78</v>
      </c>
      <c r="C20" s="289"/>
      <c r="D20" s="289"/>
      <c r="E20" s="289"/>
      <c r="F20" s="289"/>
      <c r="G20" s="289"/>
    </row>
    <row r="21" spans="1:7" ht="20.100000000000001" customHeight="1" x14ac:dyDescent="0.25">
      <c r="A21" s="110"/>
      <c r="B21" s="111" t="s">
        <v>80</v>
      </c>
      <c r="C21" s="289"/>
      <c r="D21" s="289"/>
      <c r="E21" s="289"/>
      <c r="F21" s="289"/>
      <c r="G21" s="289"/>
    </row>
    <row r="22" spans="1:7" ht="20.100000000000001" customHeight="1" x14ac:dyDescent="0.25">
      <c r="A22" s="110"/>
      <c r="B22" s="111" t="s">
        <v>83</v>
      </c>
      <c r="C22" s="289"/>
      <c r="D22" s="289"/>
      <c r="E22" s="289"/>
      <c r="F22" s="289"/>
      <c r="G22" s="289"/>
    </row>
    <row r="23" spans="1:7" ht="20.100000000000001" customHeight="1" x14ac:dyDescent="0.25">
      <c r="A23" s="110"/>
      <c r="B23" s="111" t="s">
        <v>86</v>
      </c>
      <c r="C23" s="289">
        <f>243318.12+9272+150000+21975.8</f>
        <v>424565.92</v>
      </c>
      <c r="D23" s="289">
        <v>7269.01</v>
      </c>
      <c r="E23" s="289">
        <v>0</v>
      </c>
      <c r="F23" s="289">
        <f>+C23+D23</f>
        <v>431834.93</v>
      </c>
      <c r="G23" s="289">
        <f>+F23-C23</f>
        <v>7269.0100000000093</v>
      </c>
    </row>
    <row r="24" spans="1:7" ht="20.100000000000001" customHeight="1" x14ac:dyDescent="0.25">
      <c r="A24" s="110"/>
      <c r="B24" s="111" t="s">
        <v>87</v>
      </c>
      <c r="C24" s="289">
        <v>5000</v>
      </c>
      <c r="D24" s="289"/>
      <c r="E24" s="289"/>
      <c r="F24" s="289">
        <v>5000</v>
      </c>
      <c r="G24" s="289">
        <v>0</v>
      </c>
    </row>
    <row r="25" spans="1:7" ht="20.100000000000001" customHeight="1" x14ac:dyDescent="0.25">
      <c r="A25" s="110"/>
      <c r="B25" s="111" t="s">
        <v>89</v>
      </c>
      <c r="C25" s="289">
        <v>-265941</v>
      </c>
      <c r="D25" s="289">
        <v>0</v>
      </c>
      <c r="E25" s="289">
        <v>45771.3</v>
      </c>
      <c r="F25" s="289">
        <f>+C25-E25</f>
        <v>-311712.3</v>
      </c>
      <c r="G25" s="289">
        <f>+F25-C25</f>
        <v>-45771.299999999988</v>
      </c>
    </row>
    <row r="26" spans="1:7" ht="20.100000000000001" customHeight="1" x14ac:dyDescent="0.25">
      <c r="A26" s="110"/>
      <c r="B26" s="111" t="s">
        <v>90</v>
      </c>
      <c r="C26" s="289"/>
      <c r="D26" s="289"/>
      <c r="E26" s="289"/>
      <c r="F26" s="289"/>
      <c r="G26" s="289"/>
    </row>
    <row r="27" spans="1:7" ht="20.100000000000001" customHeight="1" x14ac:dyDescent="0.25">
      <c r="A27" s="110"/>
      <c r="B27" s="111" t="s">
        <v>92</v>
      </c>
      <c r="C27" s="289"/>
      <c r="D27" s="289"/>
      <c r="E27" s="289"/>
      <c r="F27" s="289"/>
      <c r="G27" s="289"/>
    </row>
    <row r="28" spans="1:7" ht="20.100000000000001" customHeight="1" x14ac:dyDescent="0.25">
      <c r="A28" s="110"/>
      <c r="B28" s="111" t="s">
        <v>94</v>
      </c>
      <c r="C28" s="289"/>
      <c r="D28" s="289"/>
      <c r="E28" s="289"/>
      <c r="F28" s="289"/>
      <c r="G28" s="289"/>
    </row>
    <row r="29" spans="1:7" ht="20.100000000000001" customHeight="1" thickBot="1" x14ac:dyDescent="0.3">
      <c r="A29" s="112"/>
      <c r="B29" s="113"/>
      <c r="C29" s="290"/>
      <c r="D29" s="290"/>
      <c r="E29" s="290"/>
      <c r="F29" s="290"/>
      <c r="G29" s="290"/>
    </row>
    <row r="32" spans="1:7" x14ac:dyDescent="0.25">
      <c r="B32" s="546"/>
      <c r="C32" s="546"/>
      <c r="D32" s="546"/>
      <c r="E32" s="546"/>
      <c r="F32" s="546"/>
      <c r="G32" s="546"/>
    </row>
    <row r="33" spans="2:7" x14ac:dyDescent="0.25">
      <c r="B33" s="546"/>
      <c r="C33" s="546"/>
      <c r="D33" s="546"/>
      <c r="E33" s="546"/>
      <c r="F33" s="546"/>
      <c r="G33" s="546"/>
    </row>
    <row r="34" spans="2:7" x14ac:dyDescent="0.25">
      <c r="B34" s="546"/>
      <c r="C34" s="546"/>
      <c r="D34" s="546"/>
      <c r="E34" s="546"/>
      <c r="F34" s="546"/>
      <c r="G34" s="546"/>
    </row>
    <row r="35" spans="2:7" x14ac:dyDescent="0.25">
      <c r="B35" s="546"/>
      <c r="C35" s="546"/>
      <c r="D35" s="546"/>
      <c r="E35" s="546"/>
      <c r="F35" s="546"/>
      <c r="G35" s="546"/>
    </row>
    <row r="36" spans="2:7" x14ac:dyDescent="0.25">
      <c r="B36" s="546"/>
      <c r="C36" s="546"/>
      <c r="D36" s="546"/>
      <c r="E36" s="546"/>
      <c r="F36" s="546"/>
      <c r="G36" s="546"/>
    </row>
    <row r="37" spans="2:7" x14ac:dyDescent="0.25">
      <c r="B37" s="546"/>
      <c r="C37" s="546"/>
      <c r="D37" s="546"/>
      <c r="E37" s="546"/>
      <c r="F37" s="546"/>
      <c r="G37" s="546"/>
    </row>
    <row r="38" spans="2:7" x14ac:dyDescent="0.25">
      <c r="B38" s="546"/>
      <c r="C38" s="546"/>
      <c r="D38" s="546"/>
      <c r="E38" s="546"/>
      <c r="F38" s="546"/>
      <c r="G38" s="546"/>
    </row>
    <row r="39" spans="2:7" x14ac:dyDescent="0.25">
      <c r="B39" s="546"/>
      <c r="C39" s="546"/>
      <c r="D39" s="546"/>
      <c r="E39" s="546"/>
      <c r="F39" s="546"/>
      <c r="G39" s="546"/>
    </row>
    <row r="40" spans="2:7" x14ac:dyDescent="0.25">
      <c r="B40" s="546"/>
      <c r="C40" s="546"/>
      <c r="D40" s="546"/>
      <c r="E40" s="546"/>
      <c r="F40" s="546"/>
      <c r="G40" s="546"/>
    </row>
    <row r="41" spans="2:7" x14ac:dyDescent="0.25">
      <c r="B41" s="546"/>
      <c r="C41" s="546"/>
      <c r="D41" s="546"/>
      <c r="E41" s="546"/>
      <c r="F41" s="546"/>
      <c r="G41" s="546"/>
    </row>
    <row r="42" spans="2:7" x14ac:dyDescent="0.25">
      <c r="B42" s="546"/>
      <c r="C42" s="546"/>
      <c r="D42" s="546"/>
      <c r="E42" s="546"/>
      <c r="F42" s="546"/>
      <c r="G42" s="546"/>
    </row>
  </sheetData>
  <mergeCells count="17">
    <mergeCell ref="A6:B6"/>
    <mergeCell ref="A1:G1"/>
    <mergeCell ref="A2:G2"/>
    <mergeCell ref="A3:G3"/>
    <mergeCell ref="A4:G4"/>
    <mergeCell ref="A5:G5"/>
    <mergeCell ref="B32:G32"/>
    <mergeCell ref="B33:G33"/>
    <mergeCell ref="B34:G34"/>
    <mergeCell ref="B35:G35"/>
    <mergeCell ref="B36:G36"/>
    <mergeCell ref="B42:G42"/>
    <mergeCell ref="B37:G37"/>
    <mergeCell ref="B38:G38"/>
    <mergeCell ref="B39:G39"/>
    <mergeCell ref="B40:G40"/>
    <mergeCell ref="B41:G41"/>
  </mergeCells>
  <pageMargins left="0.23622047244094491" right="0.15748031496062992" top="0.74803149606299213" bottom="0.74803149606299213" header="0.31496062992125984" footer="0.31496062992125984"/>
  <pageSetup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31" workbookViewId="0">
      <selection activeCell="G57" sqref="G57"/>
    </sheetView>
  </sheetViews>
  <sheetFormatPr baseColWidth="10" defaultColWidth="11.42578125" defaultRowHeight="14.25" x14ac:dyDescent="0.2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6384" width="11.42578125" style="8"/>
  </cols>
  <sheetData>
    <row r="1" spans="1:7" s="100" customFormat="1" ht="15" x14ac:dyDescent="0.25">
      <c r="A1" s="548" t="s">
        <v>174</v>
      </c>
      <c r="B1" s="548"/>
      <c r="C1" s="548"/>
      <c r="D1" s="548"/>
      <c r="E1" s="548"/>
      <c r="F1" s="548"/>
      <c r="G1" s="548"/>
    </row>
    <row r="2" spans="1:7" s="101" customFormat="1" ht="15.75" x14ac:dyDescent="0.25">
      <c r="A2" s="548" t="s">
        <v>330</v>
      </c>
      <c r="B2" s="548"/>
      <c r="C2" s="548"/>
      <c r="D2" s="548"/>
      <c r="E2" s="548"/>
      <c r="F2" s="548"/>
      <c r="G2" s="548"/>
    </row>
    <row r="3" spans="1:7" s="101" customFormat="1" ht="15.75" x14ac:dyDescent="0.25">
      <c r="A3" s="548" t="s">
        <v>139</v>
      </c>
      <c r="B3" s="548"/>
      <c r="C3" s="548"/>
      <c r="D3" s="548"/>
      <c r="E3" s="548"/>
      <c r="F3" s="548"/>
      <c r="G3" s="548"/>
    </row>
    <row r="4" spans="1:7" s="101" customFormat="1" ht="15.75" x14ac:dyDescent="0.25">
      <c r="A4" s="548" t="s">
        <v>751</v>
      </c>
      <c r="B4" s="548"/>
      <c r="C4" s="548"/>
      <c r="D4" s="548"/>
      <c r="E4" s="548"/>
      <c r="F4" s="548"/>
      <c r="G4" s="548"/>
    </row>
    <row r="5" spans="1:7" s="102" customFormat="1" ht="15.75" thickBot="1" x14ac:dyDescent="0.3">
      <c r="A5" s="549" t="s">
        <v>125</v>
      </c>
      <c r="B5" s="549"/>
      <c r="C5" s="549"/>
      <c r="D5" s="549"/>
      <c r="E5" s="549"/>
      <c r="F5" s="549"/>
      <c r="G5" s="549"/>
    </row>
    <row r="6" spans="1:7" s="116" customFormat="1" ht="37.5" customHeight="1" thickBot="1" x14ac:dyDescent="0.25">
      <c r="A6" s="567" t="s">
        <v>140</v>
      </c>
      <c r="B6" s="568"/>
      <c r="C6" s="114" t="s">
        <v>141</v>
      </c>
      <c r="D6" s="567" t="s">
        <v>142</v>
      </c>
      <c r="E6" s="569"/>
      <c r="F6" s="115" t="s">
        <v>143</v>
      </c>
      <c r="G6" s="114" t="s">
        <v>144</v>
      </c>
    </row>
    <row r="7" spans="1:7" ht="37.5" customHeight="1" x14ac:dyDescent="0.2">
      <c r="A7" s="570"/>
      <c r="B7" s="571"/>
      <c r="C7" s="33"/>
      <c r="D7" s="33"/>
      <c r="E7" s="33"/>
      <c r="F7" s="34"/>
      <c r="G7" s="33"/>
    </row>
    <row r="8" spans="1:7" x14ac:dyDescent="0.2">
      <c r="A8" s="572" t="s">
        <v>145</v>
      </c>
      <c r="B8" s="573"/>
      <c r="C8" s="4"/>
      <c r="D8" s="4"/>
      <c r="E8" s="572"/>
      <c r="F8" s="573"/>
      <c r="G8" s="4"/>
    </row>
    <row r="9" spans="1:7" ht="15" x14ac:dyDescent="0.2">
      <c r="A9" s="565" t="s">
        <v>146</v>
      </c>
      <c r="B9" s="566"/>
      <c r="C9" s="12"/>
      <c r="D9" s="12"/>
      <c r="E9" s="551"/>
      <c r="F9" s="552"/>
      <c r="G9" s="12"/>
    </row>
    <row r="10" spans="1:7" ht="15" x14ac:dyDescent="0.2">
      <c r="A10" s="551" t="s">
        <v>147</v>
      </c>
      <c r="B10" s="552"/>
      <c r="C10" s="12"/>
      <c r="D10" s="12"/>
      <c r="E10" s="551"/>
      <c r="F10" s="552"/>
      <c r="G10" s="12"/>
    </row>
    <row r="11" spans="1:7" ht="15" x14ac:dyDescent="0.2">
      <c r="A11" s="6"/>
      <c r="B11" s="15" t="s">
        <v>148</v>
      </c>
      <c r="C11" s="12"/>
      <c r="D11" s="12"/>
      <c r="E11" s="551"/>
      <c r="F11" s="552"/>
      <c r="G11" s="12"/>
    </row>
    <row r="12" spans="1:7" x14ac:dyDescent="0.2">
      <c r="A12" s="5"/>
      <c r="B12" s="15" t="s">
        <v>149</v>
      </c>
      <c r="C12" s="2"/>
      <c r="D12" s="2"/>
      <c r="E12" s="561"/>
      <c r="F12" s="562"/>
      <c r="G12" s="2"/>
    </row>
    <row r="13" spans="1:7" x14ac:dyDescent="0.2">
      <c r="A13" s="5"/>
      <c r="B13" s="15" t="s">
        <v>150</v>
      </c>
      <c r="C13" s="2"/>
      <c r="D13" s="2"/>
      <c r="E13" s="561"/>
      <c r="F13" s="562"/>
      <c r="G13" s="2"/>
    </row>
    <row r="14" spans="1:7" x14ac:dyDescent="0.2">
      <c r="A14" s="5"/>
      <c r="B14" s="2"/>
      <c r="C14" s="2"/>
      <c r="D14" s="2"/>
      <c r="E14" s="561"/>
      <c r="F14" s="562"/>
      <c r="G14" s="2"/>
    </row>
    <row r="15" spans="1:7" ht="15" x14ac:dyDescent="0.2">
      <c r="A15" s="551" t="s">
        <v>151</v>
      </c>
      <c r="B15" s="552"/>
      <c r="C15" s="12"/>
      <c r="D15" s="12"/>
      <c r="E15" s="551"/>
      <c r="F15" s="552"/>
      <c r="G15" s="12"/>
    </row>
    <row r="16" spans="1:7" x14ac:dyDescent="0.2">
      <c r="A16" s="5"/>
      <c r="B16" s="15" t="s">
        <v>152</v>
      </c>
      <c r="C16" s="2"/>
      <c r="D16" s="2"/>
      <c r="E16" s="561"/>
      <c r="F16" s="562"/>
      <c r="G16" s="2"/>
    </row>
    <row r="17" spans="1:7" ht="15" x14ac:dyDescent="0.2">
      <c r="A17" s="6"/>
      <c r="B17" s="15" t="s">
        <v>153</v>
      </c>
      <c r="C17" s="2"/>
      <c r="D17" s="2"/>
      <c r="E17" s="561"/>
      <c r="F17" s="562"/>
      <c r="G17" s="2"/>
    </row>
    <row r="18" spans="1:7" ht="15" x14ac:dyDescent="0.2">
      <c r="A18" s="6"/>
      <c r="B18" s="15" t="s">
        <v>149</v>
      </c>
      <c r="C18" s="12"/>
      <c r="D18" s="12"/>
      <c r="E18" s="551"/>
      <c r="F18" s="552"/>
      <c r="G18" s="12"/>
    </row>
    <row r="19" spans="1:7" x14ac:dyDescent="0.2">
      <c r="A19" s="5"/>
      <c r="B19" s="15" t="s">
        <v>150</v>
      </c>
      <c r="C19" s="2"/>
      <c r="D19" s="2"/>
      <c r="E19" s="561"/>
      <c r="F19" s="562"/>
      <c r="G19" s="2"/>
    </row>
    <row r="20" spans="1:7" ht="15" x14ac:dyDescent="0.2">
      <c r="A20" s="6"/>
      <c r="B20" s="12"/>
      <c r="C20" s="12"/>
      <c r="D20" s="12"/>
      <c r="E20" s="551"/>
      <c r="F20" s="552"/>
      <c r="G20" s="12"/>
    </row>
    <row r="21" spans="1:7" x14ac:dyDescent="0.2">
      <c r="A21" s="7"/>
      <c r="B21" s="3" t="s">
        <v>154</v>
      </c>
      <c r="C21" s="3"/>
      <c r="D21" s="3"/>
      <c r="E21" s="563"/>
      <c r="F21" s="564"/>
      <c r="G21" s="3"/>
    </row>
    <row r="22" spans="1:7" x14ac:dyDescent="0.2">
      <c r="A22" s="37"/>
      <c r="B22" s="38"/>
      <c r="C22" s="38"/>
      <c r="D22" s="38"/>
      <c r="E22" s="37"/>
      <c r="F22" s="38"/>
      <c r="G22" s="38"/>
    </row>
    <row r="23" spans="1:7" ht="15" x14ac:dyDescent="0.2">
      <c r="A23" s="565" t="s">
        <v>155</v>
      </c>
      <c r="B23" s="566"/>
      <c r="C23" s="12"/>
      <c r="D23" s="12"/>
      <c r="E23" s="551"/>
      <c r="F23" s="552"/>
      <c r="G23" s="12"/>
    </row>
    <row r="24" spans="1:7" ht="15" x14ac:dyDescent="0.2">
      <c r="A24" s="551" t="s">
        <v>147</v>
      </c>
      <c r="B24" s="552"/>
      <c r="C24" s="12"/>
      <c r="D24" s="12"/>
      <c r="E24" s="551"/>
      <c r="F24" s="552"/>
      <c r="G24" s="12"/>
    </row>
    <row r="25" spans="1:7" ht="15" x14ac:dyDescent="0.2">
      <c r="A25" s="6"/>
      <c r="B25" s="15" t="s">
        <v>148</v>
      </c>
      <c r="C25" s="12"/>
      <c r="D25" s="12"/>
      <c r="E25" s="551"/>
      <c r="F25" s="552"/>
      <c r="G25" s="12"/>
    </row>
    <row r="26" spans="1:7" x14ac:dyDescent="0.2">
      <c r="A26" s="5"/>
      <c r="B26" s="15" t="s">
        <v>149</v>
      </c>
      <c r="C26" s="2"/>
      <c r="D26" s="2"/>
      <c r="E26" s="561"/>
      <c r="F26" s="562"/>
      <c r="G26" s="2"/>
    </row>
    <row r="27" spans="1:7" x14ac:dyDescent="0.2">
      <c r="A27" s="5"/>
      <c r="B27" s="15" t="s">
        <v>150</v>
      </c>
      <c r="C27" s="2"/>
      <c r="D27" s="2"/>
      <c r="E27" s="561"/>
      <c r="F27" s="562"/>
      <c r="G27" s="2"/>
    </row>
    <row r="28" spans="1:7" x14ac:dyDescent="0.2">
      <c r="A28" s="5"/>
      <c r="B28" s="2"/>
      <c r="C28" s="2"/>
      <c r="D28" s="2"/>
      <c r="E28" s="561"/>
      <c r="F28" s="562"/>
      <c r="G28" s="2"/>
    </row>
    <row r="29" spans="1:7" ht="15" x14ac:dyDescent="0.2">
      <c r="A29" s="551" t="s">
        <v>151</v>
      </c>
      <c r="B29" s="552"/>
      <c r="C29" s="12"/>
      <c r="D29" s="12"/>
      <c r="E29" s="551"/>
      <c r="F29" s="552"/>
      <c r="G29" s="12"/>
    </row>
    <row r="30" spans="1:7" x14ac:dyDescent="0.2">
      <c r="A30" s="5"/>
      <c r="B30" s="15" t="s">
        <v>152</v>
      </c>
      <c r="C30" s="2"/>
      <c r="D30" s="2"/>
      <c r="E30" s="561"/>
      <c r="F30" s="562"/>
      <c r="G30" s="2"/>
    </row>
    <row r="31" spans="1:7" ht="15" x14ac:dyDescent="0.2">
      <c r="A31" s="6"/>
      <c r="B31" s="15" t="s">
        <v>153</v>
      </c>
      <c r="C31" s="2"/>
      <c r="D31" s="2"/>
      <c r="E31" s="561"/>
      <c r="F31" s="562"/>
      <c r="G31" s="2"/>
    </row>
    <row r="32" spans="1:7" ht="15" x14ac:dyDescent="0.2">
      <c r="A32" s="6"/>
      <c r="B32" s="15" t="s">
        <v>149</v>
      </c>
      <c r="C32" s="12"/>
      <c r="D32" s="12"/>
      <c r="E32" s="551"/>
      <c r="F32" s="552"/>
      <c r="G32" s="12"/>
    </row>
    <row r="33" spans="1:7" x14ac:dyDescent="0.2">
      <c r="A33" s="5"/>
      <c r="B33" s="15" t="s">
        <v>150</v>
      </c>
      <c r="C33" s="2"/>
      <c r="D33" s="2"/>
      <c r="E33" s="561"/>
      <c r="F33" s="562"/>
      <c r="G33" s="2"/>
    </row>
    <row r="34" spans="1:7" ht="15" x14ac:dyDescent="0.2">
      <c r="A34" s="6"/>
      <c r="B34" s="12"/>
      <c r="C34" s="12"/>
      <c r="D34" s="12"/>
      <c r="E34" s="551"/>
      <c r="F34" s="552"/>
      <c r="G34" s="12"/>
    </row>
    <row r="35" spans="1:7" x14ac:dyDescent="0.2">
      <c r="A35" s="7"/>
      <c r="B35" s="3" t="s">
        <v>156</v>
      </c>
      <c r="C35" s="3"/>
      <c r="D35" s="3"/>
      <c r="E35" s="563"/>
      <c r="F35" s="564"/>
      <c r="G35" s="3"/>
    </row>
    <row r="36" spans="1:7" x14ac:dyDescent="0.2">
      <c r="A36" s="5"/>
      <c r="B36" s="2"/>
      <c r="C36" s="2"/>
      <c r="D36" s="2"/>
      <c r="E36" s="561"/>
      <c r="F36" s="562"/>
      <c r="G36" s="2"/>
    </row>
    <row r="37" spans="1:7" x14ac:dyDescent="0.2">
      <c r="A37" s="5"/>
      <c r="B37" s="15" t="s">
        <v>157</v>
      </c>
      <c r="C37" s="2" t="s">
        <v>332</v>
      </c>
      <c r="D37" s="2" t="s">
        <v>175</v>
      </c>
      <c r="E37" s="555">
        <v>193914.43</v>
      </c>
      <c r="F37" s="556"/>
      <c r="G37" s="221">
        <v>354797.9</v>
      </c>
    </row>
    <row r="38" spans="1:7" x14ac:dyDescent="0.2">
      <c r="A38" s="5"/>
      <c r="B38" s="2"/>
      <c r="C38" s="2"/>
      <c r="D38" s="2"/>
      <c r="E38" s="557"/>
      <c r="F38" s="558"/>
      <c r="G38" s="222"/>
    </row>
    <row r="39" spans="1:7" ht="15" x14ac:dyDescent="0.2">
      <c r="A39" s="6"/>
      <c r="B39" s="12" t="s">
        <v>158</v>
      </c>
      <c r="C39" s="12"/>
      <c r="D39" s="12"/>
      <c r="E39" s="559">
        <f>+E37</f>
        <v>193914.43</v>
      </c>
      <c r="F39" s="560"/>
      <c r="G39" s="223">
        <f>+G37</f>
        <v>354797.9</v>
      </c>
    </row>
    <row r="40" spans="1:7" ht="15" x14ac:dyDescent="0.2">
      <c r="A40" s="6"/>
      <c r="B40" s="13"/>
      <c r="C40" s="13"/>
      <c r="D40" s="13"/>
      <c r="E40" s="6"/>
      <c r="F40" s="13"/>
      <c r="G40" s="13"/>
    </row>
    <row r="41" spans="1:7" ht="5.25" customHeight="1" thickBot="1" x14ac:dyDescent="0.25">
      <c r="A41" s="553"/>
      <c r="B41" s="554"/>
      <c r="C41" s="14"/>
      <c r="D41" s="14"/>
      <c r="E41" s="553"/>
      <c r="F41" s="554"/>
      <c r="G41" s="14"/>
    </row>
    <row r="44" spans="1:7" x14ac:dyDescent="0.2">
      <c r="B44" s="550"/>
      <c r="C44" s="550"/>
      <c r="D44" s="550"/>
      <c r="E44" s="550"/>
      <c r="F44" s="550"/>
      <c r="G44" s="550"/>
    </row>
    <row r="45" spans="1:7" x14ac:dyDescent="0.2">
      <c r="B45" s="550"/>
      <c r="C45" s="550"/>
      <c r="D45" s="550"/>
      <c r="E45" s="550"/>
      <c r="F45" s="550"/>
      <c r="G45" s="550"/>
    </row>
    <row r="46" spans="1:7" x14ac:dyDescent="0.2">
      <c r="B46" s="550"/>
      <c r="C46" s="550"/>
      <c r="D46" s="550"/>
      <c r="E46" s="550"/>
      <c r="F46" s="550"/>
      <c r="G46" s="550"/>
    </row>
    <row r="47" spans="1:7" x14ac:dyDescent="0.2">
      <c r="B47" s="85"/>
      <c r="C47" s="85"/>
      <c r="D47" s="85"/>
      <c r="E47" s="85"/>
      <c r="F47" s="85"/>
    </row>
    <row r="48" spans="1:7" x14ac:dyDescent="0.2">
      <c r="B48" s="550"/>
      <c r="C48" s="550"/>
      <c r="D48" s="550"/>
      <c r="E48" s="550"/>
      <c r="F48" s="550"/>
      <c r="G48" s="550"/>
    </row>
    <row r="49" spans="2:7" x14ac:dyDescent="0.2">
      <c r="B49" s="550"/>
      <c r="C49" s="550"/>
      <c r="D49" s="550"/>
      <c r="E49" s="550"/>
      <c r="F49" s="550"/>
      <c r="G49" s="550"/>
    </row>
    <row r="51" spans="2:7" x14ac:dyDescent="0.2">
      <c r="B51" s="550"/>
      <c r="C51" s="550"/>
      <c r="D51" s="550"/>
      <c r="E51" s="550"/>
      <c r="F51" s="550"/>
      <c r="G51" s="550"/>
    </row>
    <row r="52" spans="2:7" x14ac:dyDescent="0.2">
      <c r="B52" s="550"/>
      <c r="C52" s="550"/>
      <c r="D52" s="550"/>
      <c r="E52" s="550"/>
      <c r="F52" s="550"/>
      <c r="G52" s="550"/>
    </row>
    <row r="53" spans="2:7" x14ac:dyDescent="0.2">
      <c r="B53" s="550"/>
      <c r="C53" s="550"/>
      <c r="D53" s="550"/>
      <c r="E53" s="550"/>
      <c r="F53" s="550"/>
      <c r="G53" s="550"/>
    </row>
    <row r="54" spans="2:7" x14ac:dyDescent="0.2">
      <c r="B54" s="550"/>
      <c r="C54" s="550"/>
      <c r="D54" s="550"/>
      <c r="E54" s="550"/>
      <c r="F54" s="550"/>
      <c r="G54" s="550"/>
    </row>
    <row r="55" spans="2:7" x14ac:dyDescent="0.2">
      <c r="B55" s="550"/>
      <c r="C55" s="550"/>
      <c r="D55" s="550"/>
      <c r="E55" s="550"/>
      <c r="F55" s="550"/>
      <c r="G55" s="550"/>
    </row>
    <row r="56" spans="2:7" x14ac:dyDescent="0.2">
      <c r="B56" s="550"/>
      <c r="C56" s="550"/>
      <c r="D56" s="550"/>
      <c r="E56" s="550"/>
      <c r="F56" s="550"/>
      <c r="G56" s="550"/>
    </row>
  </sheetData>
  <mergeCells count="59">
    <mergeCell ref="E33:F33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E16:F16"/>
    <mergeCell ref="E17:F17"/>
    <mergeCell ref="A6:B6"/>
    <mergeCell ref="D6:E6"/>
    <mergeCell ref="A1:G1"/>
    <mergeCell ref="A2:G2"/>
    <mergeCell ref="A3:G3"/>
    <mergeCell ref="A4:G4"/>
    <mergeCell ref="A5:G5"/>
    <mergeCell ref="E18:F18"/>
    <mergeCell ref="A23:B23"/>
    <mergeCell ref="E23:F23"/>
    <mergeCell ref="E25:F25"/>
    <mergeCell ref="E26:F26"/>
    <mergeCell ref="E19:F19"/>
    <mergeCell ref="E20:F20"/>
    <mergeCell ref="E21:F21"/>
    <mergeCell ref="E27:F27"/>
    <mergeCell ref="E28:F28"/>
    <mergeCell ref="E29:F29"/>
    <mergeCell ref="A24:B24"/>
    <mergeCell ref="E24:F24"/>
    <mergeCell ref="B44:G44"/>
    <mergeCell ref="B45:G45"/>
    <mergeCell ref="B46:G46"/>
    <mergeCell ref="B48:G48"/>
    <mergeCell ref="A29:B29"/>
    <mergeCell ref="A41:B41"/>
    <mergeCell ref="E41:F41"/>
    <mergeCell ref="E37:F37"/>
    <mergeCell ref="E38:F38"/>
    <mergeCell ref="E39:F39"/>
    <mergeCell ref="E30:F30"/>
    <mergeCell ref="E34:F34"/>
    <mergeCell ref="E35:F35"/>
    <mergeCell ref="E36:F36"/>
    <mergeCell ref="E31:F31"/>
    <mergeCell ref="E32:F32"/>
    <mergeCell ref="B55:G55"/>
    <mergeCell ref="B56:G56"/>
    <mergeCell ref="B49:G49"/>
    <mergeCell ref="B51:G51"/>
    <mergeCell ref="B52:G52"/>
    <mergeCell ref="B53:G53"/>
    <mergeCell ref="B54:G54"/>
  </mergeCells>
  <pageMargins left="0.23622047244094491" right="0.27559055118110237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8</vt:i4>
      </vt:variant>
    </vt:vector>
  </HeadingPairs>
  <TitlesOfParts>
    <vt:vector size="35" baseType="lpstr">
      <vt:lpstr>CPCA-I-01</vt:lpstr>
      <vt:lpstr>CPCA-I-01-A (EDO RESULTADOS)</vt:lpstr>
      <vt:lpstr>CPCA-I-01-B</vt:lpstr>
      <vt:lpstr>CPCA-I-02</vt:lpstr>
      <vt:lpstr>CPCA-I-03</vt:lpstr>
      <vt:lpstr>CPCA-I-04</vt:lpstr>
      <vt:lpstr>CPCA-I-05 Notas</vt:lpstr>
      <vt:lpstr>CPCA-I-06</vt:lpstr>
      <vt:lpstr>CPCA-I-07</vt:lpstr>
      <vt:lpstr>CPCA-II-08 nueva</vt:lpstr>
      <vt:lpstr>CPCA-II-08-A...CONCIL. INGRESOS</vt:lpstr>
      <vt:lpstr>CPCA-II-09  nueva</vt:lpstr>
      <vt:lpstr>CPCA-II-09-A. nueva </vt:lpstr>
      <vt:lpstr>CPCA-II-09-B nuevo </vt:lpstr>
      <vt:lpstr>CPCA-II-09-C nuevo</vt:lpstr>
      <vt:lpstr>CPCA-II-09-D.CONCIL. EGRESOS</vt:lpstr>
      <vt:lpstr>CPCA-II-10</vt:lpstr>
      <vt:lpstr>CPCA-II-11</vt:lpstr>
      <vt:lpstr>CPCA-II-12</vt:lpstr>
      <vt:lpstr>CPCA-III-14 nuevo</vt:lpstr>
      <vt:lpstr>CPCA-IV-15</vt:lpstr>
      <vt:lpstr>CPCA-IV-16</vt:lpstr>
      <vt:lpstr>CPCA-IV-17 nuevo</vt:lpstr>
      <vt:lpstr>Lista </vt:lpstr>
      <vt:lpstr>Lista CORUJO</vt:lpstr>
      <vt:lpstr>Hoja1</vt:lpstr>
      <vt:lpstr>Hoja10</vt:lpstr>
      <vt:lpstr>'CPCA-II-09-B nuevo '!Área_de_impresión</vt:lpstr>
      <vt:lpstr>'CPCA-II-09-C nuevo'!Área_de_impresión</vt:lpstr>
      <vt:lpstr>'CPCA-III-14 nuevo'!Área_de_impresión</vt:lpstr>
      <vt:lpstr>'CPCA-IV-17 nuevo'!Área_de_impresión</vt:lpstr>
      <vt:lpstr>'Lista '!Área_de_impresión</vt:lpstr>
      <vt:lpstr>'CPCA-I-05 Notas'!OLE_LINK1</vt:lpstr>
      <vt:lpstr>'CPCA-I-01-A (EDO RESULTADOS)'!Títulos_a_imprimir</vt:lpstr>
      <vt:lpstr>'CPCA-I-03'!Títulos_a_imprimir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Comunicación</dc:creator>
  <cp:lastModifiedBy>MusorAyudante</cp:lastModifiedBy>
  <cp:lastPrinted>2015-10-22T20:14:30Z</cp:lastPrinted>
  <dcterms:created xsi:type="dcterms:W3CDTF">2014-03-28T01:13:38Z</dcterms:created>
  <dcterms:modified xsi:type="dcterms:W3CDTF">2015-11-04T19:16:54Z</dcterms:modified>
</cp:coreProperties>
</file>