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FEBRERO 2013" sheetId="1" r:id="rId1"/>
  </sheets>
  <definedNames>
    <definedName name="_xlnm.Print_Area" localSheetId="0">'FEBRERO 2013'!$A$1:$I$116</definedName>
  </definedNames>
  <calcPr fullCalcOnLoad="1"/>
</workbook>
</file>

<file path=xl/sharedStrings.xml><?xml version="1.0" encoding="utf-8"?>
<sst xmlns="http://schemas.openxmlformats.org/spreadsheetml/2006/main" count="421" uniqueCount="312">
  <si>
    <t>No. Oficio</t>
  </si>
  <si>
    <t>Nombre</t>
  </si>
  <si>
    <t>Gastos de viaje</t>
  </si>
  <si>
    <t>Total</t>
  </si>
  <si>
    <t>JESÚS ENRIQUE CHÁVEZ CORRALES</t>
  </si>
  <si>
    <t>DOCENTE DIR. ACADÉMICA</t>
  </si>
  <si>
    <t>AUXILIAR DE MANTENIMIENTO DIR. ACADÉMICA</t>
  </si>
  <si>
    <t>MIGUEL HORALDO CARRASCO TARAZÓN</t>
  </si>
  <si>
    <t>CHOFER COORD. ZONA SUR</t>
  </si>
  <si>
    <t>JEFE DEPTO. DIR. ADMINISTRATIVA</t>
  </si>
  <si>
    <t>JESÚS BALTIÉRREZ HERNÁNDEZ</t>
  </si>
  <si>
    <t>JUAN MANUEL MENDOZA LÓPEZ</t>
  </si>
  <si>
    <t>SUPERVISOR ZONA SUR MAYO</t>
  </si>
  <si>
    <t>MARTHA PATRICIA REDONDO ARVIZU</t>
  </si>
  <si>
    <t>SUPERVISOR ZONA NORTE</t>
  </si>
  <si>
    <t>JESÚS ACUÑA ACUÑA</t>
  </si>
  <si>
    <t>OFICIAL DE MANTENIMIENTO DIR. ADMINISTRATIVA</t>
  </si>
  <si>
    <t>CHOFER DIR. ADMINISTRATIVA</t>
  </si>
  <si>
    <t>JOSÉ VICENTE NÚÑEZ DOZAL</t>
  </si>
  <si>
    <t>RICARDO BARCELÓ LINO</t>
  </si>
  <si>
    <t>MANUEL DE JESÚS SILVA SILVA</t>
  </si>
  <si>
    <t>DIRECTOR BANÁMICHI</t>
  </si>
  <si>
    <t>DIRECTOR BENJAMÍN HILL</t>
  </si>
  <si>
    <t>MARTÍN CAÑEZ NORIEGA</t>
  </si>
  <si>
    <t>DIRECTOR PLUTARCO E. CALLES</t>
  </si>
  <si>
    <t>LEONOR MAGALY REYES GURROLA</t>
  </si>
  <si>
    <t>DIRECTOR SAN LUIS RÍO COL.</t>
  </si>
  <si>
    <t>JESÚS REY JIMÉNEZ DE LA TOBA</t>
  </si>
  <si>
    <t>DIRECTOR CARBÓ</t>
  </si>
  <si>
    <t>JOSÉ ANTONIO ESTRELLA BUITIMEA</t>
  </si>
  <si>
    <t>DIRECTOR ESQUEDA</t>
  </si>
  <si>
    <t>DOCENTE BACOBAMPO</t>
  </si>
  <si>
    <t>DOCENTE BÁCUM</t>
  </si>
  <si>
    <t>JUAN CARLOS MONTAÑO RUIZ</t>
  </si>
  <si>
    <t>MANUEL BUSTAMANTE MÉNDEZ</t>
  </si>
  <si>
    <t>ALMA DELIA PERFECTO LÓPEZ</t>
  </si>
  <si>
    <t>DOCENTE PTO. LIBERTAD</t>
  </si>
  <si>
    <t>ARMANDO RAMÍREZ DOMÍNGUEZ</t>
  </si>
  <si>
    <t>JESÚS ANDRÉS MIRANDA COTA</t>
  </si>
  <si>
    <t>DIRECTOR DE VINCULACIÓN</t>
  </si>
  <si>
    <t>JEFE DEPTO. DIR. VINCULACIÓN</t>
  </si>
  <si>
    <t>JOSÉ CARLOS AGUIRRE ROSAS</t>
  </si>
  <si>
    <t>DIRECTOR ACADÉMICO</t>
  </si>
  <si>
    <t>FERMÍN HERNÁNDEZ FRAIJO</t>
  </si>
  <si>
    <t>DOCENTE POB. MIGUEL ALEMÁN</t>
  </si>
  <si>
    <t>DOCENTE SAHUARIPA</t>
  </si>
  <si>
    <t>ROSA ELENA CHIMEO DE JESÚS</t>
  </si>
  <si>
    <t>DOCENTE PESQUEIRA</t>
  </si>
  <si>
    <t>DOCENTE LUIS B. SÁNCHEZ</t>
  </si>
  <si>
    <t>GABRIELA LEYVA RAMOS</t>
  </si>
  <si>
    <t>DOCENTE NOGALES I</t>
  </si>
  <si>
    <t>DOCENTE NOGALES II</t>
  </si>
  <si>
    <t>DOCENTE PLUTARCO E. CALLES</t>
  </si>
  <si>
    <t>GISELA DE JESÚS BARRERAS SOTO</t>
  </si>
  <si>
    <t>DANIELA ADRIANA GRACIA RAMÍREZ</t>
  </si>
  <si>
    <t>DOCENTE ESPERANZA</t>
  </si>
  <si>
    <t>DOCENTE BUAYSIACOBE</t>
  </si>
  <si>
    <t>MARITZA VALDEZ ARMENTA</t>
  </si>
  <si>
    <t>FRANCIA LIDIA LAGARDA GARCÍA</t>
  </si>
  <si>
    <t>DOCENTE CAJEME</t>
  </si>
  <si>
    <t>MARTHA IDALIA PARRA GUERRERO</t>
  </si>
  <si>
    <t>GIZETH GPE. MERCADO GÓMEZ</t>
  </si>
  <si>
    <t>DOCENTE JÚPARE</t>
  </si>
  <si>
    <t>JOSELYN ALEXANDRA YEPIZ PALOMARES</t>
  </si>
  <si>
    <t>DOCENTE SAN PEDRO DE LA CUEVA</t>
  </si>
  <si>
    <t>DOCENTE BACERAC</t>
  </si>
  <si>
    <t>ROSARIO ALMADA BACA</t>
  </si>
  <si>
    <t>DOCENTE STA. MA. DEL BUÁRAJE</t>
  </si>
  <si>
    <t>DOCENTE LOS TANQUES</t>
  </si>
  <si>
    <t>DOCENTE BAHÍA DE LOBOS</t>
  </si>
  <si>
    <t>DOCENTE YÉCORA</t>
  </si>
  <si>
    <t>LORENA SARAHÍ CRUZ OLIVA</t>
  </si>
  <si>
    <t>DOCENTE TIERRA BLANCA</t>
  </si>
  <si>
    <t>ENEDINA MOLINA RODRÍGUEZ</t>
  </si>
  <si>
    <t>MARINA GUZMÁN SASTRE</t>
  </si>
  <si>
    <t>DOCENTE ESQUEDA</t>
  </si>
  <si>
    <t>SALVADOR ACOSTA CARBALLO</t>
  </si>
  <si>
    <t>FCO. EDUARDO HURTADO CORRAL</t>
  </si>
  <si>
    <t>BLANCA ESTHELA ENCINAS FIGUEROA</t>
  </si>
  <si>
    <t>REYES QUIJANO GALAVIZ</t>
  </si>
  <si>
    <t>COORD. TÉCNICO DIR. ACADÉMICA</t>
  </si>
  <si>
    <t>DOCENTE EJ. 24 DE FEB</t>
  </si>
  <si>
    <t>DA-045/2013</t>
  </si>
  <si>
    <t>TRASLADO DE MATERIAL Y PAPELERÍA, 13-15 FEB. CAJEME, ESPERANZA, FCO. JAVIER MINA, JÚPARE, 24 DE FEB. MASIACA</t>
  </si>
  <si>
    <t>DA/297</t>
  </si>
  <si>
    <t>ACOMPAÑAR A ALUMNO A RECIBIR ASESORÍAS DE QUÍMICA, 14-16 FEB. HERMOSILLO</t>
  </si>
  <si>
    <t>DA/298</t>
  </si>
  <si>
    <t>ACOMPAÑAR A ALUMNO A LA XXII OLIMPIADA NACIONAL DE QUÍMICA, 17-22 FEB. CHIHUAHUA, CH.</t>
  </si>
  <si>
    <t>DV-039/2013</t>
  </si>
  <si>
    <t>PROMOTOR CULTURAL PLUTARCO E. CALLES</t>
  </si>
  <si>
    <t>ASISTIR A REUNIÓN PREVIA A AZMUN 2013, 16 FEB. HERMOSILLO, SON.</t>
  </si>
  <si>
    <t>DV-038/2013</t>
  </si>
  <si>
    <t>PROMOTOR CULTURAL PTO. LIBERTAD</t>
  </si>
  <si>
    <t>CAPACITAR A PERSONAL DE NUEVO INGRESO EN CONTROL ESCOLAR, 11-12 FEB. JÚPARE</t>
  </si>
  <si>
    <t>DP/011/2013</t>
  </si>
  <si>
    <t>YITZHAK ZENEN PÉREZ PADILLA</t>
  </si>
  <si>
    <t>COORD. TÉCNICO DIR. PLANEACIÓN</t>
  </si>
  <si>
    <t>JEFE DEPTO. PLANEACIÓN</t>
  </si>
  <si>
    <t>ANÁLISIS DE GUÍAS MECÁNICAS DE LA ESPECIALIDAD DE TURISMO, 07-08 FEB. MÉXICO, D.F.</t>
  </si>
  <si>
    <t>OCDA-002/13</t>
  </si>
  <si>
    <t>RAMÓN ESTRADA SOTO</t>
  </si>
  <si>
    <t>JEFE DEPTO. ÓRGANO DE CONTROL INTERNO</t>
  </si>
  <si>
    <t>ENTREGA-RECEPCIÓN DEL AUXILIAR ADMINISTRATIVO, 11-12 FEB. JÚPARE</t>
  </si>
  <si>
    <t>DA/294</t>
  </si>
  <si>
    <t>RECOGER MATERIAL DIDÁCTICO EN ALMACÉN Y ENTREGAR EN PLANTELES BÁCUM, JÚPARE, CAJEME, FCO. JAVIER MINA Y BUAYSIACOBE, 06-07 FEB.</t>
  </si>
  <si>
    <t>DA/296</t>
  </si>
  <si>
    <t>MA. ANGÉLICA GONZÁLEZ CASTAÑÓN</t>
  </si>
  <si>
    <t>REUNIÓN DE TRABAJO PARA REVISIÓN DE PLANES Y PROGRAMAS DE ESTUDIO DE LA CARRERA DE TURISMO, 07-08 FEB. MÉXICO, D.F.</t>
  </si>
  <si>
    <t>DA/295</t>
  </si>
  <si>
    <t>CARMEN GEORGINA ÁVALOS CAMPOY</t>
  </si>
  <si>
    <t>DP/008/2013</t>
  </si>
  <si>
    <t>SERGIO HUMBERTO RIVERA DUARTE</t>
  </si>
  <si>
    <t>ASISTIR A TALLER PARA ELABORACIÓN DE CARPETAS PARA JUNTA DIRECTIVA, 07-08 FEB. MÉXICO, D.F.</t>
  </si>
  <si>
    <t>DA/292</t>
  </si>
  <si>
    <t>ZOILA LUCERO SANTACRUZ</t>
  </si>
  <si>
    <t>COORD. ÁREA DIR. ACADÉMICA</t>
  </si>
  <si>
    <t>ASISTIR A CURSO DEL SIAT 2.0, 07 FEBRERO, MÉXICO, D.F.</t>
  </si>
  <si>
    <t>DA/293</t>
  </si>
  <si>
    <t>ALÁN ULISES AGUIRRE LEÓN</t>
  </si>
  <si>
    <t>DA-044/2013</t>
  </si>
  <si>
    <t>TRASLADO DE MATERIAL , 05 FEB. CD. OBREGÓN, SON.</t>
  </si>
  <si>
    <t>DA/290</t>
  </si>
  <si>
    <t>REUNIÓN PARA SEGUIMIENTO DE PROYECTOS ACADÉMICOS Y CAPACITACIÓN PARA DIRECTORES, 05 FEB. LUIS B. SÁNCHEZ</t>
  </si>
  <si>
    <t>DA/279-13</t>
  </si>
  <si>
    <t>JESSICA MARLEN HURTADO</t>
  </si>
  <si>
    <t>REUNIÓN DE TUTORES Y ASESORES PARA INICIO DE SEGUNDO Y CUARTO SEMESTRE DE CECYTES VIRTUAL, 1 FEB. HERMOSILLO, SON.</t>
  </si>
  <si>
    <t>DA-278-13</t>
  </si>
  <si>
    <t>DULCE MA. NAVARRO CAREAGA</t>
  </si>
  <si>
    <t>DA/277-13</t>
  </si>
  <si>
    <t>ALMA LAURA SAUCEDO SOLIS</t>
  </si>
  <si>
    <t>DA-276-13</t>
  </si>
  <si>
    <t>ANA PATRICIA LAGARDA MONGE</t>
  </si>
  <si>
    <t>DA/280-13</t>
  </si>
  <si>
    <t>ALONSO BORBÓN LARA</t>
  </si>
  <si>
    <t>DA-040/2013</t>
  </si>
  <si>
    <t>TRASLADO DE MATERIAL DE MANTENIMIENTO, LIMPIEZA Y PAPELERÍA, 01-02 FEB. BASIROA, QUIRIEGO</t>
  </si>
  <si>
    <t>FCO. JAVIER SALAZAR COCOBA</t>
  </si>
  <si>
    <t>SUBDIRECTOR ACADÉMICO</t>
  </si>
  <si>
    <t>REUNIÓN PARA SEGUIMIENTO DE PROYECTOS ACADÉMICOS Y CAPACITACIÓN PARA DIRECTORES, 04-06 FEB.  GOLFO STA. CLARA Y SAN LUIS RÍO COL.</t>
  </si>
  <si>
    <t>DA-051/2013 COMPLEM</t>
  </si>
  <si>
    <t>ENTREGA DE MOBILIARIO Y EQUIPO Y MATERIALES PARA EL PLANTEL, 21-25 FEB. SAN LUIS RÍO COL.</t>
  </si>
  <si>
    <t>DA-054/2013</t>
  </si>
  <si>
    <t>TRASLADO DE PERSONAL DIRECTIVO A INAUGURACIÓN NUEVO PLANTEL, 24-27 FEB. SAN LUIS RÍO COL.</t>
  </si>
  <si>
    <t>DA/311</t>
  </si>
  <si>
    <t>MARCIAL DANIEL VALDEZ ESPINOZA</t>
  </si>
  <si>
    <t>ADAPTAR CENTRO DE CÓMPUTO EN LAS INSTALACIONES DEL NUEVO PLANTEL, 22-25 FEB. SAN LUIS RÍO COL.</t>
  </si>
  <si>
    <t>S/N</t>
  </si>
  <si>
    <t>FIRMA DE CONVENIO INTERINSTITUCIONAL DE LA UNIVERSIDAD TECNOLÓGICA, 22 FEB. PTO. PEÑASCO</t>
  </si>
  <si>
    <t>DILIGENCIAS DEL PLANTEL, 07 FEB. JÚPARE</t>
  </si>
  <si>
    <t>DA/336</t>
  </si>
  <si>
    <t>DA-050/2013</t>
  </si>
  <si>
    <t>DA-052/2013</t>
  </si>
  <si>
    <t>DA-053/2013</t>
  </si>
  <si>
    <t>JUAN CARLOS AGUIRRE FLORES</t>
  </si>
  <si>
    <t>JEFE DE OFICINA NOGALES I</t>
  </si>
  <si>
    <t>DA/309</t>
  </si>
  <si>
    <t>DA/307</t>
  </si>
  <si>
    <t>REUNIÓN DE SEGUIMIENTO CON DOCENTES RESPONSABLES DEL PROGRAMA PADRES PROACTIVOS, 24-25 FEB. ESPERANZA, FCO. JAVIER MINA, BÁCUM</t>
  </si>
  <si>
    <t>REUNIÓN DE SEGUIMIENTO CON DOCENTES RESPONSABLES DEL PROGRAMA PADRES PROACTIVOS, 19-21 FEB. EJ. 24 FEB. JÚPARE, BACOBAMPO Y BACAME</t>
  </si>
  <si>
    <t>DA/314</t>
  </si>
  <si>
    <t>ANALIZAR LA APLICACIÓN DE LAS ESTRATEGIAS CENTRADAS EN EL APRENDIZAJE (ECA), 19-20 FEB. HERMOSILLO</t>
  </si>
  <si>
    <t>DA/320</t>
  </si>
  <si>
    <t>DA/319</t>
  </si>
  <si>
    <t>DA/318</t>
  </si>
  <si>
    <t>CARMEN LETICIA CASTAÑEDA CASTRO</t>
  </si>
  <si>
    <t>DA/317</t>
  </si>
  <si>
    <t>DIANA MIREYA VEGA BORBÓN</t>
  </si>
  <si>
    <t>DA/316</t>
  </si>
  <si>
    <t>RODOLFO REYES MEZA</t>
  </si>
  <si>
    <t>DA/321</t>
  </si>
  <si>
    <t>DA/315</t>
  </si>
  <si>
    <t>FERNANDO GALVÁN MARTÍNEZ</t>
  </si>
  <si>
    <t>DA/313</t>
  </si>
  <si>
    <t>FILIBERTO BALDERRAMA QUIZÁN</t>
  </si>
  <si>
    <t>DA/312</t>
  </si>
  <si>
    <t>CARMEN YADIRA ATONDO OBREGÓN</t>
  </si>
  <si>
    <t>MAYRA ALEJANDRA PALAFOX MUNGARRO</t>
  </si>
  <si>
    <t>COORD. CULTURAL DIR VINCULACIÓN</t>
  </si>
  <si>
    <t>ASISTIR A EVENTO DECIDE 2013, 20-22 FEB. NOGALES, SON.</t>
  </si>
  <si>
    <t>DV-081/2013</t>
  </si>
  <si>
    <t>ASISTIR A EVENTO DECIDE 2013, 21-22 FEB. NOGALES, SON.</t>
  </si>
  <si>
    <t>DA/306</t>
  </si>
  <si>
    <t>TRASLADO DE PERSONAL ACADÉMICO Y CONFERENCISTA, 20-22 FEB. BACAME, EJ. 24 DE FEB. BACOBAMPO, JÚPARE</t>
  </si>
  <si>
    <t>DA/305</t>
  </si>
  <si>
    <t>DV-082/2013</t>
  </si>
  <si>
    <t>MARIO VELÁSQUEZ ROBLES</t>
  </si>
  <si>
    <t>ASISTIR A CAPACITACIÓN DE CRÉDITO EDUCATIVO A PLANTELES DE LA ZONA NORTE, 19 FEB. SANTA ANA, SON.</t>
  </si>
  <si>
    <t>DV-072/2013</t>
  </si>
  <si>
    <t>BLANCA ISIS MORALES DE LARA</t>
  </si>
  <si>
    <t>SUBDIRECTOR NOGALES</t>
  </si>
  <si>
    <t>DV-061/2013</t>
  </si>
  <si>
    <t>ASISTIR A CAPACITACIÓN DE CRÉDITO EDUCATIVO A PLANTELES DE LA ZONA SIERRA, 18 FEB. HERMOSILLO</t>
  </si>
  <si>
    <t>DV-062/2013</t>
  </si>
  <si>
    <t>DV-060/2013</t>
  </si>
  <si>
    <t>DA-048/2013</t>
  </si>
  <si>
    <t>LEVANTAMIENTO DE NECESIDADES, 17-18 DIC. SAN LUIS RÍO COLORADO, SON.</t>
  </si>
  <si>
    <t>DV-070/2013</t>
  </si>
  <si>
    <t>MAURICIO DÍAZ DURAZO</t>
  </si>
  <si>
    <t>JEFE DE OFICINA GRANADOS</t>
  </si>
  <si>
    <t>DV-067/2013</t>
  </si>
  <si>
    <t>NARDA VERÓNICA PACHECO VILLAREAL</t>
  </si>
  <si>
    <t>TÉCNICO DOCENTE SAHUARIPA</t>
  </si>
  <si>
    <t>DV-068/2013</t>
  </si>
  <si>
    <t>CLAUDIA DOMÍNGUEZ ENCINAS</t>
  </si>
  <si>
    <t>AUXILIAR ADMINISTRATIVO CUMPAS</t>
  </si>
  <si>
    <t>DV-066/2013</t>
  </si>
  <si>
    <t>DV-065/2013</t>
  </si>
  <si>
    <t>VIDAL TAPIA CASTILLO</t>
  </si>
  <si>
    <t>AUXILIAR ADMINISTRATIVO SUAQUI GRANDE</t>
  </si>
  <si>
    <t>DV-064/2013</t>
  </si>
  <si>
    <t>DV-063/2013</t>
  </si>
  <si>
    <t>VIRGINIA FRANCO ENRÍQUEZ</t>
  </si>
  <si>
    <t>AUXILIAR ADMINISTRATIVO BACERAC</t>
  </si>
  <si>
    <t>DV-077/2013</t>
  </si>
  <si>
    <t>GABRIELA SANTANA ARAIZA</t>
  </si>
  <si>
    <t>JEFE DE OFICINA PLUTARCO E. CALLES</t>
  </si>
  <si>
    <t>DV-074/2013</t>
  </si>
  <si>
    <t>NADIA ROSALINDA BARREDA LÓPEZ</t>
  </si>
  <si>
    <t>SECRETARIA C LUIS B. SÁNCHEZ</t>
  </si>
  <si>
    <t>DV-076/2013</t>
  </si>
  <si>
    <t>ANADELIA QUINTERO RUBIO</t>
  </si>
  <si>
    <t>JEFE DE OFICINA SAN LUIS RÍO COL., SON.</t>
  </si>
  <si>
    <t>DV-075/2013</t>
  </si>
  <si>
    <t>IMELDA VALENZUELA VALENZUELA</t>
  </si>
  <si>
    <t>DV-078/2013</t>
  </si>
  <si>
    <t>FRANCISCA RAMONA MEDINA GALAZ</t>
  </si>
  <si>
    <t>PREFECTA NACO</t>
  </si>
  <si>
    <t>DA/301</t>
  </si>
  <si>
    <t>SUPERVISAR HORARIOS Y DISTRIBUCIÓN DE HORAS DE FORTALECIMIENTO, 30 ENERO, NACO</t>
  </si>
  <si>
    <t>REUNIÓN CON DIRECTORES DE PLANTEL PARA PRUEBA ENLACE, 14-15 FEB. CD. OBREGÓN, SON.</t>
  </si>
  <si>
    <t>DV-046/2013</t>
  </si>
  <si>
    <t>CAPACITACIÓN DE CRÉDITO EDUCATIVO A PLANTELES DE LA ZONA YAQUI-MAYO, 15 FEB. CD. OBREGÓN, SON.</t>
  </si>
  <si>
    <t>DV-047/2013</t>
  </si>
  <si>
    <t>IVÁN EDUARDO LUNA RAMÓN</t>
  </si>
  <si>
    <t>DV-041/2013</t>
  </si>
  <si>
    <t>ÁNGEL ANTONIO RODRÍGUEZ GERALDO</t>
  </si>
  <si>
    <t>ENCARGADO DEL CENTRO DE CÓMPUTO, BAHÍA DE LOBOS</t>
  </si>
  <si>
    <t>DV-048/2013</t>
  </si>
  <si>
    <t>BRENDA IVONNE DE GPE. VALLE</t>
  </si>
  <si>
    <t>JEFE DE OFICINA STA MA. DEL BUÁRAJE</t>
  </si>
  <si>
    <t>DV-040/2013</t>
  </si>
  <si>
    <t>DV-053/2013</t>
  </si>
  <si>
    <t>MAVI LUCINA HAMED SALAZAR</t>
  </si>
  <si>
    <t>JEFE DE OFICINA BACABACHI</t>
  </si>
  <si>
    <t>DV-054/2013</t>
  </si>
  <si>
    <t>MARLYN LOURDES ORTEGA FLORES</t>
  </si>
  <si>
    <t>JEFE DE OFICINA BACOBAMPO</t>
  </si>
  <si>
    <t>DV-055/2013</t>
  </si>
  <si>
    <t>LUCINA ISABEL NAVARRO DOMÍNGUEZ</t>
  </si>
  <si>
    <t>JEFE DE OFICINA BACAME</t>
  </si>
  <si>
    <t>DV-058/2013</t>
  </si>
  <si>
    <t>VÍCTOR MANUEL MIRANDA MENDOZA</t>
  </si>
  <si>
    <t>BIBLIOTECARIO FCO. JAVIER MINA</t>
  </si>
  <si>
    <t>DV-057/2013</t>
  </si>
  <si>
    <t>FLOR AMADA VEGA ENCINAS</t>
  </si>
  <si>
    <t>AUXILIAR ADMINISTRATIVO PÓTAM</t>
  </si>
  <si>
    <t>DV-056/2013</t>
  </si>
  <si>
    <t>EVA DEL CARMEN PARRA GAXIOLA</t>
  </si>
  <si>
    <t>AUXILIAR ADMINISTRATIVO ROSARIO TESOPACO</t>
  </si>
  <si>
    <t>DV-052/2013</t>
  </si>
  <si>
    <t>DV-051/2013</t>
  </si>
  <si>
    <t>YOLANDA GPE. MONTENEGRO SILVA</t>
  </si>
  <si>
    <t>DV-050/2013</t>
  </si>
  <si>
    <t>DV-049/2013</t>
  </si>
  <si>
    <t>ALBA ALICIA GARCÍA MACÍAS</t>
  </si>
  <si>
    <t>JEFE DE OFICINA LOS TANQUES</t>
  </si>
  <si>
    <t>DA/299</t>
  </si>
  <si>
    <t>SUPERVISIÓN Y SEGUIMIENTO DE LOS PROYECTOS DE FORTALECIMIENTO ACADÉMICO, 14-15 FEB. SAN LUIS RIO COLORADO, SON.</t>
  </si>
  <si>
    <t>DA/78-13</t>
  </si>
  <si>
    <t>JUAN CASTELO ESQUER</t>
  </si>
  <si>
    <t>RECIBIR CAPACITACIÓN PARA LA ELABORACIÓN DE MATERIALES DE LA MATERIA DE MATEMÁTICAS IV, 21-22 ENERO, HERMOSILLO, SON.</t>
  </si>
  <si>
    <t>DA/303</t>
  </si>
  <si>
    <t>SAÚL VEGA POMPA</t>
  </si>
  <si>
    <t>ACTUALIZACIÓN SUMINISTRO DE ENERGÍA ELÉCTRICA ANTE CFE Y RETORNO DE CAMIONETA ASIGNADA AL PLANTEL JÚPARE, 13-15 FEB. MASIACA, NAVOJOA, JÚPARE</t>
  </si>
  <si>
    <t>REUNIÓN DE TRABAJO POR INICIO DE SEMESTRE ENERO-AGOSTO 2013 CON COORDINADORES DEL PROGRAMA CONSTRUYE T, 25 FEB. HERMOSILLO, SON.</t>
  </si>
  <si>
    <t>KARLA JANETT MACHI GERMÁN</t>
  </si>
  <si>
    <t>ISMAEL SOTO SÁNCHEZ</t>
  </si>
  <si>
    <t>GLADYS M. ARMENTA PEÑA</t>
  </si>
  <si>
    <t>MIRIAM MÁRQUEZ GRACIA</t>
  </si>
  <si>
    <t>REUNIÓN PARA ELABORAR GUÍAS MECÁNICAS, 21 FEB. HERMOSILLO, SON.</t>
  </si>
  <si>
    <t>DIEGO JAVIER ROBLES DE JESÚS</t>
  </si>
  <si>
    <t>GABRIEL CAMPAS BRISEÑO</t>
  </si>
  <si>
    <t>JOSÉ PUENTES ADAMA</t>
  </si>
  <si>
    <t>MARCO ANTONIO RODRIGUEZ GOMEZ</t>
  </si>
  <si>
    <t>SUPERVISOR DE ENLACE ZONA SUR YAQUI</t>
  </si>
  <si>
    <t>ASISTIR A REUNION DE INSTITUTO POLITECNICO NACIONAL AL PLANTEL BAHIA DE LOBOS Y ENTREGA DE GUÍAS DE ESTUDIO EXÁMEN CENEVAL DE AXANI 1, 25 DE FEB. BAHIA DE LOBOS, SON.</t>
  </si>
  <si>
    <t>DA-055/2013</t>
  </si>
  <si>
    <t>JESUS ENRIQUE CHÁVEZ CORRALES</t>
  </si>
  <si>
    <t>OFICIAL DE MANTENIMIENTO DIR. ACADEMICA</t>
  </si>
  <si>
    <t>TRASLADO DE PERSONAL DIRECTIVO: MTRA. ANA LISETTE VALENZUELA MOLINA Y LIC. CARMEN G. AVALOS C., 27 FEB. BENJAMIN HILL, SON.</t>
  </si>
  <si>
    <t>MARTIN ANTONIO HERRERA DURÁN</t>
  </si>
  <si>
    <t>DIRECTO PLANTEL GRANADOS</t>
  </si>
  <si>
    <t>ATENDER REUNIÓN CON SECRETARIO PARTICULAR</t>
  </si>
  <si>
    <t>DA/349</t>
  </si>
  <si>
    <t>OFICIAL DE MANTENIMIENTO, DIR. ACADÉMICA</t>
  </si>
  <si>
    <t>TRASLADO DE PERSONAL DIRECTIVO: MTRA. ANA LISETTE VALENZUELA MOLINA Y LIC. CARMEN G. AVALOS C., 28 FEB. BENJAMIN HILL, SON.</t>
  </si>
  <si>
    <t>DA/352</t>
  </si>
  <si>
    <t>DF/006</t>
  </si>
  <si>
    <t>LAE. AMRTÍN FRANCISCO QUINTANAR LUJÁN</t>
  </si>
  <si>
    <t>DIRECTOR DE FINANZAS</t>
  </si>
  <si>
    <t>ASISTENSIA A ENTREGA DEL PLANTEL SAN LUIS RIO COLORADO DEL 25 AL 27 DE FEBRERO</t>
  </si>
  <si>
    <t>DF/005</t>
  </si>
  <si>
    <t>VISITA A VARIOS PLANTELES DEL NORTE DEL ESTADO A REUNIONES CON SUPERVISORA ZONA NORTE Y DIRECTORES DE PLANTELES PARA VER SITUACIÓN DE INSCRIPCIONES DEL 14 AL 15 DE FEBRERO</t>
  </si>
  <si>
    <t>CARGO</t>
  </si>
  <si>
    <t>COMISIÓN</t>
  </si>
  <si>
    <t>AVION</t>
  </si>
  <si>
    <t>GASTO POR COMPROBAR</t>
  </si>
  <si>
    <t>TOTAL GASTOS DE VIAJE</t>
  </si>
  <si>
    <t>GASTOS DE VIAJE</t>
  </si>
  <si>
    <t>Mes : FEBRERO 2013</t>
  </si>
  <si>
    <t>ALFREDO ORTEGA LOPEZ</t>
  </si>
  <si>
    <t>DIRECTOR DE PLANEACION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</si>
</sst>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43" fontId="6" fillId="0" borderId="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43" fontId="6" fillId="0" borderId="11" xfId="46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43" fontId="7" fillId="0" borderId="13" xfId="46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10" fillId="16" borderId="15" xfId="0" applyFont="1" applyFill="1" applyBorder="1" applyAlignment="1">
      <alignment horizontal="justify" vertical="center"/>
    </xf>
    <xf numFmtId="0" fontId="10" fillId="16" borderId="16" xfId="0" applyFont="1" applyFill="1" applyBorder="1" applyAlignment="1">
      <alignment horizontal="center" vertical="center" wrapText="1"/>
    </xf>
    <xf numFmtId="43" fontId="6" fillId="0" borderId="17" xfId="46" applyFont="1" applyFill="1" applyBorder="1" applyAlignment="1">
      <alignment horizontal="justify" vertical="center"/>
    </xf>
    <xf numFmtId="43" fontId="6" fillId="0" borderId="14" xfId="46" applyFont="1" applyFill="1" applyBorder="1" applyAlignment="1">
      <alignment horizontal="justify" vertical="center"/>
    </xf>
    <xf numFmtId="0" fontId="11" fillId="24" borderId="14" xfId="0" applyFont="1" applyFill="1" applyBorder="1" applyAlignment="1">
      <alignment horizontal="center" vertical="center" wrapText="1"/>
    </xf>
    <xf numFmtId="43" fontId="7" fillId="0" borderId="14" xfId="46" applyFont="1" applyFill="1" applyBorder="1" applyAlignment="1">
      <alignment horizontal="justify" vertical="center"/>
    </xf>
    <xf numFmtId="0" fontId="28" fillId="0" borderId="12" xfId="0" applyFont="1" applyFill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4" fillId="16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justify" vertical="center"/>
    </xf>
    <xf numFmtId="43" fontId="6" fillId="0" borderId="17" xfId="46" applyFont="1" applyFill="1" applyBorder="1" applyAlignment="1">
      <alignment horizontal="justify" vertical="center"/>
    </xf>
    <xf numFmtId="43" fontId="6" fillId="0" borderId="11" xfId="46" applyFont="1" applyFill="1" applyBorder="1" applyAlignment="1">
      <alignment horizontal="justify" vertical="center"/>
    </xf>
    <xf numFmtId="43" fontId="6" fillId="0" borderId="14" xfId="46" applyFont="1" applyFill="1" applyBorder="1" applyAlignment="1">
      <alignment horizontal="justify" vertic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52"/>
  <sheetViews>
    <sheetView showGridLines="0" tabSelected="1" zoomScale="85" zoomScaleNormal="85" zoomScalePageLayoutView="0" workbookViewId="0" topLeftCell="B1">
      <selection activeCell="M12" sqref="M12"/>
    </sheetView>
  </sheetViews>
  <sheetFormatPr defaultColWidth="11.421875" defaultRowHeight="12.75"/>
  <cols>
    <col min="1" max="1" width="10.140625" style="0" hidden="1" customWidth="1"/>
    <col min="2" max="3" width="24.421875" style="0" customWidth="1"/>
    <col min="4" max="4" width="44.7109375" style="0" customWidth="1"/>
    <col min="5" max="5" width="12.00390625" style="15" hidden="1" customWidth="1"/>
    <col min="6" max="6" width="13.421875" style="15" hidden="1" customWidth="1"/>
    <col min="7" max="7" width="14.7109375" style="15" hidden="1" customWidth="1"/>
    <col min="8" max="8" width="13.57421875" style="15" hidden="1" customWidth="1"/>
    <col min="9" max="9" width="13.00390625" style="15" customWidth="1"/>
    <col min="10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9" ht="22.5" customHeight="1">
      <c r="A4" s="34" t="s">
        <v>308</v>
      </c>
      <c r="B4" s="34"/>
      <c r="C4" s="34"/>
      <c r="D4" s="34"/>
      <c r="E4" s="34"/>
      <c r="F4" s="34"/>
      <c r="G4" s="34"/>
      <c r="H4" s="34"/>
      <c r="I4" s="34"/>
    </row>
    <row r="5" spans="1:9" ht="12" customHeight="1">
      <c r="A5" s="4"/>
      <c r="B5" s="4"/>
      <c r="C5" s="4"/>
      <c r="D5" s="6"/>
      <c r="G5" s="16"/>
      <c r="H5" s="16"/>
      <c r="I5" s="16"/>
    </row>
    <row r="6" spans="1:9" ht="22.5" customHeight="1">
      <c r="A6" s="3"/>
      <c r="B6" s="39" t="s">
        <v>309</v>
      </c>
      <c r="C6" s="39"/>
      <c r="D6" s="39"/>
      <c r="E6" s="39"/>
      <c r="F6" s="39"/>
      <c r="G6" s="39"/>
      <c r="H6" s="39"/>
      <c r="I6" s="39"/>
    </row>
    <row r="7" spans="1:9" ht="4.5" customHeight="1" thickBot="1">
      <c r="A7" s="2"/>
      <c r="B7" s="2"/>
      <c r="C7" s="2"/>
      <c r="D7" s="7"/>
      <c r="G7" s="17"/>
      <c r="H7" s="17"/>
      <c r="I7" s="17"/>
    </row>
    <row r="8" spans="1:9" s="14" customFormat="1" ht="49.5" customHeight="1" thickBot="1">
      <c r="A8" s="26" t="s">
        <v>0</v>
      </c>
      <c r="B8" s="30" t="s">
        <v>1</v>
      </c>
      <c r="C8" s="30" t="s">
        <v>303</v>
      </c>
      <c r="D8" s="30" t="s">
        <v>304</v>
      </c>
      <c r="E8" s="27" t="s">
        <v>2</v>
      </c>
      <c r="F8" s="27" t="s">
        <v>3</v>
      </c>
      <c r="G8" s="30" t="s">
        <v>306</v>
      </c>
      <c r="H8" s="30" t="s">
        <v>305</v>
      </c>
      <c r="I8" s="30" t="s">
        <v>307</v>
      </c>
    </row>
    <row r="9" spans="1:9" ht="33.75">
      <c r="A9" s="23" t="s">
        <v>82</v>
      </c>
      <c r="B9" s="25" t="s">
        <v>34</v>
      </c>
      <c r="C9" s="25" t="s">
        <v>17</v>
      </c>
      <c r="D9" s="25" t="s">
        <v>83</v>
      </c>
      <c r="E9" s="28">
        <v>4820</v>
      </c>
      <c r="F9" s="22" t="e">
        <f>+#REF!+E9</f>
        <v>#REF!</v>
      </c>
      <c r="G9" s="29">
        <v>4600</v>
      </c>
      <c r="H9" s="29"/>
      <c r="I9" s="29">
        <f aca="true" t="shared" si="0" ref="I9:I60">+G9+H9</f>
        <v>4600</v>
      </c>
    </row>
    <row r="10" spans="1:9" ht="24.75" customHeight="1">
      <c r="A10" s="23" t="s">
        <v>84</v>
      </c>
      <c r="B10" s="25" t="s">
        <v>76</v>
      </c>
      <c r="C10" s="25" t="s">
        <v>81</v>
      </c>
      <c r="D10" s="25" t="s">
        <v>85</v>
      </c>
      <c r="E10" s="28">
        <v>820</v>
      </c>
      <c r="F10" s="22" t="e">
        <f>+#REF!+E10</f>
        <v>#REF!</v>
      </c>
      <c r="G10" s="29">
        <v>600</v>
      </c>
      <c r="H10" s="29"/>
      <c r="I10" s="29">
        <f t="shared" si="0"/>
        <v>600</v>
      </c>
    </row>
    <row r="11" spans="1:9" ht="21.75" customHeight="1">
      <c r="A11" s="23" t="s">
        <v>86</v>
      </c>
      <c r="B11" s="25" t="s">
        <v>76</v>
      </c>
      <c r="C11" s="25" t="s">
        <v>81</v>
      </c>
      <c r="D11" s="25" t="s">
        <v>87</v>
      </c>
      <c r="E11" s="28">
        <v>3300</v>
      </c>
      <c r="F11" s="22" t="e">
        <f>+#REF!+E11</f>
        <v>#REF!</v>
      </c>
      <c r="G11" s="29">
        <v>3080</v>
      </c>
      <c r="H11" s="29"/>
      <c r="I11" s="29">
        <f t="shared" si="0"/>
        <v>3080</v>
      </c>
    </row>
    <row r="12" spans="1:9" ht="21.75" customHeight="1">
      <c r="A12" s="23" t="s">
        <v>88</v>
      </c>
      <c r="B12" s="25" t="s">
        <v>37</v>
      </c>
      <c r="C12" s="25" t="s">
        <v>89</v>
      </c>
      <c r="D12" s="25" t="s">
        <v>90</v>
      </c>
      <c r="E12" s="28">
        <v>1320</v>
      </c>
      <c r="F12" s="22" t="e">
        <f>+#REF!+E12</f>
        <v>#REF!</v>
      </c>
      <c r="G12" s="29">
        <v>1100</v>
      </c>
      <c r="H12" s="29"/>
      <c r="I12" s="29">
        <f t="shared" si="0"/>
        <v>1100</v>
      </c>
    </row>
    <row r="13" spans="1:9" ht="22.5">
      <c r="A13" s="23" t="s">
        <v>91</v>
      </c>
      <c r="B13" s="25" t="s">
        <v>35</v>
      </c>
      <c r="C13" s="25" t="s">
        <v>92</v>
      </c>
      <c r="D13" s="25" t="s">
        <v>90</v>
      </c>
      <c r="E13" s="28">
        <v>620</v>
      </c>
      <c r="F13" s="22" t="e">
        <f>+#REF!+E13</f>
        <v>#REF!</v>
      </c>
      <c r="G13" s="29">
        <v>400</v>
      </c>
      <c r="H13" s="29"/>
      <c r="I13" s="29">
        <f t="shared" si="0"/>
        <v>400</v>
      </c>
    </row>
    <row r="14" spans="1:9" ht="21.75" customHeight="1">
      <c r="A14" s="23" t="s">
        <v>94</v>
      </c>
      <c r="B14" s="25" t="s">
        <v>95</v>
      </c>
      <c r="C14" s="25" t="s">
        <v>96</v>
      </c>
      <c r="D14" s="25" t="s">
        <v>93</v>
      </c>
      <c r="E14" s="28">
        <v>1020</v>
      </c>
      <c r="F14" s="22" t="e">
        <f>+#REF!+E14</f>
        <v>#REF!</v>
      </c>
      <c r="G14" s="29">
        <v>800</v>
      </c>
      <c r="H14" s="29"/>
      <c r="I14" s="29">
        <f t="shared" si="0"/>
        <v>800</v>
      </c>
    </row>
    <row r="15" spans="1:9" ht="21.75" customHeight="1">
      <c r="A15" s="23">
        <v>9</v>
      </c>
      <c r="B15" s="25" t="s">
        <v>10</v>
      </c>
      <c r="C15" s="25" t="s">
        <v>97</v>
      </c>
      <c r="D15" s="25" t="s">
        <v>98</v>
      </c>
      <c r="E15" s="28">
        <v>1100</v>
      </c>
      <c r="F15" s="22" t="e">
        <f>+#REF!+E15</f>
        <v>#REF!</v>
      </c>
      <c r="G15" s="29">
        <v>800</v>
      </c>
      <c r="H15" s="29">
        <f>8133+348</f>
        <v>8481</v>
      </c>
      <c r="I15" s="29">
        <f t="shared" si="0"/>
        <v>9281</v>
      </c>
    </row>
    <row r="16" spans="1:9" ht="21.75" customHeight="1">
      <c r="A16" s="23" t="s">
        <v>99</v>
      </c>
      <c r="B16" s="25" t="s">
        <v>100</v>
      </c>
      <c r="C16" s="25" t="s">
        <v>101</v>
      </c>
      <c r="D16" s="25" t="s">
        <v>102</v>
      </c>
      <c r="E16" s="28">
        <v>1800</v>
      </c>
      <c r="F16" s="22" t="e">
        <f>+#REF!+E16</f>
        <v>#REF!</v>
      </c>
      <c r="G16" s="29">
        <v>1500</v>
      </c>
      <c r="H16" s="29"/>
      <c r="I16" s="29">
        <f t="shared" si="0"/>
        <v>1500</v>
      </c>
    </row>
    <row r="17" spans="1:9" ht="33.75">
      <c r="A17" s="23" t="s">
        <v>103</v>
      </c>
      <c r="B17" s="25" t="s">
        <v>7</v>
      </c>
      <c r="C17" s="25" t="s">
        <v>8</v>
      </c>
      <c r="D17" s="25" t="s">
        <v>104</v>
      </c>
      <c r="E17" s="28">
        <v>2220</v>
      </c>
      <c r="F17" s="22" t="e">
        <f>+#REF!+E17</f>
        <v>#REF!</v>
      </c>
      <c r="G17" s="29">
        <v>2000</v>
      </c>
      <c r="H17" s="29"/>
      <c r="I17" s="29">
        <f t="shared" si="0"/>
        <v>2000</v>
      </c>
    </row>
    <row r="18" spans="1:9" s="10" customFormat="1" ht="35.25" customHeight="1">
      <c r="A18" s="23" t="s">
        <v>105</v>
      </c>
      <c r="B18" s="25" t="s">
        <v>106</v>
      </c>
      <c r="C18" s="25" t="s">
        <v>5</v>
      </c>
      <c r="D18" s="25" t="s">
        <v>107</v>
      </c>
      <c r="E18" s="28">
        <v>700</v>
      </c>
      <c r="F18" s="22" t="e">
        <f>+#REF!+E18</f>
        <v>#REF!</v>
      </c>
      <c r="G18" s="29">
        <v>480</v>
      </c>
      <c r="H18" s="29">
        <f>8133+348</f>
        <v>8481</v>
      </c>
      <c r="I18" s="29">
        <f t="shared" si="0"/>
        <v>8961</v>
      </c>
    </row>
    <row r="19" spans="1:9" s="10" customFormat="1" ht="39" customHeight="1">
      <c r="A19" s="23" t="s">
        <v>108</v>
      </c>
      <c r="B19" s="25" t="s">
        <v>109</v>
      </c>
      <c r="C19" s="25" t="s">
        <v>5</v>
      </c>
      <c r="D19" s="25" t="s">
        <v>107</v>
      </c>
      <c r="E19" s="28">
        <v>2600</v>
      </c>
      <c r="F19" s="22" t="e">
        <f>+#REF!+E19</f>
        <v>#REF!</v>
      </c>
      <c r="G19" s="29">
        <v>2380</v>
      </c>
      <c r="H19" s="29">
        <f>8133+348</f>
        <v>8481</v>
      </c>
      <c r="I19" s="29">
        <f t="shared" si="0"/>
        <v>10861</v>
      </c>
    </row>
    <row r="20" spans="1:9" s="33" customFormat="1" ht="21.75" customHeight="1">
      <c r="A20" s="32" t="s">
        <v>110</v>
      </c>
      <c r="B20" s="35" t="s">
        <v>310</v>
      </c>
      <c r="C20" s="35" t="s">
        <v>311</v>
      </c>
      <c r="D20" s="35" t="s">
        <v>112</v>
      </c>
      <c r="E20" s="36">
        <v>1100</v>
      </c>
      <c r="F20" s="37" t="e">
        <f>+#REF!+E20</f>
        <v>#REF!</v>
      </c>
      <c r="G20" s="38"/>
      <c r="H20" s="38">
        <f>8795+348</f>
        <v>9143</v>
      </c>
      <c r="I20" s="38">
        <f>+G20+H20</f>
        <v>9143</v>
      </c>
    </row>
    <row r="21" spans="1:9" s="10" customFormat="1" ht="34.5" customHeight="1">
      <c r="A21" s="23" t="s">
        <v>113</v>
      </c>
      <c r="B21" s="25" t="s">
        <v>111</v>
      </c>
      <c r="C21" s="25" t="s">
        <v>97</v>
      </c>
      <c r="D21" s="25" t="s">
        <v>112</v>
      </c>
      <c r="E21" s="28">
        <v>1100</v>
      </c>
      <c r="F21" s="22" t="e">
        <f>+#REF!+E21</f>
        <v>#REF!</v>
      </c>
      <c r="G21" s="29">
        <v>800</v>
      </c>
      <c r="H21" s="29">
        <f>8597+348</f>
        <v>8945</v>
      </c>
      <c r="I21" s="29">
        <f t="shared" si="0"/>
        <v>9745</v>
      </c>
    </row>
    <row r="22" spans="1:9" s="10" customFormat="1" ht="25.5" customHeight="1">
      <c r="A22" s="23" t="s">
        <v>117</v>
      </c>
      <c r="B22" s="25" t="s">
        <v>114</v>
      </c>
      <c r="C22" s="25" t="s">
        <v>115</v>
      </c>
      <c r="D22" s="25" t="s">
        <v>116</v>
      </c>
      <c r="E22" s="28">
        <v>1060</v>
      </c>
      <c r="F22" s="22" t="e">
        <f>+#REF!+E22</f>
        <v>#REF!</v>
      </c>
      <c r="G22" s="29">
        <v>760</v>
      </c>
      <c r="H22" s="29">
        <f>7801+348</f>
        <v>8149</v>
      </c>
      <c r="I22" s="29">
        <f t="shared" si="0"/>
        <v>8909</v>
      </c>
    </row>
    <row r="23" spans="1:9" s="10" customFormat="1" ht="24" customHeight="1">
      <c r="A23" s="23" t="s">
        <v>119</v>
      </c>
      <c r="B23" s="25" t="s">
        <v>118</v>
      </c>
      <c r="C23" s="25" t="s">
        <v>115</v>
      </c>
      <c r="D23" s="25" t="s">
        <v>116</v>
      </c>
      <c r="E23" s="28">
        <v>660</v>
      </c>
      <c r="F23" s="22" t="e">
        <f>+#REF!+E23</f>
        <v>#REF!</v>
      </c>
      <c r="G23" s="29">
        <v>360</v>
      </c>
      <c r="H23" s="29">
        <f>7801+348</f>
        <v>8149</v>
      </c>
      <c r="I23" s="29">
        <f t="shared" si="0"/>
        <v>8509</v>
      </c>
    </row>
    <row r="24" spans="1:9" s="10" customFormat="1" ht="12.75">
      <c r="A24" s="23" t="s">
        <v>121</v>
      </c>
      <c r="B24" s="25" t="s">
        <v>19</v>
      </c>
      <c r="C24" s="25" t="s">
        <v>17</v>
      </c>
      <c r="D24" s="25" t="s">
        <v>120</v>
      </c>
      <c r="E24" s="28">
        <v>1620</v>
      </c>
      <c r="F24" s="22" t="e">
        <f>+#REF!+E24</f>
        <v>#REF!</v>
      </c>
      <c r="G24" s="29">
        <v>1400</v>
      </c>
      <c r="H24" s="29"/>
      <c r="I24" s="29">
        <f t="shared" si="0"/>
        <v>1400</v>
      </c>
    </row>
    <row r="25" spans="1:9" s="10" customFormat="1" ht="33.75">
      <c r="A25" s="23" t="s">
        <v>123</v>
      </c>
      <c r="B25" s="25" t="s">
        <v>25</v>
      </c>
      <c r="C25" s="25" t="s">
        <v>26</v>
      </c>
      <c r="D25" s="25" t="s">
        <v>122</v>
      </c>
      <c r="E25" s="28">
        <v>530</v>
      </c>
      <c r="F25" s="22" t="e">
        <f>+#REF!+E25</f>
        <v>#REF!</v>
      </c>
      <c r="G25" s="29">
        <v>130</v>
      </c>
      <c r="H25" s="29"/>
      <c r="I25" s="29">
        <f t="shared" si="0"/>
        <v>130</v>
      </c>
    </row>
    <row r="26" spans="1:9" s="10" customFormat="1" ht="33.75">
      <c r="A26" s="23" t="s">
        <v>126</v>
      </c>
      <c r="B26" s="25" t="s">
        <v>124</v>
      </c>
      <c r="C26" s="25" t="s">
        <v>59</v>
      </c>
      <c r="D26" s="25" t="s">
        <v>125</v>
      </c>
      <c r="E26" s="28">
        <v>870</v>
      </c>
      <c r="F26" s="22" t="e">
        <f>+#REF!+E26</f>
        <v>#REF!</v>
      </c>
      <c r="G26" s="29">
        <v>650</v>
      </c>
      <c r="H26" s="29"/>
      <c r="I26" s="29">
        <f t="shared" si="0"/>
        <v>650</v>
      </c>
    </row>
    <row r="27" spans="1:9" s="10" customFormat="1" ht="21.75" customHeight="1">
      <c r="A27" s="23" t="s">
        <v>128</v>
      </c>
      <c r="B27" s="25" t="s">
        <v>127</v>
      </c>
      <c r="C27" s="25" t="s">
        <v>59</v>
      </c>
      <c r="D27" s="25" t="s">
        <v>125</v>
      </c>
      <c r="E27" s="28">
        <v>870</v>
      </c>
      <c r="F27" s="22" t="e">
        <f>+#REF!+E27</f>
        <v>#REF!</v>
      </c>
      <c r="G27" s="29">
        <v>650</v>
      </c>
      <c r="H27" s="29"/>
      <c r="I27" s="29">
        <f t="shared" si="0"/>
        <v>650</v>
      </c>
    </row>
    <row r="28" spans="1:9" s="10" customFormat="1" ht="33" customHeight="1">
      <c r="A28" s="23" t="s">
        <v>130</v>
      </c>
      <c r="B28" s="25" t="s">
        <v>129</v>
      </c>
      <c r="C28" s="25" t="s">
        <v>55</v>
      </c>
      <c r="D28" s="25" t="s">
        <v>125</v>
      </c>
      <c r="E28" s="28">
        <v>870</v>
      </c>
      <c r="F28" s="22" t="e">
        <f>+#REF!+E28</f>
        <v>#REF!</v>
      </c>
      <c r="G28" s="29">
        <v>650</v>
      </c>
      <c r="H28" s="29"/>
      <c r="I28" s="29">
        <f t="shared" si="0"/>
        <v>650</v>
      </c>
    </row>
    <row r="29" spans="1:9" s="10" customFormat="1" ht="33" customHeight="1">
      <c r="A29" s="23" t="s">
        <v>132</v>
      </c>
      <c r="B29" s="25" t="s">
        <v>131</v>
      </c>
      <c r="C29" s="25" t="s">
        <v>59</v>
      </c>
      <c r="D29" s="25" t="s">
        <v>125</v>
      </c>
      <c r="E29" s="28">
        <v>870</v>
      </c>
      <c r="F29" s="22" t="e">
        <f>+#REF!+E29</f>
        <v>#REF!</v>
      </c>
      <c r="G29" s="29">
        <v>650</v>
      </c>
      <c r="H29" s="29"/>
      <c r="I29" s="29">
        <f t="shared" si="0"/>
        <v>650</v>
      </c>
    </row>
    <row r="30" spans="1:9" s="10" customFormat="1" ht="33" customHeight="1">
      <c r="A30" s="23" t="s">
        <v>134</v>
      </c>
      <c r="B30" s="25" t="s">
        <v>133</v>
      </c>
      <c r="C30" s="25" t="s">
        <v>68</v>
      </c>
      <c r="D30" s="25" t="s">
        <v>125</v>
      </c>
      <c r="E30" s="28">
        <v>1220</v>
      </c>
      <c r="F30" s="22" t="e">
        <f>+#REF!+E30</f>
        <v>#REF!</v>
      </c>
      <c r="G30" s="29">
        <v>1000</v>
      </c>
      <c r="H30" s="29"/>
      <c r="I30" s="29">
        <f t="shared" si="0"/>
        <v>1000</v>
      </c>
    </row>
    <row r="31" spans="1:9" s="10" customFormat="1" ht="33" customHeight="1">
      <c r="A31" s="23">
        <v>285</v>
      </c>
      <c r="B31" s="25" t="s">
        <v>18</v>
      </c>
      <c r="C31" s="25" t="s">
        <v>17</v>
      </c>
      <c r="D31" s="25" t="s">
        <v>135</v>
      </c>
      <c r="E31" s="28">
        <f>1490+880+220</f>
        <v>2590</v>
      </c>
      <c r="F31" s="22" t="e">
        <f>+#REF!+E31</f>
        <v>#REF!</v>
      </c>
      <c r="G31" s="29">
        <v>2370</v>
      </c>
      <c r="H31" s="29"/>
      <c r="I31" s="29">
        <f t="shared" si="0"/>
        <v>2370</v>
      </c>
    </row>
    <row r="32" spans="1:9" s="10" customFormat="1" ht="33" customHeight="1">
      <c r="A32" s="23" t="s">
        <v>139</v>
      </c>
      <c r="B32" s="25" t="s">
        <v>41</v>
      </c>
      <c r="C32" s="25" t="s">
        <v>42</v>
      </c>
      <c r="D32" s="25" t="s">
        <v>138</v>
      </c>
      <c r="E32" s="28">
        <v>3400</v>
      </c>
      <c r="F32" s="22" t="e">
        <f>+#REF!+E32</f>
        <v>#REF!</v>
      </c>
      <c r="G32" s="29">
        <v>3000</v>
      </c>
      <c r="H32" s="29"/>
      <c r="I32" s="29">
        <f t="shared" si="0"/>
        <v>3000</v>
      </c>
    </row>
    <row r="33" spans="1:9" s="10" customFormat="1" ht="33" customHeight="1">
      <c r="A33" s="23" t="s">
        <v>141</v>
      </c>
      <c r="B33" s="25" t="s">
        <v>15</v>
      </c>
      <c r="C33" s="25" t="s">
        <v>16</v>
      </c>
      <c r="D33" s="25" t="s">
        <v>140</v>
      </c>
      <c r="E33" s="28">
        <v>2200</v>
      </c>
      <c r="F33" s="22" t="e">
        <f>+#REF!+E33</f>
        <v>#REF!</v>
      </c>
      <c r="G33" s="29">
        <v>1980</v>
      </c>
      <c r="H33" s="29"/>
      <c r="I33" s="29">
        <f t="shared" si="0"/>
        <v>1980</v>
      </c>
    </row>
    <row r="34" spans="1:9" s="10" customFormat="1" ht="33" customHeight="1">
      <c r="A34" s="23" t="s">
        <v>301</v>
      </c>
      <c r="B34" s="25" t="s">
        <v>19</v>
      </c>
      <c r="C34" s="25" t="s">
        <v>17</v>
      </c>
      <c r="D34" s="25" t="s">
        <v>142</v>
      </c>
      <c r="E34" s="28">
        <f>4002+220</f>
        <v>4222</v>
      </c>
      <c r="F34" s="22" t="e">
        <f>+#REF!+E34</f>
        <v>#REF!</v>
      </c>
      <c r="G34" s="29">
        <v>4002</v>
      </c>
      <c r="H34" s="29"/>
      <c r="I34" s="29">
        <f t="shared" si="0"/>
        <v>4002</v>
      </c>
    </row>
    <row r="35" spans="1:9" s="10" customFormat="1" ht="33" customHeight="1">
      <c r="A35" s="23" t="s">
        <v>143</v>
      </c>
      <c r="B35" s="25" t="s">
        <v>298</v>
      </c>
      <c r="C35" s="25" t="s">
        <v>299</v>
      </c>
      <c r="D35" s="25" t="s">
        <v>302</v>
      </c>
      <c r="E35" s="28">
        <v>1400</v>
      </c>
      <c r="F35" s="22">
        <v>2600</v>
      </c>
      <c r="G35" s="29">
        <v>1000</v>
      </c>
      <c r="H35" s="29"/>
      <c r="I35" s="29">
        <f t="shared" si="0"/>
        <v>1000</v>
      </c>
    </row>
    <row r="36" spans="1:9" s="10" customFormat="1" ht="32.25" customHeight="1">
      <c r="A36" s="23" t="s">
        <v>146</v>
      </c>
      <c r="B36" s="25" t="s">
        <v>144</v>
      </c>
      <c r="C36" s="25" t="s">
        <v>80</v>
      </c>
      <c r="D36" s="25" t="s">
        <v>145</v>
      </c>
      <c r="E36" s="28">
        <f>6018+220</f>
        <v>6238</v>
      </c>
      <c r="F36" s="22" t="e">
        <f>+#REF!+E36</f>
        <v>#REF!</v>
      </c>
      <c r="G36" s="29">
        <v>6018</v>
      </c>
      <c r="H36" s="29"/>
      <c r="I36" s="29">
        <f t="shared" si="0"/>
        <v>6018</v>
      </c>
    </row>
    <row r="37" spans="1:9" s="10" customFormat="1" ht="24.75" customHeight="1">
      <c r="A37" s="23" t="s">
        <v>146</v>
      </c>
      <c r="B37" s="25" t="s">
        <v>23</v>
      </c>
      <c r="C37" s="25" t="s">
        <v>24</v>
      </c>
      <c r="D37" s="25" t="s">
        <v>147</v>
      </c>
      <c r="E37" s="28">
        <v>1400</v>
      </c>
      <c r="F37" s="22" t="e">
        <f>+#REF!+E37</f>
        <v>#REF!</v>
      </c>
      <c r="G37" s="29">
        <v>1100</v>
      </c>
      <c r="H37" s="29"/>
      <c r="I37" s="29">
        <f t="shared" si="0"/>
        <v>1100</v>
      </c>
    </row>
    <row r="38" spans="1:9" s="10" customFormat="1" ht="22.5">
      <c r="A38" s="23" t="s">
        <v>149</v>
      </c>
      <c r="B38" s="25" t="s">
        <v>11</v>
      </c>
      <c r="C38" s="25" t="s">
        <v>12</v>
      </c>
      <c r="D38" s="25" t="s">
        <v>148</v>
      </c>
      <c r="E38" s="28">
        <v>665</v>
      </c>
      <c r="F38" s="22" t="e">
        <f>+#REF!+E38</f>
        <v>#REF!</v>
      </c>
      <c r="G38" s="29">
        <v>365</v>
      </c>
      <c r="H38" s="29"/>
      <c r="I38" s="29">
        <f t="shared" si="0"/>
        <v>365</v>
      </c>
    </row>
    <row r="39" spans="1:9" s="10" customFormat="1" ht="22.5">
      <c r="A39" s="23" t="s">
        <v>150</v>
      </c>
      <c r="B39" s="25" t="s">
        <v>15</v>
      </c>
      <c r="C39" s="25" t="s">
        <v>16</v>
      </c>
      <c r="D39" s="25" t="s">
        <v>140</v>
      </c>
      <c r="E39" s="28">
        <f>6070+220</f>
        <v>6290</v>
      </c>
      <c r="F39" s="22" t="e">
        <f>+#REF!+E39</f>
        <v>#REF!</v>
      </c>
      <c r="G39" s="29">
        <v>6070</v>
      </c>
      <c r="H39" s="29"/>
      <c r="I39" s="29">
        <f t="shared" si="0"/>
        <v>6070</v>
      </c>
    </row>
    <row r="40" spans="1:9" s="10" customFormat="1" ht="22.5">
      <c r="A40" s="23" t="s">
        <v>151</v>
      </c>
      <c r="B40" s="25" t="s">
        <v>33</v>
      </c>
      <c r="C40" s="25" t="s">
        <v>17</v>
      </c>
      <c r="D40" s="25" t="s">
        <v>140</v>
      </c>
      <c r="E40" s="28">
        <f>6140+220</f>
        <v>6360</v>
      </c>
      <c r="F40" s="22" t="e">
        <f>+#REF!+E40</f>
        <v>#REF!</v>
      </c>
      <c r="G40" s="29">
        <v>6140</v>
      </c>
      <c r="H40" s="29"/>
      <c r="I40" s="29">
        <f t="shared" si="0"/>
        <v>6140</v>
      </c>
    </row>
    <row r="41" spans="1:9" s="10" customFormat="1" ht="22.5">
      <c r="A41" s="23" t="s">
        <v>152</v>
      </c>
      <c r="B41" s="25" t="s">
        <v>43</v>
      </c>
      <c r="C41" s="25" t="s">
        <v>9</v>
      </c>
      <c r="D41" s="25" t="s">
        <v>140</v>
      </c>
      <c r="E41" s="28">
        <f>5400+300</f>
        <v>5700</v>
      </c>
      <c r="F41" s="22" t="e">
        <f>+#REF!+E41</f>
        <v>#REF!</v>
      </c>
      <c r="G41" s="29">
        <v>5400</v>
      </c>
      <c r="H41" s="29"/>
      <c r="I41" s="29">
        <f t="shared" si="0"/>
        <v>5400</v>
      </c>
    </row>
    <row r="42" spans="1:9" s="10" customFormat="1" ht="22.5">
      <c r="A42" s="23" t="s">
        <v>297</v>
      </c>
      <c r="B42" s="25" t="s">
        <v>153</v>
      </c>
      <c r="C42" s="25" t="s">
        <v>154</v>
      </c>
      <c r="D42" s="25" t="s">
        <v>145</v>
      </c>
      <c r="E42" s="28">
        <v>720</v>
      </c>
      <c r="F42" s="22" t="e">
        <f>+#REF!+E42</f>
        <v>#REF!</v>
      </c>
      <c r="G42" s="29">
        <v>500</v>
      </c>
      <c r="H42" s="29"/>
      <c r="I42" s="29">
        <f t="shared" si="0"/>
        <v>500</v>
      </c>
    </row>
    <row r="43" spans="1:9" s="10" customFormat="1" ht="22.5">
      <c r="A43" s="23" t="s">
        <v>155</v>
      </c>
      <c r="B43" s="25" t="s">
        <v>298</v>
      </c>
      <c r="C43" s="25" t="s">
        <v>299</v>
      </c>
      <c r="D43" s="25" t="s">
        <v>300</v>
      </c>
      <c r="E43" s="28">
        <v>820</v>
      </c>
      <c r="F43" s="22" t="e">
        <f>+#REF!+E43</f>
        <v>#REF!</v>
      </c>
      <c r="G43" s="29">
        <v>420</v>
      </c>
      <c r="H43" s="29"/>
      <c r="I43" s="29">
        <f t="shared" si="0"/>
        <v>420</v>
      </c>
    </row>
    <row r="44" spans="1:9" s="10" customFormat="1" ht="33.75">
      <c r="A44" s="23" t="s">
        <v>156</v>
      </c>
      <c r="B44" s="25" t="s">
        <v>136</v>
      </c>
      <c r="C44" s="25" t="s">
        <v>137</v>
      </c>
      <c r="D44" s="25" t="s">
        <v>157</v>
      </c>
      <c r="E44" s="28">
        <f>990+300</f>
        <v>1290</v>
      </c>
      <c r="F44" s="22" t="e">
        <f>+#REF!+E44</f>
        <v>#REF!</v>
      </c>
      <c r="G44" s="29">
        <v>990</v>
      </c>
      <c r="H44" s="29"/>
      <c r="I44" s="29">
        <f t="shared" si="0"/>
        <v>990</v>
      </c>
    </row>
    <row r="45" spans="1:9" s="10" customFormat="1" ht="33.75">
      <c r="A45" s="23" t="s">
        <v>159</v>
      </c>
      <c r="B45" s="25" t="s">
        <v>136</v>
      </c>
      <c r="C45" s="25" t="s">
        <v>137</v>
      </c>
      <c r="D45" s="25" t="s">
        <v>158</v>
      </c>
      <c r="E45" s="28">
        <f>1650+300</f>
        <v>1950</v>
      </c>
      <c r="F45" s="22" t="e">
        <f>+#REF!+E45</f>
        <v>#REF!</v>
      </c>
      <c r="G45" s="29">
        <v>1650</v>
      </c>
      <c r="H45" s="29"/>
      <c r="I45" s="29">
        <f t="shared" si="0"/>
        <v>1650</v>
      </c>
    </row>
    <row r="46" spans="1:9" s="10" customFormat="1" ht="33.75">
      <c r="A46" s="23" t="s">
        <v>161</v>
      </c>
      <c r="B46" s="25" t="s">
        <v>78</v>
      </c>
      <c r="C46" s="25" t="s">
        <v>69</v>
      </c>
      <c r="D46" s="25" t="s">
        <v>160</v>
      </c>
      <c r="E46" s="28">
        <v>770</v>
      </c>
      <c r="F46" s="22" t="e">
        <f>+#REF!+E46</f>
        <v>#REF!</v>
      </c>
      <c r="G46" s="29">
        <v>550</v>
      </c>
      <c r="H46" s="29"/>
      <c r="I46" s="29">
        <f t="shared" si="0"/>
        <v>550</v>
      </c>
    </row>
    <row r="47" spans="1:9" s="10" customFormat="1" ht="33.75" customHeight="1">
      <c r="A47" s="23" t="s">
        <v>162</v>
      </c>
      <c r="B47" s="25" t="s">
        <v>79</v>
      </c>
      <c r="C47" s="25" t="s">
        <v>69</v>
      </c>
      <c r="D47" s="25" t="s">
        <v>160</v>
      </c>
      <c r="E47" s="28">
        <v>770</v>
      </c>
      <c r="F47" s="22" t="e">
        <f>+#REF!+E47</f>
        <v>#REF!</v>
      </c>
      <c r="G47" s="29">
        <v>550</v>
      </c>
      <c r="H47" s="29"/>
      <c r="I47" s="29">
        <f t="shared" si="0"/>
        <v>550</v>
      </c>
    </row>
    <row r="48" spans="1:9" s="10" customFormat="1" ht="33.75">
      <c r="A48" s="23" t="s">
        <v>163</v>
      </c>
      <c r="B48" s="25" t="s">
        <v>73</v>
      </c>
      <c r="C48" s="25" t="s">
        <v>45</v>
      </c>
      <c r="D48" s="25" t="s">
        <v>160</v>
      </c>
      <c r="E48" s="28">
        <v>670</v>
      </c>
      <c r="F48" s="22" t="e">
        <f>+#REF!+E48</f>
        <v>#REF!</v>
      </c>
      <c r="G48" s="29">
        <v>450</v>
      </c>
      <c r="H48" s="29"/>
      <c r="I48" s="29">
        <f t="shared" si="0"/>
        <v>450</v>
      </c>
    </row>
    <row r="49" spans="1:9" s="10" customFormat="1" ht="33.75">
      <c r="A49" s="23" t="s">
        <v>165</v>
      </c>
      <c r="B49" s="25" t="s">
        <v>164</v>
      </c>
      <c r="C49" s="25" t="s">
        <v>50</v>
      </c>
      <c r="D49" s="25" t="s">
        <v>160</v>
      </c>
      <c r="E49" s="28">
        <v>970</v>
      </c>
      <c r="F49" s="22" t="e">
        <f>+#REF!+E49</f>
        <v>#REF!</v>
      </c>
      <c r="G49" s="29">
        <v>750</v>
      </c>
      <c r="H49" s="29"/>
      <c r="I49" s="29">
        <f t="shared" si="0"/>
        <v>750</v>
      </c>
    </row>
    <row r="50" spans="1:9" s="10" customFormat="1" ht="33.75">
      <c r="A50" s="23" t="s">
        <v>167</v>
      </c>
      <c r="B50" s="25" t="s">
        <v>166</v>
      </c>
      <c r="C50" s="25" t="s">
        <v>59</v>
      </c>
      <c r="D50" s="25" t="s">
        <v>160</v>
      </c>
      <c r="E50" s="28">
        <v>920</v>
      </c>
      <c r="F50" s="22" t="e">
        <f>+#REF!+E50</f>
        <v>#REF!</v>
      </c>
      <c r="G50" s="29">
        <v>700</v>
      </c>
      <c r="H50" s="29"/>
      <c r="I50" s="29">
        <f t="shared" si="0"/>
        <v>700</v>
      </c>
    </row>
    <row r="51" spans="1:9" s="10" customFormat="1" ht="33.75">
      <c r="A51" s="23" t="s">
        <v>169</v>
      </c>
      <c r="B51" s="25" t="s">
        <v>168</v>
      </c>
      <c r="C51" s="25" t="s">
        <v>75</v>
      </c>
      <c r="D51" s="25" t="s">
        <v>160</v>
      </c>
      <c r="E51" s="28">
        <v>770</v>
      </c>
      <c r="F51" s="22" t="e">
        <f>+#REF!+E51</f>
        <v>#REF!</v>
      </c>
      <c r="G51" s="29">
        <v>550</v>
      </c>
      <c r="H51" s="29"/>
      <c r="I51" s="29">
        <f t="shared" si="0"/>
        <v>550</v>
      </c>
    </row>
    <row r="52" spans="1:9" s="10" customFormat="1" ht="33.75">
      <c r="A52" s="23" t="s">
        <v>170</v>
      </c>
      <c r="B52" s="25" t="s">
        <v>74</v>
      </c>
      <c r="C52" s="25" t="s">
        <v>75</v>
      </c>
      <c r="D52" s="25" t="s">
        <v>160</v>
      </c>
      <c r="E52" s="28">
        <v>770</v>
      </c>
      <c r="F52" s="22" t="e">
        <f>+#REF!+E52</f>
        <v>#REF!</v>
      </c>
      <c r="G52" s="29">
        <v>550</v>
      </c>
      <c r="H52" s="29"/>
      <c r="I52" s="29">
        <f t="shared" si="0"/>
        <v>550</v>
      </c>
    </row>
    <row r="53" spans="1:9" s="10" customFormat="1" ht="33.75">
      <c r="A53" s="23" t="s">
        <v>172</v>
      </c>
      <c r="B53" s="25" t="s">
        <v>171</v>
      </c>
      <c r="C53" s="25" t="s">
        <v>45</v>
      </c>
      <c r="D53" s="25" t="s">
        <v>160</v>
      </c>
      <c r="E53" s="28">
        <v>670</v>
      </c>
      <c r="F53" s="22" t="e">
        <f>+#REF!+E53</f>
        <v>#REF!</v>
      </c>
      <c r="G53" s="29">
        <v>450</v>
      </c>
      <c r="H53" s="29"/>
      <c r="I53" s="29">
        <f t="shared" si="0"/>
        <v>450</v>
      </c>
    </row>
    <row r="54" spans="1:9" s="10" customFormat="1" ht="33" customHeight="1">
      <c r="A54" s="23" t="s">
        <v>174</v>
      </c>
      <c r="B54" s="25" t="s">
        <v>173</v>
      </c>
      <c r="C54" s="25" t="s">
        <v>59</v>
      </c>
      <c r="D54" s="25" t="s">
        <v>160</v>
      </c>
      <c r="E54" s="28">
        <v>920</v>
      </c>
      <c r="F54" s="22" t="e">
        <f>+#REF!+E54</f>
        <v>#REF!</v>
      </c>
      <c r="G54" s="29">
        <v>700</v>
      </c>
      <c r="H54" s="29"/>
      <c r="I54" s="29">
        <f t="shared" si="0"/>
        <v>700</v>
      </c>
    </row>
    <row r="55" spans="1:9" s="10" customFormat="1" ht="33.75">
      <c r="A55" s="23">
        <v>21</v>
      </c>
      <c r="B55" s="25" t="s">
        <v>175</v>
      </c>
      <c r="C55" s="25" t="s">
        <v>50</v>
      </c>
      <c r="D55" s="25" t="s">
        <v>160</v>
      </c>
      <c r="E55" s="28">
        <v>970</v>
      </c>
      <c r="F55" s="22" t="e">
        <f>+#REF!+E55</f>
        <v>#REF!</v>
      </c>
      <c r="G55" s="29">
        <v>750</v>
      </c>
      <c r="H55" s="29"/>
      <c r="I55" s="29">
        <f t="shared" si="0"/>
        <v>750</v>
      </c>
    </row>
    <row r="56" spans="1:9" s="10" customFormat="1" ht="22.5">
      <c r="A56" s="23" t="s">
        <v>179</v>
      </c>
      <c r="B56" s="25" t="s">
        <v>176</v>
      </c>
      <c r="C56" s="25" t="s">
        <v>177</v>
      </c>
      <c r="D56" s="25" t="s">
        <v>178</v>
      </c>
      <c r="E56" s="28">
        <f>840+300</f>
        <v>1140</v>
      </c>
      <c r="F56" s="22" t="e">
        <f>+#REF!+E56</f>
        <v>#REF!</v>
      </c>
      <c r="G56" s="29">
        <v>920</v>
      </c>
      <c r="H56" s="29"/>
      <c r="I56" s="29">
        <f t="shared" si="0"/>
        <v>920</v>
      </c>
    </row>
    <row r="57" spans="1:9" s="10" customFormat="1" ht="34.5" customHeight="1">
      <c r="A57" s="23" t="s">
        <v>181</v>
      </c>
      <c r="B57" s="25" t="s">
        <v>38</v>
      </c>
      <c r="C57" s="25" t="s">
        <v>39</v>
      </c>
      <c r="D57" s="25" t="s">
        <v>180</v>
      </c>
      <c r="E57" s="28">
        <f>840+400</f>
        <v>1240</v>
      </c>
      <c r="F57" s="22" t="e">
        <f>+#REF!+E57</f>
        <v>#REF!</v>
      </c>
      <c r="G57" s="29">
        <v>1020</v>
      </c>
      <c r="H57" s="29"/>
      <c r="I57" s="29">
        <f t="shared" si="0"/>
        <v>1020</v>
      </c>
    </row>
    <row r="58" spans="1:9" s="10" customFormat="1" ht="34.5" customHeight="1">
      <c r="A58" s="23" t="s">
        <v>183</v>
      </c>
      <c r="B58" s="25" t="s">
        <v>4</v>
      </c>
      <c r="C58" s="25" t="s">
        <v>6</v>
      </c>
      <c r="D58" s="25" t="s">
        <v>182</v>
      </c>
      <c r="E58" s="28">
        <f>2350+220</f>
        <v>2570</v>
      </c>
      <c r="F58" s="22" t="e">
        <f>+#REF!+E58</f>
        <v>#REF!</v>
      </c>
      <c r="G58" s="29">
        <v>2350</v>
      </c>
      <c r="H58" s="29"/>
      <c r="I58" s="29">
        <f t="shared" si="0"/>
        <v>2350</v>
      </c>
    </row>
    <row r="59" spans="1:9" s="10" customFormat="1" ht="34.5" customHeight="1">
      <c r="A59" s="23" t="s">
        <v>184</v>
      </c>
      <c r="B59" s="25" t="s">
        <v>18</v>
      </c>
      <c r="C59" s="25" t="s">
        <v>17</v>
      </c>
      <c r="D59" s="25" t="s">
        <v>178</v>
      </c>
      <c r="E59" s="28">
        <f>1660+220</f>
        <v>1880</v>
      </c>
      <c r="F59" s="22" t="e">
        <f>+#REF!+E59</f>
        <v>#REF!</v>
      </c>
      <c r="G59" s="29">
        <v>1660</v>
      </c>
      <c r="H59" s="29"/>
      <c r="I59" s="29">
        <f t="shared" si="0"/>
        <v>1660</v>
      </c>
    </row>
    <row r="60" spans="1:9" s="10" customFormat="1" ht="33.75">
      <c r="A60" s="23" t="s">
        <v>187</v>
      </c>
      <c r="B60" s="25" t="s">
        <v>185</v>
      </c>
      <c r="C60" s="25" t="s">
        <v>22</v>
      </c>
      <c r="D60" s="25" t="s">
        <v>186</v>
      </c>
      <c r="E60" s="28">
        <v>400</v>
      </c>
      <c r="F60" s="22" t="e">
        <f>+#REF!+E60</f>
        <v>#REF!</v>
      </c>
      <c r="G60" s="29">
        <v>100</v>
      </c>
      <c r="H60" s="29"/>
      <c r="I60" s="29">
        <f t="shared" si="0"/>
        <v>100</v>
      </c>
    </row>
    <row r="61" spans="1:9" s="10" customFormat="1" ht="33.75">
      <c r="A61" s="23" t="s">
        <v>190</v>
      </c>
      <c r="B61" s="25" t="s">
        <v>188</v>
      </c>
      <c r="C61" s="25" t="s">
        <v>189</v>
      </c>
      <c r="D61" s="25" t="s">
        <v>186</v>
      </c>
      <c r="E61" s="28">
        <v>550</v>
      </c>
      <c r="F61" s="22" t="e">
        <f>+#REF!+E61</f>
        <v>#REF!</v>
      </c>
      <c r="G61" s="29">
        <v>250</v>
      </c>
      <c r="H61" s="29"/>
      <c r="I61" s="29">
        <f aca="true" t="shared" si="1" ref="I61:I115">+G61+H61</f>
        <v>250</v>
      </c>
    </row>
    <row r="62" spans="1:9" s="10" customFormat="1" ht="22.5">
      <c r="A62" s="23" t="s">
        <v>192</v>
      </c>
      <c r="B62" s="25" t="s">
        <v>20</v>
      </c>
      <c r="C62" s="25" t="s">
        <v>21</v>
      </c>
      <c r="D62" s="25" t="s">
        <v>191</v>
      </c>
      <c r="E62" s="28">
        <v>670</v>
      </c>
      <c r="F62" s="22" t="e">
        <f>+#REF!+E62</f>
        <v>#REF!</v>
      </c>
      <c r="G62" s="29">
        <v>370</v>
      </c>
      <c r="H62" s="29"/>
      <c r="I62" s="29">
        <f t="shared" si="1"/>
        <v>370</v>
      </c>
    </row>
    <row r="63" spans="1:9" s="10" customFormat="1" ht="22.5">
      <c r="A63" s="23" t="s">
        <v>193</v>
      </c>
      <c r="B63" s="25" t="s">
        <v>27</v>
      </c>
      <c r="C63" s="25" t="s">
        <v>28</v>
      </c>
      <c r="D63" s="25" t="s">
        <v>191</v>
      </c>
      <c r="E63" s="28">
        <v>630</v>
      </c>
      <c r="F63" s="22" t="e">
        <f>+#REF!+E63</f>
        <v>#REF!</v>
      </c>
      <c r="G63" s="29">
        <v>330</v>
      </c>
      <c r="H63" s="29"/>
      <c r="I63" s="29">
        <f t="shared" si="1"/>
        <v>330</v>
      </c>
    </row>
    <row r="64" spans="1:9" s="10" customFormat="1" ht="22.5">
      <c r="A64" s="23" t="s">
        <v>194</v>
      </c>
      <c r="B64" s="25" t="s">
        <v>29</v>
      </c>
      <c r="C64" s="25" t="s">
        <v>30</v>
      </c>
      <c r="D64" s="25" t="s">
        <v>191</v>
      </c>
      <c r="E64" s="28">
        <v>950</v>
      </c>
      <c r="F64" s="22" t="e">
        <f>+#REF!+E64</f>
        <v>#REF!</v>
      </c>
      <c r="G64" s="29">
        <v>650</v>
      </c>
      <c r="H64" s="29"/>
      <c r="I64" s="29">
        <f t="shared" si="1"/>
        <v>650</v>
      </c>
    </row>
    <row r="65" spans="1:9" s="10" customFormat="1" ht="22.5">
      <c r="A65" s="23" t="s">
        <v>196</v>
      </c>
      <c r="B65" s="25" t="s">
        <v>43</v>
      </c>
      <c r="C65" s="25" t="s">
        <v>9</v>
      </c>
      <c r="D65" s="25" t="s">
        <v>195</v>
      </c>
      <c r="E65" s="28">
        <f>3200+300</f>
        <v>3500</v>
      </c>
      <c r="F65" s="22" t="e">
        <f>+#REF!+E65</f>
        <v>#REF!</v>
      </c>
      <c r="G65" s="29">
        <v>3200</v>
      </c>
      <c r="H65" s="29"/>
      <c r="I65" s="29">
        <f t="shared" si="1"/>
        <v>3200</v>
      </c>
    </row>
    <row r="66" spans="1:9" s="10" customFormat="1" ht="22.5">
      <c r="A66" s="23" t="s">
        <v>199</v>
      </c>
      <c r="B66" s="25" t="s">
        <v>197</v>
      </c>
      <c r="C66" s="25" t="s">
        <v>198</v>
      </c>
      <c r="D66" s="25" t="s">
        <v>191</v>
      </c>
      <c r="E66" s="28">
        <v>720</v>
      </c>
      <c r="F66" s="22" t="e">
        <f>+#REF!+E66</f>
        <v>#REF!</v>
      </c>
      <c r="G66" s="29">
        <v>500</v>
      </c>
      <c r="H66" s="29"/>
      <c r="I66" s="29">
        <f t="shared" si="1"/>
        <v>500</v>
      </c>
    </row>
    <row r="67" spans="1:9" s="10" customFormat="1" ht="22.5">
      <c r="A67" s="23" t="s">
        <v>202</v>
      </c>
      <c r="B67" s="25" t="s">
        <v>200</v>
      </c>
      <c r="C67" s="25" t="s">
        <v>201</v>
      </c>
      <c r="D67" s="25" t="s">
        <v>191</v>
      </c>
      <c r="E67" s="28">
        <v>700</v>
      </c>
      <c r="F67" s="22" t="e">
        <f>+#REF!+E67</f>
        <v>#REF!</v>
      </c>
      <c r="G67" s="29">
        <v>480</v>
      </c>
      <c r="H67" s="29"/>
      <c r="I67" s="29">
        <f t="shared" si="1"/>
        <v>480</v>
      </c>
    </row>
    <row r="68" spans="1:9" s="10" customFormat="1" ht="22.5">
      <c r="A68" s="23" t="s">
        <v>205</v>
      </c>
      <c r="B68" s="25" t="s">
        <v>203</v>
      </c>
      <c r="C68" s="25" t="s">
        <v>204</v>
      </c>
      <c r="D68" s="25" t="s">
        <v>191</v>
      </c>
      <c r="E68" s="28">
        <v>1070</v>
      </c>
      <c r="F68" s="22" t="e">
        <f>+#REF!+E68</f>
        <v>#REF!</v>
      </c>
      <c r="G68" s="29">
        <v>850</v>
      </c>
      <c r="H68" s="29"/>
      <c r="I68" s="29">
        <f t="shared" si="1"/>
        <v>850</v>
      </c>
    </row>
    <row r="69" spans="1:9" s="10" customFormat="1" ht="22.5">
      <c r="A69" s="23" t="s">
        <v>206</v>
      </c>
      <c r="B69" s="25" t="s">
        <v>66</v>
      </c>
      <c r="C69" s="25" t="s">
        <v>36</v>
      </c>
      <c r="D69" s="25" t="s">
        <v>191</v>
      </c>
      <c r="E69" s="28">
        <v>770</v>
      </c>
      <c r="F69" s="22" t="e">
        <f>+#REF!+E69</f>
        <v>#REF!</v>
      </c>
      <c r="G69" s="29">
        <v>550</v>
      </c>
      <c r="H69" s="29"/>
      <c r="I69" s="29">
        <f t="shared" si="1"/>
        <v>550</v>
      </c>
    </row>
    <row r="70" spans="1:9" s="10" customFormat="1" ht="21.75" customHeight="1">
      <c r="A70" s="23" t="s">
        <v>209</v>
      </c>
      <c r="B70" s="25" t="s">
        <v>207</v>
      </c>
      <c r="C70" s="25" t="s">
        <v>208</v>
      </c>
      <c r="D70" s="25" t="s">
        <v>191</v>
      </c>
      <c r="E70" s="28">
        <v>570</v>
      </c>
      <c r="F70" s="22" t="e">
        <f>+#REF!+E70</f>
        <v>#REF!</v>
      </c>
      <c r="G70" s="29">
        <v>350</v>
      </c>
      <c r="H70" s="29"/>
      <c r="I70" s="29">
        <f t="shared" si="1"/>
        <v>350</v>
      </c>
    </row>
    <row r="71" spans="1:9" s="10" customFormat="1" ht="21.75" customHeight="1">
      <c r="A71" s="23" t="s">
        <v>210</v>
      </c>
      <c r="B71" s="25" t="s">
        <v>63</v>
      </c>
      <c r="C71" s="25" t="s">
        <v>64</v>
      </c>
      <c r="D71" s="25" t="s">
        <v>191</v>
      </c>
      <c r="E71" s="28">
        <v>570</v>
      </c>
      <c r="F71" s="22" t="e">
        <f>+#REF!+E71</f>
        <v>#REF!</v>
      </c>
      <c r="G71" s="29">
        <v>350</v>
      </c>
      <c r="H71" s="29"/>
      <c r="I71" s="29">
        <f t="shared" si="1"/>
        <v>350</v>
      </c>
    </row>
    <row r="72" spans="1:9" s="10" customFormat="1" ht="21.75" customHeight="1">
      <c r="A72" s="23" t="s">
        <v>213</v>
      </c>
      <c r="B72" s="25" t="s">
        <v>211</v>
      </c>
      <c r="C72" s="25" t="s">
        <v>212</v>
      </c>
      <c r="D72" s="25" t="s">
        <v>191</v>
      </c>
      <c r="E72" s="28">
        <v>720</v>
      </c>
      <c r="F72" s="22" t="e">
        <f>+#REF!+E72</f>
        <v>#REF!</v>
      </c>
      <c r="G72" s="29">
        <v>500</v>
      </c>
      <c r="H72" s="29"/>
      <c r="I72" s="29">
        <f t="shared" si="1"/>
        <v>500</v>
      </c>
    </row>
    <row r="73" spans="1:9" s="10" customFormat="1" ht="21.75" customHeight="1">
      <c r="A73" s="23" t="s">
        <v>216</v>
      </c>
      <c r="B73" s="25" t="s">
        <v>214</v>
      </c>
      <c r="C73" s="25" t="s">
        <v>215</v>
      </c>
      <c r="D73" s="25" t="s">
        <v>186</v>
      </c>
      <c r="E73" s="28">
        <v>470</v>
      </c>
      <c r="F73" s="22" t="e">
        <f>+#REF!+E73</f>
        <v>#REF!</v>
      </c>
      <c r="G73" s="29">
        <v>250</v>
      </c>
      <c r="H73" s="29"/>
      <c r="I73" s="29">
        <f t="shared" si="1"/>
        <v>250</v>
      </c>
    </row>
    <row r="74" spans="1:9" s="10" customFormat="1" ht="21.75" customHeight="1">
      <c r="A74" s="23" t="s">
        <v>219</v>
      </c>
      <c r="B74" s="25" t="s">
        <v>217</v>
      </c>
      <c r="C74" s="25" t="s">
        <v>218</v>
      </c>
      <c r="D74" s="25" t="s">
        <v>186</v>
      </c>
      <c r="E74" s="28">
        <v>1506</v>
      </c>
      <c r="F74" s="22" t="e">
        <f>+#REF!+E74</f>
        <v>#REF!</v>
      </c>
      <c r="G74" s="29">
        <v>1286</v>
      </c>
      <c r="H74" s="29"/>
      <c r="I74" s="29">
        <f t="shared" si="1"/>
        <v>1286</v>
      </c>
    </row>
    <row r="75" spans="1:9" s="10" customFormat="1" ht="21.75" customHeight="1">
      <c r="A75" s="23" t="s">
        <v>222</v>
      </c>
      <c r="B75" s="25" t="s">
        <v>220</v>
      </c>
      <c r="C75" s="25" t="s">
        <v>221</v>
      </c>
      <c r="D75" s="25" t="s">
        <v>186</v>
      </c>
      <c r="E75" s="28">
        <v>1406</v>
      </c>
      <c r="F75" s="22" t="e">
        <f>+#REF!+E75</f>
        <v>#REF!</v>
      </c>
      <c r="G75" s="29">
        <v>1186</v>
      </c>
      <c r="H75" s="29"/>
      <c r="I75" s="29">
        <f t="shared" si="1"/>
        <v>1186</v>
      </c>
    </row>
    <row r="76" spans="1:9" s="10" customFormat="1" ht="21.75" customHeight="1">
      <c r="A76" s="23" t="s">
        <v>224</v>
      </c>
      <c r="B76" s="25" t="s">
        <v>223</v>
      </c>
      <c r="C76" s="25" t="s">
        <v>51</v>
      </c>
      <c r="D76" s="25" t="s">
        <v>186</v>
      </c>
      <c r="E76" s="28">
        <v>470</v>
      </c>
      <c r="F76" s="22" t="e">
        <f>+#REF!+E76</f>
        <v>#REF!</v>
      </c>
      <c r="G76" s="29">
        <v>250</v>
      </c>
      <c r="H76" s="29"/>
      <c r="I76" s="29">
        <f t="shared" si="1"/>
        <v>250</v>
      </c>
    </row>
    <row r="77" spans="1:9" s="10" customFormat="1" ht="21.75" customHeight="1">
      <c r="A77" s="23" t="s">
        <v>227</v>
      </c>
      <c r="B77" s="25" t="s">
        <v>225</v>
      </c>
      <c r="C77" s="25" t="s">
        <v>226</v>
      </c>
      <c r="D77" s="25" t="s">
        <v>186</v>
      </c>
      <c r="E77" s="28">
        <v>670</v>
      </c>
      <c r="F77" s="22" t="e">
        <f>+#REF!+E77</f>
        <v>#REF!</v>
      </c>
      <c r="G77" s="29">
        <v>450</v>
      </c>
      <c r="H77" s="29"/>
      <c r="I77" s="29">
        <f t="shared" si="1"/>
        <v>450</v>
      </c>
    </row>
    <row r="78" spans="1:9" s="10" customFormat="1" ht="21.75" customHeight="1">
      <c r="A78" s="23">
        <v>304</v>
      </c>
      <c r="B78" s="25" t="s">
        <v>13</v>
      </c>
      <c r="C78" s="25" t="s">
        <v>14</v>
      </c>
      <c r="D78" s="25" t="s">
        <v>228</v>
      </c>
      <c r="E78" s="28">
        <v>1000.07</v>
      </c>
      <c r="F78" s="22" t="e">
        <f>+#REF!+E78</f>
        <v>#REF!</v>
      </c>
      <c r="G78" s="29">
        <v>700.07</v>
      </c>
      <c r="H78" s="29"/>
      <c r="I78" s="29">
        <f t="shared" si="1"/>
        <v>700.07</v>
      </c>
    </row>
    <row r="79" spans="1:9" s="10" customFormat="1" ht="21.75" customHeight="1">
      <c r="A79" s="23" t="s">
        <v>230</v>
      </c>
      <c r="B79" s="25" t="s">
        <v>41</v>
      </c>
      <c r="C79" s="25" t="s">
        <v>42</v>
      </c>
      <c r="D79" s="25" t="s">
        <v>229</v>
      </c>
      <c r="E79" s="28">
        <v>1400</v>
      </c>
      <c r="F79" s="22" t="e">
        <f>+#REF!+E79</f>
        <v>#REF!</v>
      </c>
      <c r="G79" s="29">
        <v>1000</v>
      </c>
      <c r="H79" s="29"/>
      <c r="I79" s="29">
        <f t="shared" si="1"/>
        <v>1000</v>
      </c>
    </row>
    <row r="80" spans="1:9" s="10" customFormat="1" ht="21.75" customHeight="1">
      <c r="A80" s="23" t="s">
        <v>232</v>
      </c>
      <c r="B80" s="25" t="s">
        <v>38</v>
      </c>
      <c r="C80" s="25" t="s">
        <v>39</v>
      </c>
      <c r="D80" s="25" t="s">
        <v>231</v>
      </c>
      <c r="E80" s="28">
        <v>1050</v>
      </c>
      <c r="F80" s="22" t="e">
        <f>+#REF!+E80</f>
        <v>#REF!</v>
      </c>
      <c r="G80" s="29">
        <v>650</v>
      </c>
      <c r="H80" s="29"/>
      <c r="I80" s="29">
        <f t="shared" si="1"/>
        <v>650</v>
      </c>
    </row>
    <row r="81" spans="1:9" s="10" customFormat="1" ht="21.75" customHeight="1">
      <c r="A81" s="23" t="s">
        <v>234</v>
      </c>
      <c r="B81" s="25" t="s">
        <v>233</v>
      </c>
      <c r="C81" s="25" t="s">
        <v>40</v>
      </c>
      <c r="D81" s="25" t="s">
        <v>231</v>
      </c>
      <c r="E81" s="28">
        <v>800</v>
      </c>
      <c r="F81" s="22" t="e">
        <f>+#REF!+E81</f>
        <v>#REF!</v>
      </c>
      <c r="G81" s="29">
        <v>500</v>
      </c>
      <c r="H81" s="29"/>
      <c r="I81" s="29">
        <f t="shared" si="1"/>
        <v>500</v>
      </c>
    </row>
    <row r="82" spans="1:9" s="10" customFormat="1" ht="21.75" customHeight="1">
      <c r="A82" s="23" t="s">
        <v>237</v>
      </c>
      <c r="B82" s="25" t="s">
        <v>235</v>
      </c>
      <c r="C82" s="25" t="s">
        <v>236</v>
      </c>
      <c r="D82" s="25" t="s">
        <v>231</v>
      </c>
      <c r="E82" s="28">
        <v>420</v>
      </c>
      <c r="F82" s="22" t="e">
        <f>+#REF!+E82</f>
        <v>#REF!</v>
      </c>
      <c r="G82" s="29">
        <v>200</v>
      </c>
      <c r="H82" s="29"/>
      <c r="I82" s="29">
        <f t="shared" si="1"/>
        <v>200</v>
      </c>
    </row>
    <row r="83" spans="1:9" s="10" customFormat="1" ht="21.75" customHeight="1">
      <c r="A83" s="23" t="s">
        <v>240</v>
      </c>
      <c r="B83" s="25" t="s">
        <v>238</v>
      </c>
      <c r="C83" s="25" t="s">
        <v>239</v>
      </c>
      <c r="D83" s="25" t="s">
        <v>231</v>
      </c>
      <c r="E83" s="28">
        <v>420</v>
      </c>
      <c r="F83" s="22" t="e">
        <f>+#REF!+E83</f>
        <v>#REF!</v>
      </c>
      <c r="G83" s="29">
        <v>200</v>
      </c>
      <c r="H83" s="29"/>
      <c r="I83" s="29">
        <f t="shared" si="1"/>
        <v>200</v>
      </c>
    </row>
    <row r="84" spans="1:9" s="10" customFormat="1" ht="21.75" customHeight="1">
      <c r="A84" s="23" t="s">
        <v>241</v>
      </c>
      <c r="B84" s="25" t="s">
        <v>77</v>
      </c>
      <c r="C84" s="25" t="s">
        <v>81</v>
      </c>
      <c r="D84" s="25" t="s">
        <v>231</v>
      </c>
      <c r="E84" s="28">
        <v>730</v>
      </c>
      <c r="F84" s="22" t="e">
        <f>+#REF!+E84</f>
        <v>#REF!</v>
      </c>
      <c r="G84" s="29">
        <v>510</v>
      </c>
      <c r="H84" s="29"/>
      <c r="I84" s="29">
        <f t="shared" si="1"/>
        <v>510</v>
      </c>
    </row>
    <row r="85" spans="1:9" s="10" customFormat="1" ht="21.75" customHeight="1">
      <c r="A85" s="23" t="s">
        <v>244</v>
      </c>
      <c r="B85" s="25" t="s">
        <v>242</v>
      </c>
      <c r="C85" s="25" t="s">
        <v>243</v>
      </c>
      <c r="D85" s="25" t="s">
        <v>231</v>
      </c>
      <c r="E85" s="28">
        <v>450</v>
      </c>
      <c r="F85" s="22" t="e">
        <f>+#REF!+E85</f>
        <v>#REF!</v>
      </c>
      <c r="G85" s="29">
        <v>230</v>
      </c>
      <c r="H85" s="29"/>
      <c r="I85" s="29">
        <f t="shared" si="1"/>
        <v>230</v>
      </c>
    </row>
    <row r="86" spans="1:9" s="10" customFormat="1" ht="21.75" customHeight="1">
      <c r="A86" s="23" t="s">
        <v>247</v>
      </c>
      <c r="B86" s="25" t="s">
        <v>245</v>
      </c>
      <c r="C86" s="25" t="s">
        <v>246</v>
      </c>
      <c r="D86" s="25" t="s">
        <v>231</v>
      </c>
      <c r="E86" s="28">
        <v>450</v>
      </c>
      <c r="F86" s="22" t="e">
        <f>+#REF!+E86</f>
        <v>#REF!</v>
      </c>
      <c r="G86" s="29">
        <v>230</v>
      </c>
      <c r="H86" s="29"/>
      <c r="I86" s="29">
        <f t="shared" si="1"/>
        <v>230</v>
      </c>
    </row>
    <row r="87" spans="1:9" s="10" customFormat="1" ht="21.75" customHeight="1">
      <c r="A87" s="23" t="s">
        <v>250</v>
      </c>
      <c r="B87" s="25" t="s">
        <v>248</v>
      </c>
      <c r="C87" s="25" t="s">
        <v>249</v>
      </c>
      <c r="D87" s="25" t="s">
        <v>231</v>
      </c>
      <c r="E87" s="28">
        <v>450</v>
      </c>
      <c r="F87" s="22" t="e">
        <f>+#REF!+E87</f>
        <v>#REF!</v>
      </c>
      <c r="G87" s="29">
        <v>230</v>
      </c>
      <c r="H87" s="29"/>
      <c r="I87" s="29">
        <f t="shared" si="1"/>
        <v>230</v>
      </c>
    </row>
    <row r="88" spans="1:9" s="10" customFormat="1" ht="22.5">
      <c r="A88" s="23" t="s">
        <v>253</v>
      </c>
      <c r="B88" s="25" t="s">
        <v>251</v>
      </c>
      <c r="C88" s="25" t="s">
        <v>252</v>
      </c>
      <c r="D88" s="25" t="s">
        <v>231</v>
      </c>
      <c r="E88" s="28">
        <v>320</v>
      </c>
      <c r="F88" s="22" t="e">
        <f>+#REF!+E88</f>
        <v>#REF!</v>
      </c>
      <c r="G88" s="29">
        <v>100</v>
      </c>
      <c r="H88" s="29"/>
      <c r="I88" s="29">
        <f t="shared" si="1"/>
        <v>100</v>
      </c>
    </row>
    <row r="89" spans="1:9" s="10" customFormat="1" ht="21.75" customHeight="1">
      <c r="A89" s="23" t="s">
        <v>256</v>
      </c>
      <c r="B89" s="25" t="s">
        <v>254</v>
      </c>
      <c r="C89" s="25" t="s">
        <v>255</v>
      </c>
      <c r="D89" s="25" t="s">
        <v>231</v>
      </c>
      <c r="E89" s="28">
        <v>450</v>
      </c>
      <c r="F89" s="22" t="e">
        <f>+#REF!+E89</f>
        <v>#REF!</v>
      </c>
      <c r="G89" s="29">
        <v>230</v>
      </c>
      <c r="H89" s="29"/>
      <c r="I89" s="29">
        <f t="shared" si="1"/>
        <v>230</v>
      </c>
    </row>
    <row r="90" spans="1:9" s="10" customFormat="1" ht="21.75" customHeight="1">
      <c r="A90" s="23" t="s">
        <v>259</v>
      </c>
      <c r="B90" s="25" t="s">
        <v>257</v>
      </c>
      <c r="C90" s="25" t="s">
        <v>258</v>
      </c>
      <c r="D90" s="25" t="s">
        <v>231</v>
      </c>
      <c r="E90" s="28">
        <v>320</v>
      </c>
      <c r="F90" s="22" t="e">
        <f>+#REF!+E90</f>
        <v>#REF!</v>
      </c>
      <c r="G90" s="29">
        <v>100</v>
      </c>
      <c r="H90" s="29"/>
      <c r="I90" s="29">
        <f t="shared" si="1"/>
        <v>100</v>
      </c>
    </row>
    <row r="91" spans="1:9" s="10" customFormat="1" ht="21.75" customHeight="1">
      <c r="A91" s="23" t="s">
        <v>260</v>
      </c>
      <c r="B91" s="25" t="s">
        <v>61</v>
      </c>
      <c r="C91" s="25" t="s">
        <v>62</v>
      </c>
      <c r="D91" s="25" t="s">
        <v>231</v>
      </c>
      <c r="E91" s="28">
        <v>750</v>
      </c>
      <c r="F91" s="22" t="e">
        <f>+#REF!+E91</f>
        <v>#REF!</v>
      </c>
      <c r="G91" s="29">
        <v>530</v>
      </c>
      <c r="H91" s="29"/>
      <c r="I91" s="29">
        <f t="shared" si="1"/>
        <v>530</v>
      </c>
    </row>
    <row r="92" spans="1:9" s="10" customFormat="1" ht="21.75" customHeight="1">
      <c r="A92" s="23" t="s">
        <v>262</v>
      </c>
      <c r="B92" s="25" t="s">
        <v>261</v>
      </c>
      <c r="C92" s="25" t="s">
        <v>70</v>
      </c>
      <c r="D92" s="25" t="s">
        <v>231</v>
      </c>
      <c r="E92" s="28">
        <v>470</v>
      </c>
      <c r="F92" s="22" t="e">
        <f>+#REF!+E92</f>
        <v>#REF!</v>
      </c>
      <c r="G92" s="29">
        <v>250</v>
      </c>
      <c r="H92" s="29"/>
      <c r="I92" s="29">
        <f t="shared" si="1"/>
        <v>250</v>
      </c>
    </row>
    <row r="93" spans="1:9" s="10" customFormat="1" ht="21.75" customHeight="1">
      <c r="A93" s="23" t="s">
        <v>263</v>
      </c>
      <c r="B93" s="25" t="s">
        <v>57</v>
      </c>
      <c r="C93" s="25" t="s">
        <v>56</v>
      </c>
      <c r="D93" s="25" t="s">
        <v>231</v>
      </c>
      <c r="E93" s="28">
        <v>450</v>
      </c>
      <c r="F93" s="22" t="e">
        <f>+#REF!+E93</f>
        <v>#REF!</v>
      </c>
      <c r="G93" s="29">
        <v>230</v>
      </c>
      <c r="H93" s="29"/>
      <c r="I93" s="29">
        <f t="shared" si="1"/>
        <v>230</v>
      </c>
    </row>
    <row r="94" spans="1:9" s="10" customFormat="1" ht="22.5">
      <c r="A94" s="23" t="s">
        <v>266</v>
      </c>
      <c r="B94" s="25" t="s">
        <v>264</v>
      </c>
      <c r="C94" s="25" t="s">
        <v>265</v>
      </c>
      <c r="D94" s="25" t="s">
        <v>231</v>
      </c>
      <c r="E94" s="28">
        <v>650</v>
      </c>
      <c r="F94" s="22" t="e">
        <f>+#REF!+E94</f>
        <v>#REF!</v>
      </c>
      <c r="G94" s="29">
        <v>430</v>
      </c>
      <c r="H94" s="29"/>
      <c r="I94" s="29">
        <f t="shared" si="1"/>
        <v>430</v>
      </c>
    </row>
    <row r="95" spans="1:9" s="10" customFormat="1" ht="33.75">
      <c r="A95" s="23" t="s">
        <v>268</v>
      </c>
      <c r="B95" s="25" t="s">
        <v>136</v>
      </c>
      <c r="C95" s="25" t="s">
        <v>137</v>
      </c>
      <c r="D95" s="25" t="s">
        <v>267</v>
      </c>
      <c r="E95" s="28">
        <v>2900</v>
      </c>
      <c r="F95" s="22" t="e">
        <f>+#REF!+E95</f>
        <v>#REF!</v>
      </c>
      <c r="G95" s="29">
        <v>2680</v>
      </c>
      <c r="H95" s="29"/>
      <c r="I95" s="29">
        <f t="shared" si="1"/>
        <v>2680</v>
      </c>
    </row>
    <row r="96" spans="1:9" s="10" customFormat="1" ht="21.75" customHeight="1">
      <c r="A96" s="23" t="s">
        <v>271</v>
      </c>
      <c r="B96" s="25" t="s">
        <v>269</v>
      </c>
      <c r="C96" s="25" t="s">
        <v>59</v>
      </c>
      <c r="D96" s="25" t="s">
        <v>270</v>
      </c>
      <c r="E96" s="28">
        <v>1220</v>
      </c>
      <c r="F96" s="22" t="e">
        <f>+#REF!+E96</f>
        <v>#REF!</v>
      </c>
      <c r="G96" s="29">
        <v>1000</v>
      </c>
      <c r="H96" s="29"/>
      <c r="I96" s="29">
        <f t="shared" si="1"/>
        <v>1000</v>
      </c>
    </row>
    <row r="97" spans="1:9" s="10" customFormat="1" ht="33.75">
      <c r="A97" s="23">
        <v>325</v>
      </c>
      <c r="B97" s="25" t="s">
        <v>272</v>
      </c>
      <c r="C97" s="25" t="s">
        <v>9</v>
      </c>
      <c r="D97" s="25" t="s">
        <v>273</v>
      </c>
      <c r="E97" s="28">
        <f>1480+300</f>
        <v>1780</v>
      </c>
      <c r="F97" s="22" t="e">
        <f>+#REF!+E97</f>
        <v>#REF!</v>
      </c>
      <c r="G97" s="29">
        <v>1560</v>
      </c>
      <c r="H97" s="29"/>
      <c r="I97" s="29">
        <f t="shared" si="1"/>
        <v>1560</v>
      </c>
    </row>
    <row r="98" spans="1:9" s="10" customFormat="1" ht="33.75">
      <c r="A98" s="23">
        <v>326</v>
      </c>
      <c r="B98" s="25" t="s">
        <v>53</v>
      </c>
      <c r="C98" s="25" t="s">
        <v>31</v>
      </c>
      <c r="D98" s="25" t="s">
        <v>274</v>
      </c>
      <c r="E98" s="28">
        <v>1120</v>
      </c>
      <c r="F98" s="22" t="e">
        <f>+#REF!+E98</f>
        <v>#REF!</v>
      </c>
      <c r="G98" s="29">
        <v>900</v>
      </c>
      <c r="H98" s="29"/>
      <c r="I98" s="29">
        <f t="shared" si="1"/>
        <v>900</v>
      </c>
    </row>
    <row r="99" spans="1:9" s="10" customFormat="1" ht="33.75">
      <c r="A99" s="23">
        <v>327</v>
      </c>
      <c r="B99" s="25" t="s">
        <v>54</v>
      </c>
      <c r="C99" s="25" t="s">
        <v>31</v>
      </c>
      <c r="D99" s="25" t="s">
        <v>274</v>
      </c>
      <c r="E99" s="28">
        <v>1120</v>
      </c>
      <c r="F99" s="22" t="e">
        <f>+#REF!+E99</f>
        <v>#REF!</v>
      </c>
      <c r="G99" s="29">
        <v>900</v>
      </c>
      <c r="H99" s="29"/>
      <c r="I99" s="29">
        <f t="shared" si="1"/>
        <v>900</v>
      </c>
    </row>
    <row r="100" spans="1:9" s="10" customFormat="1" ht="33.75">
      <c r="A100" s="23">
        <v>328</v>
      </c>
      <c r="B100" s="25" t="s">
        <v>58</v>
      </c>
      <c r="C100" s="25" t="s">
        <v>59</v>
      </c>
      <c r="D100" s="25" t="s">
        <v>274</v>
      </c>
      <c r="E100" s="28">
        <v>870</v>
      </c>
      <c r="F100" s="22" t="e">
        <f>+#REF!+E100</f>
        <v>#REF!</v>
      </c>
      <c r="G100" s="29">
        <v>650</v>
      </c>
      <c r="H100" s="29"/>
      <c r="I100" s="29">
        <f t="shared" si="1"/>
        <v>650</v>
      </c>
    </row>
    <row r="101" spans="1:9" s="10" customFormat="1" ht="33.75">
      <c r="A101" s="23">
        <v>329</v>
      </c>
      <c r="B101" s="25" t="s">
        <v>60</v>
      </c>
      <c r="C101" s="25" t="s">
        <v>59</v>
      </c>
      <c r="D101" s="25" t="s">
        <v>274</v>
      </c>
      <c r="E101" s="28">
        <v>870</v>
      </c>
      <c r="F101" s="22" t="e">
        <f>+#REF!+E101</f>
        <v>#REF!</v>
      </c>
      <c r="G101" s="29">
        <v>650</v>
      </c>
      <c r="H101" s="29"/>
      <c r="I101" s="29">
        <f t="shared" si="1"/>
        <v>650</v>
      </c>
    </row>
    <row r="102" spans="1:9" s="10" customFormat="1" ht="33.75">
      <c r="A102" s="23">
        <v>330</v>
      </c>
      <c r="B102" s="25" t="s">
        <v>46</v>
      </c>
      <c r="C102" s="25" t="s">
        <v>47</v>
      </c>
      <c r="D102" s="25" t="s">
        <v>274</v>
      </c>
      <c r="E102" s="28">
        <v>420</v>
      </c>
      <c r="F102" s="22" t="e">
        <f>+#REF!+E102</f>
        <v>#REF!</v>
      </c>
      <c r="G102" s="29">
        <v>200</v>
      </c>
      <c r="H102" s="29"/>
      <c r="I102" s="29">
        <f t="shared" si="1"/>
        <v>200</v>
      </c>
    </row>
    <row r="103" spans="1:9" s="10" customFormat="1" ht="33.75">
      <c r="A103" s="23">
        <v>331</v>
      </c>
      <c r="B103" s="25" t="s">
        <v>49</v>
      </c>
      <c r="C103" s="25" t="s">
        <v>50</v>
      </c>
      <c r="D103" s="25" t="s">
        <v>274</v>
      </c>
      <c r="E103" s="28">
        <v>920</v>
      </c>
      <c r="F103" s="22" t="e">
        <f>+#REF!+E103</f>
        <v>#REF!</v>
      </c>
      <c r="G103" s="29">
        <v>700</v>
      </c>
      <c r="H103" s="29"/>
      <c r="I103" s="29">
        <f t="shared" si="1"/>
        <v>700</v>
      </c>
    </row>
    <row r="104" spans="1:9" s="10" customFormat="1" ht="33.75">
      <c r="A104" s="23">
        <v>332</v>
      </c>
      <c r="B104" s="25" t="s">
        <v>275</v>
      </c>
      <c r="C104" s="25" t="s">
        <v>50</v>
      </c>
      <c r="D104" s="25" t="s">
        <v>274</v>
      </c>
      <c r="E104" s="28">
        <v>920</v>
      </c>
      <c r="F104" s="22" t="e">
        <f>+#REF!+E104</f>
        <v>#REF!</v>
      </c>
      <c r="G104" s="29">
        <v>700</v>
      </c>
      <c r="H104" s="29"/>
      <c r="I104" s="29">
        <f t="shared" si="1"/>
        <v>700</v>
      </c>
    </row>
    <row r="105" spans="1:9" s="10" customFormat="1" ht="33.75">
      <c r="A105" s="23">
        <v>333</v>
      </c>
      <c r="B105" s="25" t="s">
        <v>276</v>
      </c>
      <c r="C105" s="25" t="s">
        <v>48</v>
      </c>
      <c r="D105" s="25" t="s">
        <v>274</v>
      </c>
      <c r="E105" s="28">
        <v>1670</v>
      </c>
      <c r="F105" s="22" t="e">
        <f>+#REF!+E105</f>
        <v>#REF!</v>
      </c>
      <c r="G105" s="29">
        <v>1450</v>
      </c>
      <c r="H105" s="29"/>
      <c r="I105" s="29">
        <f t="shared" si="1"/>
        <v>1450</v>
      </c>
    </row>
    <row r="106" spans="1:9" s="10" customFormat="1" ht="33.75">
      <c r="A106" s="23">
        <v>334</v>
      </c>
      <c r="B106" s="25" t="s">
        <v>71</v>
      </c>
      <c r="C106" s="25" t="s">
        <v>72</v>
      </c>
      <c r="D106" s="25" t="s">
        <v>274</v>
      </c>
      <c r="E106" s="28">
        <v>980</v>
      </c>
      <c r="F106" s="22" t="e">
        <f>+#REF!+E106</f>
        <v>#REF!</v>
      </c>
      <c r="G106" s="29">
        <v>760</v>
      </c>
      <c r="H106" s="29"/>
      <c r="I106" s="29">
        <f t="shared" si="1"/>
        <v>760</v>
      </c>
    </row>
    <row r="107" spans="1:9" s="10" customFormat="1" ht="33.75">
      <c r="A107" s="23">
        <v>335</v>
      </c>
      <c r="B107" s="25" t="s">
        <v>277</v>
      </c>
      <c r="C107" s="25" t="s">
        <v>67</v>
      </c>
      <c r="D107" s="25" t="s">
        <v>274</v>
      </c>
      <c r="E107" s="28">
        <v>720</v>
      </c>
      <c r="F107" s="22" t="e">
        <f>+#REF!+E107</f>
        <v>#REF!</v>
      </c>
      <c r="G107" s="29">
        <v>500</v>
      </c>
      <c r="H107" s="29"/>
      <c r="I107" s="29">
        <f t="shared" si="1"/>
        <v>500</v>
      </c>
    </row>
    <row r="108" spans="1:9" s="10" customFormat="1" ht="21.75" customHeight="1">
      <c r="A108" s="23">
        <v>322</v>
      </c>
      <c r="B108" s="25" t="s">
        <v>278</v>
      </c>
      <c r="C108" s="25" t="s">
        <v>65</v>
      </c>
      <c r="D108" s="25" t="s">
        <v>274</v>
      </c>
      <c r="E108" s="28">
        <v>820</v>
      </c>
      <c r="F108" s="22" t="e">
        <f>+#REF!+E108</f>
        <v>#REF!</v>
      </c>
      <c r="G108" s="29">
        <v>600</v>
      </c>
      <c r="H108" s="29"/>
      <c r="I108" s="29">
        <f t="shared" si="1"/>
        <v>600</v>
      </c>
    </row>
    <row r="109" spans="1:9" s="10" customFormat="1" ht="21.75" customHeight="1">
      <c r="A109" s="23">
        <v>323</v>
      </c>
      <c r="B109" s="25" t="s">
        <v>280</v>
      </c>
      <c r="C109" s="25" t="s">
        <v>44</v>
      </c>
      <c r="D109" s="25" t="s">
        <v>279</v>
      </c>
      <c r="E109" s="28">
        <v>340</v>
      </c>
      <c r="F109" s="22" t="e">
        <f>+#REF!+E109</f>
        <v>#REF!</v>
      </c>
      <c r="G109" s="29">
        <v>120</v>
      </c>
      <c r="H109" s="29"/>
      <c r="I109" s="29">
        <f t="shared" si="1"/>
        <v>120</v>
      </c>
    </row>
    <row r="110" spans="1:9" s="10" customFormat="1" ht="22.5">
      <c r="A110" s="23">
        <v>324</v>
      </c>
      <c r="B110" s="25" t="s">
        <v>281</v>
      </c>
      <c r="C110" s="25" t="s">
        <v>32</v>
      </c>
      <c r="D110" s="25" t="s">
        <v>279</v>
      </c>
      <c r="E110" s="28">
        <v>700</v>
      </c>
      <c r="F110" s="22" t="e">
        <f>+#REF!+E110</f>
        <v>#REF!</v>
      </c>
      <c r="G110" s="29">
        <v>480</v>
      </c>
      <c r="H110" s="29"/>
      <c r="I110" s="29">
        <f t="shared" si="1"/>
        <v>480</v>
      </c>
    </row>
    <row r="111" spans="1:9" s="10" customFormat="1" ht="22.5">
      <c r="A111" s="23" t="s">
        <v>146</v>
      </c>
      <c r="B111" s="25" t="s">
        <v>282</v>
      </c>
      <c r="C111" s="25" t="s">
        <v>52</v>
      </c>
      <c r="D111" s="25" t="s">
        <v>279</v>
      </c>
      <c r="E111" s="28">
        <v>1000</v>
      </c>
      <c r="F111" s="22" t="e">
        <f>+#REF!+E111</f>
        <v>#REF!</v>
      </c>
      <c r="G111" s="29">
        <v>780</v>
      </c>
      <c r="H111" s="29"/>
      <c r="I111" s="29">
        <f t="shared" si="1"/>
        <v>780</v>
      </c>
    </row>
    <row r="112" spans="1:9" s="10" customFormat="1" ht="45">
      <c r="A112" s="23" t="s">
        <v>286</v>
      </c>
      <c r="B112" s="25" t="s">
        <v>283</v>
      </c>
      <c r="C112" s="25" t="s">
        <v>284</v>
      </c>
      <c r="D112" s="25" t="s">
        <v>285</v>
      </c>
      <c r="E112" s="28">
        <v>600</v>
      </c>
      <c r="F112" s="22">
        <v>600</v>
      </c>
      <c r="G112" s="29">
        <v>300</v>
      </c>
      <c r="H112" s="29"/>
      <c r="I112" s="29">
        <f t="shared" si="1"/>
        <v>300</v>
      </c>
    </row>
    <row r="113" spans="1:9" s="10" customFormat="1" ht="21.75" customHeight="1">
      <c r="A113" s="23" t="s">
        <v>146</v>
      </c>
      <c r="B113" s="25" t="s">
        <v>287</v>
      </c>
      <c r="C113" s="25" t="s">
        <v>288</v>
      </c>
      <c r="D113" s="25" t="s">
        <v>289</v>
      </c>
      <c r="E113" s="28">
        <v>850</v>
      </c>
      <c r="F113" s="22" t="e">
        <f>+#REF!+E113</f>
        <v>#REF!</v>
      </c>
      <c r="G113" s="29">
        <v>630</v>
      </c>
      <c r="H113" s="29"/>
      <c r="I113" s="29">
        <f t="shared" si="1"/>
        <v>630</v>
      </c>
    </row>
    <row r="114" spans="1:9" s="10" customFormat="1" ht="22.5">
      <c r="A114" s="23" t="s">
        <v>293</v>
      </c>
      <c r="B114" s="25" t="s">
        <v>290</v>
      </c>
      <c r="C114" s="25" t="s">
        <v>291</v>
      </c>
      <c r="D114" s="25" t="s">
        <v>292</v>
      </c>
      <c r="E114" s="28">
        <v>950</v>
      </c>
      <c r="F114" s="22" t="e">
        <f>+#REF!+E114</f>
        <v>#REF!</v>
      </c>
      <c r="G114" s="29">
        <v>650</v>
      </c>
      <c r="H114" s="29"/>
      <c r="I114" s="29">
        <f t="shared" si="1"/>
        <v>650</v>
      </c>
    </row>
    <row r="115" spans="1:9" s="10" customFormat="1" ht="34.5" thickBot="1">
      <c r="A115" s="23" t="s">
        <v>296</v>
      </c>
      <c r="B115" s="25" t="s">
        <v>4</v>
      </c>
      <c r="C115" s="25" t="s">
        <v>294</v>
      </c>
      <c r="D115" s="25" t="s">
        <v>295</v>
      </c>
      <c r="E115" s="28">
        <v>1180</v>
      </c>
      <c r="F115" s="22" t="e">
        <f>+#REF!+E115</f>
        <v>#REF!</v>
      </c>
      <c r="G115" s="29">
        <v>960</v>
      </c>
      <c r="H115" s="29"/>
      <c r="I115" s="29">
        <f t="shared" si="1"/>
        <v>960</v>
      </c>
    </row>
    <row r="116" spans="3:9" s="10" customFormat="1" ht="13.5" thickBot="1">
      <c r="C116" s="9"/>
      <c r="D116" s="21"/>
      <c r="E116" s="20">
        <f>SUM(E9:E115)</f>
        <v>140237.07</v>
      </c>
      <c r="F116" s="24" t="e">
        <f>SUM(F9:F115)</f>
        <v>#REF!</v>
      </c>
      <c r="G116" s="31">
        <f>SUM(G9:G115)</f>
        <v>113137.07</v>
      </c>
      <c r="H116" s="31">
        <f>SUM(H9:H115)</f>
        <v>59829</v>
      </c>
      <c r="I116" s="31">
        <f>SUM(I9:I115)</f>
        <v>172966.07</v>
      </c>
    </row>
    <row r="117" spans="5:9" s="10" customFormat="1" ht="12.75">
      <c r="E117" s="12"/>
      <c r="F117" s="12"/>
      <c r="G117" s="12"/>
      <c r="H117" s="12"/>
      <c r="I117" s="12"/>
    </row>
    <row r="118" spans="5:9" s="10" customFormat="1" ht="12.75">
      <c r="E118" s="12"/>
      <c r="F118" s="12"/>
      <c r="G118" s="18"/>
      <c r="H118" s="18"/>
      <c r="I118" s="18"/>
    </row>
    <row r="119" spans="5:9" s="10" customFormat="1" ht="12.75">
      <c r="E119" s="12"/>
      <c r="F119" s="12"/>
      <c r="G119" s="12"/>
      <c r="H119" s="12"/>
      <c r="I119" s="12"/>
    </row>
    <row r="120" spans="5:9" s="10" customFormat="1" ht="12.75">
      <c r="E120" s="12"/>
      <c r="F120" s="12"/>
      <c r="G120" s="12"/>
      <c r="H120" s="12"/>
      <c r="I120" s="12"/>
    </row>
    <row r="121" spans="5:9" s="10" customFormat="1" ht="12.75">
      <c r="E121" s="12"/>
      <c r="F121" s="12"/>
      <c r="G121" s="12"/>
      <c r="H121" s="12"/>
      <c r="I121" s="12"/>
    </row>
    <row r="122" spans="5:9" s="10" customFormat="1" ht="12.75">
      <c r="E122" s="12"/>
      <c r="F122" s="12"/>
      <c r="G122" s="12"/>
      <c r="H122" s="12"/>
      <c r="I122" s="12"/>
    </row>
    <row r="123" spans="5:9" s="10" customFormat="1" ht="12.75">
      <c r="E123" s="12"/>
      <c r="F123" s="12"/>
      <c r="G123" s="12"/>
      <c r="H123" s="12"/>
      <c r="I123" s="12"/>
    </row>
    <row r="124" spans="5:9" s="10" customFormat="1" ht="12.75">
      <c r="E124" s="12"/>
      <c r="F124" s="12"/>
      <c r="G124" s="12"/>
      <c r="H124" s="12"/>
      <c r="I124" s="12"/>
    </row>
    <row r="125" spans="5:9" s="10" customFormat="1" ht="12.75">
      <c r="E125" s="12"/>
      <c r="F125" s="12"/>
      <c r="G125" s="12"/>
      <c r="H125" s="12"/>
      <c r="I125" s="12"/>
    </row>
    <row r="126" spans="5:9" s="10" customFormat="1" ht="12.75">
      <c r="E126" s="12"/>
      <c r="F126" s="12"/>
      <c r="G126" s="12"/>
      <c r="H126" s="12"/>
      <c r="I126" s="12"/>
    </row>
    <row r="127" spans="5:9" s="10" customFormat="1" ht="12.75">
      <c r="E127" s="12"/>
      <c r="F127" s="12"/>
      <c r="G127" s="12"/>
      <c r="H127" s="12"/>
      <c r="I127" s="12"/>
    </row>
    <row r="128" spans="5:9" s="10" customFormat="1" ht="12.75">
      <c r="E128" s="12"/>
      <c r="F128" s="12"/>
      <c r="G128" s="12"/>
      <c r="H128" s="12"/>
      <c r="I128" s="12"/>
    </row>
    <row r="129" spans="5:9" s="10" customFormat="1" ht="12.75">
      <c r="E129" s="12"/>
      <c r="F129" s="12"/>
      <c r="G129" s="12"/>
      <c r="H129" s="12"/>
      <c r="I129" s="12"/>
    </row>
    <row r="130" spans="5:9" s="10" customFormat="1" ht="12.75">
      <c r="E130" s="12"/>
      <c r="F130" s="12"/>
      <c r="G130" s="12"/>
      <c r="H130" s="12"/>
      <c r="I130" s="12"/>
    </row>
    <row r="131" spans="1:9" s="11" customFormat="1" ht="12.75">
      <c r="A131" s="10"/>
      <c r="B131" s="10"/>
      <c r="C131" s="10"/>
      <c r="D131" s="10"/>
      <c r="E131" s="12"/>
      <c r="F131" s="12"/>
      <c r="G131" s="12"/>
      <c r="H131" s="12"/>
      <c r="I131" s="12"/>
    </row>
    <row r="132" spans="1:9" s="11" customFormat="1" ht="12.75">
      <c r="A132" s="10"/>
      <c r="B132" s="10"/>
      <c r="C132" s="10"/>
      <c r="D132" s="10"/>
      <c r="E132" s="12"/>
      <c r="F132" s="12"/>
      <c r="G132" s="12"/>
      <c r="H132" s="12"/>
      <c r="I132" s="12"/>
    </row>
    <row r="133" spans="1:9" s="11" customFormat="1" ht="12.75">
      <c r="A133" s="10"/>
      <c r="B133" s="10"/>
      <c r="C133" s="10"/>
      <c r="D133" s="10"/>
      <c r="E133" s="12"/>
      <c r="F133" s="12"/>
      <c r="G133" s="12"/>
      <c r="H133" s="12"/>
      <c r="I133" s="12"/>
    </row>
    <row r="134" spans="1:9" s="11" customFormat="1" ht="12.75">
      <c r="A134" s="10"/>
      <c r="B134" s="10"/>
      <c r="C134" s="10"/>
      <c r="D134" s="10"/>
      <c r="E134" s="12"/>
      <c r="F134" s="12"/>
      <c r="G134" s="12"/>
      <c r="H134" s="12"/>
      <c r="I134" s="12"/>
    </row>
    <row r="135" spans="1:9" s="11" customFormat="1" ht="12.75">
      <c r="A135" s="10"/>
      <c r="B135" s="10"/>
      <c r="C135" s="10"/>
      <c r="D135" s="10"/>
      <c r="E135" s="12"/>
      <c r="F135" s="12"/>
      <c r="G135" s="12"/>
      <c r="H135" s="12"/>
      <c r="I135" s="12"/>
    </row>
    <row r="136" spans="1:9" s="11" customFormat="1" ht="12.75">
      <c r="A136" s="10"/>
      <c r="B136" s="10"/>
      <c r="C136" s="10"/>
      <c r="D136" s="10"/>
      <c r="E136" s="12"/>
      <c r="F136" s="12"/>
      <c r="G136" s="12"/>
      <c r="H136" s="12"/>
      <c r="I136" s="12"/>
    </row>
    <row r="137" spans="1:9" s="11" customFormat="1" ht="12.75">
      <c r="A137" s="10"/>
      <c r="B137" s="10"/>
      <c r="C137" s="10"/>
      <c r="D137" s="10"/>
      <c r="E137" s="12"/>
      <c r="F137" s="12"/>
      <c r="G137" s="12"/>
      <c r="H137" s="12"/>
      <c r="I137" s="12"/>
    </row>
    <row r="138" spans="1:9" s="11" customFormat="1" ht="12.75">
      <c r="A138" s="10"/>
      <c r="B138" s="10"/>
      <c r="C138" s="10"/>
      <c r="D138" s="10"/>
      <c r="E138" s="12"/>
      <c r="F138" s="12"/>
      <c r="G138" s="12"/>
      <c r="H138" s="12"/>
      <c r="I138" s="12"/>
    </row>
    <row r="139" spans="2:9" s="11" customFormat="1" ht="12.75">
      <c r="B139" s="10"/>
      <c r="C139" s="10"/>
      <c r="D139" s="10"/>
      <c r="E139" s="19"/>
      <c r="F139" s="19"/>
      <c r="G139" s="19"/>
      <c r="H139" s="19"/>
      <c r="I139" s="19"/>
    </row>
    <row r="140" spans="5:9" s="11" customFormat="1" ht="12.75">
      <c r="E140" s="19"/>
      <c r="F140" s="19"/>
      <c r="G140" s="19"/>
      <c r="H140" s="19"/>
      <c r="I140" s="19"/>
    </row>
    <row r="141" spans="5:9" s="11" customFormat="1" ht="12.75">
      <c r="E141" s="19"/>
      <c r="F141" s="19"/>
      <c r="G141" s="19"/>
      <c r="H141" s="19"/>
      <c r="I141" s="19"/>
    </row>
    <row r="142" spans="5:9" s="11" customFormat="1" ht="12.75">
      <c r="E142" s="19"/>
      <c r="F142" s="19"/>
      <c r="G142" s="19"/>
      <c r="H142" s="19"/>
      <c r="I142" s="19"/>
    </row>
    <row r="143" spans="5:9" s="11" customFormat="1" ht="12.75">
      <c r="E143" s="19"/>
      <c r="F143" s="19"/>
      <c r="G143" s="19"/>
      <c r="H143" s="19"/>
      <c r="I143" s="19"/>
    </row>
    <row r="144" spans="5:9" s="11" customFormat="1" ht="12.75">
      <c r="E144" s="19"/>
      <c r="F144" s="19"/>
      <c r="G144" s="19"/>
      <c r="H144" s="19"/>
      <c r="I144" s="19"/>
    </row>
    <row r="145" spans="5:9" s="11" customFormat="1" ht="12.75">
      <c r="E145" s="19"/>
      <c r="F145" s="19"/>
      <c r="G145" s="19"/>
      <c r="H145" s="19"/>
      <c r="I145" s="19"/>
    </row>
    <row r="146" spans="5:9" s="11" customFormat="1" ht="12.75">
      <c r="E146" s="19"/>
      <c r="F146" s="19"/>
      <c r="G146" s="19"/>
      <c r="H146" s="19"/>
      <c r="I146" s="19"/>
    </row>
    <row r="147" spans="5:9" s="11" customFormat="1" ht="12.75">
      <c r="E147" s="19"/>
      <c r="F147" s="19"/>
      <c r="G147" s="19"/>
      <c r="H147" s="19"/>
      <c r="I147" s="19"/>
    </row>
    <row r="148" spans="5:9" s="11" customFormat="1" ht="12.75">
      <c r="E148" s="19"/>
      <c r="F148" s="19"/>
      <c r="G148" s="19"/>
      <c r="H148" s="19"/>
      <c r="I148" s="19"/>
    </row>
    <row r="149" spans="5:9" s="11" customFormat="1" ht="12.75">
      <c r="E149" s="19"/>
      <c r="F149" s="19"/>
      <c r="G149" s="19"/>
      <c r="H149" s="19"/>
      <c r="I149" s="19"/>
    </row>
    <row r="150" spans="5:9" s="11" customFormat="1" ht="12.75">
      <c r="E150" s="19"/>
      <c r="F150" s="19"/>
      <c r="G150" s="19"/>
      <c r="H150" s="19"/>
      <c r="I150" s="19"/>
    </row>
    <row r="151" spans="5:9" s="11" customFormat="1" ht="12.75">
      <c r="E151" s="19"/>
      <c r="F151" s="19"/>
      <c r="G151" s="19"/>
      <c r="H151" s="19"/>
      <c r="I151" s="19"/>
    </row>
    <row r="152" spans="5:9" s="11" customFormat="1" ht="12.75">
      <c r="E152" s="19"/>
      <c r="F152" s="19"/>
      <c r="G152" s="19"/>
      <c r="H152" s="19"/>
      <c r="I152" s="19"/>
    </row>
    <row r="153" spans="5:9" s="11" customFormat="1" ht="12.75">
      <c r="E153" s="19"/>
      <c r="F153" s="19"/>
      <c r="G153" s="19"/>
      <c r="H153" s="19"/>
      <c r="I153" s="19"/>
    </row>
    <row r="154" spans="5:9" s="11" customFormat="1" ht="12.75">
      <c r="E154" s="19"/>
      <c r="F154" s="19"/>
      <c r="G154" s="19"/>
      <c r="H154" s="19"/>
      <c r="I154" s="19"/>
    </row>
    <row r="155" spans="5:9" s="11" customFormat="1" ht="12.75">
      <c r="E155" s="19"/>
      <c r="F155" s="19"/>
      <c r="G155" s="19"/>
      <c r="H155" s="19"/>
      <c r="I155" s="19"/>
    </row>
    <row r="156" spans="5:9" s="11" customFormat="1" ht="12.75">
      <c r="E156" s="19"/>
      <c r="F156" s="19"/>
      <c r="G156" s="19"/>
      <c r="H156" s="19"/>
      <c r="I156" s="19"/>
    </row>
    <row r="157" spans="5:9" s="11" customFormat="1" ht="12.75">
      <c r="E157" s="19"/>
      <c r="F157" s="19"/>
      <c r="G157" s="19"/>
      <c r="H157" s="19"/>
      <c r="I157" s="19"/>
    </row>
    <row r="158" spans="5:9" s="11" customFormat="1" ht="12.75">
      <c r="E158" s="19"/>
      <c r="F158" s="19"/>
      <c r="G158" s="19"/>
      <c r="H158" s="19"/>
      <c r="I158" s="19"/>
    </row>
    <row r="159" spans="5:9" s="11" customFormat="1" ht="12.75">
      <c r="E159" s="19"/>
      <c r="F159" s="19"/>
      <c r="G159" s="19"/>
      <c r="H159" s="19"/>
      <c r="I159" s="19"/>
    </row>
    <row r="160" spans="5:9" s="11" customFormat="1" ht="12.75">
      <c r="E160" s="19"/>
      <c r="F160" s="19"/>
      <c r="G160" s="19"/>
      <c r="H160" s="19"/>
      <c r="I160" s="19"/>
    </row>
    <row r="161" spans="5:9" s="11" customFormat="1" ht="12.75">
      <c r="E161" s="19"/>
      <c r="F161" s="19"/>
      <c r="G161" s="19"/>
      <c r="H161" s="19"/>
      <c r="I161" s="19"/>
    </row>
    <row r="162" spans="5:9" s="11" customFormat="1" ht="12.75">
      <c r="E162" s="19"/>
      <c r="F162" s="19"/>
      <c r="G162" s="19"/>
      <c r="H162" s="19"/>
      <c r="I162" s="19"/>
    </row>
    <row r="163" spans="5:9" s="11" customFormat="1" ht="12.75">
      <c r="E163" s="19"/>
      <c r="F163" s="19"/>
      <c r="G163" s="19"/>
      <c r="H163" s="19"/>
      <c r="I163" s="19"/>
    </row>
    <row r="164" spans="5:9" s="11" customFormat="1" ht="12.75">
      <c r="E164" s="19"/>
      <c r="F164" s="19"/>
      <c r="G164" s="19"/>
      <c r="H164" s="19"/>
      <c r="I164" s="19"/>
    </row>
    <row r="165" spans="5:9" s="11" customFormat="1" ht="12.75">
      <c r="E165" s="19"/>
      <c r="F165" s="19"/>
      <c r="G165" s="19"/>
      <c r="H165" s="19"/>
      <c r="I165" s="19"/>
    </row>
    <row r="166" spans="5:9" s="11" customFormat="1" ht="12.75">
      <c r="E166" s="19"/>
      <c r="F166" s="19"/>
      <c r="G166" s="19"/>
      <c r="H166" s="19"/>
      <c r="I166" s="19"/>
    </row>
    <row r="167" spans="5:9" s="11" customFormat="1" ht="12.75">
      <c r="E167" s="19"/>
      <c r="F167" s="19"/>
      <c r="G167" s="19"/>
      <c r="H167" s="19"/>
      <c r="I167" s="19"/>
    </row>
    <row r="168" spans="5:9" s="11" customFormat="1" ht="12.75">
      <c r="E168" s="19"/>
      <c r="F168" s="19"/>
      <c r="G168" s="19"/>
      <c r="H168" s="19"/>
      <c r="I168" s="19"/>
    </row>
    <row r="169" spans="5:9" s="11" customFormat="1" ht="12.75">
      <c r="E169" s="19"/>
      <c r="F169" s="19"/>
      <c r="G169" s="19"/>
      <c r="H169" s="19"/>
      <c r="I169" s="19"/>
    </row>
    <row r="170" spans="5:9" s="11" customFormat="1" ht="12.75">
      <c r="E170" s="19"/>
      <c r="F170" s="19"/>
      <c r="G170" s="19"/>
      <c r="H170" s="19"/>
      <c r="I170" s="19"/>
    </row>
    <row r="171" spans="5:9" s="11" customFormat="1" ht="12.75">
      <c r="E171" s="19"/>
      <c r="F171" s="19"/>
      <c r="G171" s="19"/>
      <c r="H171" s="19"/>
      <c r="I171" s="19"/>
    </row>
    <row r="172" spans="5:9" s="11" customFormat="1" ht="12.75">
      <c r="E172" s="19"/>
      <c r="F172" s="19"/>
      <c r="G172" s="19"/>
      <c r="H172" s="19"/>
      <c r="I172" s="19"/>
    </row>
    <row r="173" spans="5:9" s="11" customFormat="1" ht="12.75">
      <c r="E173" s="19"/>
      <c r="F173" s="19"/>
      <c r="G173" s="19"/>
      <c r="H173" s="19"/>
      <c r="I173" s="19"/>
    </row>
    <row r="174" spans="5:9" s="11" customFormat="1" ht="12.75">
      <c r="E174" s="19"/>
      <c r="F174" s="19"/>
      <c r="G174" s="19"/>
      <c r="H174" s="19"/>
      <c r="I174" s="19"/>
    </row>
    <row r="175" spans="5:9" s="11" customFormat="1" ht="12.75">
      <c r="E175" s="19"/>
      <c r="F175" s="19"/>
      <c r="G175" s="19"/>
      <c r="H175" s="19"/>
      <c r="I175" s="19"/>
    </row>
    <row r="176" spans="5:9" s="11" customFormat="1" ht="12.75">
      <c r="E176" s="19"/>
      <c r="F176" s="19"/>
      <c r="G176" s="19"/>
      <c r="H176" s="19"/>
      <c r="I176" s="19"/>
    </row>
    <row r="177" spans="5:9" s="11" customFormat="1" ht="12.75">
      <c r="E177" s="19"/>
      <c r="F177" s="19"/>
      <c r="G177" s="19"/>
      <c r="H177" s="19"/>
      <c r="I177" s="19"/>
    </row>
    <row r="178" spans="5:9" s="11" customFormat="1" ht="12.75">
      <c r="E178" s="19"/>
      <c r="F178" s="19"/>
      <c r="G178" s="19"/>
      <c r="H178" s="19"/>
      <c r="I178" s="19"/>
    </row>
    <row r="179" spans="5:9" s="11" customFormat="1" ht="12.75">
      <c r="E179" s="19"/>
      <c r="F179" s="19"/>
      <c r="G179" s="19"/>
      <c r="H179" s="19"/>
      <c r="I179" s="19"/>
    </row>
    <row r="180" spans="5:9" s="11" customFormat="1" ht="12.75">
      <c r="E180" s="19"/>
      <c r="F180" s="19"/>
      <c r="G180" s="19"/>
      <c r="H180" s="19"/>
      <c r="I180" s="19"/>
    </row>
    <row r="181" spans="5:9" s="11" customFormat="1" ht="12.75">
      <c r="E181" s="19"/>
      <c r="F181" s="19"/>
      <c r="G181" s="19"/>
      <c r="H181" s="19"/>
      <c r="I181" s="19"/>
    </row>
    <row r="182" spans="5:9" s="11" customFormat="1" ht="12.75">
      <c r="E182" s="19"/>
      <c r="F182" s="19"/>
      <c r="G182" s="19"/>
      <c r="H182" s="19"/>
      <c r="I182" s="19"/>
    </row>
    <row r="183" spans="5:9" s="11" customFormat="1" ht="12.75">
      <c r="E183" s="19"/>
      <c r="F183" s="19"/>
      <c r="G183" s="19"/>
      <c r="H183" s="19"/>
      <c r="I183" s="19"/>
    </row>
    <row r="184" spans="5:9" s="11" customFormat="1" ht="12.75">
      <c r="E184" s="19"/>
      <c r="F184" s="19"/>
      <c r="G184" s="19"/>
      <c r="H184" s="19"/>
      <c r="I184" s="19"/>
    </row>
    <row r="185" spans="5:9" s="11" customFormat="1" ht="12.75">
      <c r="E185" s="19"/>
      <c r="F185" s="19"/>
      <c r="G185" s="19"/>
      <c r="H185" s="19"/>
      <c r="I185" s="19"/>
    </row>
    <row r="186" spans="5:9" s="11" customFormat="1" ht="12.75">
      <c r="E186" s="19"/>
      <c r="F186" s="19"/>
      <c r="G186" s="19"/>
      <c r="H186" s="19"/>
      <c r="I186" s="19"/>
    </row>
    <row r="187" spans="5:9" s="11" customFormat="1" ht="12.75">
      <c r="E187" s="19"/>
      <c r="F187" s="19"/>
      <c r="G187" s="19"/>
      <c r="H187" s="19"/>
      <c r="I187" s="19"/>
    </row>
    <row r="188" spans="5:9" s="11" customFormat="1" ht="12.75">
      <c r="E188" s="19"/>
      <c r="F188" s="19"/>
      <c r="G188" s="19"/>
      <c r="H188" s="19"/>
      <c r="I188" s="19"/>
    </row>
    <row r="189" spans="5:9" s="11" customFormat="1" ht="12.75">
      <c r="E189" s="19"/>
      <c r="F189" s="19"/>
      <c r="G189" s="19"/>
      <c r="H189" s="19"/>
      <c r="I189" s="19"/>
    </row>
    <row r="190" spans="5:9" s="11" customFormat="1" ht="12.75">
      <c r="E190" s="19"/>
      <c r="F190" s="19"/>
      <c r="G190" s="19"/>
      <c r="H190" s="19"/>
      <c r="I190" s="19"/>
    </row>
    <row r="191" spans="5:9" s="11" customFormat="1" ht="12.75">
      <c r="E191" s="19"/>
      <c r="F191" s="19"/>
      <c r="G191" s="19"/>
      <c r="H191" s="19"/>
      <c r="I191" s="19"/>
    </row>
    <row r="192" spans="5:9" s="11" customFormat="1" ht="12.75">
      <c r="E192" s="19"/>
      <c r="F192" s="19"/>
      <c r="G192" s="19"/>
      <c r="H192" s="19"/>
      <c r="I192" s="19"/>
    </row>
    <row r="193" spans="5:9" s="11" customFormat="1" ht="12.75">
      <c r="E193" s="19"/>
      <c r="F193" s="19"/>
      <c r="G193" s="19"/>
      <c r="H193" s="19"/>
      <c r="I193" s="19"/>
    </row>
    <row r="194" spans="5:9" s="11" customFormat="1" ht="12.75">
      <c r="E194" s="19"/>
      <c r="F194" s="19"/>
      <c r="G194" s="19"/>
      <c r="H194" s="19"/>
      <c r="I194" s="19"/>
    </row>
    <row r="195" spans="5:9" s="11" customFormat="1" ht="12.75">
      <c r="E195" s="19"/>
      <c r="F195" s="19"/>
      <c r="G195" s="19"/>
      <c r="H195" s="19"/>
      <c r="I195" s="19"/>
    </row>
    <row r="196" spans="5:9" s="11" customFormat="1" ht="12.75">
      <c r="E196" s="19"/>
      <c r="F196" s="19"/>
      <c r="G196" s="19"/>
      <c r="H196" s="19"/>
      <c r="I196" s="19"/>
    </row>
    <row r="197" spans="5:9" s="11" customFormat="1" ht="12.75">
      <c r="E197" s="19"/>
      <c r="F197" s="19"/>
      <c r="G197" s="19"/>
      <c r="H197" s="19"/>
      <c r="I197" s="19"/>
    </row>
    <row r="198" spans="5:9" s="11" customFormat="1" ht="12.75">
      <c r="E198" s="19"/>
      <c r="F198" s="19"/>
      <c r="G198" s="19"/>
      <c r="H198" s="19"/>
      <c r="I198" s="19"/>
    </row>
    <row r="199" spans="5:9" s="11" customFormat="1" ht="12.75">
      <c r="E199" s="19"/>
      <c r="F199" s="19"/>
      <c r="G199" s="19"/>
      <c r="H199" s="19"/>
      <c r="I199" s="19"/>
    </row>
    <row r="200" spans="5:9" s="11" customFormat="1" ht="12.75">
      <c r="E200" s="19"/>
      <c r="F200" s="19"/>
      <c r="G200" s="19"/>
      <c r="H200" s="19"/>
      <c r="I200" s="19"/>
    </row>
    <row r="201" spans="5:9" s="11" customFormat="1" ht="12.75">
      <c r="E201" s="19"/>
      <c r="F201" s="19"/>
      <c r="G201" s="19"/>
      <c r="H201" s="19"/>
      <c r="I201" s="19"/>
    </row>
    <row r="202" spans="5:9" s="11" customFormat="1" ht="12.75">
      <c r="E202" s="19"/>
      <c r="F202" s="19"/>
      <c r="G202" s="19"/>
      <c r="H202" s="19"/>
      <c r="I202" s="19"/>
    </row>
    <row r="203" spans="5:9" s="11" customFormat="1" ht="12.75">
      <c r="E203" s="19"/>
      <c r="F203" s="19"/>
      <c r="G203" s="19"/>
      <c r="H203" s="19"/>
      <c r="I203" s="19"/>
    </row>
    <row r="204" spans="5:9" s="11" customFormat="1" ht="12.75">
      <c r="E204" s="19"/>
      <c r="F204" s="19"/>
      <c r="G204" s="19"/>
      <c r="H204" s="19"/>
      <c r="I204" s="19"/>
    </row>
    <row r="205" spans="5:9" s="11" customFormat="1" ht="12.75">
      <c r="E205" s="19"/>
      <c r="F205" s="19"/>
      <c r="G205" s="19"/>
      <c r="H205" s="19"/>
      <c r="I205" s="19"/>
    </row>
    <row r="206" spans="5:9" s="11" customFormat="1" ht="12.75">
      <c r="E206" s="19"/>
      <c r="F206" s="19"/>
      <c r="G206" s="19"/>
      <c r="H206" s="19"/>
      <c r="I206" s="19"/>
    </row>
    <row r="207" spans="5:9" s="11" customFormat="1" ht="12.75">
      <c r="E207" s="19"/>
      <c r="F207" s="19"/>
      <c r="G207" s="19"/>
      <c r="H207" s="19"/>
      <c r="I207" s="19"/>
    </row>
    <row r="208" spans="5:9" s="11" customFormat="1" ht="12.75">
      <c r="E208" s="19"/>
      <c r="F208" s="19"/>
      <c r="G208" s="19"/>
      <c r="H208" s="19"/>
      <c r="I208" s="19"/>
    </row>
    <row r="209" spans="5:9" s="11" customFormat="1" ht="12.75">
      <c r="E209" s="19"/>
      <c r="F209" s="19"/>
      <c r="G209" s="19"/>
      <c r="H209" s="19"/>
      <c r="I209" s="19"/>
    </row>
    <row r="210" spans="5:9" s="11" customFormat="1" ht="12.75">
      <c r="E210" s="19"/>
      <c r="F210" s="19"/>
      <c r="G210" s="19"/>
      <c r="H210" s="19"/>
      <c r="I210" s="19"/>
    </row>
    <row r="211" spans="5:9" s="11" customFormat="1" ht="12.75">
      <c r="E211" s="19"/>
      <c r="F211" s="19"/>
      <c r="G211" s="19"/>
      <c r="H211" s="19"/>
      <c r="I211" s="19"/>
    </row>
    <row r="212" spans="5:9" s="11" customFormat="1" ht="12.75">
      <c r="E212" s="19"/>
      <c r="F212" s="19"/>
      <c r="G212" s="19"/>
      <c r="H212" s="19"/>
      <c r="I212" s="19"/>
    </row>
    <row r="213" spans="5:9" s="11" customFormat="1" ht="12.75">
      <c r="E213" s="19"/>
      <c r="F213" s="19"/>
      <c r="G213" s="19"/>
      <c r="H213" s="19"/>
      <c r="I213" s="19"/>
    </row>
    <row r="214" spans="5:9" s="11" customFormat="1" ht="12.75">
      <c r="E214" s="19"/>
      <c r="F214" s="19"/>
      <c r="G214" s="19"/>
      <c r="H214" s="19"/>
      <c r="I214" s="19"/>
    </row>
    <row r="215" spans="1:9" s="11" customFormat="1" ht="12.75">
      <c r="A215" s="8"/>
      <c r="E215" s="15"/>
      <c r="F215" s="15"/>
      <c r="G215" s="15"/>
      <c r="H215" s="15"/>
      <c r="I215" s="15"/>
    </row>
    <row r="216" spans="1:9" s="11" customFormat="1" ht="12.75">
      <c r="A216" s="8"/>
      <c r="B216" s="8"/>
      <c r="C216" s="8"/>
      <c r="D216" s="8"/>
      <c r="E216" s="15"/>
      <c r="F216" s="15"/>
      <c r="G216" s="15"/>
      <c r="H216" s="15"/>
      <c r="I216" s="15"/>
    </row>
    <row r="217" spans="1:9" s="11" customFormat="1" ht="12.75">
      <c r="A217" s="8"/>
      <c r="B217" s="8"/>
      <c r="C217" s="8"/>
      <c r="D217" s="8"/>
      <c r="E217" s="15"/>
      <c r="F217" s="15"/>
      <c r="G217" s="15"/>
      <c r="H217" s="15"/>
      <c r="I217" s="15"/>
    </row>
    <row r="218" spans="1:9" s="11" customFormat="1" ht="12.75">
      <c r="A218" s="8"/>
      <c r="B218" s="8"/>
      <c r="C218" s="8"/>
      <c r="D218" s="8"/>
      <c r="E218" s="15"/>
      <c r="F218" s="15"/>
      <c r="G218" s="15"/>
      <c r="H218" s="15"/>
      <c r="I218" s="15"/>
    </row>
    <row r="219" spans="1:9" s="11" customFormat="1" ht="12.75">
      <c r="A219" s="8"/>
      <c r="B219" s="8"/>
      <c r="C219" s="8"/>
      <c r="D219" s="8"/>
      <c r="E219" s="15"/>
      <c r="F219" s="15"/>
      <c r="G219" s="15"/>
      <c r="H219" s="15"/>
      <c r="I219" s="15"/>
    </row>
    <row r="220" spans="1:9" s="11" customFormat="1" ht="12.75">
      <c r="A220" s="8"/>
      <c r="B220" s="8"/>
      <c r="C220" s="8"/>
      <c r="D220" s="8"/>
      <c r="E220" s="15"/>
      <c r="F220" s="15"/>
      <c r="G220" s="15"/>
      <c r="H220" s="15"/>
      <c r="I220" s="15"/>
    </row>
    <row r="221" spans="1:9" s="11" customFormat="1" ht="12.75">
      <c r="A221" s="8"/>
      <c r="B221" s="8"/>
      <c r="C221" s="8"/>
      <c r="D221" s="8"/>
      <c r="E221" s="15"/>
      <c r="F221" s="15"/>
      <c r="G221" s="15"/>
      <c r="H221" s="15"/>
      <c r="I221" s="15"/>
    </row>
    <row r="222" spans="1:9" s="11" customFormat="1" ht="12.75">
      <c r="A222" s="8"/>
      <c r="B222" s="8"/>
      <c r="C222" s="8"/>
      <c r="D222" s="8"/>
      <c r="E222" s="15"/>
      <c r="F222" s="15"/>
      <c r="G222" s="15"/>
      <c r="H222" s="15"/>
      <c r="I222" s="15"/>
    </row>
    <row r="223" spans="1:9" s="11" customFormat="1" ht="12.75">
      <c r="A223" s="8"/>
      <c r="B223" s="8"/>
      <c r="C223" s="8"/>
      <c r="D223" s="8"/>
      <c r="E223" s="15"/>
      <c r="F223" s="15"/>
      <c r="G223" s="15"/>
      <c r="H223" s="15"/>
      <c r="I223" s="15"/>
    </row>
    <row r="224" spans="1:9" s="11" customFormat="1" ht="12.75">
      <c r="A224" s="8"/>
      <c r="B224" s="8"/>
      <c r="C224" s="8"/>
      <c r="D224" s="8"/>
      <c r="E224" s="15"/>
      <c r="F224" s="15"/>
      <c r="G224" s="15"/>
      <c r="H224" s="15"/>
      <c r="I224" s="15"/>
    </row>
    <row r="225" spans="1:9" s="11" customFormat="1" ht="12.75">
      <c r="A225" s="8"/>
      <c r="B225" s="8"/>
      <c r="C225" s="8"/>
      <c r="D225" s="8"/>
      <c r="E225" s="15"/>
      <c r="F225" s="15"/>
      <c r="G225" s="15"/>
      <c r="H225" s="15"/>
      <c r="I225" s="15"/>
    </row>
    <row r="226" spans="1:9" s="11" customFormat="1" ht="12.75">
      <c r="A226" s="8"/>
      <c r="B226" s="8"/>
      <c r="C226" s="8"/>
      <c r="D226" s="8"/>
      <c r="E226" s="15"/>
      <c r="F226" s="15"/>
      <c r="G226" s="15"/>
      <c r="H226" s="15"/>
      <c r="I226" s="15"/>
    </row>
    <row r="227" spans="1:9" s="11" customFormat="1" ht="12.75">
      <c r="A227" s="8"/>
      <c r="B227" s="8"/>
      <c r="C227" s="8"/>
      <c r="D227" s="8"/>
      <c r="E227" s="15"/>
      <c r="F227" s="15"/>
      <c r="G227" s="15"/>
      <c r="H227" s="15"/>
      <c r="I227" s="15"/>
    </row>
    <row r="228" spans="1:9" s="11" customFormat="1" ht="12.75">
      <c r="A228" s="8"/>
      <c r="B228" s="8"/>
      <c r="C228" s="8"/>
      <c r="D228" s="8"/>
      <c r="E228" s="15"/>
      <c r="F228" s="15"/>
      <c r="G228" s="15"/>
      <c r="H228" s="15"/>
      <c r="I228" s="15"/>
    </row>
    <row r="229" spans="1:9" s="11" customFormat="1" ht="12.75">
      <c r="A229" s="8"/>
      <c r="B229" s="8"/>
      <c r="C229" s="8"/>
      <c r="D229" s="8"/>
      <c r="E229" s="15"/>
      <c r="F229" s="15"/>
      <c r="G229" s="15"/>
      <c r="H229" s="15"/>
      <c r="I229" s="15"/>
    </row>
    <row r="230" spans="1:9" s="11" customFormat="1" ht="12.75">
      <c r="A230" s="8"/>
      <c r="B230" s="8"/>
      <c r="C230" s="8"/>
      <c r="D230" s="8"/>
      <c r="E230" s="15"/>
      <c r="F230" s="15"/>
      <c r="G230" s="15"/>
      <c r="H230" s="15"/>
      <c r="I230" s="15"/>
    </row>
    <row r="231" spans="1:9" s="11" customFormat="1" ht="12.75">
      <c r="A231" s="8"/>
      <c r="B231" s="8"/>
      <c r="C231" s="8"/>
      <c r="D231" s="8"/>
      <c r="E231" s="15"/>
      <c r="F231" s="15"/>
      <c r="G231" s="15"/>
      <c r="H231" s="15"/>
      <c r="I231" s="15"/>
    </row>
    <row r="232" spans="1:9" s="11" customFormat="1" ht="12.75">
      <c r="A232" s="8"/>
      <c r="B232" s="8"/>
      <c r="C232" s="8"/>
      <c r="D232" s="8"/>
      <c r="E232" s="15"/>
      <c r="F232" s="15"/>
      <c r="G232" s="15"/>
      <c r="H232" s="15"/>
      <c r="I232" s="15"/>
    </row>
    <row r="233" spans="1:9" s="11" customFormat="1" ht="12.75">
      <c r="A233" s="8"/>
      <c r="B233" s="8"/>
      <c r="C233" s="8"/>
      <c r="D233" s="8"/>
      <c r="E233" s="15"/>
      <c r="F233" s="15"/>
      <c r="G233" s="15"/>
      <c r="H233" s="15"/>
      <c r="I233" s="15"/>
    </row>
    <row r="234" spans="1:9" s="11" customFormat="1" ht="12.75">
      <c r="A234" s="8"/>
      <c r="B234" s="8"/>
      <c r="C234" s="8"/>
      <c r="D234" s="8"/>
      <c r="E234" s="15"/>
      <c r="F234" s="15"/>
      <c r="G234" s="15"/>
      <c r="H234" s="15"/>
      <c r="I234" s="15"/>
    </row>
    <row r="235" spans="1:9" s="11" customFormat="1" ht="12.75">
      <c r="A235" s="8"/>
      <c r="B235" s="8"/>
      <c r="C235" s="8"/>
      <c r="D235" s="8"/>
      <c r="E235" s="15"/>
      <c r="F235" s="15"/>
      <c r="G235" s="15"/>
      <c r="H235" s="15"/>
      <c r="I235" s="15"/>
    </row>
    <row r="236" spans="1:9" s="11" customFormat="1" ht="12.75">
      <c r="A236" s="8"/>
      <c r="B236" s="8"/>
      <c r="C236" s="8"/>
      <c r="D236" s="8"/>
      <c r="E236" s="15"/>
      <c r="F236" s="15"/>
      <c r="G236" s="15"/>
      <c r="H236" s="15"/>
      <c r="I236" s="15"/>
    </row>
    <row r="237" spans="1:9" s="11" customFormat="1" ht="12.75">
      <c r="A237" s="8"/>
      <c r="B237" s="8"/>
      <c r="C237" s="8"/>
      <c r="D237" s="8"/>
      <c r="E237" s="15"/>
      <c r="F237" s="15"/>
      <c r="G237" s="15"/>
      <c r="H237" s="15"/>
      <c r="I237" s="15"/>
    </row>
    <row r="238" spans="1:9" s="11" customFormat="1" ht="12.75">
      <c r="A238" s="8"/>
      <c r="B238" s="8"/>
      <c r="C238" s="8"/>
      <c r="D238" s="8"/>
      <c r="E238" s="15"/>
      <c r="F238" s="15"/>
      <c r="G238" s="15"/>
      <c r="H238" s="15"/>
      <c r="I238" s="15"/>
    </row>
    <row r="239" spans="1:9" s="11" customFormat="1" ht="12.75">
      <c r="A239" s="8"/>
      <c r="B239" s="8"/>
      <c r="C239" s="8"/>
      <c r="D239" s="8"/>
      <c r="E239" s="15"/>
      <c r="F239" s="15"/>
      <c r="G239" s="15"/>
      <c r="H239" s="15"/>
      <c r="I239" s="15"/>
    </row>
    <row r="240" spans="1:9" s="11" customFormat="1" ht="12.75">
      <c r="A240" s="8"/>
      <c r="B240" s="8"/>
      <c r="C240" s="8"/>
      <c r="D240" s="8"/>
      <c r="E240" s="15"/>
      <c r="F240" s="15"/>
      <c r="G240" s="15"/>
      <c r="H240" s="15"/>
      <c r="I240" s="15"/>
    </row>
    <row r="241" spans="1:9" s="11" customFormat="1" ht="12.75">
      <c r="A241" s="8"/>
      <c r="B241" s="8"/>
      <c r="C241" s="8"/>
      <c r="D241" s="8"/>
      <c r="E241" s="15"/>
      <c r="F241" s="15"/>
      <c r="G241" s="15"/>
      <c r="H241" s="15"/>
      <c r="I241" s="15"/>
    </row>
    <row r="242" spans="1:9" s="11" customFormat="1" ht="12.75">
      <c r="A242" s="8"/>
      <c r="B242" s="8"/>
      <c r="C242" s="8"/>
      <c r="D242" s="8"/>
      <c r="E242" s="15"/>
      <c r="F242" s="15"/>
      <c r="G242" s="15"/>
      <c r="H242" s="15"/>
      <c r="I242" s="15"/>
    </row>
    <row r="243" spans="1:9" s="11" customFormat="1" ht="12.75">
      <c r="A243" s="8"/>
      <c r="B243" s="8"/>
      <c r="C243" s="8"/>
      <c r="D243" s="8"/>
      <c r="E243" s="15"/>
      <c r="F243" s="15"/>
      <c r="G243" s="15"/>
      <c r="H243" s="15"/>
      <c r="I243" s="15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2:4" ht="12.75">
      <c r="B252" s="8"/>
      <c r="C252" s="8"/>
      <c r="D252" s="8"/>
    </row>
  </sheetData>
  <sheetProtection sheet="1" objects="1" selectLockedCells="1" selectUnlockedCells="1"/>
  <mergeCells count="2">
    <mergeCell ref="A4:I4"/>
    <mergeCell ref="B6:I6"/>
  </mergeCells>
  <printOptions horizontalCentered="1"/>
  <pageMargins left="0" right="0" top="0.31496062992125984" bottom="0" header="0.31496062992125984" footer="0.1968503937007874"/>
  <pageSetup fitToHeight="7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2013-03-08T21:11:19Z</cp:lastPrinted>
  <dcterms:created xsi:type="dcterms:W3CDTF">2008-03-04T15:58:17Z</dcterms:created>
  <dcterms:modified xsi:type="dcterms:W3CDTF">2013-03-08T21:13:50Z</dcterms:modified>
  <cp:category/>
  <cp:version/>
  <cp:contentType/>
  <cp:contentStatus/>
</cp:coreProperties>
</file>