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21075" windowHeight="9735"/>
  </bookViews>
  <sheets>
    <sheet name="POA 2013" sheetId="1" r:id="rId1"/>
  </sheets>
  <externalReferences>
    <externalReference r:id="rId2"/>
  </externalReferences>
  <definedNames>
    <definedName name="a">#REF!</definedName>
    <definedName name="_xlnm.Print_Area" localSheetId="0">'POA 2013'!$A$1:$W$106</definedName>
    <definedName name="_xlnm.Database">#REF!</definedName>
    <definedName name="_xlnm.Print_Titles" localSheetId="0">'POA 2013'!$1:$11</definedName>
  </definedNames>
  <calcPr calcId="125725"/>
</workbook>
</file>

<file path=xl/calcChain.xml><?xml version="1.0" encoding="utf-8"?>
<calcChain xmlns="http://schemas.openxmlformats.org/spreadsheetml/2006/main">
  <c r="U102" i="1"/>
  <c r="T102"/>
  <c r="S102"/>
  <c r="R102"/>
  <c r="V102" s="1"/>
  <c r="W102" s="1"/>
  <c r="Q102"/>
  <c r="P102"/>
  <c r="O102"/>
  <c r="N102"/>
  <c r="W101"/>
  <c r="V101"/>
  <c r="W95"/>
  <c r="V95"/>
  <c r="K86"/>
  <c r="U85"/>
  <c r="T85"/>
  <c r="T86" s="1"/>
  <c r="S85"/>
  <c r="R85"/>
  <c r="R86" s="1"/>
  <c r="Q85"/>
  <c r="P85"/>
  <c r="O85"/>
  <c r="N85"/>
  <c r="N86" s="1"/>
  <c r="V83"/>
  <c r="W83" s="1"/>
  <c r="V81"/>
  <c r="W81" s="1"/>
  <c r="V79"/>
  <c r="W79" s="1"/>
  <c r="V77"/>
  <c r="W77" s="1"/>
  <c r="V75"/>
  <c r="W75" s="1"/>
  <c r="V73"/>
  <c r="W73" s="1"/>
  <c r="U64"/>
  <c r="T64"/>
  <c r="S64"/>
  <c r="R64"/>
  <c r="V64" s="1"/>
  <c r="W64" s="1"/>
  <c r="N64"/>
  <c r="V63"/>
  <c r="W63" s="1"/>
  <c r="V62"/>
  <c r="W62" s="1"/>
  <c r="V61"/>
  <c r="W61" s="1"/>
  <c r="V60"/>
  <c r="W60" s="1"/>
  <c r="V57"/>
  <c r="W57" s="1"/>
  <c r="Q57"/>
  <c r="Q64" s="1"/>
  <c r="Q86" s="1"/>
  <c r="P57"/>
  <c r="P64" s="1"/>
  <c r="O57"/>
  <c r="O64" s="1"/>
  <c r="O86" s="1"/>
  <c r="W56"/>
  <c r="V56"/>
  <c r="U47"/>
  <c r="U86" s="1"/>
  <c r="T47"/>
  <c r="S47"/>
  <c r="S86" s="1"/>
  <c r="R47"/>
  <c r="V47" s="1"/>
  <c r="W47" s="1"/>
  <c r="Q47"/>
  <c r="P47"/>
  <c r="O47"/>
  <c r="N47"/>
  <c r="W45"/>
  <c r="V45"/>
  <c r="W43"/>
  <c r="V43"/>
  <c r="W41"/>
  <c r="V41"/>
  <c r="W39"/>
  <c r="V39"/>
  <c r="U30"/>
  <c r="T30"/>
  <c r="S30"/>
  <c r="R30"/>
  <c r="V30" s="1"/>
  <c r="W30" s="1"/>
  <c r="Q30"/>
  <c r="P30"/>
  <c r="O30"/>
  <c r="N30"/>
  <c r="W28"/>
  <c r="V28"/>
  <c r="W27"/>
  <c r="V27"/>
  <c r="W24"/>
  <c r="V24"/>
  <c r="W22"/>
  <c r="V22"/>
  <c r="W21"/>
  <c r="V21"/>
  <c r="P86" l="1"/>
  <c r="V86"/>
  <c r="W86" s="1"/>
  <c r="V85"/>
  <c r="W85" s="1"/>
</calcChain>
</file>

<file path=xl/sharedStrings.xml><?xml version="1.0" encoding="utf-8"?>
<sst xmlns="http://schemas.openxmlformats.org/spreadsheetml/2006/main" count="214" uniqueCount="131">
  <si>
    <t>SECRETARÍA DE HACIENDA</t>
  </si>
  <si>
    <t xml:space="preserve">PROYECTO DE PRESUPUESTO DE EGRESOS </t>
  </si>
  <si>
    <t>PROGRAMA OPERATIVO ANUAL</t>
  </si>
  <si>
    <t>PPE2013-OP</t>
  </si>
  <si>
    <t xml:space="preserve">ORGANISMO: </t>
  </si>
  <si>
    <t>CONSEJO ESTATAL DE CONCERTACION PARA LA OBRA PUBLICA</t>
  </si>
  <si>
    <t>ASIGNACION PRESUPUESTAL:</t>
  </si>
  <si>
    <t>ESTRUCTURA PROGRAMÁTICA</t>
  </si>
  <si>
    <t>claves</t>
  </si>
  <si>
    <t>DESCRIPCION</t>
  </si>
  <si>
    <t>UNIDAD DE MEDIDA</t>
  </si>
  <si>
    <t>UR</t>
  </si>
  <si>
    <t>Finalidad</t>
  </si>
  <si>
    <t>Función</t>
  </si>
  <si>
    <t>Subfunción</t>
  </si>
  <si>
    <t>ER</t>
  </si>
  <si>
    <t>Programa</t>
  </si>
  <si>
    <t>Subprograma</t>
  </si>
  <si>
    <t>Actividad o Proyecto</t>
  </si>
  <si>
    <t>Meta</t>
  </si>
  <si>
    <t>ORIGINAL ANUAL</t>
  </si>
  <si>
    <t>MODIFICADO ANUAL</t>
  </si>
  <si>
    <t>CALENDARIO</t>
  </si>
  <si>
    <t>REALIZADO</t>
  </si>
  <si>
    <t>I</t>
  </si>
  <si>
    <t>II</t>
  </si>
  <si>
    <t>III</t>
  </si>
  <si>
    <t>IV</t>
  </si>
  <si>
    <t>ACUM.</t>
  </si>
  <si>
    <t>AVANCE FISICO (%)</t>
  </si>
  <si>
    <t>01</t>
  </si>
  <si>
    <t>COORDINACION GENERAL</t>
  </si>
  <si>
    <t/>
  </si>
  <si>
    <t>DESARROLLO SOCIAL</t>
  </si>
  <si>
    <t>VIVIENDA Y SERVICIOS A LA COMUNIDAD</t>
  </si>
  <si>
    <t>DESARROLLO Y EQUIPAMIENTO URBANO</t>
  </si>
  <si>
    <t>E4</t>
  </si>
  <si>
    <t>SONORA COMPETITIVO Y SUSTENTABLE</t>
  </si>
  <si>
    <t>DESARROLLO URBANO</t>
  </si>
  <si>
    <t>ODENAR Y REGULAR EL CRECIMIENTO URBANO DE LA ENTIDAD VINCULANDOLO A UN DESARROLLO REGIONAL SUSTENTABLE, REPLANTEANDO LOS MECANISMOS DE PLANEACION URBANA Y FORTALECER EL PAPEL DEL MUNICIPIO EN LA MATERIA COMO RESPONSABLE DE SU PLANEACION Y OPERACIÓN</t>
  </si>
  <si>
    <t>COORDINACIÓN Y GESTION DE LAS POLÍTICAS PARA EL DESARROLLO Y EQUIPAMIENTO URBANO</t>
  </si>
  <si>
    <t>001</t>
  </si>
  <si>
    <t>DIRECCIÓN Y COORDINACIÓN DE LAS POLÍTICAS PARA EL DESARROLLO DEL EQUIPAMIENTO URBANO</t>
  </si>
  <si>
    <t>Sesiones de Consejo Directivo</t>
  </si>
  <si>
    <t>Sesiones</t>
  </si>
  <si>
    <t>02</t>
  </si>
  <si>
    <t>Firma de Convenio de Coordinación con los Ayuntamientos</t>
  </si>
  <si>
    <t>Convenios</t>
  </si>
  <si>
    <t>LOS CONVENIOS SE HAN IDO FIRMANDO EN LO INDIVUDUAL POR LO QUE CONFORME SE HAN IDO PRESENTADO LOS AYUNTAMIENTOS SE HAN IDO FIRMANDO LOS CONVENIOS QUEDANDO PENDIENTE 1</t>
  </si>
  <si>
    <t>03</t>
  </si>
  <si>
    <t>Giras de Evaluacion y Seguimiento a los Municipios</t>
  </si>
  <si>
    <t>Gira</t>
  </si>
  <si>
    <t>SE REALIZARON DISTINTAS REUNIONES INFORMATIVAS CON AUTORIDADES MUNICIPALES, CIUDADANOS Y CON COMITES CIUDADANOS</t>
  </si>
  <si>
    <t>004</t>
  </si>
  <si>
    <t>INFORMACION, PLANEACION, CONTROL Y EVALUACION DE PROGRAMAS PARA EL DESARROLLO DE PROGRAMAS PARA EL EQUIPAMIENTO URBANO</t>
  </si>
  <si>
    <t>Actualizacion de la Pagina web</t>
  </si>
  <si>
    <t>Actualizaciones</t>
  </si>
  <si>
    <t>Atencion a Solicitudes de Acceso a la Informacion</t>
  </si>
  <si>
    <t>Solicitudes</t>
  </si>
  <si>
    <t>SE RECIBIERON MAS SOLICITUDES DE INFORMACIÓN DE LAS QUE SE TENIAN PREVISTAS</t>
  </si>
  <si>
    <t>TOTAL COORDINACION GENERAL</t>
  </si>
  <si>
    <t>DIRECCION GENERAL DE CONCERTACION Y APOYO TECNICO</t>
  </si>
  <si>
    <t>ORDENAR Y REGULAR EL CRECIMIENTO URBANO DE LA ENTIDAD VINCULANDOLO A UN DESARROLLO REGIONAL SUSTENTABLE, REPLANTEANDO LOS MECANISMOS DE PLANEACION URBANA Y FORTALECER EL PAPEL DEL MUNICIPIO EN LA MATERIA COMO RESPONSABLE DE SU PLANEACION Y OPERACIÓN</t>
  </si>
  <si>
    <t>002</t>
  </si>
  <si>
    <t>APOYO Y ASESORÍA PARA LA CONDUCCIÓN DE LAS POLÍTICAS PARA EL DESARROLLO Y EQUIPAMIENTO URBANO</t>
  </si>
  <si>
    <t>Concertar con la Autoridad Municipal los Proyectos de Obras Suceptibes a aprobarse y liberarse de Acuerdo a los Lineamientos de Convenio de Concertación  del Ayuntamiento con el Cecop</t>
  </si>
  <si>
    <t>Obra</t>
  </si>
  <si>
    <t>NOSE ALCANZO LA META DEBIDO A QUE NOSE RECIBIO EN SU TOTALIDAD EL RECURSO DESTINADO AL PROGRAMA DE PISO</t>
  </si>
  <si>
    <t>Ejecutar Obra Publica Concertada de manera Directa por el Cecop, de Programas Especiales del Gobierno del Estado</t>
  </si>
  <si>
    <t>SE SUPERO LA META TANTO TRIMESTRAL COMO ANUAL DEBIDO A QUE SE RECIBIO RECURSO FEDERAL EXTRAORDINARO PARA EJECUCIÓN DE MANERA DIRECTA.</t>
  </si>
  <si>
    <t>Control y Evaluacion de Expedientes de Obra Publica Concertada</t>
  </si>
  <si>
    <t>Expediente</t>
  </si>
  <si>
    <t>LOS AYUNTAMIENTOS HAN ENVIADO SUS EXPEDIENTES A REVISIÓN PARA TENERLOS LISTOS PARA CUANDO SE CUENTEN CON LOS RECURSOS.</t>
  </si>
  <si>
    <t>04</t>
  </si>
  <si>
    <t>Supervisar la Obra Publica Concertada de manera Directa</t>
  </si>
  <si>
    <t>Visita</t>
  </si>
  <si>
    <t>LA META NO SE ALCANZO DEBIDO A QUE LAS OBRAS QUE SE ESTÁN EJECUTANDO DE MANERA DIRECTA SON DE MAYOR MONTO A LO PROGRAMADO POR QUE DISMINUYO EL NUMERO DE OBRAS A SUPERVISAR</t>
  </si>
  <si>
    <t>TOTAL DIRECCION GENERAL DE CONCERTACION Y APOYO TECNICO</t>
  </si>
  <si>
    <t>DIRECCION GENERAL DE ADMINISTRACION Y FINANZAS</t>
  </si>
  <si>
    <t>003</t>
  </si>
  <si>
    <t>CONTROL Y SEGUIMIENTO ADMINISTRATIVO Y DE SERVICIOS PARA EL DESARROLLO Y EQUIPAMIENTO URBANO</t>
  </si>
  <si>
    <t>Coordinar la Elaboración del Presupuesto de Egresos 2014 de Cecop</t>
  </si>
  <si>
    <t>Documento</t>
  </si>
  <si>
    <t>Liberación de los Recursos para la Obra Publica Concertada</t>
  </si>
  <si>
    <t>Reporte</t>
  </si>
  <si>
    <t>LA META NO SE ALCANZO DEBIDO A QUE LAS OBRAS QUE SE ESTÁN EJECUTANDO DE MANERA DIRECTA SON DE MAYOR MONTO A LO PROGRAMADO POR QUE DISMINUYO EL NUMERO DE OBRAS A LIBERAR</t>
  </si>
  <si>
    <t>Analizar el Comportamiento del Presupuesto de Cecop</t>
  </si>
  <si>
    <t>Informe</t>
  </si>
  <si>
    <t>Elaborar Informes Trimestrales de Cumplimiento de Metas y Ejercicio Presupuestal de las Unidades Administrativas</t>
  </si>
  <si>
    <t>Elaborar el Programa Operativo Anual 2013 de Cecop</t>
  </si>
  <si>
    <t>Evaluación y Cierre del Ejercicio 2012</t>
  </si>
  <si>
    <t>TOTAL DIRECCION GENERAL DE ADMINISTRACION Y FINANZAS</t>
  </si>
  <si>
    <t>DIRECCION GENERAL DE ORGANIZACIÓN SOCIAL</t>
  </si>
  <si>
    <t>URBANIZACION</t>
  </si>
  <si>
    <t>Participación Comunitaria para el Mejoramieto Urbano</t>
  </si>
  <si>
    <t>Integracion de Comites Pasos de la Obra Publica Concertada (Programa Normal)</t>
  </si>
  <si>
    <t xml:space="preserve">Comiites </t>
  </si>
  <si>
    <t>NO SE CUMPLIO LA META DEBIDO A QUE EL RECURSO QUE NO LLEGO EN TIEMPO POR LO CUAL NO SE ALCANZO A LIBERAR EN SU TOTALIDAD AFECTANDO ASÍ A LA  CONFORMACIÓN DE COMITES</t>
  </si>
  <si>
    <t>Integracion de Comites Pasos de la Obra Publica Concertada (Programas Especiales)</t>
  </si>
  <si>
    <t>EN ESTE CASO SE CONTARON CON RECURSOS EXTRAORDINARIO QUE FUERON CANALIZADOS A ESTE ORGANISMO POR LO CUAL SE SUPERO LA META TRIMESTRAL Y ANUAL</t>
  </si>
  <si>
    <t>Asistentes a Eventos y Reuniones Informativas y de Entrega de Obras con el Coordinador y Beneficiarios</t>
  </si>
  <si>
    <t>Personas</t>
  </si>
  <si>
    <t>NO SE CUMPLIO CON LA META DEBIDO A QUE SE TENIAN PROGRAMADAS LOS EVENTOS DE ENTREGA DE OBRAS PERO LOS AYUNTAMIENTOS NO ALCANZARON A TERMINARLAS.</t>
  </si>
  <si>
    <t>Asambleas para la Conformacion de Comites de Participación Social</t>
  </si>
  <si>
    <t>Asambleas</t>
  </si>
  <si>
    <t>EN ESTE CASO SE CONTARON CON RECURSOS EXTRAORDINARIO QUE FUERON CANALIZADOS A ESTE ORGANISMO POR LO CUAL SE SUPERO LA META TRIMESTRAL</t>
  </si>
  <si>
    <t>05</t>
  </si>
  <si>
    <t>Personas Asistentes a las Asambleas Constitutivas de Conformacion de Comites de Participacion Social</t>
  </si>
  <si>
    <t>06</t>
  </si>
  <si>
    <t>Comites de Participacion Social para la Obra Publica Concertada Capacitados</t>
  </si>
  <si>
    <t>TOTAL DIRECCION GENERAL DE ORGANIZACIÓN SOCIAL</t>
  </si>
  <si>
    <t>TOTAL CECOP</t>
  </si>
  <si>
    <t>ORGANO DE CONTROL Y DESARROLLO ADMINISTRATIVO</t>
  </si>
  <si>
    <t>GOBIERNO</t>
  </si>
  <si>
    <t>5</t>
  </si>
  <si>
    <t>ASUNTOS FINANCIEROS Y HACENDARIOS</t>
  </si>
  <si>
    <t>REGULACIÓN DE LA FUNCIÓN PÚBLICA</t>
  </si>
  <si>
    <t>E6</t>
  </si>
  <si>
    <t>SONORA CIUDADANO Y MUNICIPALISTA</t>
  </si>
  <si>
    <t>12</t>
  </si>
  <si>
    <t>CONDUCCION DE LAS POLÍTICAS GENERALES DE GOBIERNO</t>
  </si>
  <si>
    <t>ATENCION A LA DEMANDA PUBLICA</t>
  </si>
  <si>
    <t>Atencion a peticiones Ciudadanas</t>
  </si>
  <si>
    <t>CONTROLAR Y EVALUAR LAS FINANZAS Y LA GESTION PUBLICA</t>
  </si>
  <si>
    <t>11</t>
  </si>
  <si>
    <t>MODERNIZACION DE LA ADMINISTRACION Y PASION POR EL SERVICIO PUBLICO</t>
  </si>
  <si>
    <t>CONTROL Y EVALUACION DE LA GESTION PUBLICA</t>
  </si>
  <si>
    <t>Fiscalizacion, Control y Evaluacion de la  gestion publica</t>
  </si>
  <si>
    <t>Realizar auditorías directas y dar seguimiento a las observaciones (Deben de incluir dos revisiones al cumplimiento del POA de la Entidad)</t>
  </si>
  <si>
    <t>Informes</t>
  </si>
  <si>
    <t>TOTAL OCDA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</si>
</sst>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_-&quot;€&quot;* #,##0.00_-;\-&quot;€&quot;* #,##0.00_-;_-&quot;€&quot;* &quot;-&quot;??_-;_-@_-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theme="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9" fontId="4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4" fillId="0" borderId="4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9" fontId="0" fillId="0" borderId="4" xfId="2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9" fontId="2" fillId="0" borderId="24" xfId="2" applyFont="1" applyBorder="1" applyAlignment="1">
      <alignment vertical="center" wrapText="1"/>
    </xf>
    <xf numFmtId="0" fontId="5" fillId="0" borderId="25" xfId="0" quotePrefix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3" fontId="5" fillId="0" borderId="28" xfId="0" applyNumberFormat="1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6" fillId="0" borderId="12" xfId="2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3" fontId="5" fillId="0" borderId="33" xfId="0" applyNumberFormat="1" applyFont="1" applyBorder="1" applyAlignment="1">
      <alignment vertical="top" wrapText="1"/>
    </xf>
    <xf numFmtId="0" fontId="5" fillId="0" borderId="19" xfId="0" quotePrefix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5" fillId="0" borderId="31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center" wrapText="1"/>
    </xf>
    <xf numFmtId="10" fontId="6" fillId="0" borderId="12" xfId="2" applyNumberFormat="1" applyFont="1" applyBorder="1" applyAlignment="1">
      <alignment horizontal="center" vertical="center" wrapText="1"/>
    </xf>
    <xf numFmtId="0" fontId="6" fillId="0" borderId="20" xfId="0" quotePrefix="1" applyFont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right" vertical="top" wrapText="1"/>
    </xf>
    <xf numFmtId="0" fontId="8" fillId="3" borderId="24" xfId="0" applyFont="1" applyFill="1" applyBorder="1" applyAlignment="1">
      <alignment horizontal="center" vertical="top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8" fillId="3" borderId="35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10" fontId="8" fillId="3" borderId="24" xfId="2" applyNumberFormat="1" applyFont="1" applyFill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2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0" fillId="0" borderId="0" xfId="0" applyBorder="1"/>
    <xf numFmtId="0" fontId="5" fillId="0" borderId="2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1" xfId="0" quotePrefix="1" applyFont="1" applyBorder="1" applyAlignment="1">
      <alignment horizontal="center" vertical="top" wrapText="1"/>
    </xf>
    <xf numFmtId="0" fontId="6" fillId="0" borderId="42" xfId="0" quotePrefix="1" applyFont="1" applyBorder="1" applyAlignment="1">
      <alignment horizontal="center" vertical="top" wrapText="1"/>
    </xf>
    <xf numFmtId="0" fontId="6" fillId="0" borderId="43" xfId="0" quotePrefix="1" applyFont="1" applyBorder="1" applyAlignment="1">
      <alignment horizontal="center" vertical="top" wrapText="1"/>
    </xf>
    <xf numFmtId="0" fontId="6" fillId="0" borderId="44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vertical="top" wrapText="1"/>
    </xf>
    <xf numFmtId="3" fontId="5" fillId="0" borderId="45" xfId="0" applyNumberFormat="1" applyFont="1" applyBorder="1" applyAlignment="1">
      <alignment vertical="top" wrapText="1"/>
    </xf>
    <xf numFmtId="3" fontId="5" fillId="0" borderId="46" xfId="0" applyNumberFormat="1" applyFont="1" applyBorder="1" applyAlignment="1">
      <alignment vertical="top" wrapText="1"/>
    </xf>
    <xf numFmtId="3" fontId="5" fillId="0" borderId="47" xfId="0" applyNumberFormat="1" applyFont="1" applyBorder="1" applyAlignment="1">
      <alignment vertical="top" wrapText="1"/>
    </xf>
    <xf numFmtId="3" fontId="6" fillId="0" borderId="45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10" fontId="6" fillId="0" borderId="44" xfId="2" applyNumberFormat="1" applyFont="1" applyBorder="1" applyAlignment="1">
      <alignment horizontal="center" vertical="center" wrapText="1"/>
    </xf>
    <xf numFmtId="9" fontId="0" fillId="0" borderId="0" xfId="2" applyNumberFormat="1" applyFont="1" applyBorder="1"/>
    <xf numFmtId="3" fontId="5" fillId="2" borderId="16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3" fontId="5" fillId="2" borderId="17" xfId="0" applyNumberFormat="1" applyFont="1" applyFill="1" applyBorder="1" applyAlignment="1">
      <alignment horizontal="center" vertical="top" wrapText="1"/>
    </xf>
    <xf numFmtId="9" fontId="0" fillId="0" borderId="0" xfId="2" applyFont="1"/>
    <xf numFmtId="3" fontId="5" fillId="0" borderId="12" xfId="0" applyNumberFormat="1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0" fontId="6" fillId="0" borderId="23" xfId="0" quotePrefix="1" applyFont="1" applyBorder="1" applyAlignment="1">
      <alignment horizontal="center" vertical="top" wrapText="1"/>
    </xf>
    <xf numFmtId="164" fontId="8" fillId="3" borderId="24" xfId="1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6" fillId="0" borderId="44" xfId="0" applyFont="1" applyBorder="1" applyAlignment="1">
      <alignment horizontal="center" vertical="top" wrapText="1"/>
    </xf>
    <xf numFmtId="9" fontId="6" fillId="0" borderId="44" xfId="2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top" wrapText="1"/>
    </xf>
    <xf numFmtId="3" fontId="6" fillId="0" borderId="48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top" wrapText="1"/>
    </xf>
    <xf numFmtId="3" fontId="6" fillId="0" borderId="50" xfId="0" applyNumberFormat="1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9" fontId="8" fillId="3" borderId="24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9" xfId="0" applyNumberFormat="1" applyFont="1" applyBorder="1" applyAlignment="1">
      <alignment horizontal="center" vertical="top" wrapText="1"/>
    </xf>
    <xf numFmtId="3" fontId="6" fillId="0" borderId="3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9" fontId="6" fillId="0" borderId="11" xfId="2" applyFont="1" applyBorder="1" applyAlignment="1">
      <alignment horizontal="center" vertical="top" wrapText="1"/>
    </xf>
    <xf numFmtId="3" fontId="6" fillId="0" borderId="31" xfId="0" applyNumberFormat="1" applyFont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9" fontId="6" fillId="0" borderId="12" xfId="2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3" fontId="6" fillId="0" borderId="45" xfId="0" applyNumberFormat="1" applyFont="1" applyBorder="1" applyAlignment="1">
      <alignment horizontal="center" vertical="top" wrapText="1"/>
    </xf>
    <xf numFmtId="3" fontId="6" fillId="0" borderId="46" xfId="0" applyNumberFormat="1" applyFont="1" applyBorder="1" applyAlignment="1">
      <alignment horizontal="center" vertical="top" wrapText="1"/>
    </xf>
    <xf numFmtId="3" fontId="6" fillId="0" borderId="47" xfId="0" applyNumberFormat="1" applyFont="1" applyBorder="1" applyAlignment="1">
      <alignment horizontal="center" vertical="top" wrapText="1"/>
    </xf>
    <xf numFmtId="9" fontId="6" fillId="0" borderId="44" xfId="2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5">
    <cellStyle name="Euro" xfId="3"/>
    <cellStyle name="Millares" xfId="1" builtinId="3"/>
    <cellStyle name="Normal" xfId="0" builtinId="0"/>
    <cellStyle name="Porcentual" xfId="2" builtinId="5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A2013CEC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2013"/>
      <sheetName val="CG"/>
      <sheetName val="DGAT"/>
      <sheetName val="OS"/>
      <sheetName val="ayf"/>
      <sheetName val="OC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Normal="100" zoomScaleSheetLayoutView="80" workbookViewId="0">
      <selection activeCell="T18" sqref="T18"/>
    </sheetView>
  </sheetViews>
  <sheetFormatPr baseColWidth="10" defaultRowHeight="12.75"/>
  <cols>
    <col min="1" max="1" width="4.28515625" bestFit="1" customWidth="1"/>
    <col min="2" max="3" width="4" customWidth="1"/>
    <col min="4" max="4" width="3.5703125" customWidth="1"/>
    <col min="5" max="5" width="3.85546875" bestFit="1" customWidth="1"/>
    <col min="6" max="6" width="3.5703125" customWidth="1"/>
    <col min="7" max="7" width="3.140625" customWidth="1"/>
    <col min="8" max="8" width="5.5703125" customWidth="1"/>
    <col min="9" max="9" width="3.42578125" style="6" customWidth="1"/>
    <col min="10" max="10" width="49.85546875" style="6" customWidth="1"/>
    <col min="11" max="11" width="11" style="6" customWidth="1"/>
    <col min="12" max="13" width="8.7109375" style="6" customWidth="1"/>
    <col min="14" max="16" width="6.7109375" style="6" customWidth="1"/>
    <col min="17" max="17" width="6.7109375" style="187" customWidth="1"/>
    <col min="18" max="18" width="6.5703125" style="6" bestFit="1" customWidth="1"/>
    <col min="19" max="20" width="6.5703125" bestFit="1" customWidth="1"/>
    <col min="21" max="21" width="6" bestFit="1" customWidth="1"/>
    <col min="22" max="22" width="7.42578125" bestFit="1" customWidth="1"/>
    <col min="23" max="23" width="11.7109375" style="148" bestFit="1" customWidth="1"/>
  </cols>
  <sheetData>
    <row r="1" spans="1:23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2">
      <c r="A3" s="4">
        <v>2013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" customHeight="1" thickBot="1">
      <c r="A5" s="5"/>
      <c r="B5" s="5"/>
      <c r="C5" s="5"/>
      <c r="D5" s="5"/>
      <c r="E5" s="5"/>
      <c r="F5" s="5"/>
      <c r="G5" s="5"/>
      <c r="H5" s="5"/>
      <c r="K5" s="7"/>
      <c r="L5" s="7"/>
      <c r="M5" s="8"/>
      <c r="N5" s="9"/>
      <c r="O5" s="9"/>
      <c r="P5" s="9"/>
      <c r="Q5" s="10"/>
      <c r="V5" s="7" t="s">
        <v>3</v>
      </c>
      <c r="W5" s="7"/>
    </row>
    <row r="6" spans="1:23" ht="13.5" thickBot="1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 t="s">
        <v>5</v>
      </c>
      <c r="K6" s="12"/>
      <c r="L6" s="12"/>
      <c r="M6" s="12"/>
      <c r="N6" s="12"/>
      <c r="O6" s="12"/>
      <c r="P6" s="12"/>
      <c r="Q6" s="13"/>
      <c r="R6" s="14"/>
      <c r="S6" s="14"/>
      <c r="T6" s="14"/>
      <c r="U6" s="14"/>
      <c r="V6" s="15"/>
      <c r="W6" s="16"/>
    </row>
    <row r="7" spans="1:23" ht="13.5" thickBot="1">
      <c r="A7" s="11" t="s">
        <v>6</v>
      </c>
      <c r="B7" s="12"/>
      <c r="C7" s="12"/>
      <c r="D7" s="12"/>
      <c r="E7" s="12"/>
      <c r="F7" s="12"/>
      <c r="G7" s="12"/>
      <c r="H7" s="12"/>
      <c r="I7" s="17"/>
      <c r="J7" s="17"/>
      <c r="K7" s="18"/>
      <c r="L7" s="18"/>
      <c r="M7" s="18"/>
      <c r="N7" s="19"/>
      <c r="O7" s="19"/>
      <c r="P7" s="20"/>
      <c r="Q7" s="21"/>
      <c r="R7" s="20"/>
      <c r="S7" s="20"/>
      <c r="T7" s="20"/>
      <c r="U7" s="20"/>
      <c r="V7" s="22"/>
      <c r="W7" s="23"/>
    </row>
    <row r="8" spans="1:23" ht="13.5" thickBot="1">
      <c r="A8" s="24" t="s">
        <v>7</v>
      </c>
      <c r="B8" s="25"/>
      <c r="C8" s="26"/>
      <c r="D8" s="26"/>
      <c r="E8" s="26"/>
      <c r="F8" s="26"/>
      <c r="G8" s="27"/>
      <c r="H8" s="28"/>
      <c r="I8" s="29"/>
      <c r="J8" s="30"/>
      <c r="K8" s="31"/>
      <c r="L8" s="18"/>
      <c r="M8" s="18"/>
      <c r="N8" s="20"/>
      <c r="O8" s="20"/>
      <c r="P8" s="20"/>
      <c r="Q8" s="21"/>
      <c r="R8" s="32"/>
      <c r="S8" s="32"/>
      <c r="T8" s="32"/>
      <c r="U8" s="32"/>
      <c r="V8" s="32"/>
      <c r="W8" s="33"/>
    </row>
    <row r="9" spans="1:23" ht="13.5" thickBot="1">
      <c r="A9" s="34" t="s">
        <v>8</v>
      </c>
      <c r="B9" s="35"/>
      <c r="C9" s="35"/>
      <c r="D9" s="35"/>
      <c r="E9" s="35"/>
      <c r="F9" s="35"/>
      <c r="G9" s="35"/>
      <c r="H9" s="35"/>
      <c r="I9" s="36"/>
      <c r="J9" s="37" t="s">
        <v>9</v>
      </c>
      <c r="K9" s="38" t="s">
        <v>10</v>
      </c>
      <c r="L9" s="18"/>
      <c r="M9" s="18"/>
      <c r="N9" s="20"/>
      <c r="O9" s="20"/>
      <c r="P9" s="20"/>
      <c r="Q9" s="39"/>
      <c r="R9" s="14"/>
      <c r="S9" s="14"/>
      <c r="T9" s="14"/>
      <c r="U9" s="14"/>
      <c r="V9" s="15"/>
      <c r="W9" s="16"/>
    </row>
    <row r="10" spans="1:23" ht="13.5" customHeight="1" thickBot="1">
      <c r="A10" s="40" t="s">
        <v>11</v>
      </c>
      <c r="B10" s="41" t="s">
        <v>12</v>
      </c>
      <c r="C10" s="42" t="s">
        <v>13</v>
      </c>
      <c r="D10" s="42" t="s">
        <v>14</v>
      </c>
      <c r="E10" s="40" t="s">
        <v>15</v>
      </c>
      <c r="F10" s="42" t="s">
        <v>16</v>
      </c>
      <c r="G10" s="42" t="s">
        <v>17</v>
      </c>
      <c r="H10" s="43" t="s">
        <v>18</v>
      </c>
      <c r="I10" s="43" t="s">
        <v>19</v>
      </c>
      <c r="J10" s="44"/>
      <c r="K10" s="45"/>
      <c r="L10" s="46" t="s">
        <v>20</v>
      </c>
      <c r="M10" s="46" t="s">
        <v>21</v>
      </c>
      <c r="N10" s="47" t="s">
        <v>22</v>
      </c>
      <c r="O10" s="48"/>
      <c r="P10" s="48"/>
      <c r="Q10" s="49"/>
      <c r="R10" s="47" t="s">
        <v>23</v>
      </c>
      <c r="S10" s="48"/>
      <c r="T10" s="48"/>
      <c r="U10" s="49"/>
      <c r="V10" s="50"/>
      <c r="W10" s="51"/>
    </row>
    <row r="11" spans="1:23" ht="48" customHeight="1" thickBot="1">
      <c r="A11" s="52"/>
      <c r="B11" s="53"/>
      <c r="C11" s="52"/>
      <c r="D11" s="52"/>
      <c r="E11" s="52"/>
      <c r="F11" s="54"/>
      <c r="G11" s="54"/>
      <c r="H11" s="54"/>
      <c r="I11" s="54"/>
      <c r="J11" s="55"/>
      <c r="K11" s="56"/>
      <c r="L11" s="57"/>
      <c r="M11" s="57"/>
      <c r="N11" s="58" t="s">
        <v>24</v>
      </c>
      <c r="O11" s="59" t="s">
        <v>25</v>
      </c>
      <c r="P11" s="59" t="s">
        <v>26</v>
      </c>
      <c r="Q11" s="60" t="s">
        <v>27</v>
      </c>
      <c r="R11" s="61" t="s">
        <v>24</v>
      </c>
      <c r="S11" s="62" t="s">
        <v>25</v>
      </c>
      <c r="T11" s="62" t="s">
        <v>26</v>
      </c>
      <c r="U11" s="63" t="s">
        <v>27</v>
      </c>
      <c r="V11" s="64" t="s">
        <v>28</v>
      </c>
      <c r="W11" s="65" t="s">
        <v>29</v>
      </c>
    </row>
    <row r="12" spans="1:23">
      <c r="A12" s="66" t="s">
        <v>30</v>
      </c>
      <c r="B12" s="67"/>
      <c r="C12" s="67"/>
      <c r="D12" s="67"/>
      <c r="E12" s="67"/>
      <c r="F12" s="67"/>
      <c r="G12" s="67"/>
      <c r="H12" s="68"/>
      <c r="I12" s="69"/>
      <c r="J12" s="70" t="s">
        <v>31</v>
      </c>
      <c r="K12" s="71" t="s">
        <v>32</v>
      </c>
      <c r="L12" s="72"/>
      <c r="M12" s="72"/>
      <c r="N12" s="73"/>
      <c r="O12" s="74"/>
      <c r="P12" s="74"/>
      <c r="Q12" s="75"/>
      <c r="R12" s="76"/>
      <c r="S12" s="77"/>
      <c r="T12" s="77"/>
      <c r="U12" s="78"/>
      <c r="V12" s="79"/>
      <c r="W12" s="80"/>
    </row>
    <row r="13" spans="1:23">
      <c r="A13" s="81"/>
      <c r="B13" s="67">
        <v>2</v>
      </c>
      <c r="C13" s="67"/>
      <c r="D13" s="67"/>
      <c r="E13" s="67"/>
      <c r="F13" s="67"/>
      <c r="G13" s="67"/>
      <c r="H13" s="82"/>
      <c r="I13" s="83"/>
      <c r="J13" s="70" t="s">
        <v>33</v>
      </c>
      <c r="K13" s="84"/>
      <c r="L13" s="70"/>
      <c r="M13" s="70"/>
      <c r="N13" s="85"/>
      <c r="O13" s="86"/>
      <c r="P13" s="86"/>
      <c r="Q13" s="87"/>
      <c r="R13" s="76"/>
      <c r="S13" s="77"/>
      <c r="T13" s="77"/>
      <c r="U13" s="78"/>
      <c r="V13" s="79"/>
      <c r="W13" s="80"/>
    </row>
    <row r="14" spans="1:23">
      <c r="A14" s="81"/>
      <c r="B14" s="67"/>
      <c r="C14" s="67">
        <v>2</v>
      </c>
      <c r="D14" s="67"/>
      <c r="E14" s="67"/>
      <c r="F14" s="67"/>
      <c r="G14" s="67"/>
      <c r="H14" s="82"/>
      <c r="I14" s="83"/>
      <c r="J14" s="70" t="s">
        <v>34</v>
      </c>
      <c r="K14" s="84"/>
      <c r="L14" s="70"/>
      <c r="M14" s="70"/>
      <c r="N14" s="85"/>
      <c r="O14" s="86"/>
      <c r="P14" s="86"/>
      <c r="Q14" s="87"/>
      <c r="R14" s="76"/>
      <c r="S14" s="77"/>
      <c r="T14" s="77"/>
      <c r="U14" s="78"/>
      <c r="V14" s="79"/>
      <c r="W14" s="80"/>
    </row>
    <row r="15" spans="1:23">
      <c r="A15" s="81"/>
      <c r="B15" s="67"/>
      <c r="C15" s="67"/>
      <c r="D15" s="88" t="s">
        <v>30</v>
      </c>
      <c r="E15" s="67"/>
      <c r="F15" s="67"/>
      <c r="G15" s="67"/>
      <c r="H15" s="82"/>
      <c r="I15" s="83"/>
      <c r="J15" s="70" t="s">
        <v>35</v>
      </c>
      <c r="K15" s="84"/>
      <c r="L15" s="70"/>
      <c r="M15" s="70"/>
      <c r="N15" s="85"/>
      <c r="O15" s="86"/>
      <c r="P15" s="86"/>
      <c r="Q15" s="87"/>
      <c r="R15" s="76"/>
      <c r="S15" s="77"/>
      <c r="T15" s="77"/>
      <c r="U15" s="78"/>
      <c r="V15" s="79"/>
      <c r="W15" s="80"/>
    </row>
    <row r="16" spans="1:23">
      <c r="A16" s="81"/>
      <c r="B16" s="67"/>
      <c r="C16" s="67"/>
      <c r="D16" s="67"/>
      <c r="E16" s="67" t="s">
        <v>36</v>
      </c>
      <c r="F16" s="67"/>
      <c r="G16" s="67"/>
      <c r="H16" s="89"/>
      <c r="I16" s="83"/>
      <c r="J16" s="70" t="s">
        <v>37</v>
      </c>
      <c r="K16" s="84"/>
      <c r="L16" s="70"/>
      <c r="M16" s="70"/>
      <c r="N16" s="85"/>
      <c r="O16" s="86"/>
      <c r="P16" s="86"/>
      <c r="Q16" s="87"/>
      <c r="R16" s="76"/>
      <c r="S16" s="77"/>
      <c r="T16" s="77"/>
      <c r="U16" s="78"/>
      <c r="V16" s="79"/>
      <c r="W16" s="80"/>
    </row>
    <row r="17" spans="1:23">
      <c r="A17" s="81"/>
      <c r="B17" s="67"/>
      <c r="C17" s="67"/>
      <c r="D17" s="67"/>
      <c r="E17" s="67"/>
      <c r="F17" s="67">
        <v>56</v>
      </c>
      <c r="G17" s="67"/>
      <c r="H17" s="89"/>
      <c r="I17" s="83"/>
      <c r="J17" s="70" t="s">
        <v>38</v>
      </c>
      <c r="K17" s="84" t="s">
        <v>32</v>
      </c>
      <c r="L17" s="70"/>
      <c r="M17" s="70"/>
      <c r="N17" s="85"/>
      <c r="O17" s="86"/>
      <c r="P17" s="86"/>
      <c r="Q17" s="87"/>
      <c r="R17" s="76"/>
      <c r="S17" s="77"/>
      <c r="T17" s="77"/>
      <c r="U17" s="78"/>
      <c r="V17" s="79"/>
      <c r="W17" s="80"/>
    </row>
    <row r="18" spans="1:23" ht="56.25">
      <c r="A18" s="81"/>
      <c r="B18" s="67"/>
      <c r="C18" s="67"/>
      <c r="D18" s="67"/>
      <c r="E18" s="67"/>
      <c r="F18" s="67"/>
      <c r="G18" s="88"/>
      <c r="H18" s="89"/>
      <c r="I18" s="83"/>
      <c r="J18" s="70" t="s">
        <v>39</v>
      </c>
      <c r="K18" s="84"/>
      <c r="L18" s="70"/>
      <c r="M18" s="70"/>
      <c r="N18" s="85"/>
      <c r="O18" s="86"/>
      <c r="P18" s="86"/>
      <c r="Q18" s="87"/>
      <c r="R18" s="90"/>
      <c r="S18" s="91"/>
      <c r="T18" s="91"/>
      <c r="U18" s="92"/>
      <c r="V18" s="93"/>
      <c r="W18" s="80"/>
    </row>
    <row r="19" spans="1:23" ht="22.5">
      <c r="A19" s="81"/>
      <c r="B19" s="67"/>
      <c r="C19" s="67"/>
      <c r="D19" s="67"/>
      <c r="E19" s="67"/>
      <c r="F19" s="67"/>
      <c r="G19" s="88" t="s">
        <v>30</v>
      </c>
      <c r="H19" s="89"/>
      <c r="I19" s="83"/>
      <c r="J19" s="70" t="s">
        <v>40</v>
      </c>
      <c r="K19" s="84"/>
      <c r="L19" s="70"/>
      <c r="M19" s="70"/>
      <c r="N19" s="85"/>
      <c r="O19" s="86"/>
      <c r="P19" s="86"/>
      <c r="Q19" s="87"/>
      <c r="R19" s="90"/>
      <c r="S19" s="91"/>
      <c r="T19" s="91"/>
      <c r="U19" s="92"/>
      <c r="V19" s="93"/>
      <c r="W19" s="80"/>
    </row>
    <row r="20" spans="1:23" ht="22.5">
      <c r="A20" s="81"/>
      <c r="B20" s="67"/>
      <c r="C20" s="67"/>
      <c r="D20" s="67"/>
      <c r="E20" s="67"/>
      <c r="F20" s="67"/>
      <c r="G20" s="88"/>
      <c r="H20" s="94" t="s">
        <v>41</v>
      </c>
      <c r="I20" s="83"/>
      <c r="J20" s="70" t="s">
        <v>42</v>
      </c>
      <c r="K20" s="84"/>
      <c r="L20" s="70"/>
      <c r="M20" s="70"/>
      <c r="N20" s="85"/>
      <c r="O20" s="86"/>
      <c r="P20" s="86"/>
      <c r="Q20" s="87"/>
      <c r="R20" s="90"/>
      <c r="S20" s="91"/>
      <c r="T20" s="91"/>
      <c r="U20" s="92"/>
      <c r="V20" s="93"/>
      <c r="W20" s="80"/>
    </row>
    <row r="21" spans="1:23">
      <c r="A21" s="81"/>
      <c r="B21" s="67"/>
      <c r="C21" s="67"/>
      <c r="D21" s="67"/>
      <c r="E21" s="67"/>
      <c r="F21" s="67"/>
      <c r="G21" s="88"/>
      <c r="H21" s="95"/>
      <c r="I21" s="83" t="s">
        <v>30</v>
      </c>
      <c r="J21" s="96" t="s">
        <v>43</v>
      </c>
      <c r="K21" s="84" t="s">
        <v>44</v>
      </c>
      <c r="L21" s="71">
        <v>4</v>
      </c>
      <c r="M21" s="71">
        <v>4</v>
      </c>
      <c r="N21" s="97"/>
      <c r="O21" s="98">
        <v>1</v>
      </c>
      <c r="P21" s="98">
        <v>1</v>
      </c>
      <c r="Q21" s="99">
        <v>1</v>
      </c>
      <c r="R21" s="90">
        <v>0</v>
      </c>
      <c r="S21" s="91">
        <v>1</v>
      </c>
      <c r="T21" s="91">
        <v>1</v>
      </c>
      <c r="U21" s="92">
        <v>2</v>
      </c>
      <c r="V21" s="100">
        <f>R21+S21+T21+U21</f>
        <v>4</v>
      </c>
      <c r="W21" s="101">
        <f>V21/L21</f>
        <v>1</v>
      </c>
    </row>
    <row r="22" spans="1:23" ht="13.5" thickBot="1">
      <c r="A22" s="81"/>
      <c r="B22" s="67"/>
      <c r="C22" s="67"/>
      <c r="D22" s="67"/>
      <c r="E22" s="67"/>
      <c r="F22" s="67"/>
      <c r="G22" s="88"/>
      <c r="H22" s="95"/>
      <c r="I22" s="102" t="s">
        <v>45</v>
      </c>
      <c r="J22" s="96" t="s">
        <v>46</v>
      </c>
      <c r="K22" s="84" t="s">
        <v>47</v>
      </c>
      <c r="L22" s="71">
        <v>72</v>
      </c>
      <c r="M22" s="71">
        <v>72</v>
      </c>
      <c r="N22" s="97">
        <v>0</v>
      </c>
      <c r="O22" s="98">
        <v>72</v>
      </c>
      <c r="P22" s="98">
        <v>0</v>
      </c>
      <c r="Q22" s="99">
        <v>0</v>
      </c>
      <c r="R22" s="90">
        <v>0</v>
      </c>
      <c r="S22" s="91">
        <v>0</v>
      </c>
      <c r="T22" s="91">
        <v>65</v>
      </c>
      <c r="U22" s="92">
        <v>6</v>
      </c>
      <c r="V22" s="100">
        <f t="shared" ref="V22:V24" si="0">R22+S22+T22+U22</f>
        <v>71</v>
      </c>
      <c r="W22" s="101">
        <f>V22/L22</f>
        <v>0.98611111111111116</v>
      </c>
    </row>
    <row r="23" spans="1:23" ht="37.5" customHeight="1" thickBot="1">
      <c r="A23" s="81"/>
      <c r="B23" s="67"/>
      <c r="C23" s="67"/>
      <c r="D23" s="67"/>
      <c r="E23" s="67"/>
      <c r="F23" s="67"/>
      <c r="G23" s="88"/>
      <c r="H23" s="95"/>
      <c r="I23" s="83"/>
      <c r="J23" s="96"/>
      <c r="K23" s="84"/>
      <c r="L23" s="71"/>
      <c r="M23" s="71"/>
      <c r="N23" s="103" t="s">
        <v>48</v>
      </c>
      <c r="O23" s="104"/>
      <c r="P23" s="104"/>
      <c r="Q23" s="104"/>
      <c r="R23" s="104"/>
      <c r="S23" s="104"/>
      <c r="T23" s="104"/>
      <c r="U23" s="104"/>
      <c r="V23" s="104"/>
      <c r="W23" s="105"/>
    </row>
    <row r="24" spans="1:23" ht="13.5" thickBot="1">
      <c r="A24" s="81"/>
      <c r="B24" s="67"/>
      <c r="C24" s="67"/>
      <c r="D24" s="67"/>
      <c r="E24" s="67"/>
      <c r="F24" s="67"/>
      <c r="G24" s="88"/>
      <c r="H24" s="95"/>
      <c r="I24" s="102" t="s">
        <v>49</v>
      </c>
      <c r="J24" s="96" t="s">
        <v>50</v>
      </c>
      <c r="K24" s="84" t="s">
        <v>51</v>
      </c>
      <c r="L24" s="71">
        <v>24</v>
      </c>
      <c r="M24" s="71">
        <v>24</v>
      </c>
      <c r="N24" s="97">
        <v>3</v>
      </c>
      <c r="O24" s="98">
        <v>7</v>
      </c>
      <c r="P24" s="98">
        <v>8</v>
      </c>
      <c r="Q24" s="99">
        <v>6</v>
      </c>
      <c r="R24" s="90">
        <v>3</v>
      </c>
      <c r="S24" s="91">
        <v>15</v>
      </c>
      <c r="T24" s="91">
        <v>9</v>
      </c>
      <c r="U24" s="92">
        <v>9</v>
      </c>
      <c r="V24" s="100">
        <f t="shared" si="0"/>
        <v>36</v>
      </c>
      <c r="W24" s="101">
        <f>V24/L24</f>
        <v>1.5</v>
      </c>
    </row>
    <row r="25" spans="1:23" ht="22.5" customHeight="1" thickBot="1">
      <c r="A25" s="81"/>
      <c r="B25" s="67"/>
      <c r="C25" s="67"/>
      <c r="D25" s="67"/>
      <c r="E25" s="67"/>
      <c r="F25" s="67"/>
      <c r="G25" s="88"/>
      <c r="H25" s="95"/>
      <c r="I25" s="83"/>
      <c r="J25" s="96"/>
      <c r="K25" s="84"/>
      <c r="L25" s="71"/>
      <c r="M25" s="71"/>
      <c r="N25" s="103" t="s">
        <v>52</v>
      </c>
      <c r="O25" s="104"/>
      <c r="P25" s="104"/>
      <c r="Q25" s="104"/>
      <c r="R25" s="104"/>
      <c r="S25" s="104"/>
      <c r="T25" s="104"/>
      <c r="U25" s="104"/>
      <c r="V25" s="104"/>
      <c r="W25" s="105"/>
    </row>
    <row r="26" spans="1:23" ht="33.75">
      <c r="A26" s="81"/>
      <c r="B26" s="67"/>
      <c r="C26" s="67"/>
      <c r="D26" s="67"/>
      <c r="E26" s="67"/>
      <c r="F26" s="67"/>
      <c r="G26" s="88"/>
      <c r="H26" s="94" t="s">
        <v>53</v>
      </c>
      <c r="I26" s="83"/>
      <c r="J26" s="70" t="s">
        <v>54</v>
      </c>
      <c r="K26" s="84"/>
      <c r="L26" s="71"/>
      <c r="M26" s="71"/>
      <c r="N26" s="97"/>
      <c r="O26" s="98"/>
      <c r="P26" s="98"/>
      <c r="Q26" s="99"/>
      <c r="R26" s="90"/>
      <c r="S26" s="91"/>
      <c r="T26" s="91"/>
      <c r="U26" s="92"/>
      <c r="V26" s="93"/>
      <c r="W26" s="101"/>
    </row>
    <row r="27" spans="1:23" ht="22.5">
      <c r="A27" s="81"/>
      <c r="B27" s="67"/>
      <c r="C27" s="67"/>
      <c r="D27" s="67"/>
      <c r="E27" s="67"/>
      <c r="F27" s="67"/>
      <c r="G27" s="88"/>
      <c r="H27" s="95"/>
      <c r="I27" s="102" t="s">
        <v>30</v>
      </c>
      <c r="J27" s="96" t="s">
        <v>55</v>
      </c>
      <c r="K27" s="84" t="s">
        <v>56</v>
      </c>
      <c r="L27" s="71">
        <v>12</v>
      </c>
      <c r="M27" s="71">
        <v>12</v>
      </c>
      <c r="N27" s="97">
        <v>3</v>
      </c>
      <c r="O27" s="98">
        <v>3</v>
      </c>
      <c r="P27" s="98">
        <v>3</v>
      </c>
      <c r="Q27" s="99">
        <v>3</v>
      </c>
      <c r="R27" s="90">
        <v>3</v>
      </c>
      <c r="S27" s="91">
        <v>3</v>
      </c>
      <c r="T27" s="91">
        <v>3</v>
      </c>
      <c r="U27" s="92">
        <v>3</v>
      </c>
      <c r="V27" s="100">
        <f t="shared" ref="V27:V28" si="1">R27+S27+T27+U27</f>
        <v>12</v>
      </c>
      <c r="W27" s="101">
        <f>V27/L27</f>
        <v>1</v>
      </c>
    </row>
    <row r="28" spans="1:23" ht="13.5" thickBot="1">
      <c r="A28" s="81"/>
      <c r="B28" s="67"/>
      <c r="C28" s="67"/>
      <c r="D28" s="67"/>
      <c r="E28" s="67"/>
      <c r="F28" s="67"/>
      <c r="G28" s="88"/>
      <c r="H28" s="95"/>
      <c r="I28" s="102" t="s">
        <v>45</v>
      </c>
      <c r="J28" s="96" t="s">
        <v>57</v>
      </c>
      <c r="K28" s="84" t="s">
        <v>58</v>
      </c>
      <c r="L28" s="71">
        <v>8</v>
      </c>
      <c r="M28" s="71">
        <v>8</v>
      </c>
      <c r="N28" s="97">
        <v>2</v>
      </c>
      <c r="O28" s="98">
        <v>2</v>
      </c>
      <c r="P28" s="98">
        <v>2</v>
      </c>
      <c r="Q28" s="99">
        <v>2</v>
      </c>
      <c r="R28" s="90">
        <v>4</v>
      </c>
      <c r="S28" s="91">
        <v>7</v>
      </c>
      <c r="T28" s="91">
        <v>8</v>
      </c>
      <c r="U28" s="92">
        <v>5</v>
      </c>
      <c r="V28" s="100">
        <f t="shared" si="1"/>
        <v>24</v>
      </c>
      <c r="W28" s="101">
        <f>V28/L28</f>
        <v>3</v>
      </c>
    </row>
    <row r="29" spans="1:23" ht="13.5" thickBot="1">
      <c r="A29" s="81"/>
      <c r="B29" s="67"/>
      <c r="C29" s="67"/>
      <c r="D29" s="67"/>
      <c r="E29" s="67"/>
      <c r="F29" s="67"/>
      <c r="G29" s="88"/>
      <c r="H29" s="95"/>
      <c r="I29" s="83"/>
      <c r="J29" s="96"/>
      <c r="K29" s="84"/>
      <c r="L29" s="71"/>
      <c r="M29" s="71"/>
      <c r="N29" s="103" t="s">
        <v>59</v>
      </c>
      <c r="O29" s="104"/>
      <c r="P29" s="104"/>
      <c r="Q29" s="104"/>
      <c r="R29" s="104"/>
      <c r="S29" s="104"/>
      <c r="T29" s="104"/>
      <c r="U29" s="104"/>
      <c r="V29" s="104"/>
      <c r="W29" s="105"/>
    </row>
    <row r="30" spans="1:23" ht="13.5" thickBot="1">
      <c r="A30" s="106" t="s">
        <v>60</v>
      </c>
      <c r="B30" s="107"/>
      <c r="C30" s="107"/>
      <c r="D30" s="107"/>
      <c r="E30" s="107"/>
      <c r="F30" s="107"/>
      <c r="G30" s="107"/>
      <c r="H30" s="107"/>
      <c r="I30" s="107"/>
      <c r="J30" s="108"/>
      <c r="K30" s="109">
        <v>5</v>
      </c>
      <c r="L30" s="110">
        <v>120</v>
      </c>
      <c r="M30" s="110">
        <v>120</v>
      </c>
      <c r="N30" s="111">
        <f t="shared" ref="N30:Q30" si="2">SUM(N21:N28)</f>
        <v>8</v>
      </c>
      <c r="O30" s="112">
        <f t="shared" si="2"/>
        <v>85</v>
      </c>
      <c r="P30" s="113">
        <f t="shared" si="2"/>
        <v>14</v>
      </c>
      <c r="Q30" s="114">
        <f t="shared" si="2"/>
        <v>12</v>
      </c>
      <c r="R30" s="112">
        <f>SUM(R21:R28)</f>
        <v>10</v>
      </c>
      <c r="S30" s="113">
        <f>SUM(S21:S28)</f>
        <v>26</v>
      </c>
      <c r="T30" s="113">
        <f>SUM(T21:T28)</f>
        <v>86</v>
      </c>
      <c r="U30" s="114">
        <f>SUM(U21:U28)</f>
        <v>25</v>
      </c>
      <c r="V30" s="110">
        <f>R30+S30+T30+U30</f>
        <v>147</v>
      </c>
      <c r="W30" s="115">
        <f>V30/L30</f>
        <v>1.2250000000000001</v>
      </c>
    </row>
    <row r="31" spans="1:23">
      <c r="A31" s="116" t="s">
        <v>45</v>
      </c>
      <c r="B31" s="117"/>
      <c r="C31" s="117"/>
      <c r="D31" s="117"/>
      <c r="E31" s="117"/>
      <c r="F31" s="117"/>
      <c r="G31" s="117"/>
      <c r="H31" s="118"/>
      <c r="I31" s="69"/>
      <c r="J31" s="72" t="s">
        <v>61</v>
      </c>
      <c r="K31" s="119" t="s">
        <v>32</v>
      </c>
      <c r="L31" s="70"/>
      <c r="M31" s="70"/>
      <c r="N31" s="85"/>
      <c r="O31" s="86"/>
      <c r="P31" s="86"/>
      <c r="Q31" s="87"/>
      <c r="R31" s="120"/>
      <c r="S31" s="121"/>
      <c r="T31" s="121"/>
      <c r="U31" s="122"/>
      <c r="V31" s="123"/>
      <c r="W31" s="124"/>
    </row>
    <row r="32" spans="1:23">
      <c r="A32" s="81"/>
      <c r="B32" s="67">
        <v>2</v>
      </c>
      <c r="C32" s="67"/>
      <c r="D32" s="67"/>
      <c r="E32" s="67"/>
      <c r="F32" s="67"/>
      <c r="G32" s="67"/>
      <c r="H32" s="82"/>
      <c r="I32" s="125"/>
      <c r="J32" s="70" t="s">
        <v>33</v>
      </c>
      <c r="K32" s="84"/>
      <c r="L32" s="70"/>
      <c r="M32" s="70"/>
      <c r="N32" s="85"/>
      <c r="O32" s="86"/>
      <c r="P32" s="86"/>
      <c r="Q32" s="87"/>
      <c r="R32" s="90"/>
      <c r="S32" s="91"/>
      <c r="T32" s="91"/>
      <c r="U32" s="92"/>
      <c r="V32" s="93"/>
      <c r="W32" s="80"/>
    </row>
    <row r="33" spans="1:25">
      <c r="A33" s="81"/>
      <c r="B33" s="67"/>
      <c r="C33" s="67">
        <v>2</v>
      </c>
      <c r="D33" s="67"/>
      <c r="E33" s="67"/>
      <c r="F33" s="67"/>
      <c r="G33" s="67"/>
      <c r="H33" s="82"/>
      <c r="I33" s="125"/>
      <c r="J33" s="70" t="s">
        <v>34</v>
      </c>
      <c r="K33" s="84"/>
      <c r="L33" s="70"/>
      <c r="M33" s="70"/>
      <c r="N33" s="85"/>
      <c r="O33" s="86"/>
      <c r="P33" s="86"/>
      <c r="Q33" s="87"/>
      <c r="R33" s="90"/>
      <c r="S33" s="91"/>
      <c r="T33" s="91"/>
      <c r="U33" s="92"/>
      <c r="V33" s="93"/>
      <c r="W33" s="80"/>
    </row>
    <row r="34" spans="1:25">
      <c r="A34" s="81"/>
      <c r="B34" s="67"/>
      <c r="C34" s="67"/>
      <c r="D34" s="88" t="s">
        <v>30</v>
      </c>
      <c r="E34" s="67"/>
      <c r="F34" s="67"/>
      <c r="G34" s="67"/>
      <c r="H34" s="82"/>
      <c r="I34" s="125"/>
      <c r="J34" s="70" t="s">
        <v>35</v>
      </c>
      <c r="K34" s="84"/>
      <c r="L34" s="70"/>
      <c r="M34" s="70"/>
      <c r="N34" s="85"/>
      <c r="O34" s="86"/>
      <c r="P34" s="86"/>
      <c r="Q34" s="87"/>
      <c r="R34" s="90"/>
      <c r="S34" s="91"/>
      <c r="T34" s="91"/>
      <c r="U34" s="92"/>
      <c r="V34" s="93"/>
      <c r="W34" s="80"/>
    </row>
    <row r="35" spans="1:25">
      <c r="A35" s="81"/>
      <c r="B35" s="67"/>
      <c r="C35" s="67"/>
      <c r="D35" s="67"/>
      <c r="E35" s="67" t="s">
        <v>36</v>
      </c>
      <c r="F35" s="67"/>
      <c r="G35" s="67"/>
      <c r="H35" s="89"/>
      <c r="I35" s="83"/>
      <c r="J35" s="70" t="s">
        <v>37</v>
      </c>
      <c r="K35" s="84"/>
      <c r="L35" s="70"/>
      <c r="M35" s="70"/>
      <c r="N35" s="85"/>
      <c r="O35" s="86"/>
      <c r="P35" s="86"/>
      <c r="Q35" s="87"/>
      <c r="R35" s="90"/>
      <c r="S35" s="91"/>
      <c r="T35" s="91"/>
      <c r="U35" s="92"/>
      <c r="V35" s="93"/>
      <c r="W35" s="80"/>
    </row>
    <row r="36" spans="1:25">
      <c r="A36" s="81"/>
      <c r="B36" s="67"/>
      <c r="C36" s="67"/>
      <c r="D36" s="67"/>
      <c r="E36" s="67"/>
      <c r="F36" s="67">
        <v>56</v>
      </c>
      <c r="G36" s="67"/>
      <c r="H36" s="89"/>
      <c r="I36" s="83"/>
      <c r="J36" s="70" t="s">
        <v>38</v>
      </c>
      <c r="K36" s="84" t="s">
        <v>32</v>
      </c>
      <c r="L36" s="70"/>
      <c r="M36" s="70"/>
      <c r="N36" s="85"/>
      <c r="O36" s="86"/>
      <c r="P36" s="86"/>
      <c r="Q36" s="87"/>
      <c r="R36" s="90"/>
      <c r="S36" s="91"/>
      <c r="T36" s="91"/>
      <c r="U36" s="92"/>
      <c r="V36" s="93"/>
      <c r="W36" s="80"/>
    </row>
    <row r="37" spans="1:25" s="126" customFormat="1" ht="56.25">
      <c r="A37" s="81"/>
      <c r="B37" s="67"/>
      <c r="C37" s="67"/>
      <c r="D37" s="67"/>
      <c r="E37" s="67"/>
      <c r="F37" s="67"/>
      <c r="G37" s="88" t="s">
        <v>30</v>
      </c>
      <c r="H37" s="89"/>
      <c r="I37" s="83"/>
      <c r="J37" s="70" t="s">
        <v>62</v>
      </c>
      <c r="K37" s="84"/>
      <c r="L37" s="70"/>
      <c r="M37" s="70"/>
      <c r="N37" s="85"/>
      <c r="O37" s="86"/>
      <c r="P37" s="86"/>
      <c r="Q37" s="87"/>
      <c r="R37" s="90"/>
      <c r="S37" s="91"/>
      <c r="T37" s="91"/>
      <c r="U37" s="92"/>
      <c r="V37" s="93"/>
      <c r="W37" s="80"/>
    </row>
    <row r="38" spans="1:25" s="126" customFormat="1" ht="22.5">
      <c r="A38" s="81"/>
      <c r="B38" s="67"/>
      <c r="C38" s="67"/>
      <c r="D38" s="67"/>
      <c r="E38" s="67"/>
      <c r="F38" s="67"/>
      <c r="G38" s="67"/>
      <c r="H38" s="94" t="s">
        <v>63</v>
      </c>
      <c r="I38" s="127"/>
      <c r="J38" s="70" t="s">
        <v>64</v>
      </c>
      <c r="K38" s="84"/>
      <c r="L38" s="70"/>
      <c r="M38" s="70"/>
      <c r="N38" s="85"/>
      <c r="O38" s="86"/>
      <c r="P38" s="86"/>
      <c r="Q38" s="87"/>
      <c r="R38" s="90"/>
      <c r="S38" s="91"/>
      <c r="T38" s="91"/>
      <c r="U38" s="92"/>
      <c r="V38" s="93"/>
      <c r="W38" s="80"/>
    </row>
    <row r="39" spans="1:25" s="126" customFormat="1" ht="33.75">
      <c r="A39" s="128"/>
      <c r="B39" s="129"/>
      <c r="C39" s="129"/>
      <c r="D39" s="129"/>
      <c r="E39" s="129"/>
      <c r="F39" s="129"/>
      <c r="G39" s="130"/>
      <c r="H39" s="131"/>
      <c r="I39" s="132" t="s">
        <v>30</v>
      </c>
      <c r="J39" s="133" t="s">
        <v>65</v>
      </c>
      <c r="K39" s="134" t="s">
        <v>66</v>
      </c>
      <c r="L39" s="135">
        <v>550</v>
      </c>
      <c r="M39" s="135">
        <v>550</v>
      </c>
      <c r="N39" s="136">
        <v>0</v>
      </c>
      <c r="O39" s="137">
        <v>150</v>
      </c>
      <c r="P39" s="137">
        <v>150</v>
      </c>
      <c r="Q39" s="138">
        <v>250</v>
      </c>
      <c r="R39" s="139">
        <v>0</v>
      </c>
      <c r="S39" s="140">
        <v>1</v>
      </c>
      <c r="T39" s="140">
        <v>233</v>
      </c>
      <c r="U39" s="141">
        <v>183</v>
      </c>
      <c r="V39" s="142">
        <f t="shared" ref="V39:V45" si="3">R39+S39+T39+U39</f>
        <v>417</v>
      </c>
      <c r="W39" s="143">
        <f>V39/L39</f>
        <v>0.75818181818181818</v>
      </c>
      <c r="Y39" s="144"/>
    </row>
    <row r="40" spans="1:25" ht="24" customHeight="1" thickBot="1">
      <c r="A40" s="81"/>
      <c r="B40" s="67"/>
      <c r="C40" s="67"/>
      <c r="D40" s="67"/>
      <c r="E40" s="67"/>
      <c r="F40" s="67"/>
      <c r="G40" s="88"/>
      <c r="H40" s="95"/>
      <c r="I40" s="83"/>
      <c r="J40" s="96"/>
      <c r="K40" s="84"/>
      <c r="L40" s="71"/>
      <c r="M40" s="71"/>
      <c r="N40" s="145" t="s">
        <v>67</v>
      </c>
      <c r="O40" s="146"/>
      <c r="P40" s="146"/>
      <c r="Q40" s="146"/>
      <c r="R40" s="146"/>
      <c r="S40" s="146"/>
      <c r="T40" s="146"/>
      <c r="U40" s="146"/>
      <c r="V40" s="146"/>
      <c r="W40" s="147"/>
      <c r="Y40" s="148"/>
    </row>
    <row r="41" spans="1:25" ht="23.25" thickBot="1">
      <c r="A41" s="81"/>
      <c r="B41" s="67"/>
      <c r="C41" s="67"/>
      <c r="D41" s="67"/>
      <c r="E41" s="67"/>
      <c r="F41" s="67"/>
      <c r="G41" s="88"/>
      <c r="H41" s="95"/>
      <c r="I41" s="102" t="s">
        <v>45</v>
      </c>
      <c r="J41" s="96" t="s">
        <v>68</v>
      </c>
      <c r="K41" s="84" t="s">
        <v>66</v>
      </c>
      <c r="L41" s="149">
        <v>100</v>
      </c>
      <c r="M41" s="149">
        <v>100</v>
      </c>
      <c r="N41" s="85">
        <v>0</v>
      </c>
      <c r="O41" s="86">
        <v>25</v>
      </c>
      <c r="P41" s="86">
        <v>50</v>
      </c>
      <c r="Q41" s="87">
        <v>25</v>
      </c>
      <c r="R41" s="90">
        <v>0</v>
      </c>
      <c r="S41" s="91">
        <v>5</v>
      </c>
      <c r="T41" s="91">
        <v>61</v>
      </c>
      <c r="U41" s="92">
        <v>76</v>
      </c>
      <c r="V41" s="100">
        <f t="shared" si="3"/>
        <v>142</v>
      </c>
      <c r="W41" s="101">
        <f>V41/L41</f>
        <v>1.42</v>
      </c>
    </row>
    <row r="42" spans="1:25" ht="22.5" customHeight="1" thickBot="1">
      <c r="A42" s="81"/>
      <c r="B42" s="67"/>
      <c r="C42" s="67"/>
      <c r="D42" s="67"/>
      <c r="E42" s="67"/>
      <c r="F42" s="67"/>
      <c r="G42" s="88"/>
      <c r="H42" s="95"/>
      <c r="I42" s="83"/>
      <c r="J42" s="96"/>
      <c r="K42" s="84"/>
      <c r="L42" s="71"/>
      <c r="M42" s="71"/>
      <c r="N42" s="103" t="s">
        <v>69</v>
      </c>
      <c r="O42" s="104"/>
      <c r="P42" s="104"/>
      <c r="Q42" s="104"/>
      <c r="R42" s="104"/>
      <c r="S42" s="104"/>
      <c r="T42" s="104"/>
      <c r="U42" s="104"/>
      <c r="V42" s="104"/>
      <c r="W42" s="105"/>
    </row>
    <row r="43" spans="1:25" ht="13.5" thickBot="1">
      <c r="A43" s="81"/>
      <c r="B43" s="67"/>
      <c r="C43" s="67"/>
      <c r="D43" s="67"/>
      <c r="E43" s="67"/>
      <c r="F43" s="67"/>
      <c r="G43" s="88"/>
      <c r="H43" s="95"/>
      <c r="I43" s="102" t="s">
        <v>49</v>
      </c>
      <c r="J43" s="96" t="s">
        <v>70</v>
      </c>
      <c r="K43" s="84" t="s">
        <v>71</v>
      </c>
      <c r="L43" s="149">
        <v>675</v>
      </c>
      <c r="M43" s="149">
        <v>675</v>
      </c>
      <c r="N43" s="85">
        <v>0</v>
      </c>
      <c r="O43" s="86">
        <v>150</v>
      </c>
      <c r="P43" s="86">
        <v>250</v>
      </c>
      <c r="Q43" s="87">
        <v>275</v>
      </c>
      <c r="R43" s="90">
        <v>0</v>
      </c>
      <c r="S43" s="91">
        <v>206</v>
      </c>
      <c r="T43" s="91">
        <v>278</v>
      </c>
      <c r="U43" s="92">
        <v>148</v>
      </c>
      <c r="V43" s="100">
        <f t="shared" si="3"/>
        <v>632</v>
      </c>
      <c r="W43" s="101">
        <f>V43/L43</f>
        <v>0.93629629629629629</v>
      </c>
    </row>
    <row r="44" spans="1:25" ht="25.5" customHeight="1" thickBot="1">
      <c r="A44" s="81"/>
      <c r="B44" s="67"/>
      <c r="C44" s="67"/>
      <c r="D44" s="67"/>
      <c r="E44" s="67"/>
      <c r="F44" s="67"/>
      <c r="G44" s="88"/>
      <c r="H44" s="95"/>
      <c r="I44" s="83"/>
      <c r="J44" s="96"/>
      <c r="K44" s="84"/>
      <c r="L44" s="71"/>
      <c r="M44" s="71"/>
      <c r="N44" s="103" t="s">
        <v>72</v>
      </c>
      <c r="O44" s="104"/>
      <c r="P44" s="104"/>
      <c r="Q44" s="104"/>
      <c r="R44" s="104"/>
      <c r="S44" s="104"/>
      <c r="T44" s="104"/>
      <c r="U44" s="104"/>
      <c r="V44" s="104"/>
      <c r="W44" s="105"/>
    </row>
    <row r="45" spans="1:25" ht="13.5" thickBot="1">
      <c r="A45" s="81"/>
      <c r="B45" s="67"/>
      <c r="C45" s="67"/>
      <c r="D45" s="67"/>
      <c r="E45" s="67"/>
      <c r="F45" s="67"/>
      <c r="G45" s="67"/>
      <c r="H45" s="68"/>
      <c r="I45" s="102" t="s">
        <v>73</v>
      </c>
      <c r="J45" s="96" t="s">
        <v>74</v>
      </c>
      <c r="K45" s="84" t="s">
        <v>75</v>
      </c>
      <c r="L45" s="149">
        <v>1200</v>
      </c>
      <c r="M45" s="149">
        <v>1200</v>
      </c>
      <c r="N45" s="85">
        <v>0</v>
      </c>
      <c r="O45" s="86">
        <v>150</v>
      </c>
      <c r="P45" s="86">
        <v>475</v>
      </c>
      <c r="Q45" s="87">
        <v>575</v>
      </c>
      <c r="R45" s="90">
        <v>28</v>
      </c>
      <c r="S45" s="91">
        <v>97</v>
      </c>
      <c r="T45" s="91">
        <v>87</v>
      </c>
      <c r="U45" s="92">
        <v>119</v>
      </c>
      <c r="V45" s="100">
        <f t="shared" si="3"/>
        <v>331</v>
      </c>
      <c r="W45" s="101">
        <f>V45/L45</f>
        <v>0.27583333333333332</v>
      </c>
    </row>
    <row r="46" spans="1:25" ht="35.25" customHeight="1" thickBot="1">
      <c r="A46" s="81"/>
      <c r="B46" s="67"/>
      <c r="C46" s="67"/>
      <c r="D46" s="67"/>
      <c r="E46" s="67"/>
      <c r="F46" s="67"/>
      <c r="G46" s="88"/>
      <c r="H46" s="95"/>
      <c r="I46" s="83"/>
      <c r="J46" s="96"/>
      <c r="K46" s="84"/>
      <c r="L46" s="71"/>
      <c r="M46" s="71"/>
      <c r="N46" s="103" t="s">
        <v>76</v>
      </c>
      <c r="O46" s="104"/>
      <c r="P46" s="104"/>
      <c r="Q46" s="104"/>
      <c r="R46" s="104"/>
      <c r="S46" s="104"/>
      <c r="T46" s="104"/>
      <c r="U46" s="104"/>
      <c r="V46" s="104"/>
      <c r="W46" s="105"/>
    </row>
    <row r="47" spans="1:25" ht="13.5" thickBot="1">
      <c r="A47" s="106" t="s">
        <v>77</v>
      </c>
      <c r="B47" s="107"/>
      <c r="C47" s="107"/>
      <c r="D47" s="107"/>
      <c r="E47" s="107"/>
      <c r="F47" s="107"/>
      <c r="G47" s="107"/>
      <c r="H47" s="107"/>
      <c r="I47" s="107"/>
      <c r="J47" s="108"/>
      <c r="K47" s="109">
        <v>4</v>
      </c>
      <c r="L47" s="110">
        <v>2525</v>
      </c>
      <c r="M47" s="110">
        <v>2525</v>
      </c>
      <c r="N47" s="111">
        <f t="shared" ref="N47:U47" si="4">SUM(N39:N45)</f>
        <v>0</v>
      </c>
      <c r="O47" s="112">
        <f t="shared" si="4"/>
        <v>475</v>
      </c>
      <c r="P47" s="113">
        <f t="shared" si="4"/>
        <v>925</v>
      </c>
      <c r="Q47" s="114">
        <f t="shared" si="4"/>
        <v>1125</v>
      </c>
      <c r="R47" s="112">
        <f t="shared" si="4"/>
        <v>28</v>
      </c>
      <c r="S47" s="113">
        <f t="shared" si="4"/>
        <v>309</v>
      </c>
      <c r="T47" s="113">
        <f t="shared" si="4"/>
        <v>659</v>
      </c>
      <c r="U47" s="114">
        <f t="shared" si="4"/>
        <v>526</v>
      </c>
      <c r="V47" s="110">
        <f>R47+S47+T47+U47</f>
        <v>1522</v>
      </c>
      <c r="W47" s="115">
        <f>V47/L47</f>
        <v>0.60277227722772275</v>
      </c>
    </row>
    <row r="48" spans="1:25" ht="13.5" customHeight="1">
      <c r="A48" s="116" t="s">
        <v>49</v>
      </c>
      <c r="B48" s="117"/>
      <c r="C48" s="117"/>
      <c r="D48" s="117"/>
      <c r="E48" s="117"/>
      <c r="F48" s="117"/>
      <c r="G48" s="117"/>
      <c r="H48" s="117"/>
      <c r="I48" s="150"/>
      <c r="J48" s="72" t="s">
        <v>78</v>
      </c>
      <c r="K48" s="119" t="s">
        <v>32</v>
      </c>
      <c r="L48" s="70"/>
      <c r="M48" s="70"/>
      <c r="N48" s="85"/>
      <c r="O48" s="86"/>
      <c r="P48" s="86"/>
      <c r="Q48" s="87"/>
      <c r="R48" s="120"/>
      <c r="S48" s="121"/>
      <c r="T48" s="121"/>
      <c r="U48" s="122"/>
      <c r="V48" s="123"/>
      <c r="W48" s="124"/>
    </row>
    <row r="49" spans="1:23" ht="13.5" customHeight="1">
      <c r="A49" s="81"/>
      <c r="B49" s="67">
        <v>2</v>
      </c>
      <c r="C49" s="67"/>
      <c r="D49" s="67"/>
      <c r="E49" s="67"/>
      <c r="F49" s="67"/>
      <c r="G49" s="67"/>
      <c r="H49" s="151"/>
      <c r="I49" s="152"/>
      <c r="J49" s="70" t="s">
        <v>33</v>
      </c>
      <c r="K49" s="84"/>
      <c r="L49" s="70"/>
      <c r="M49" s="70"/>
      <c r="N49" s="85"/>
      <c r="O49" s="86"/>
      <c r="P49" s="86"/>
      <c r="Q49" s="87"/>
      <c r="R49" s="90"/>
      <c r="S49" s="91"/>
      <c r="T49" s="91"/>
      <c r="U49" s="92"/>
      <c r="V49" s="93"/>
      <c r="W49" s="80"/>
    </row>
    <row r="50" spans="1:23" ht="13.5" customHeight="1">
      <c r="A50" s="81"/>
      <c r="B50" s="67"/>
      <c r="C50" s="67">
        <v>2</v>
      </c>
      <c r="D50" s="67"/>
      <c r="E50" s="67"/>
      <c r="F50" s="67"/>
      <c r="G50" s="67"/>
      <c r="H50" s="82"/>
      <c r="I50" s="125"/>
      <c r="J50" s="70" t="s">
        <v>34</v>
      </c>
      <c r="K50" s="84"/>
      <c r="L50" s="70"/>
      <c r="M50" s="70"/>
      <c r="N50" s="85"/>
      <c r="O50" s="86"/>
      <c r="P50" s="86"/>
      <c r="Q50" s="87"/>
      <c r="R50" s="90"/>
      <c r="S50" s="91"/>
      <c r="T50" s="91"/>
      <c r="U50" s="92"/>
      <c r="V50" s="93"/>
      <c r="W50" s="80"/>
    </row>
    <row r="51" spans="1:23" ht="13.5" customHeight="1">
      <c r="A51" s="81"/>
      <c r="B51" s="67"/>
      <c r="C51" s="67"/>
      <c r="D51" s="67" t="s">
        <v>30</v>
      </c>
      <c r="E51" s="67"/>
      <c r="F51" s="67"/>
      <c r="G51" s="67"/>
      <c r="H51" s="82"/>
      <c r="I51" s="125"/>
      <c r="J51" s="70" t="s">
        <v>35</v>
      </c>
      <c r="K51" s="84"/>
      <c r="L51" s="70"/>
      <c r="M51" s="70"/>
      <c r="N51" s="85"/>
      <c r="O51" s="86"/>
      <c r="P51" s="86"/>
      <c r="Q51" s="87"/>
      <c r="R51" s="90"/>
      <c r="S51" s="91"/>
      <c r="T51" s="91"/>
      <c r="U51" s="92"/>
      <c r="V51" s="93"/>
      <c r="W51" s="80"/>
    </row>
    <row r="52" spans="1:23" ht="13.5" customHeight="1">
      <c r="A52" s="81"/>
      <c r="B52" s="67"/>
      <c r="C52" s="67"/>
      <c r="D52" s="67"/>
      <c r="E52" s="67" t="s">
        <v>36</v>
      </c>
      <c r="F52" s="67"/>
      <c r="G52" s="67"/>
      <c r="H52" s="89"/>
      <c r="I52" s="83"/>
      <c r="J52" s="70" t="s">
        <v>37</v>
      </c>
      <c r="K52" s="84"/>
      <c r="L52" s="70"/>
      <c r="M52" s="70"/>
      <c r="N52" s="85"/>
      <c r="O52" s="86"/>
      <c r="P52" s="86"/>
      <c r="Q52" s="87"/>
      <c r="R52" s="90"/>
      <c r="S52" s="91"/>
      <c r="T52" s="91"/>
      <c r="U52" s="92"/>
      <c r="V52" s="93"/>
      <c r="W52" s="80"/>
    </row>
    <row r="53" spans="1:23" ht="13.5" customHeight="1">
      <c r="A53" s="81"/>
      <c r="B53" s="67"/>
      <c r="C53" s="67"/>
      <c r="D53" s="67"/>
      <c r="E53" s="67"/>
      <c r="F53" s="67">
        <v>56</v>
      </c>
      <c r="G53" s="67"/>
      <c r="H53" s="89"/>
      <c r="I53" s="83"/>
      <c r="J53" s="70" t="s">
        <v>38</v>
      </c>
      <c r="K53" s="84" t="s">
        <v>32</v>
      </c>
      <c r="L53" s="70"/>
      <c r="M53" s="70"/>
      <c r="N53" s="85"/>
      <c r="O53" s="86"/>
      <c r="P53" s="86"/>
      <c r="Q53" s="87"/>
      <c r="R53" s="90"/>
      <c r="S53" s="91"/>
      <c r="T53" s="91"/>
      <c r="U53" s="92"/>
      <c r="V53" s="93"/>
      <c r="W53" s="80"/>
    </row>
    <row r="54" spans="1:23" ht="13.5" customHeight="1">
      <c r="A54" s="81"/>
      <c r="B54" s="67"/>
      <c r="C54" s="67"/>
      <c r="D54" s="67"/>
      <c r="E54" s="67"/>
      <c r="F54" s="67"/>
      <c r="G54" s="88" t="s">
        <v>30</v>
      </c>
      <c r="H54" s="89"/>
      <c r="I54" s="83"/>
      <c r="J54" s="70" t="s">
        <v>39</v>
      </c>
      <c r="K54" s="84"/>
      <c r="L54" s="70"/>
      <c r="M54" s="70"/>
      <c r="N54" s="85"/>
      <c r="O54" s="86"/>
      <c r="P54" s="86"/>
      <c r="Q54" s="87"/>
      <c r="R54" s="90"/>
      <c r="S54" s="91"/>
      <c r="T54" s="91"/>
      <c r="U54" s="92"/>
      <c r="V54" s="93"/>
      <c r="W54" s="80"/>
    </row>
    <row r="55" spans="1:23" ht="13.5" customHeight="1">
      <c r="A55" s="81"/>
      <c r="B55" s="67"/>
      <c r="C55" s="67"/>
      <c r="D55" s="67"/>
      <c r="E55" s="67"/>
      <c r="F55" s="67"/>
      <c r="G55" s="67"/>
      <c r="H55" s="94" t="s">
        <v>79</v>
      </c>
      <c r="I55" s="127"/>
      <c r="J55" s="70" t="s">
        <v>80</v>
      </c>
      <c r="K55" s="84"/>
      <c r="L55" s="70"/>
      <c r="M55" s="70"/>
      <c r="N55" s="85"/>
      <c r="O55" s="86"/>
      <c r="P55" s="86"/>
      <c r="Q55" s="87"/>
      <c r="R55" s="90"/>
      <c r="S55" s="91"/>
      <c r="T55" s="91"/>
      <c r="U55" s="92"/>
      <c r="V55" s="93"/>
      <c r="W55" s="80"/>
    </row>
    <row r="56" spans="1:23" ht="13.5" customHeight="1">
      <c r="A56" s="81"/>
      <c r="B56" s="67"/>
      <c r="C56" s="67"/>
      <c r="D56" s="67"/>
      <c r="E56" s="67"/>
      <c r="F56" s="67"/>
      <c r="G56" s="88"/>
      <c r="H56" s="95"/>
      <c r="I56" s="102" t="s">
        <v>30</v>
      </c>
      <c r="J56" s="96" t="s">
        <v>81</v>
      </c>
      <c r="K56" s="84" t="s">
        <v>82</v>
      </c>
      <c r="L56" s="71">
        <v>1</v>
      </c>
      <c r="M56" s="71">
        <v>1</v>
      </c>
      <c r="N56" s="97">
        <v>0</v>
      </c>
      <c r="O56" s="98">
        <v>0</v>
      </c>
      <c r="P56" s="98">
        <v>1</v>
      </c>
      <c r="Q56" s="99">
        <v>0</v>
      </c>
      <c r="R56" s="90">
        <v>0</v>
      </c>
      <c r="S56" s="91">
        <v>0</v>
      </c>
      <c r="T56" s="91">
        <v>1</v>
      </c>
      <c r="U56" s="92">
        <v>0</v>
      </c>
      <c r="V56" s="100">
        <f t="shared" ref="V56:V57" si="5">R56+S56+T56+U56</f>
        <v>1</v>
      </c>
      <c r="W56" s="101">
        <f>V56/L56</f>
        <v>1</v>
      </c>
    </row>
    <row r="57" spans="1:23" ht="13.5" customHeight="1" thickBot="1">
      <c r="A57" s="81"/>
      <c r="B57" s="67"/>
      <c r="C57" s="67"/>
      <c r="D57" s="67"/>
      <c r="E57" s="67"/>
      <c r="F57" s="67"/>
      <c r="G57" s="88"/>
      <c r="H57" s="95"/>
      <c r="I57" s="102" t="s">
        <v>45</v>
      </c>
      <c r="J57" s="96" t="s">
        <v>83</v>
      </c>
      <c r="K57" s="84" t="s">
        <v>84</v>
      </c>
      <c r="L57" s="71">
        <v>390</v>
      </c>
      <c r="M57" s="71">
        <v>390</v>
      </c>
      <c r="N57" s="97">
        <v>0</v>
      </c>
      <c r="O57" s="98">
        <f>125/2.5</f>
        <v>50</v>
      </c>
      <c r="P57" s="98">
        <f>300/2.5</f>
        <v>120</v>
      </c>
      <c r="Q57" s="99">
        <f>550/2.5</f>
        <v>220</v>
      </c>
      <c r="R57" s="90">
        <v>0</v>
      </c>
      <c r="S57" s="91">
        <v>4</v>
      </c>
      <c r="T57" s="91">
        <v>99</v>
      </c>
      <c r="U57" s="92">
        <v>92</v>
      </c>
      <c r="V57" s="100">
        <f t="shared" si="5"/>
        <v>195</v>
      </c>
      <c r="W57" s="101">
        <f>V57/L57</f>
        <v>0.5</v>
      </c>
    </row>
    <row r="58" spans="1:23" ht="36" customHeight="1" thickBot="1">
      <c r="A58" s="81"/>
      <c r="B58" s="67"/>
      <c r="C58" s="67"/>
      <c r="D58" s="67"/>
      <c r="E58" s="67"/>
      <c r="F58" s="67"/>
      <c r="G58" s="88"/>
      <c r="H58" s="95"/>
      <c r="I58" s="83"/>
      <c r="J58" s="96"/>
      <c r="K58" s="84"/>
      <c r="L58" s="71"/>
      <c r="M58" s="71"/>
      <c r="N58" s="103" t="s">
        <v>85</v>
      </c>
      <c r="O58" s="104"/>
      <c r="P58" s="104"/>
      <c r="Q58" s="104"/>
      <c r="R58" s="104"/>
      <c r="S58" s="104"/>
      <c r="T58" s="104"/>
      <c r="U58" s="104"/>
      <c r="V58" s="104"/>
      <c r="W58" s="105"/>
    </row>
    <row r="59" spans="1:23" ht="13.5" customHeight="1">
      <c r="A59" s="81"/>
      <c r="B59" s="67"/>
      <c r="C59" s="67"/>
      <c r="D59" s="67"/>
      <c r="E59" s="67"/>
      <c r="F59" s="67"/>
      <c r="G59" s="88"/>
      <c r="H59" s="94" t="s">
        <v>53</v>
      </c>
      <c r="I59" s="83"/>
      <c r="J59" s="153" t="s">
        <v>54</v>
      </c>
      <c r="K59" s="84"/>
      <c r="L59" s="71"/>
      <c r="M59" s="71"/>
      <c r="N59" s="97"/>
      <c r="O59" s="98"/>
      <c r="P59" s="98"/>
      <c r="Q59" s="99"/>
      <c r="R59" s="90"/>
      <c r="S59" s="91"/>
      <c r="T59" s="91"/>
      <c r="U59" s="92"/>
      <c r="V59" s="93"/>
      <c r="W59" s="101"/>
    </row>
    <row r="60" spans="1:23" ht="13.5" customHeight="1">
      <c r="A60" s="81"/>
      <c r="B60" s="67"/>
      <c r="C60" s="67"/>
      <c r="D60" s="67"/>
      <c r="E60" s="67"/>
      <c r="F60" s="67"/>
      <c r="G60" s="88"/>
      <c r="H60" s="95"/>
      <c r="I60" s="102" t="s">
        <v>30</v>
      </c>
      <c r="J60" s="154" t="s">
        <v>86</v>
      </c>
      <c r="K60" s="84" t="s">
        <v>87</v>
      </c>
      <c r="L60" s="71">
        <v>12</v>
      </c>
      <c r="M60" s="71">
        <v>12</v>
      </c>
      <c r="N60" s="97">
        <v>3</v>
      </c>
      <c r="O60" s="98">
        <v>3</v>
      </c>
      <c r="P60" s="98">
        <v>3</v>
      </c>
      <c r="Q60" s="99">
        <v>3</v>
      </c>
      <c r="R60" s="90">
        <v>3</v>
      </c>
      <c r="S60" s="91">
        <v>3</v>
      </c>
      <c r="T60" s="91">
        <v>3</v>
      </c>
      <c r="U60" s="92">
        <v>3</v>
      </c>
      <c r="V60" s="100">
        <f t="shared" ref="V60:V63" si="6">R60+S60+T60+U60</f>
        <v>12</v>
      </c>
      <c r="W60" s="101">
        <f>V60/L60</f>
        <v>1</v>
      </c>
    </row>
    <row r="61" spans="1:23" ht="13.5" customHeight="1">
      <c r="A61" s="81"/>
      <c r="B61" s="67"/>
      <c r="C61" s="67"/>
      <c r="D61" s="67"/>
      <c r="E61" s="67"/>
      <c r="F61" s="67"/>
      <c r="G61" s="88"/>
      <c r="H61" s="95"/>
      <c r="I61" s="102" t="s">
        <v>45</v>
      </c>
      <c r="J61" s="96" t="s">
        <v>88</v>
      </c>
      <c r="K61" s="84" t="s">
        <v>87</v>
      </c>
      <c r="L61" s="71">
        <v>4</v>
      </c>
      <c r="M61" s="71">
        <v>4</v>
      </c>
      <c r="N61" s="97">
        <v>1</v>
      </c>
      <c r="O61" s="98">
        <v>1</v>
      </c>
      <c r="P61" s="98">
        <v>1</v>
      </c>
      <c r="Q61" s="99">
        <v>1</v>
      </c>
      <c r="R61" s="90">
        <v>1</v>
      </c>
      <c r="S61" s="91">
        <v>1</v>
      </c>
      <c r="T61" s="91">
        <v>1</v>
      </c>
      <c r="U61" s="92">
        <v>1</v>
      </c>
      <c r="V61" s="100">
        <f t="shared" si="6"/>
        <v>4</v>
      </c>
      <c r="W61" s="101">
        <f>V61/L61</f>
        <v>1</v>
      </c>
    </row>
    <row r="62" spans="1:23" ht="13.5" customHeight="1">
      <c r="A62" s="81"/>
      <c r="B62" s="67"/>
      <c r="C62" s="67"/>
      <c r="D62" s="67"/>
      <c r="E62" s="67"/>
      <c r="F62" s="67"/>
      <c r="G62" s="88"/>
      <c r="H62" s="95"/>
      <c r="I62" s="102" t="s">
        <v>49</v>
      </c>
      <c r="J62" s="96" t="s">
        <v>89</v>
      </c>
      <c r="K62" s="84" t="s">
        <v>16</v>
      </c>
      <c r="L62" s="71">
        <v>1</v>
      </c>
      <c r="M62" s="71">
        <v>1</v>
      </c>
      <c r="N62" s="97">
        <v>1</v>
      </c>
      <c r="O62" s="98">
        <v>0</v>
      </c>
      <c r="P62" s="98">
        <v>0</v>
      </c>
      <c r="Q62" s="99">
        <v>0</v>
      </c>
      <c r="R62" s="90">
        <v>1</v>
      </c>
      <c r="S62" s="91">
        <v>0</v>
      </c>
      <c r="T62" s="91">
        <v>0</v>
      </c>
      <c r="U62" s="92">
        <v>0</v>
      </c>
      <c r="V62" s="100">
        <f t="shared" si="6"/>
        <v>1</v>
      </c>
      <c r="W62" s="101">
        <f>V62/L62</f>
        <v>1</v>
      </c>
    </row>
    <row r="63" spans="1:23" ht="13.5" customHeight="1" thickBot="1">
      <c r="A63" s="81"/>
      <c r="B63" s="67"/>
      <c r="C63" s="67"/>
      <c r="D63" s="67"/>
      <c r="E63" s="67"/>
      <c r="F63" s="67"/>
      <c r="G63" s="88"/>
      <c r="H63" s="95"/>
      <c r="I63" s="155" t="s">
        <v>73</v>
      </c>
      <c r="J63" s="96" t="s">
        <v>90</v>
      </c>
      <c r="K63" s="84" t="s">
        <v>87</v>
      </c>
      <c r="L63" s="71">
        <v>1</v>
      </c>
      <c r="M63" s="71">
        <v>1</v>
      </c>
      <c r="N63" s="97">
        <v>1</v>
      </c>
      <c r="O63" s="98">
        <v>0</v>
      </c>
      <c r="P63" s="98">
        <v>0</v>
      </c>
      <c r="Q63" s="99">
        <v>0</v>
      </c>
      <c r="R63" s="90">
        <v>1</v>
      </c>
      <c r="S63" s="91">
        <v>0</v>
      </c>
      <c r="T63" s="91">
        <v>0</v>
      </c>
      <c r="U63" s="92">
        <v>0</v>
      </c>
      <c r="V63" s="100">
        <f t="shared" si="6"/>
        <v>1</v>
      </c>
      <c r="W63" s="101">
        <f>V63/L63</f>
        <v>1</v>
      </c>
    </row>
    <row r="64" spans="1:23" ht="13.5" customHeight="1" thickBot="1">
      <c r="A64" s="106" t="s">
        <v>91</v>
      </c>
      <c r="B64" s="107"/>
      <c r="C64" s="107"/>
      <c r="D64" s="107"/>
      <c r="E64" s="107"/>
      <c r="F64" s="107"/>
      <c r="G64" s="107"/>
      <c r="H64" s="107"/>
      <c r="I64" s="107"/>
      <c r="J64" s="108"/>
      <c r="K64" s="109">
        <v>6</v>
      </c>
      <c r="L64" s="110">
        <v>409</v>
      </c>
      <c r="M64" s="110">
        <v>409</v>
      </c>
      <c r="N64" s="111">
        <f t="shared" ref="N64:U64" si="7">SUM(N56:N63)</f>
        <v>6</v>
      </c>
      <c r="O64" s="112">
        <f t="shared" si="7"/>
        <v>54</v>
      </c>
      <c r="P64" s="112">
        <f t="shared" si="7"/>
        <v>125</v>
      </c>
      <c r="Q64" s="114">
        <f t="shared" si="7"/>
        <v>224</v>
      </c>
      <c r="R64" s="112">
        <f t="shared" si="7"/>
        <v>6</v>
      </c>
      <c r="S64" s="113">
        <f t="shared" si="7"/>
        <v>8</v>
      </c>
      <c r="T64" s="113">
        <f t="shared" si="7"/>
        <v>104</v>
      </c>
      <c r="U64" s="114">
        <f t="shared" si="7"/>
        <v>96</v>
      </c>
      <c r="V64" s="156">
        <f>R64+S64+T64+U64</f>
        <v>214</v>
      </c>
      <c r="W64" s="115">
        <f>V64/L64</f>
        <v>0.52322738386308065</v>
      </c>
    </row>
    <row r="65" spans="1:23" ht="13.5" customHeight="1">
      <c r="A65" s="116" t="s">
        <v>73</v>
      </c>
      <c r="B65" s="117"/>
      <c r="C65" s="117"/>
      <c r="D65" s="117"/>
      <c r="E65" s="117"/>
      <c r="F65" s="117"/>
      <c r="G65" s="117"/>
      <c r="H65" s="118"/>
      <c r="I65" s="69"/>
      <c r="J65" s="72" t="s">
        <v>92</v>
      </c>
      <c r="K65" s="119" t="s">
        <v>32</v>
      </c>
      <c r="L65" s="70"/>
      <c r="M65" s="70"/>
      <c r="N65" s="85"/>
      <c r="O65" s="86"/>
      <c r="P65" s="86"/>
      <c r="Q65" s="87"/>
      <c r="R65" s="120"/>
      <c r="S65" s="121"/>
      <c r="T65" s="121"/>
      <c r="U65" s="122"/>
      <c r="V65" s="123"/>
      <c r="W65" s="124"/>
    </row>
    <row r="66" spans="1:23" ht="13.5" customHeight="1">
      <c r="A66" s="81"/>
      <c r="B66" s="67">
        <v>2</v>
      </c>
      <c r="C66" s="67"/>
      <c r="D66" s="67"/>
      <c r="E66" s="67"/>
      <c r="F66" s="67"/>
      <c r="G66" s="67"/>
      <c r="H66" s="89"/>
      <c r="I66" s="83"/>
      <c r="J66" s="70" t="s">
        <v>33</v>
      </c>
      <c r="K66" s="84"/>
      <c r="L66" s="70"/>
      <c r="M66" s="70"/>
      <c r="N66" s="85"/>
      <c r="O66" s="86"/>
      <c r="P66" s="86"/>
      <c r="Q66" s="87"/>
      <c r="R66" s="90"/>
      <c r="S66" s="91"/>
      <c r="T66" s="91"/>
      <c r="U66" s="92"/>
      <c r="V66" s="93"/>
      <c r="W66" s="80"/>
    </row>
    <row r="67" spans="1:23" ht="13.5" customHeight="1">
      <c r="A67" s="81"/>
      <c r="B67" s="67"/>
      <c r="C67" s="67">
        <v>2</v>
      </c>
      <c r="D67" s="67"/>
      <c r="E67" s="67"/>
      <c r="F67" s="67"/>
      <c r="G67" s="67"/>
      <c r="H67" s="82"/>
      <c r="I67" s="125"/>
      <c r="J67" s="70" t="s">
        <v>34</v>
      </c>
      <c r="K67" s="84"/>
      <c r="L67" s="70"/>
      <c r="M67" s="70"/>
      <c r="N67" s="85"/>
      <c r="O67" s="86"/>
      <c r="P67" s="86"/>
      <c r="Q67" s="87"/>
      <c r="R67" s="90"/>
      <c r="S67" s="91"/>
      <c r="T67" s="91"/>
      <c r="U67" s="92"/>
      <c r="V67" s="93"/>
      <c r="W67" s="80"/>
    </row>
    <row r="68" spans="1:23" ht="13.5" customHeight="1">
      <c r="A68" s="81"/>
      <c r="B68" s="67"/>
      <c r="C68" s="67"/>
      <c r="D68" s="88" t="s">
        <v>30</v>
      </c>
      <c r="E68" s="67"/>
      <c r="F68" s="67"/>
      <c r="G68" s="67"/>
      <c r="H68" s="82"/>
      <c r="I68" s="125"/>
      <c r="J68" s="70" t="s">
        <v>35</v>
      </c>
      <c r="K68" s="84"/>
      <c r="L68" s="70"/>
      <c r="M68" s="70"/>
      <c r="N68" s="85"/>
      <c r="O68" s="86"/>
      <c r="P68" s="86"/>
      <c r="Q68" s="87"/>
      <c r="R68" s="90"/>
      <c r="S68" s="91"/>
      <c r="T68" s="91"/>
      <c r="U68" s="92"/>
      <c r="V68" s="93"/>
      <c r="W68" s="80"/>
    </row>
    <row r="69" spans="1:23" ht="13.5" customHeight="1">
      <c r="A69" s="81"/>
      <c r="B69" s="67"/>
      <c r="C69" s="67"/>
      <c r="D69" s="67"/>
      <c r="E69" s="67" t="s">
        <v>36</v>
      </c>
      <c r="F69" s="67"/>
      <c r="G69" s="67"/>
      <c r="H69" s="89"/>
      <c r="I69" s="83"/>
      <c r="J69" s="70" t="s">
        <v>37</v>
      </c>
      <c r="K69" s="84"/>
      <c r="L69" s="70"/>
      <c r="M69" s="70"/>
      <c r="N69" s="85"/>
      <c r="O69" s="86"/>
      <c r="P69" s="86"/>
      <c r="Q69" s="87"/>
      <c r="R69" s="90"/>
      <c r="S69" s="91"/>
      <c r="T69" s="91"/>
      <c r="U69" s="92"/>
      <c r="V69" s="93"/>
      <c r="W69" s="80"/>
    </row>
    <row r="70" spans="1:23" ht="13.5" customHeight="1">
      <c r="A70" s="81"/>
      <c r="B70" s="67"/>
      <c r="C70" s="67"/>
      <c r="D70" s="67"/>
      <c r="E70" s="67"/>
      <c r="F70" s="67">
        <v>56</v>
      </c>
      <c r="G70" s="67"/>
      <c r="H70" s="89"/>
      <c r="I70" s="83"/>
      <c r="J70" s="70" t="s">
        <v>38</v>
      </c>
      <c r="K70" s="84" t="s">
        <v>32</v>
      </c>
      <c r="L70" s="70"/>
      <c r="M70" s="70"/>
      <c r="N70" s="85"/>
      <c r="O70" s="86"/>
      <c r="P70" s="86"/>
      <c r="Q70" s="87"/>
      <c r="R70" s="90"/>
      <c r="S70" s="91"/>
      <c r="T70" s="91"/>
      <c r="U70" s="92"/>
      <c r="V70" s="93"/>
      <c r="W70" s="80"/>
    </row>
    <row r="71" spans="1:23" ht="13.5" customHeight="1">
      <c r="A71" s="81"/>
      <c r="B71" s="67"/>
      <c r="C71" s="67"/>
      <c r="D71" s="67"/>
      <c r="E71" s="67"/>
      <c r="F71" s="67"/>
      <c r="G71" s="67" t="s">
        <v>73</v>
      </c>
      <c r="H71" s="89"/>
      <c r="I71" s="83"/>
      <c r="J71" s="70" t="s">
        <v>93</v>
      </c>
      <c r="K71" s="84"/>
      <c r="L71" s="70"/>
      <c r="M71" s="70"/>
      <c r="N71" s="85"/>
      <c r="O71" s="86"/>
      <c r="P71" s="86"/>
      <c r="Q71" s="87"/>
      <c r="R71" s="90"/>
      <c r="S71" s="91"/>
      <c r="T71" s="91"/>
      <c r="U71" s="92"/>
      <c r="V71" s="93"/>
      <c r="W71" s="80"/>
    </row>
    <row r="72" spans="1:23" ht="13.5" customHeight="1">
      <c r="A72" s="128"/>
      <c r="B72" s="129"/>
      <c r="C72" s="129"/>
      <c r="D72" s="129"/>
      <c r="E72" s="129"/>
      <c r="F72" s="129"/>
      <c r="G72" s="129"/>
      <c r="H72" s="131" t="s">
        <v>63</v>
      </c>
      <c r="I72" s="157"/>
      <c r="J72" s="158" t="s">
        <v>94</v>
      </c>
      <c r="K72" s="159"/>
      <c r="L72" s="158"/>
      <c r="M72" s="158"/>
      <c r="N72" s="136"/>
      <c r="O72" s="137"/>
      <c r="P72" s="137"/>
      <c r="Q72" s="138"/>
      <c r="R72" s="139"/>
      <c r="S72" s="140"/>
      <c r="T72" s="140"/>
      <c r="U72" s="141"/>
      <c r="V72" s="134"/>
      <c r="W72" s="160"/>
    </row>
    <row r="73" spans="1:23" ht="23.25" thickBot="1">
      <c r="A73" s="81"/>
      <c r="B73" s="67"/>
      <c r="C73" s="67"/>
      <c r="D73" s="67"/>
      <c r="E73" s="67"/>
      <c r="F73" s="67"/>
      <c r="G73" s="67"/>
      <c r="H73" s="89"/>
      <c r="I73" s="83" t="s">
        <v>30</v>
      </c>
      <c r="J73" s="96" t="s">
        <v>95</v>
      </c>
      <c r="K73" s="84" t="s">
        <v>96</v>
      </c>
      <c r="L73" s="161">
        <v>550</v>
      </c>
      <c r="M73" s="161">
        <v>550</v>
      </c>
      <c r="N73" s="97">
        <v>0</v>
      </c>
      <c r="O73" s="98">
        <v>100</v>
      </c>
      <c r="P73" s="98">
        <v>250</v>
      </c>
      <c r="Q73" s="99">
        <v>200</v>
      </c>
      <c r="R73" s="90">
        <v>0</v>
      </c>
      <c r="S73" s="91">
        <v>0</v>
      </c>
      <c r="T73" s="91">
        <v>217</v>
      </c>
      <c r="U73" s="92">
        <v>170</v>
      </c>
      <c r="V73" s="100">
        <f t="shared" ref="V73:V83" si="8">R73+S73+T73+U73</f>
        <v>387</v>
      </c>
      <c r="W73" s="80">
        <f>V73/L73</f>
        <v>0.70363636363636362</v>
      </c>
    </row>
    <row r="74" spans="1:23" ht="35.25" customHeight="1" thickBot="1">
      <c r="A74" s="81"/>
      <c r="B74" s="67"/>
      <c r="C74" s="67"/>
      <c r="D74" s="67"/>
      <c r="E74" s="67"/>
      <c r="F74" s="67"/>
      <c r="G74" s="88"/>
      <c r="H74" s="95"/>
      <c r="I74" s="83"/>
      <c r="J74" s="96"/>
      <c r="K74" s="84"/>
      <c r="L74" s="71"/>
      <c r="M74" s="71"/>
      <c r="N74" s="103" t="s">
        <v>97</v>
      </c>
      <c r="O74" s="104"/>
      <c r="P74" s="104"/>
      <c r="Q74" s="104"/>
      <c r="R74" s="104"/>
      <c r="S74" s="104"/>
      <c r="T74" s="104"/>
      <c r="U74" s="104"/>
      <c r="V74" s="104"/>
      <c r="W74" s="105"/>
    </row>
    <row r="75" spans="1:23" ht="23.25" customHeight="1" thickBot="1">
      <c r="A75" s="81"/>
      <c r="B75" s="67"/>
      <c r="C75" s="67"/>
      <c r="D75" s="67"/>
      <c r="E75" s="67"/>
      <c r="F75" s="67"/>
      <c r="G75" s="67"/>
      <c r="H75" s="95"/>
      <c r="I75" s="83" t="s">
        <v>45</v>
      </c>
      <c r="J75" s="70" t="s">
        <v>98</v>
      </c>
      <c r="K75" s="84" t="s">
        <v>96</v>
      </c>
      <c r="L75" s="70">
        <v>100</v>
      </c>
      <c r="M75" s="70">
        <v>100</v>
      </c>
      <c r="N75" s="85">
        <v>0</v>
      </c>
      <c r="O75" s="86">
        <v>25</v>
      </c>
      <c r="P75" s="86">
        <v>55</v>
      </c>
      <c r="Q75" s="87">
        <v>20</v>
      </c>
      <c r="R75" s="90">
        <v>11</v>
      </c>
      <c r="S75" s="91">
        <v>8</v>
      </c>
      <c r="T75" s="91">
        <v>54</v>
      </c>
      <c r="U75" s="92">
        <v>74</v>
      </c>
      <c r="V75" s="93">
        <f t="shared" si="8"/>
        <v>147</v>
      </c>
      <c r="W75" s="80">
        <f>V75/L75</f>
        <v>1.47</v>
      </c>
    </row>
    <row r="76" spans="1:23" ht="25.5" customHeight="1" thickBot="1">
      <c r="A76" s="81"/>
      <c r="B76" s="67"/>
      <c r="C76" s="67"/>
      <c r="D76" s="67"/>
      <c r="E76" s="67"/>
      <c r="F76" s="67"/>
      <c r="G76" s="88"/>
      <c r="H76" s="95"/>
      <c r="I76" s="83"/>
      <c r="J76" s="96"/>
      <c r="K76" s="84"/>
      <c r="L76" s="71"/>
      <c r="M76" s="71"/>
      <c r="N76" s="103" t="s">
        <v>99</v>
      </c>
      <c r="O76" s="104"/>
      <c r="P76" s="104"/>
      <c r="Q76" s="104"/>
      <c r="R76" s="104"/>
      <c r="S76" s="104"/>
      <c r="T76" s="104"/>
      <c r="U76" s="104"/>
      <c r="V76" s="104"/>
      <c r="W76" s="105"/>
    </row>
    <row r="77" spans="1:23" ht="24.75" customHeight="1" thickBot="1">
      <c r="A77" s="81"/>
      <c r="B77" s="67"/>
      <c r="C77" s="67"/>
      <c r="D77" s="67"/>
      <c r="E77" s="67"/>
      <c r="F77" s="67"/>
      <c r="G77" s="67"/>
      <c r="H77" s="95"/>
      <c r="I77" s="83" t="s">
        <v>49</v>
      </c>
      <c r="J77" s="70" t="s">
        <v>100</v>
      </c>
      <c r="K77" s="84" t="s">
        <v>101</v>
      </c>
      <c r="L77" s="70">
        <v>3000</v>
      </c>
      <c r="M77" s="70">
        <v>3000</v>
      </c>
      <c r="N77" s="85">
        <v>1000</v>
      </c>
      <c r="O77" s="86">
        <v>500</v>
      </c>
      <c r="P77" s="86">
        <v>500</v>
      </c>
      <c r="Q77" s="87">
        <v>1000</v>
      </c>
      <c r="R77" s="90">
        <v>1632</v>
      </c>
      <c r="S77" s="91">
        <v>1837</v>
      </c>
      <c r="T77" s="91">
        <v>479</v>
      </c>
      <c r="U77" s="92">
        <v>0</v>
      </c>
      <c r="V77" s="93">
        <f t="shared" si="8"/>
        <v>3948</v>
      </c>
      <c r="W77" s="80">
        <f>V77/L77</f>
        <v>1.3160000000000001</v>
      </c>
    </row>
    <row r="78" spans="1:23" ht="24" customHeight="1" thickBot="1">
      <c r="A78" s="81"/>
      <c r="B78" s="67"/>
      <c r="C78" s="67"/>
      <c r="D78" s="67"/>
      <c r="E78" s="67"/>
      <c r="F78" s="67"/>
      <c r="G78" s="88"/>
      <c r="H78" s="95"/>
      <c r="I78" s="83"/>
      <c r="J78" s="96"/>
      <c r="K78" s="84"/>
      <c r="L78" s="71"/>
      <c r="M78" s="71"/>
      <c r="N78" s="103" t="s">
        <v>102</v>
      </c>
      <c r="O78" s="104"/>
      <c r="P78" s="104"/>
      <c r="Q78" s="104"/>
      <c r="R78" s="104"/>
      <c r="S78" s="104"/>
      <c r="T78" s="104"/>
      <c r="U78" s="104"/>
      <c r="V78" s="104"/>
      <c r="W78" s="105"/>
    </row>
    <row r="79" spans="1:23" ht="24" customHeight="1" thickBot="1">
      <c r="A79" s="81"/>
      <c r="B79" s="67"/>
      <c r="C79" s="67"/>
      <c r="D79" s="67"/>
      <c r="E79" s="67"/>
      <c r="F79" s="67"/>
      <c r="G79" s="67"/>
      <c r="H79" s="95"/>
      <c r="I79" s="83" t="s">
        <v>73</v>
      </c>
      <c r="J79" s="70" t="s">
        <v>103</v>
      </c>
      <c r="K79" s="84" t="s">
        <v>104</v>
      </c>
      <c r="L79" s="70">
        <v>650</v>
      </c>
      <c r="M79" s="70">
        <v>650</v>
      </c>
      <c r="N79" s="85">
        <v>0</v>
      </c>
      <c r="O79" s="86">
        <v>125</v>
      </c>
      <c r="P79" s="86">
        <v>305</v>
      </c>
      <c r="Q79" s="87">
        <v>220</v>
      </c>
      <c r="R79" s="90">
        <v>11</v>
      </c>
      <c r="S79" s="91">
        <v>8</v>
      </c>
      <c r="T79" s="91">
        <v>271</v>
      </c>
      <c r="U79" s="92">
        <v>244</v>
      </c>
      <c r="V79" s="93">
        <f t="shared" si="8"/>
        <v>534</v>
      </c>
      <c r="W79" s="80">
        <f>V79/L79</f>
        <v>0.82153846153846155</v>
      </c>
    </row>
    <row r="80" spans="1:23" ht="24" customHeight="1" thickBot="1">
      <c r="A80" s="81"/>
      <c r="B80" s="67"/>
      <c r="C80" s="67"/>
      <c r="D80" s="67"/>
      <c r="E80" s="67"/>
      <c r="F80" s="67"/>
      <c r="G80" s="88"/>
      <c r="H80" s="95"/>
      <c r="I80" s="83"/>
      <c r="J80" s="96"/>
      <c r="K80" s="84"/>
      <c r="L80" s="71"/>
      <c r="M80" s="71"/>
      <c r="N80" s="103" t="s">
        <v>105</v>
      </c>
      <c r="O80" s="104"/>
      <c r="P80" s="104"/>
      <c r="Q80" s="104"/>
      <c r="R80" s="104"/>
      <c r="S80" s="104"/>
      <c r="T80" s="104"/>
      <c r="U80" s="104"/>
      <c r="V80" s="104"/>
      <c r="W80" s="105"/>
    </row>
    <row r="81" spans="1:26" ht="24" customHeight="1" thickBot="1">
      <c r="A81" s="81"/>
      <c r="B81" s="67"/>
      <c r="C81" s="67"/>
      <c r="D81" s="67"/>
      <c r="E81" s="67"/>
      <c r="F81" s="67"/>
      <c r="G81" s="67"/>
      <c r="H81" s="95"/>
      <c r="I81" s="83" t="s">
        <v>106</v>
      </c>
      <c r="J81" s="70" t="s">
        <v>107</v>
      </c>
      <c r="K81" s="84" t="s">
        <v>101</v>
      </c>
      <c r="L81" s="70">
        <v>6500</v>
      </c>
      <c r="M81" s="70">
        <v>6500</v>
      </c>
      <c r="N81" s="85">
        <v>0</v>
      </c>
      <c r="O81" s="86">
        <v>1250</v>
      </c>
      <c r="P81" s="86">
        <v>3050</v>
      </c>
      <c r="Q81" s="87">
        <v>2200</v>
      </c>
      <c r="R81" s="90">
        <v>129</v>
      </c>
      <c r="S81" s="91">
        <v>103</v>
      </c>
      <c r="T81" s="91">
        <v>2815</v>
      </c>
      <c r="U81" s="92">
        <v>2523</v>
      </c>
      <c r="V81" s="93">
        <f t="shared" si="8"/>
        <v>5570</v>
      </c>
      <c r="W81" s="80">
        <f>V81/L81</f>
        <v>0.8569230769230769</v>
      </c>
    </row>
    <row r="82" spans="1:26" ht="24" customHeight="1" thickBot="1">
      <c r="A82" s="81"/>
      <c r="B82" s="67"/>
      <c r="C82" s="67"/>
      <c r="D82" s="67"/>
      <c r="E82" s="67"/>
      <c r="F82" s="67"/>
      <c r="G82" s="88"/>
      <c r="H82" s="95"/>
      <c r="I82" s="83"/>
      <c r="J82" s="96"/>
      <c r="K82" s="84"/>
      <c r="L82" s="71"/>
      <c r="M82" s="71"/>
      <c r="N82" s="103" t="s">
        <v>105</v>
      </c>
      <c r="O82" s="104"/>
      <c r="P82" s="104"/>
      <c r="Q82" s="104"/>
      <c r="R82" s="104"/>
      <c r="S82" s="104"/>
      <c r="T82" s="104"/>
      <c r="U82" s="104"/>
      <c r="V82" s="104"/>
      <c r="W82" s="105"/>
    </row>
    <row r="83" spans="1:26" ht="23.25" thickBot="1">
      <c r="A83" s="81"/>
      <c r="B83" s="67"/>
      <c r="C83" s="67"/>
      <c r="D83" s="67"/>
      <c r="E83" s="67"/>
      <c r="F83" s="67"/>
      <c r="G83" s="67"/>
      <c r="H83" s="89"/>
      <c r="I83" s="83" t="s">
        <v>108</v>
      </c>
      <c r="J83" s="96" t="s">
        <v>109</v>
      </c>
      <c r="K83" s="84" t="s">
        <v>96</v>
      </c>
      <c r="L83" s="161">
        <v>650</v>
      </c>
      <c r="M83" s="161">
        <v>650</v>
      </c>
      <c r="N83" s="162">
        <v>0</v>
      </c>
      <c r="O83" s="163">
        <v>125</v>
      </c>
      <c r="P83" s="163">
        <v>305</v>
      </c>
      <c r="Q83" s="164">
        <v>220</v>
      </c>
      <c r="R83" s="90">
        <v>11</v>
      </c>
      <c r="S83" s="91">
        <v>8</v>
      </c>
      <c r="T83" s="91">
        <v>271</v>
      </c>
      <c r="U83" s="92">
        <v>244</v>
      </c>
      <c r="V83" s="93">
        <f t="shared" si="8"/>
        <v>534</v>
      </c>
      <c r="W83" s="80">
        <f>V83/L83</f>
        <v>0.82153846153846155</v>
      </c>
    </row>
    <row r="84" spans="1:26" ht="24.75" customHeight="1" thickBot="1">
      <c r="A84" s="81"/>
      <c r="B84" s="67"/>
      <c r="C84" s="67"/>
      <c r="D84" s="67"/>
      <c r="E84" s="67"/>
      <c r="F84" s="67"/>
      <c r="G84" s="88"/>
      <c r="H84" s="95"/>
      <c r="I84" s="83"/>
      <c r="J84" s="96"/>
      <c r="K84" s="84"/>
      <c r="L84" s="71"/>
      <c r="M84" s="71"/>
      <c r="N84" s="103" t="s">
        <v>105</v>
      </c>
      <c r="O84" s="104"/>
      <c r="P84" s="104"/>
      <c r="Q84" s="104"/>
      <c r="R84" s="104"/>
      <c r="S84" s="104"/>
      <c r="T84" s="104"/>
      <c r="U84" s="104"/>
      <c r="V84" s="104"/>
      <c r="W84" s="105"/>
    </row>
    <row r="85" spans="1:26" s="169" customFormat="1" ht="13.5" thickBot="1">
      <c r="A85" s="165" t="s">
        <v>110</v>
      </c>
      <c r="B85" s="166"/>
      <c r="C85" s="166"/>
      <c r="D85" s="166"/>
      <c r="E85" s="166"/>
      <c r="F85" s="166"/>
      <c r="G85" s="166"/>
      <c r="H85" s="166"/>
      <c r="I85" s="166"/>
      <c r="J85" s="167"/>
      <c r="K85" s="109">
        <v>6</v>
      </c>
      <c r="L85" s="156">
        <v>11450</v>
      </c>
      <c r="M85" s="156">
        <v>11450</v>
      </c>
      <c r="N85" s="156">
        <f t="shared" ref="N85:U85" si="9">SUM(N73:N83)</f>
        <v>1000</v>
      </c>
      <c r="O85" s="112">
        <f t="shared" si="9"/>
        <v>2125</v>
      </c>
      <c r="P85" s="113">
        <f t="shared" si="9"/>
        <v>4465</v>
      </c>
      <c r="Q85" s="114">
        <f t="shared" si="9"/>
        <v>3860</v>
      </c>
      <c r="R85" s="112">
        <f t="shared" si="9"/>
        <v>1794</v>
      </c>
      <c r="S85" s="113">
        <f t="shared" si="9"/>
        <v>1964</v>
      </c>
      <c r="T85" s="113">
        <f t="shared" si="9"/>
        <v>4107</v>
      </c>
      <c r="U85" s="114">
        <f t="shared" si="9"/>
        <v>3255</v>
      </c>
      <c r="V85" s="156">
        <f>R85+S85+T85+U85</f>
        <v>11120</v>
      </c>
      <c r="W85" s="168">
        <f>V85/L85</f>
        <v>0.97117903930131</v>
      </c>
    </row>
    <row r="86" spans="1:26" s="169" customFormat="1" ht="13.5" thickBot="1">
      <c r="A86" s="165" t="s">
        <v>111</v>
      </c>
      <c r="B86" s="166"/>
      <c r="C86" s="166"/>
      <c r="D86" s="166"/>
      <c r="E86" s="166"/>
      <c r="F86" s="166"/>
      <c r="G86" s="166"/>
      <c r="H86" s="166"/>
      <c r="I86" s="166"/>
      <c r="J86" s="167"/>
      <c r="K86" s="110">
        <f t="shared" ref="K86:Q86" si="10">SUM(K85,K64,K47,K30)</f>
        <v>21</v>
      </c>
      <c r="L86" s="110">
        <v>14504</v>
      </c>
      <c r="M86" s="110">
        <v>14504</v>
      </c>
      <c r="N86" s="156">
        <f t="shared" si="10"/>
        <v>1014</v>
      </c>
      <c r="O86" s="112">
        <f t="shared" si="10"/>
        <v>2739</v>
      </c>
      <c r="P86" s="113">
        <f t="shared" si="10"/>
        <v>5529</v>
      </c>
      <c r="Q86" s="114">
        <f t="shared" si="10"/>
        <v>5221</v>
      </c>
      <c r="R86" s="112">
        <f>SUM(R85,R64,R47,R30)</f>
        <v>1838</v>
      </c>
      <c r="S86" s="113">
        <f>SUM(S85,S64,S47,S30)</f>
        <v>2307</v>
      </c>
      <c r="T86" s="113">
        <f>SUM(T85,T64,T47,T30)</f>
        <v>4956</v>
      </c>
      <c r="U86" s="114">
        <f>SUM(U85,U64,U47,U30)</f>
        <v>3902</v>
      </c>
      <c r="V86" s="156">
        <f>R86+S86+T86+U86</f>
        <v>13003</v>
      </c>
      <c r="W86" s="168">
        <f>V86/L86</f>
        <v>0.89651130722559291</v>
      </c>
      <c r="X86" s="170"/>
    </row>
    <row r="87" spans="1:26">
      <c r="A87" s="116" t="s">
        <v>106</v>
      </c>
      <c r="B87" s="117"/>
      <c r="C87" s="117"/>
      <c r="D87" s="117"/>
      <c r="E87" s="117"/>
      <c r="F87" s="117"/>
      <c r="G87" s="117"/>
      <c r="H87" s="118"/>
      <c r="I87" s="69"/>
      <c r="J87" s="72" t="s">
        <v>112</v>
      </c>
      <c r="K87" s="119" t="s">
        <v>32</v>
      </c>
      <c r="L87" s="70"/>
      <c r="M87" s="70"/>
      <c r="N87" s="85"/>
      <c r="O87" s="86"/>
      <c r="P87" s="86"/>
      <c r="Q87" s="87"/>
      <c r="R87" s="171"/>
      <c r="S87" s="172"/>
      <c r="T87" s="172"/>
      <c r="U87" s="173"/>
      <c r="V87" s="174"/>
      <c r="W87" s="175"/>
    </row>
    <row r="88" spans="1:26">
      <c r="A88" s="81"/>
      <c r="B88" s="67">
        <v>1</v>
      </c>
      <c r="C88" s="67"/>
      <c r="D88" s="67"/>
      <c r="E88" s="67"/>
      <c r="F88" s="67"/>
      <c r="G88" s="67"/>
      <c r="H88" s="89"/>
      <c r="I88" s="102"/>
      <c r="J88" s="96" t="s">
        <v>113</v>
      </c>
      <c r="K88" s="84"/>
      <c r="L88" s="70"/>
      <c r="M88" s="70"/>
      <c r="N88" s="85"/>
      <c r="O88" s="86"/>
      <c r="P88" s="86"/>
      <c r="Q88" s="87"/>
      <c r="R88" s="176"/>
      <c r="S88" s="177"/>
      <c r="T88" s="177"/>
      <c r="U88" s="178"/>
      <c r="V88" s="84"/>
      <c r="W88" s="179"/>
      <c r="Z88" s="148"/>
    </row>
    <row r="89" spans="1:26">
      <c r="A89" s="81"/>
      <c r="B89" s="67"/>
      <c r="C89" s="67" t="s">
        <v>114</v>
      </c>
      <c r="D89" s="67"/>
      <c r="E89" s="67"/>
      <c r="F89" s="67"/>
      <c r="G89" s="67"/>
      <c r="H89" s="89"/>
      <c r="I89" s="102"/>
      <c r="J89" s="96" t="s">
        <v>115</v>
      </c>
      <c r="K89" s="84"/>
      <c r="L89" s="70"/>
      <c r="M89" s="70"/>
      <c r="N89" s="85"/>
      <c r="O89" s="86"/>
      <c r="P89" s="86"/>
      <c r="Q89" s="87"/>
      <c r="R89" s="176"/>
      <c r="S89" s="177"/>
      <c r="T89" s="177"/>
      <c r="U89" s="178"/>
      <c r="V89" s="84"/>
      <c r="W89" s="179"/>
    </row>
    <row r="90" spans="1:26">
      <c r="A90" s="81"/>
      <c r="B90" s="67"/>
      <c r="C90" s="67"/>
      <c r="D90" s="67" t="s">
        <v>73</v>
      </c>
      <c r="E90" s="67"/>
      <c r="F90" s="67"/>
      <c r="G90" s="67"/>
      <c r="H90" s="89"/>
      <c r="I90" s="102"/>
      <c r="J90" s="96" t="s">
        <v>116</v>
      </c>
      <c r="K90" s="84"/>
      <c r="L90" s="70"/>
      <c r="M90" s="70"/>
      <c r="N90" s="85"/>
      <c r="O90" s="86"/>
      <c r="P90" s="86"/>
      <c r="Q90" s="87"/>
      <c r="R90" s="176"/>
      <c r="S90" s="177"/>
      <c r="T90" s="177"/>
      <c r="U90" s="178"/>
      <c r="V90" s="84"/>
      <c r="W90" s="179"/>
    </row>
    <row r="91" spans="1:26">
      <c r="A91" s="81"/>
      <c r="B91" s="67"/>
      <c r="C91" s="67"/>
      <c r="D91" s="67"/>
      <c r="E91" s="67" t="s">
        <v>117</v>
      </c>
      <c r="F91" s="67"/>
      <c r="G91" s="67"/>
      <c r="H91" s="89"/>
      <c r="I91" s="102"/>
      <c r="J91" s="96" t="s">
        <v>118</v>
      </c>
      <c r="K91" s="84"/>
      <c r="L91" s="70"/>
      <c r="M91" s="70"/>
      <c r="N91" s="85"/>
      <c r="O91" s="86"/>
      <c r="P91" s="86"/>
      <c r="Q91" s="87"/>
      <c r="R91" s="176"/>
      <c r="S91" s="177"/>
      <c r="T91" s="177"/>
      <c r="U91" s="178"/>
      <c r="V91" s="84"/>
      <c r="W91" s="179"/>
    </row>
    <row r="92" spans="1:26">
      <c r="A92" s="81"/>
      <c r="B92" s="67"/>
      <c r="C92" s="67"/>
      <c r="D92" s="67"/>
      <c r="E92" s="67"/>
      <c r="F92" s="67" t="s">
        <v>119</v>
      </c>
      <c r="G92" s="67"/>
      <c r="H92" s="89"/>
      <c r="I92" s="102"/>
      <c r="J92" s="96" t="s">
        <v>120</v>
      </c>
      <c r="K92" s="84"/>
      <c r="L92" s="70"/>
      <c r="M92" s="70"/>
      <c r="N92" s="85"/>
      <c r="O92" s="86"/>
      <c r="P92" s="86"/>
      <c r="Q92" s="87"/>
      <c r="R92" s="176"/>
      <c r="S92" s="177"/>
      <c r="T92" s="177"/>
      <c r="U92" s="178"/>
      <c r="V92" s="84"/>
      <c r="W92" s="179"/>
    </row>
    <row r="93" spans="1:26">
      <c r="A93" s="81"/>
      <c r="B93" s="67"/>
      <c r="C93" s="67"/>
      <c r="D93" s="67"/>
      <c r="E93" s="67"/>
      <c r="F93" s="67"/>
      <c r="G93" s="67" t="s">
        <v>45</v>
      </c>
      <c r="H93" s="89"/>
      <c r="I93" s="102"/>
      <c r="J93" s="96" t="s">
        <v>121</v>
      </c>
      <c r="K93" s="84"/>
      <c r="L93" s="70"/>
      <c r="M93" s="70"/>
      <c r="N93" s="85"/>
      <c r="O93" s="86"/>
      <c r="P93" s="86"/>
      <c r="Q93" s="87"/>
      <c r="R93" s="176"/>
      <c r="S93" s="177"/>
      <c r="T93" s="177"/>
      <c r="U93" s="178"/>
      <c r="V93" s="84"/>
      <c r="W93" s="179"/>
    </row>
    <row r="94" spans="1:26">
      <c r="A94" s="81"/>
      <c r="B94" s="67"/>
      <c r="C94" s="67"/>
      <c r="D94" s="67"/>
      <c r="E94" s="67"/>
      <c r="F94" s="67"/>
      <c r="G94" s="67"/>
      <c r="H94" s="89" t="s">
        <v>79</v>
      </c>
      <c r="I94" s="102"/>
      <c r="J94" s="96" t="s">
        <v>122</v>
      </c>
      <c r="K94" s="84"/>
      <c r="L94" s="70"/>
      <c r="M94" s="70"/>
      <c r="N94" s="85"/>
      <c r="O94" s="86"/>
      <c r="P94" s="86"/>
      <c r="Q94" s="87"/>
      <c r="R94" s="176"/>
      <c r="S94" s="177"/>
      <c r="T94" s="177"/>
      <c r="U94" s="178"/>
      <c r="V94" s="84"/>
      <c r="W94" s="179"/>
    </row>
    <row r="95" spans="1:26">
      <c r="A95" s="81"/>
      <c r="B95" s="67"/>
      <c r="C95" s="67"/>
      <c r="D95" s="67"/>
      <c r="E95" s="67"/>
      <c r="F95" s="67"/>
      <c r="G95" s="67"/>
      <c r="H95" s="89"/>
      <c r="I95" s="102" t="s">
        <v>30</v>
      </c>
      <c r="J95" s="96" t="s">
        <v>122</v>
      </c>
      <c r="K95" s="84" t="s">
        <v>84</v>
      </c>
      <c r="L95" s="149">
        <v>12</v>
      </c>
      <c r="M95" s="149">
        <v>12</v>
      </c>
      <c r="N95" s="85">
        <v>3</v>
      </c>
      <c r="O95" s="86">
        <v>3</v>
      </c>
      <c r="P95" s="86">
        <v>3</v>
      </c>
      <c r="Q95" s="87">
        <v>3</v>
      </c>
      <c r="R95" s="176">
        <v>3</v>
      </c>
      <c r="S95" s="177">
        <v>3</v>
      </c>
      <c r="T95" s="177">
        <v>3</v>
      </c>
      <c r="U95" s="178">
        <v>3</v>
      </c>
      <c r="V95" s="100">
        <f>R95+S95+T95+U95</f>
        <v>12</v>
      </c>
      <c r="W95" s="80">
        <f>V95/L95</f>
        <v>1</v>
      </c>
    </row>
    <row r="96" spans="1:26">
      <c r="A96" s="81"/>
      <c r="B96" s="67"/>
      <c r="C96" s="67"/>
      <c r="D96" s="67" t="s">
        <v>108</v>
      </c>
      <c r="E96" s="67"/>
      <c r="F96" s="67"/>
      <c r="G96" s="67"/>
      <c r="H96" s="89"/>
      <c r="I96" s="102"/>
      <c r="J96" s="96" t="s">
        <v>123</v>
      </c>
      <c r="K96" s="84"/>
      <c r="L96" s="70"/>
      <c r="M96" s="70"/>
      <c r="N96" s="85"/>
      <c r="O96" s="86"/>
      <c r="P96" s="86"/>
      <c r="Q96" s="87"/>
      <c r="R96" s="176"/>
      <c r="S96" s="177"/>
      <c r="T96" s="177"/>
      <c r="U96" s="178"/>
      <c r="V96" s="84"/>
      <c r="W96" s="179"/>
    </row>
    <row r="97" spans="1:23">
      <c r="A97" s="81"/>
      <c r="B97" s="67"/>
      <c r="C97" s="67"/>
      <c r="D97" s="67"/>
      <c r="E97" s="67" t="s">
        <v>117</v>
      </c>
      <c r="F97" s="67"/>
      <c r="G97" s="67"/>
      <c r="H97" s="89"/>
      <c r="I97" s="102"/>
      <c r="J97" s="96" t="s">
        <v>118</v>
      </c>
      <c r="K97" s="84"/>
      <c r="L97" s="70"/>
      <c r="M97" s="70"/>
      <c r="N97" s="85"/>
      <c r="O97" s="86"/>
      <c r="P97" s="86"/>
      <c r="Q97" s="87"/>
      <c r="R97" s="176"/>
      <c r="S97" s="177"/>
      <c r="T97" s="177"/>
      <c r="U97" s="178"/>
      <c r="V97" s="84"/>
      <c r="W97" s="179"/>
    </row>
    <row r="98" spans="1:23" ht="22.5">
      <c r="A98" s="81"/>
      <c r="B98" s="67"/>
      <c r="C98" s="67"/>
      <c r="D98" s="67"/>
      <c r="E98" s="67"/>
      <c r="F98" s="67" t="s">
        <v>124</v>
      </c>
      <c r="G98" s="67"/>
      <c r="H98" s="89"/>
      <c r="I98" s="102"/>
      <c r="J98" s="96" t="s">
        <v>125</v>
      </c>
      <c r="K98" s="84"/>
      <c r="L98" s="70"/>
      <c r="M98" s="70"/>
      <c r="N98" s="85"/>
      <c r="O98" s="86"/>
      <c r="P98" s="86"/>
      <c r="Q98" s="87"/>
      <c r="R98" s="176"/>
      <c r="S98" s="177"/>
      <c r="T98" s="177"/>
      <c r="U98" s="178"/>
      <c r="V98" s="84"/>
      <c r="W98" s="179"/>
    </row>
    <row r="99" spans="1:23">
      <c r="A99" s="81"/>
      <c r="B99" s="67"/>
      <c r="C99" s="67"/>
      <c r="D99" s="67"/>
      <c r="E99" s="67"/>
      <c r="F99" s="67"/>
      <c r="G99" s="67" t="s">
        <v>30</v>
      </c>
      <c r="H99" s="89"/>
      <c r="I99" s="102"/>
      <c r="J99" s="96" t="s">
        <v>126</v>
      </c>
      <c r="K99" s="84"/>
      <c r="L99" s="70"/>
      <c r="M99" s="70"/>
      <c r="N99" s="85"/>
      <c r="O99" s="86"/>
      <c r="P99" s="86"/>
      <c r="Q99" s="87"/>
      <c r="R99" s="176"/>
      <c r="S99" s="177"/>
      <c r="T99" s="177"/>
      <c r="U99" s="178"/>
      <c r="V99" s="84"/>
      <c r="W99" s="179"/>
    </row>
    <row r="100" spans="1:23">
      <c r="A100" s="128"/>
      <c r="B100" s="129"/>
      <c r="C100" s="129"/>
      <c r="D100" s="129"/>
      <c r="E100" s="129"/>
      <c r="F100" s="129"/>
      <c r="G100" s="129"/>
      <c r="H100" s="180" t="s">
        <v>63</v>
      </c>
      <c r="I100" s="132"/>
      <c r="J100" s="133" t="s">
        <v>127</v>
      </c>
      <c r="K100" s="159"/>
      <c r="L100" s="158"/>
      <c r="M100" s="158"/>
      <c r="N100" s="136"/>
      <c r="O100" s="137"/>
      <c r="P100" s="137"/>
      <c r="Q100" s="138"/>
      <c r="R100" s="181"/>
      <c r="S100" s="182"/>
      <c r="T100" s="182"/>
      <c r="U100" s="183"/>
      <c r="V100" s="159"/>
      <c r="W100" s="184"/>
    </row>
    <row r="101" spans="1:23" ht="34.5" thickBot="1">
      <c r="A101" s="81"/>
      <c r="B101" s="67"/>
      <c r="C101" s="67"/>
      <c r="D101" s="67"/>
      <c r="E101" s="67"/>
      <c r="F101" s="67"/>
      <c r="G101" s="67"/>
      <c r="H101" s="89"/>
      <c r="I101" s="102" t="s">
        <v>30</v>
      </c>
      <c r="J101" s="96" t="s">
        <v>128</v>
      </c>
      <c r="K101" s="84" t="s">
        <v>129</v>
      </c>
      <c r="L101" s="149">
        <v>4</v>
      </c>
      <c r="M101" s="149">
        <v>4</v>
      </c>
      <c r="N101" s="85">
        <v>2</v>
      </c>
      <c r="O101" s="86">
        <v>0</v>
      </c>
      <c r="P101" s="86">
        <v>1</v>
      </c>
      <c r="Q101" s="87">
        <v>1</v>
      </c>
      <c r="R101" s="176">
        <v>2</v>
      </c>
      <c r="S101" s="177">
        <v>0</v>
      </c>
      <c r="T101" s="177">
        <v>2</v>
      </c>
      <c r="U101" s="178">
        <v>1</v>
      </c>
      <c r="V101" s="100">
        <f>R101+S101+T101+U101</f>
        <v>5</v>
      </c>
      <c r="W101" s="80">
        <f>V101/L101</f>
        <v>1.25</v>
      </c>
    </row>
    <row r="102" spans="1:23" ht="13.5" thickBot="1">
      <c r="A102" s="106" t="s">
        <v>130</v>
      </c>
      <c r="B102" s="107"/>
      <c r="C102" s="107"/>
      <c r="D102" s="107"/>
      <c r="E102" s="107"/>
      <c r="F102" s="107"/>
      <c r="G102" s="107"/>
      <c r="H102" s="107"/>
      <c r="I102" s="107"/>
      <c r="J102" s="108"/>
      <c r="K102" s="109">
        <v>2</v>
      </c>
      <c r="L102" s="110">
        <v>16</v>
      </c>
      <c r="M102" s="110">
        <v>16</v>
      </c>
      <c r="N102" s="156">
        <f t="shared" ref="N102:U102" si="11">SUM(N95:N101)</f>
        <v>5</v>
      </c>
      <c r="O102" s="112">
        <f t="shared" si="11"/>
        <v>3</v>
      </c>
      <c r="P102" s="113">
        <f t="shared" si="11"/>
        <v>4</v>
      </c>
      <c r="Q102" s="114">
        <f t="shared" si="11"/>
        <v>4</v>
      </c>
      <c r="R102" s="112">
        <f t="shared" si="11"/>
        <v>5</v>
      </c>
      <c r="S102" s="113">
        <f t="shared" si="11"/>
        <v>3</v>
      </c>
      <c r="T102" s="113">
        <f t="shared" si="11"/>
        <v>5</v>
      </c>
      <c r="U102" s="114">
        <f t="shared" si="11"/>
        <v>4</v>
      </c>
      <c r="V102" s="156">
        <f>R102+S102+T102+U102</f>
        <v>17</v>
      </c>
      <c r="W102" s="168">
        <f>V102/L102</f>
        <v>1.0625</v>
      </c>
    </row>
    <row r="103" spans="1:23">
      <c r="I103"/>
      <c r="J103"/>
      <c r="K103"/>
      <c r="L103"/>
      <c r="M103"/>
      <c r="N103"/>
      <c r="O103"/>
      <c r="P103"/>
      <c r="Q103"/>
    </row>
    <row r="104" spans="1:23">
      <c r="I104" s="185"/>
      <c r="J104" s="185"/>
      <c r="K104" s="186"/>
      <c r="L104" s="186"/>
      <c r="M104" s="186"/>
    </row>
    <row r="105" spans="1:23">
      <c r="A105" s="188"/>
      <c r="B105" s="189"/>
      <c r="C105" s="189"/>
      <c r="D105" s="189"/>
      <c r="E105" s="189"/>
      <c r="F105" s="189"/>
      <c r="G105" s="189"/>
      <c r="H105" s="189"/>
      <c r="I105" s="190"/>
      <c r="J105" s="190"/>
      <c r="K105" s="190"/>
      <c r="L105" s="190"/>
      <c r="M105" s="190"/>
      <c r="N105" s="190"/>
      <c r="O105" s="190"/>
      <c r="P105" s="191"/>
    </row>
    <row r="106" spans="1:23">
      <c r="A106" s="188"/>
      <c r="B106" s="189"/>
      <c r="C106" s="189"/>
      <c r="D106" s="189"/>
      <c r="E106" s="189"/>
      <c r="F106" s="189"/>
      <c r="G106" s="189"/>
      <c r="H106" s="189"/>
      <c r="I106" s="190"/>
      <c r="J106" s="190"/>
      <c r="K106" s="190"/>
      <c r="L106" s="190"/>
      <c r="M106" s="190"/>
      <c r="N106" s="190"/>
      <c r="O106" s="190"/>
      <c r="P106" s="191"/>
    </row>
    <row r="107" spans="1:23">
      <c r="A107" s="189"/>
      <c r="B107" s="189"/>
      <c r="C107" s="189"/>
      <c r="D107" s="189"/>
      <c r="E107" s="189"/>
      <c r="F107" s="189"/>
      <c r="G107" s="189"/>
      <c r="H107" s="189"/>
      <c r="I107" s="190"/>
      <c r="J107" s="190"/>
      <c r="K107" s="190"/>
      <c r="L107" s="190"/>
      <c r="M107" s="190"/>
      <c r="N107" s="190"/>
      <c r="O107" s="190"/>
      <c r="P107" s="191"/>
    </row>
    <row r="108" spans="1:23">
      <c r="A108" s="189"/>
      <c r="B108" s="189"/>
      <c r="C108" s="189"/>
      <c r="D108" s="189"/>
      <c r="E108" s="189"/>
      <c r="F108" s="189"/>
      <c r="G108" s="189"/>
      <c r="H108" s="189"/>
      <c r="I108" s="190"/>
      <c r="J108" s="190"/>
      <c r="K108" s="190"/>
      <c r="L108" s="190"/>
      <c r="M108" s="190"/>
      <c r="N108" s="190"/>
      <c r="O108" s="190"/>
      <c r="P108" s="191"/>
    </row>
    <row r="109" spans="1:23">
      <c r="A109" s="188"/>
      <c r="B109" s="189"/>
      <c r="C109" s="189"/>
      <c r="D109" s="189"/>
      <c r="E109" s="189"/>
      <c r="F109" s="189"/>
      <c r="G109" s="189"/>
      <c r="H109" s="189"/>
      <c r="I109" s="190"/>
      <c r="J109" s="190"/>
      <c r="K109" s="190"/>
      <c r="L109" s="190"/>
      <c r="M109" s="190"/>
      <c r="N109" s="190"/>
      <c r="O109" s="190"/>
      <c r="P109" s="191"/>
    </row>
    <row r="110" spans="1:23">
      <c r="A110" s="188"/>
      <c r="B110" s="189"/>
      <c r="C110" s="189"/>
      <c r="D110" s="189"/>
      <c r="E110" s="189"/>
      <c r="F110" s="189"/>
      <c r="G110" s="189"/>
      <c r="H110" s="189"/>
      <c r="I110" s="190"/>
      <c r="J110" s="190"/>
      <c r="K110" s="190"/>
      <c r="L110" s="190"/>
      <c r="M110" s="190"/>
      <c r="N110" s="190"/>
      <c r="O110" s="190"/>
      <c r="P110" s="191"/>
    </row>
    <row r="111" spans="1:23">
      <c r="A111" s="188"/>
      <c r="B111" s="189"/>
      <c r="C111" s="189"/>
      <c r="D111" s="189"/>
      <c r="E111" s="189"/>
      <c r="F111" s="189"/>
      <c r="G111" s="189"/>
      <c r="H111" s="189"/>
      <c r="I111" s="190"/>
      <c r="J111" s="190"/>
      <c r="K111" s="190"/>
      <c r="L111" s="190"/>
      <c r="M111" s="190"/>
      <c r="N111" s="190"/>
      <c r="O111" s="190"/>
      <c r="P111" s="191"/>
    </row>
    <row r="112" spans="1:23">
      <c r="A112" s="188"/>
      <c r="B112" s="189"/>
      <c r="C112" s="189"/>
      <c r="D112" s="189"/>
      <c r="E112" s="189"/>
      <c r="F112" s="189"/>
      <c r="G112" s="189"/>
      <c r="H112" s="189"/>
      <c r="I112" s="190"/>
      <c r="J112" s="190"/>
      <c r="K112" s="190"/>
      <c r="L112" s="190"/>
      <c r="M112" s="190"/>
      <c r="N112" s="190"/>
      <c r="O112" s="190"/>
      <c r="P112" s="191"/>
    </row>
    <row r="113" spans="1:16">
      <c r="A113" s="188"/>
      <c r="B113" s="189"/>
      <c r="C113" s="189"/>
      <c r="D113" s="189"/>
      <c r="E113" s="189"/>
      <c r="F113" s="189"/>
      <c r="G113" s="189"/>
      <c r="H113" s="189"/>
      <c r="I113" s="190"/>
      <c r="J113" s="190"/>
      <c r="K113" s="190"/>
      <c r="L113" s="190"/>
      <c r="M113" s="190"/>
      <c r="N113" s="190"/>
      <c r="O113" s="190"/>
      <c r="P113" s="191"/>
    </row>
    <row r="114" spans="1:16">
      <c r="A114" s="188"/>
      <c r="B114" s="189"/>
      <c r="C114" s="189"/>
      <c r="D114" s="189"/>
      <c r="E114" s="189"/>
      <c r="F114" s="189"/>
      <c r="G114" s="189"/>
      <c r="H114" s="189"/>
      <c r="I114" s="190"/>
      <c r="J114" s="190"/>
      <c r="K114" s="190"/>
      <c r="L114" s="190"/>
      <c r="M114" s="190"/>
      <c r="N114" s="190"/>
      <c r="O114" s="190"/>
      <c r="P114" s="191"/>
    </row>
    <row r="115" spans="1:16">
      <c r="A115" s="188"/>
      <c r="B115" s="189"/>
      <c r="C115" s="189"/>
      <c r="D115" s="189"/>
      <c r="E115" s="189"/>
      <c r="F115" s="189"/>
      <c r="G115" s="189"/>
      <c r="H115" s="189"/>
      <c r="I115" s="190"/>
      <c r="J115" s="190"/>
      <c r="K115" s="190"/>
      <c r="L115" s="190"/>
      <c r="M115" s="190"/>
      <c r="N115" s="190"/>
      <c r="O115" s="190"/>
      <c r="P115" s="191"/>
    </row>
    <row r="116" spans="1:16" ht="27.75" customHeight="1">
      <c r="A116" s="192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7" spans="1:16">
      <c r="A117" s="188"/>
      <c r="B117" s="189"/>
      <c r="C117" s="189"/>
      <c r="D117" s="189"/>
      <c r="E117" s="189"/>
      <c r="F117" s="189"/>
      <c r="G117" s="189"/>
      <c r="H117" s="189"/>
      <c r="I117" s="190"/>
      <c r="J117" s="190"/>
      <c r="K117" s="190"/>
      <c r="L117" s="190"/>
      <c r="M117" s="190"/>
      <c r="N117" s="190"/>
      <c r="O117" s="190"/>
      <c r="P117" s="191"/>
    </row>
    <row r="118" spans="1:16">
      <c r="A118" s="188"/>
      <c r="B118" s="189"/>
      <c r="C118" s="189"/>
      <c r="D118" s="189"/>
      <c r="E118" s="189"/>
      <c r="F118" s="189"/>
      <c r="G118" s="189"/>
      <c r="H118" s="189"/>
      <c r="I118" s="190"/>
      <c r="J118" s="190"/>
      <c r="K118" s="190"/>
      <c r="L118" s="190"/>
      <c r="M118" s="190"/>
      <c r="N118" s="190"/>
      <c r="O118" s="190"/>
      <c r="P118" s="191"/>
    </row>
    <row r="119" spans="1:16">
      <c r="A119" s="188"/>
      <c r="B119" s="189"/>
      <c r="C119" s="189"/>
      <c r="D119" s="189"/>
      <c r="E119" s="189"/>
      <c r="F119" s="189"/>
      <c r="G119" s="189"/>
      <c r="H119" s="189"/>
      <c r="I119" s="190"/>
      <c r="J119" s="190"/>
      <c r="K119" s="190"/>
      <c r="L119" s="190"/>
      <c r="M119" s="190"/>
      <c r="N119" s="190"/>
      <c r="O119" s="190"/>
      <c r="P119" s="191"/>
    </row>
    <row r="120" spans="1:16">
      <c r="A120" s="188"/>
    </row>
  </sheetData>
  <mergeCells count="47">
    <mergeCell ref="A116:P116"/>
    <mergeCell ref="N80:W80"/>
    <mergeCell ref="N82:W82"/>
    <mergeCell ref="N84:W84"/>
    <mergeCell ref="A85:J85"/>
    <mergeCell ref="A86:J86"/>
    <mergeCell ref="A102:J102"/>
    <mergeCell ref="A47:J47"/>
    <mergeCell ref="N58:W58"/>
    <mergeCell ref="A64:J64"/>
    <mergeCell ref="N74:W74"/>
    <mergeCell ref="N76:W76"/>
    <mergeCell ref="N78:W78"/>
    <mergeCell ref="N29:W29"/>
    <mergeCell ref="A30:J30"/>
    <mergeCell ref="N40:W40"/>
    <mergeCell ref="N42:W42"/>
    <mergeCell ref="N44:W44"/>
    <mergeCell ref="N46:W46"/>
    <mergeCell ref="L10:L11"/>
    <mergeCell ref="M10:M11"/>
    <mergeCell ref="N10:Q10"/>
    <mergeCell ref="R10:U10"/>
    <mergeCell ref="N23:W23"/>
    <mergeCell ref="N25:W25"/>
    <mergeCell ref="D10:D11"/>
    <mergeCell ref="E10:E11"/>
    <mergeCell ref="F10:F11"/>
    <mergeCell ref="G10:G11"/>
    <mergeCell ref="H10:H11"/>
    <mergeCell ref="I10:I11"/>
    <mergeCell ref="A6:I6"/>
    <mergeCell ref="J6:P6"/>
    <mergeCell ref="A7:H7"/>
    <mergeCell ref="N7:O7"/>
    <mergeCell ref="A9:I9"/>
    <mergeCell ref="J9:J11"/>
    <mergeCell ref="K9:K11"/>
    <mergeCell ref="A10:A11"/>
    <mergeCell ref="B10:B11"/>
    <mergeCell ref="C10:C11"/>
    <mergeCell ref="A1:W1"/>
    <mergeCell ref="A2:W2"/>
    <mergeCell ref="A3:W3"/>
    <mergeCell ref="A4:W4"/>
    <mergeCell ref="K5:L5"/>
    <mergeCell ref="V5:W5"/>
  </mergeCells>
  <printOptions horizontalCentered="1"/>
  <pageMargins left="0.47244094488188981" right="0.47244094488188981" top="0.47244094488188981" bottom="0.43" header="0" footer="0"/>
  <pageSetup scale="68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2013</vt:lpstr>
      <vt:lpstr>'POA 2013'!Área_de_impresión</vt:lpstr>
      <vt:lpstr>'POA 2013'!Títulos_a_imprimir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Danae</cp:lastModifiedBy>
  <dcterms:created xsi:type="dcterms:W3CDTF">2014-01-17T19:56:35Z</dcterms:created>
  <dcterms:modified xsi:type="dcterms:W3CDTF">2014-01-17T19:56:56Z</dcterms:modified>
</cp:coreProperties>
</file>