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7400" windowHeight="10005"/>
  </bookViews>
  <sheets>
    <sheet name="CECOP2014" sheetId="1" r:id="rId1"/>
  </sheets>
  <definedNames>
    <definedName name="_xlnm.Database">#REF!</definedName>
    <definedName name="_xlnm.Print_Titles" localSheetId="0">CECOP2014!$6:$10</definedName>
  </definedNames>
  <calcPr calcId="125725"/>
</workbook>
</file>

<file path=xl/calcChain.xml><?xml version="1.0" encoding="utf-8"?>
<calcChain xmlns="http://schemas.openxmlformats.org/spreadsheetml/2006/main">
  <c r="Z101" i="1"/>
  <c r="Y101"/>
  <c r="X101"/>
  <c r="W101"/>
  <c r="V101"/>
  <c r="U101"/>
  <c r="T101"/>
  <c r="S101"/>
  <c r="Q101"/>
  <c r="AB99"/>
  <c r="AA99"/>
  <c r="AB98"/>
  <c r="AA98"/>
  <c r="AA101" s="1"/>
  <c r="P89"/>
  <c r="P102" s="1"/>
  <c r="O89"/>
  <c r="O102" s="1"/>
  <c r="Z88"/>
  <c r="Z89" s="1"/>
  <c r="Y88"/>
  <c r="Y89" s="1"/>
  <c r="X88"/>
  <c r="X89" s="1"/>
  <c r="W88"/>
  <c r="W89" s="1"/>
  <c r="V88"/>
  <c r="U88"/>
  <c r="T88"/>
  <c r="S88"/>
  <c r="S89" s="1"/>
  <c r="AA86"/>
  <c r="AB86" s="1"/>
  <c r="Q86"/>
  <c r="AA84"/>
  <c r="AB84" s="1"/>
  <c r="Q84"/>
  <c r="AA82"/>
  <c r="AB82" s="1"/>
  <c r="Q82"/>
  <c r="AA80"/>
  <c r="AB80" s="1"/>
  <c r="Q80"/>
  <c r="AA78"/>
  <c r="AB78" s="1"/>
  <c r="Q78"/>
  <c r="AA76"/>
  <c r="AB76" s="1"/>
  <c r="Q76"/>
  <c r="Q88" s="1"/>
  <c r="Z66"/>
  <c r="Y66"/>
  <c r="X66"/>
  <c r="W66"/>
  <c r="S66"/>
  <c r="R66"/>
  <c r="R89" s="1"/>
  <c r="R102" s="1"/>
  <c r="Q66"/>
  <c r="AA64"/>
  <c r="AB64" s="1"/>
  <c r="V64"/>
  <c r="V66" s="1"/>
  <c r="U64"/>
  <c r="U66" s="1"/>
  <c r="T64"/>
  <c r="T66" s="1"/>
  <c r="AA63"/>
  <c r="AB63" s="1"/>
  <c r="AA61"/>
  <c r="AB61" s="1"/>
  <c r="AA60"/>
  <c r="AB60" s="1"/>
  <c r="AA59"/>
  <c r="AB59" s="1"/>
  <c r="AB58"/>
  <c r="AA58"/>
  <c r="AA66" s="1"/>
  <c r="AB66" s="1"/>
  <c r="Z48"/>
  <c r="Y48"/>
  <c r="X48"/>
  <c r="W48"/>
  <c r="V48"/>
  <c r="U48"/>
  <c r="T48"/>
  <c r="S48"/>
  <c r="AA46"/>
  <c r="AB46" s="1"/>
  <c r="Q46"/>
  <c r="AA43"/>
  <c r="AA48" s="1"/>
  <c r="AB48" s="1"/>
  <c r="Q43"/>
  <c r="AB43" s="1"/>
  <c r="AA39"/>
  <c r="AB39" s="1"/>
  <c r="Q39"/>
  <c r="AA37"/>
  <c r="Q37"/>
  <c r="Q48" s="1"/>
  <c r="Z27"/>
  <c r="Y27"/>
  <c r="X27"/>
  <c r="W27"/>
  <c r="V27"/>
  <c r="U27"/>
  <c r="T27"/>
  <c r="S27"/>
  <c r="AA25"/>
  <c r="Q25"/>
  <c r="AB25" s="1"/>
  <c r="AA23"/>
  <c r="AA27" s="1"/>
  <c r="Q23"/>
  <c r="AA22"/>
  <c r="Q22"/>
  <c r="AB22" s="1"/>
  <c r="AB101" l="1"/>
  <c r="AB27"/>
  <c r="U89"/>
  <c r="U102" s="1"/>
  <c r="X102"/>
  <c r="Z102"/>
  <c r="T89"/>
  <c r="T102" s="1"/>
  <c r="V89"/>
  <c r="V102" s="1"/>
  <c r="S102"/>
  <c r="W102"/>
  <c r="Y102"/>
  <c r="AB23"/>
  <c r="Q27"/>
  <c r="Q89" s="1"/>
  <c r="Q102" s="1"/>
  <c r="AA88"/>
  <c r="AB37"/>
  <c r="AB88" l="1"/>
  <c r="AA89"/>
  <c r="AB89" l="1"/>
  <c r="AA102"/>
  <c r="AB102" s="1"/>
</calcChain>
</file>

<file path=xl/sharedStrings.xml><?xml version="1.0" encoding="utf-8"?>
<sst xmlns="http://schemas.openxmlformats.org/spreadsheetml/2006/main" count="254" uniqueCount="133">
  <si>
    <t>GOBIERNO DEL ESTADO DE SONORA</t>
  </si>
  <si>
    <t>PA 2014</t>
  </si>
  <si>
    <t>ORGANISMOS Y ENTIDADES DE LA ADMINISTRACION PÚBLICA ESTATAL</t>
  </si>
  <si>
    <t xml:space="preserve">SISTEMA ESTATAL DE EVALUACIÓN </t>
  </si>
  <si>
    <t>PROGRAMA ANUAL 2014</t>
  </si>
  <si>
    <t>ORGANISMO: CONSEJO ESTATAL DE CONCERTACION PARA LA OBRA PUBLICA</t>
  </si>
  <si>
    <t>ESTRUCTURA PROGRAMATICA</t>
  </si>
  <si>
    <t>DP</t>
  </si>
  <si>
    <t>UR</t>
  </si>
  <si>
    <t>FL</t>
  </si>
  <si>
    <t>FN</t>
  </si>
  <si>
    <t>SFN</t>
  </si>
  <si>
    <t>ER</t>
  </si>
  <si>
    <t>EST</t>
  </si>
  <si>
    <t>TP</t>
  </si>
  <si>
    <t>AI</t>
  </si>
  <si>
    <t>T B</t>
  </si>
  <si>
    <t>UG</t>
  </si>
  <si>
    <t>FF</t>
  </si>
  <si>
    <t>META</t>
  </si>
  <si>
    <t>DESCRIPCION</t>
  </si>
  <si>
    <t>UNIDAD DE MEDIDA</t>
  </si>
  <si>
    <t>RECURSO APROBADO</t>
  </si>
  <si>
    <t>METAS</t>
  </si>
  <si>
    <t>ORIGINAL ANUAL</t>
  </si>
  <si>
    <t>MODIFICADO</t>
  </si>
  <si>
    <t>CALENDARIO</t>
  </si>
  <si>
    <t>REALIZADO</t>
  </si>
  <si>
    <t>TOTAL</t>
  </si>
  <si>
    <t>AVANCE %</t>
  </si>
  <si>
    <t>I</t>
  </si>
  <si>
    <t>II</t>
  </si>
  <si>
    <t>III</t>
  </si>
  <si>
    <t>IV</t>
  </si>
  <si>
    <t>SIDUR</t>
  </si>
  <si>
    <t>CONSEJO ESTATAL DE CONCERTACION PARA LA OBRA PUBLICA</t>
  </si>
  <si>
    <t>01</t>
  </si>
  <si>
    <t>COORDINACION GENERAL</t>
  </si>
  <si>
    <t/>
  </si>
  <si>
    <t>DESARROLLO SOCIAL</t>
  </si>
  <si>
    <t>VIVIENDA Y SERVICIOS A LA COMUNIDAD</t>
  </si>
  <si>
    <t>URBANIZACION</t>
  </si>
  <si>
    <t>E4</t>
  </si>
  <si>
    <t>SONORA COMPETITIVO Y SUSTENTABLE</t>
  </si>
  <si>
    <t>COMPETIR PARA GANAR</t>
  </si>
  <si>
    <t>CREAR LA LAS CONDICIONES OPTIMAS PARA IMPULSAR EL DESARROLLO DE LAS REGIONES DE SONORA, GENERAR EMPLEOS BIEN REMUNERADOS Y PRODUCIR BIENES Y SERVICIOS DE ALTO VALOR AGREGADO</t>
  </si>
  <si>
    <t>P</t>
  </si>
  <si>
    <t>PLANEACION SEGUIMIENTO Y EVALUCACION DE LAS POLÍTICAS PUBLICAS</t>
  </si>
  <si>
    <t>001</t>
  </si>
  <si>
    <t>DIRECCION Y COORDINACIÓN DE LAS POLÍTICAS PARA EL DESARROLLO Y EQUIPAMIENTO URBANO</t>
  </si>
  <si>
    <t>A</t>
  </si>
  <si>
    <t>SE</t>
  </si>
  <si>
    <t>Sesiones de Consejo Directivo</t>
  </si>
  <si>
    <t>Sesiones</t>
  </si>
  <si>
    <t>02</t>
  </si>
  <si>
    <t>Firma de Convenio de Coordinación con los Ayuntamientos</t>
  </si>
  <si>
    <t>Convenios</t>
  </si>
  <si>
    <t>NO SE HAN FIRMADO LOS CONVENIOS EN SU TOTALIDAD DEBIDO A QUE ALGUNOS AYUNTAMIENTOS NO HAN CUMPLIDO CON LA DEBIDA COMPROBACIÓN DE LAS OBRAS DE EJERCICIOS ANTERIORES</t>
  </si>
  <si>
    <t>03</t>
  </si>
  <si>
    <t>Giras de Evaluacion y Seguimiento a los Municipios</t>
  </si>
  <si>
    <t>Gira</t>
  </si>
  <si>
    <t>DEBIDO A QUE SE ENTRO OBRA DE RECURSO DE 2013 SE REALIZARON MAS GIRAS A LOS MUNICIPIOS PARA LLEVAR A CABO LAS ENTREGAS DE LAS OBRAS</t>
  </si>
  <si>
    <t>TOTAL COORDINACION GENERAL</t>
  </si>
  <si>
    <t>DIRECCION GENERAL DE CONCERTACION Y APOYO TECNICO</t>
  </si>
  <si>
    <t>002</t>
  </si>
  <si>
    <t>PLANEACION INTEGRAL Y CONCERTADA</t>
  </si>
  <si>
    <t>Concertar con la Autoridad Municipal los Proyectos de Obras Suceptibes a aprobarse y liberarse de Acuerdo a los Lineamientos de Convenio de Concertación  del Ayuntamiento con el Cecop</t>
  </si>
  <si>
    <t>Obra</t>
  </si>
  <si>
    <t>LOS AYUNTAMIENTOS PRESENTARON CON ANTICIPACION SUS PROYECTOS DE OBRA PARA SER CONSIDERADOS DENTRO DE LAS PRIMERAS LIBERACIONES DE 2014 Y AL CONTAR CON EL RECURSO SE HA PROCEDIDO A LIBERLAS</t>
  </si>
  <si>
    <t>Control y Evaluacion de Expedientes de Obra Publica Concertada</t>
  </si>
  <si>
    <t>Expediente</t>
  </si>
  <si>
    <t>LOS AYUNTAMIENTOS PRESENTARON CON ANTICIPACION SUS PROYECTOS DE OBRA PARA SER CONSIDERADOS DENTRO DE LAS PRIMERAS LIBERACIONES DE 2014</t>
  </si>
  <si>
    <t>K</t>
  </si>
  <si>
    <t xml:space="preserve">PROYECTOS DE INVERSION </t>
  </si>
  <si>
    <t>009</t>
  </si>
  <si>
    <t>PROYECTOS PARA OBRAS PUBLICAS</t>
  </si>
  <si>
    <t>Ejecutar Obra Publica Concertada de manera Directa por el Cecop, de Programas Especiales del Gobierno del Estado</t>
  </si>
  <si>
    <t>ESTA META SE SOBREPASÓ DEBIDO A QUE LA SECRETARIA DE HACIENDA DESTINO MAS RECURSO A LOS PROGRAMAS DE EJECUCIÓN DE MANERA DIRECTA Y LO LIBERÓ MAS TEMPRANO EN EL AÑO</t>
  </si>
  <si>
    <t>010</t>
  </si>
  <si>
    <t>CONTROL Y SUPERVISION DE OBRAS PUBLICAS</t>
  </si>
  <si>
    <t>Supervisar la Obra Publica Concertada de manera Directa</t>
  </si>
  <si>
    <t>Visita</t>
  </si>
  <si>
    <t>ESTA META SE SOBREPASÓ DEBIDO A QUE LA SECRETARIA DE HACIENDA DESTINO MAS RECURSO A LOS PROGRAMAS DE EJECUCIÓN DE MANERA DIRECTA Y LO LIBERÓ MAS TEMPRANO EN EL AÑO Y SE SUPERVISARON OBRAS QUE NO SE HABIAN CONCLUIDO EN EL AÑO 2013</t>
  </si>
  <si>
    <t>TOTAL DIRECCION GENERAL DE CONCERTACION Y APOYO TECNICO</t>
  </si>
  <si>
    <t>DIRECCION GENERAL DE ADMINISTRACION Y FINANZAS</t>
  </si>
  <si>
    <t>M</t>
  </si>
  <si>
    <t>APOYO AL PROCESO PRESUPUESTARIO Y PARA MEJORAR LA EFICIENCIA INSTITUCIONAL</t>
  </si>
  <si>
    <t>CONTROL Y SEGUIMIENTO ADMINISTRATIVO Y DE SERVICIOS PARA EL DESARROLLO DEL EQUIPAMIENTO URBANO</t>
  </si>
  <si>
    <t>Analizar el Comportamiento del Presupuesto de Cecop</t>
  </si>
  <si>
    <t>Informe</t>
  </si>
  <si>
    <t>Elaborar Informes Trimestrales de Cumplimiento de Metas y Ejercicio Presupuestal de las Unidades Administrativas</t>
  </si>
  <si>
    <t>Elaborar el Programa Operativo Anual 2014 de Cecop</t>
  </si>
  <si>
    <t>Programa</t>
  </si>
  <si>
    <t>04</t>
  </si>
  <si>
    <t>Evaluación y Cierre del Ejercicio 2013</t>
  </si>
  <si>
    <t>INFORMACIÓN PLANEACION CONTROL Y EVALUACION DE PROGRAMAS PARA EL DESARROLLO Y EQUIPAMIENTO URBANO</t>
  </si>
  <si>
    <t>Coordinar la Elaboración del Presupuesto de Egresos 2015 de Cecop</t>
  </si>
  <si>
    <t>Documento</t>
  </si>
  <si>
    <t>Liberación de los Recursos para la Obra Publica Concertada</t>
  </si>
  <si>
    <t>Reporte</t>
  </si>
  <si>
    <t>ESTA META SE REBASO DEBIDO A QUE LOS AYUNTAMIENTOS SOLICITARON LA LIBERACIÓN DE SUS OBRAS CON MAYOR ANTICIPACION, ASÍ COMO TAMBIÉN SE LIBERARON MAS OBRAS DE GESTION SOCIAL AL AUMENTAR LAS SOLICITUDES DE LA CIUDADANÍA.</t>
  </si>
  <si>
    <t>TOTAL DIRECCION GENERAL DE ADMINISTRACION Y FINANZAS</t>
  </si>
  <si>
    <t>DIRECCION GENERAL DE ORGANIZACIÓN SOCIAL</t>
  </si>
  <si>
    <t>006</t>
  </si>
  <si>
    <t>Participación Comunitaria para el Mejoramieto Urbano</t>
  </si>
  <si>
    <t>Integracion de Comites Pasos de la Obra Publica Concertada (Programa Normal)</t>
  </si>
  <si>
    <t xml:space="preserve">Comiites </t>
  </si>
  <si>
    <t>ESTA META SE SOBRE PASO DEBIDO A QUE LOS AYUNTAMIENTOS SOLICITARON MAS OBRA CON EL MISMO RECURSO</t>
  </si>
  <si>
    <t>Integracion de Comites Pasos de la Obra Publica Concertada (Programas Especiales)</t>
  </si>
  <si>
    <t>ESTA META SE SOBREPASO DEBIDO A QUE AUMENTARON LAS SOLICITUDES DE OBRA POR PARTE DE LA CIUDADANÍA DIRECTAMENTE AL GOBERNADOR</t>
  </si>
  <si>
    <t>Asistentes a Eventos y Reuniones Informativas y de Entrega de Obras con el Coordinador y Beneficiarios</t>
  </si>
  <si>
    <t>Personas</t>
  </si>
  <si>
    <t>SE INICIO EL PROGRAMA DE "JORNADAS COMUNITARIAS" EN EL MUNICIPIO DE HERMOSILLO, POR LO QUE SE REBASO LA META</t>
  </si>
  <si>
    <t>Asambleas para la Conformacion de Comites de Participación Social</t>
  </si>
  <si>
    <t>Asambleas</t>
  </si>
  <si>
    <t>05</t>
  </si>
  <si>
    <t>Personas Asistentes a las Asambleas Constitutivas de Conformacion de Comites de Participacion Social</t>
  </si>
  <si>
    <t>06</t>
  </si>
  <si>
    <t>Comites de Participacion Social para la Obra Publica Concertada Capacitados</t>
  </si>
  <si>
    <t>TOTAL DIRECCION GENERAL DE ORGANIZACIÓN SOCIAL</t>
  </si>
  <si>
    <t>TOTAL CECOP</t>
  </si>
  <si>
    <t>ORGANO DE CONTROL Y DESARROLLO ADMINISTRATIVO</t>
  </si>
  <si>
    <t>E6</t>
  </si>
  <si>
    <t>SONORA CIUDADANO Y MUNICIPALISTA</t>
  </si>
  <si>
    <t>PASIO POR EL SERVICIO</t>
  </si>
  <si>
    <t>O</t>
  </si>
  <si>
    <t>APOYO A LA FUNCION PUBLICA Y AL MEJORAMIENTO DE LA GESTION</t>
  </si>
  <si>
    <t>Fiscalizacion, Control y Evaluacion de la Secretaria y Contraloria Internas</t>
  </si>
  <si>
    <t>Realizar auditorías directas y dar seguimiento a las observaciones (Deben de incluir dos revisiones al cumplimiento del POA de la Entidad)</t>
  </si>
  <si>
    <t>Verificacion y fiscalizacion de Obras publicas</t>
  </si>
  <si>
    <t>Obras</t>
  </si>
  <si>
    <t>ESTA META ESTA EN PROCESO DE CUMPLIMIENTO YA QUE AL CIERRE DEL TRIMESTRE SE REALIZARON LAS PRUEBAS DE LABORATORIOPARA VERIFICAR LA CALIDAD DE LAS OBRAS</t>
  </si>
  <si>
    <t>TOTAL OCDA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</si>
</sst>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€&quot;* #,##0.00_-;\-&quot;€&quot;* #,##0.00_-;_-&quot;€&quot;* &quot;-&quot;??_-;_-@_-"/>
  </numFmts>
  <fonts count="1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color theme="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b/>
      <sz val="8"/>
      <color theme="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3" applyFont="1" applyBorder="1"/>
    <xf numFmtId="0" fontId="4" fillId="0" borderId="0" xfId="3" applyFont="1" applyBorder="1" applyAlignment="1">
      <alignment horizontal="left" vertical="center" wrapText="1"/>
    </xf>
    <xf numFmtId="0" fontId="3" fillId="0" borderId="0" xfId="3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9" fontId="3" fillId="0" borderId="0" xfId="2" applyFont="1" applyBorder="1" applyAlignment="1">
      <alignment vertical="center" wrapText="1"/>
    </xf>
    <xf numFmtId="0" fontId="4" fillId="0" borderId="0" xfId="3" applyFont="1" applyBorder="1" applyAlignment="1">
      <alignment horizontal="center" vertical="center" wrapText="1"/>
    </xf>
    <xf numFmtId="9" fontId="4" fillId="0" borderId="0" xfId="2" applyFont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wrapText="1"/>
    </xf>
    <xf numFmtId="0" fontId="5" fillId="2" borderId="2" xfId="3" applyFont="1" applyFill="1" applyBorder="1" applyAlignment="1">
      <alignment horizontal="left" wrapText="1"/>
    </xf>
    <xf numFmtId="9" fontId="5" fillId="2" borderId="1" xfId="2" applyFont="1" applyFill="1" applyBorder="1" applyAlignment="1">
      <alignment horizontal="left" wrapText="1"/>
    </xf>
    <xf numFmtId="0" fontId="5" fillId="2" borderId="1" xfId="3" applyFont="1" applyFill="1" applyBorder="1" applyAlignment="1">
      <alignment vertical="center" wrapText="1"/>
    </xf>
    <xf numFmtId="4" fontId="5" fillId="2" borderId="1" xfId="3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9" fontId="5" fillId="2" borderId="1" xfId="2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7" fillId="0" borderId="4" xfId="3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9" fontId="7" fillId="0" borderId="4" xfId="2" applyFont="1" applyBorder="1" applyAlignment="1">
      <alignment horizontal="center" vertical="center" wrapText="1"/>
    </xf>
    <xf numFmtId="0" fontId="7" fillId="0" borderId="4" xfId="0" applyFont="1" applyBorder="1" applyAlignment="1">
      <alignment vertical="top" wrapText="1"/>
    </xf>
    <xf numFmtId="3" fontId="7" fillId="0" borderId="9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6" fillId="0" borderId="4" xfId="0" quotePrefix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3" fillId="0" borderId="0" xfId="0" applyFont="1" applyBorder="1"/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top" wrapText="1"/>
    </xf>
    <xf numFmtId="3" fontId="7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vertical="top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3" fontId="7" fillId="0" borderId="4" xfId="0" applyNumberFormat="1" applyFont="1" applyBorder="1" applyAlignment="1" applyProtection="1">
      <alignment horizontal="center" vertical="center" wrapText="1"/>
      <protection locked="0"/>
    </xf>
    <xf numFmtId="3" fontId="7" fillId="0" borderId="9" xfId="0" applyNumberFormat="1" applyFont="1" applyBorder="1" applyAlignment="1" applyProtection="1">
      <alignment horizontal="center" vertical="center" wrapText="1"/>
      <protection locked="0"/>
    </xf>
    <xf numFmtId="9" fontId="7" fillId="0" borderId="4" xfId="2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9" fillId="4" borderId="4" xfId="0" applyFont="1" applyFill="1" applyBorder="1" applyAlignment="1">
      <alignment horizontal="center" vertical="center" wrapText="1"/>
    </xf>
    <xf numFmtId="164" fontId="9" fillId="4" borderId="4" xfId="1" applyNumberFormat="1" applyFont="1" applyFill="1" applyBorder="1" applyAlignment="1">
      <alignment horizontal="center" vertical="center" wrapText="1"/>
    </xf>
    <xf numFmtId="3" fontId="9" fillId="4" borderId="4" xfId="0" applyNumberFormat="1" applyFont="1" applyFill="1" applyBorder="1" applyAlignment="1">
      <alignment horizontal="center" vertical="center" wrapText="1"/>
    </xf>
    <xf numFmtId="3" fontId="9" fillId="4" borderId="9" xfId="0" applyNumberFormat="1" applyFont="1" applyFill="1" applyBorder="1" applyAlignment="1">
      <alignment horizontal="center" vertical="center" wrapText="1"/>
    </xf>
    <xf numFmtId="3" fontId="9" fillId="4" borderId="0" xfId="0" applyNumberFormat="1" applyFont="1" applyFill="1" applyBorder="1" applyAlignment="1">
      <alignment horizontal="center" vertical="center" wrapText="1"/>
    </xf>
    <xf numFmtId="3" fontId="9" fillId="4" borderId="10" xfId="0" applyNumberFormat="1" applyFont="1" applyFill="1" applyBorder="1" applyAlignment="1">
      <alignment horizontal="center" vertical="center" wrapText="1"/>
    </xf>
    <xf numFmtId="9" fontId="9" fillId="4" borderId="4" xfId="2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165" fontId="9" fillId="4" borderId="4" xfId="1" applyNumberFormat="1" applyFont="1" applyFill="1" applyBorder="1" applyAlignment="1">
      <alignment horizontal="center" vertical="center" wrapText="1"/>
    </xf>
    <xf numFmtId="165" fontId="9" fillId="4" borderId="9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0" borderId="4" xfId="0" applyFont="1" applyBorder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164" fontId="9" fillId="4" borderId="5" xfId="1" applyNumberFormat="1" applyFont="1" applyFill="1" applyBorder="1" applyAlignment="1">
      <alignment horizontal="center" vertical="center" wrapText="1"/>
    </xf>
    <xf numFmtId="3" fontId="9" fillId="4" borderId="5" xfId="0" applyNumberFormat="1" applyFont="1" applyFill="1" applyBorder="1" applyAlignment="1">
      <alignment horizontal="center" vertical="center" wrapText="1"/>
    </xf>
    <xf numFmtId="165" fontId="9" fillId="4" borderId="13" xfId="1" applyNumberFormat="1" applyFont="1" applyFill="1" applyBorder="1" applyAlignment="1">
      <alignment horizontal="center" vertical="center" wrapText="1"/>
    </xf>
    <xf numFmtId="165" fontId="9" fillId="4" borderId="14" xfId="1" applyNumberFormat="1" applyFont="1" applyFill="1" applyBorder="1" applyAlignment="1">
      <alignment horizontal="center" vertical="center" wrapText="1"/>
    </xf>
    <xf numFmtId="165" fontId="9" fillId="4" borderId="15" xfId="1" applyNumberFormat="1" applyFont="1" applyFill="1" applyBorder="1" applyAlignment="1">
      <alignment horizontal="center" vertical="center" wrapText="1"/>
    </xf>
    <xf numFmtId="9" fontId="9" fillId="4" borderId="5" xfId="2" applyFont="1" applyFill="1" applyBorder="1" applyAlignment="1">
      <alignment horizontal="center" vertical="center" wrapText="1"/>
    </xf>
    <xf numFmtId="9" fontId="3" fillId="0" borderId="0" xfId="2" applyFont="1" applyBorder="1"/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9" fontId="3" fillId="0" borderId="0" xfId="2" applyFont="1" applyFill="1" applyBorder="1" applyAlignment="1">
      <alignment vertical="center" wrapText="1"/>
    </xf>
    <xf numFmtId="0" fontId="7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horizontal="center" vertical="top" wrapText="1"/>
    </xf>
    <xf numFmtId="0" fontId="8" fillId="3" borderId="12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2" borderId="1" xfId="3" applyFont="1" applyFill="1" applyBorder="1" applyAlignment="1">
      <alignment horizontal="center" vertical="center" wrapText="1"/>
    </xf>
    <xf numFmtId="9" fontId="5" fillId="2" borderId="1" xfId="2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textRotation="90" wrapText="1"/>
    </xf>
    <xf numFmtId="0" fontId="5" fillId="2" borderId="1" xfId="3" applyFont="1" applyFill="1" applyBorder="1" applyAlignment="1">
      <alignment horizontal="left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3" applyFont="1" applyBorder="1" applyAlignment="1">
      <alignment horizontal="center" vertical="center" wrapText="1"/>
    </xf>
  </cellXfs>
  <cellStyles count="8">
    <cellStyle name="Euro" xfId="4"/>
    <cellStyle name="Euro 2" xfId="5"/>
    <cellStyle name="Euro 3" xfId="6"/>
    <cellStyle name="Millares" xfId="1" builtinId="3"/>
    <cellStyle name="Normal" xfId="0" builtinId="0"/>
    <cellStyle name="Normal 2" xfId="3"/>
    <cellStyle name="Porcentual" xfId="2" builtinId="5"/>
    <cellStyle name="Porcentual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0"/>
  <sheetViews>
    <sheetView tabSelected="1" topLeftCell="A78" zoomScaleNormal="100" workbookViewId="0">
      <selection activeCell="O87" sqref="O87"/>
    </sheetView>
  </sheetViews>
  <sheetFormatPr baseColWidth="10" defaultRowHeight="12.75"/>
  <cols>
    <col min="1" max="8" width="2.7109375" style="28" bestFit="1" customWidth="1"/>
    <col min="9" max="9" width="3.28515625" style="64" bestFit="1" customWidth="1"/>
    <col min="10" max="12" width="2.7109375" style="64" bestFit="1" customWidth="1"/>
    <col min="13" max="13" width="4.85546875" style="64" bestFit="1" customWidth="1"/>
    <col min="14" max="14" width="52.7109375" style="64" bestFit="1" customWidth="1"/>
    <col min="15" max="15" width="14.5703125" style="64" bestFit="1" customWidth="1"/>
    <col min="16" max="16" width="14.5703125" style="64" customWidth="1"/>
    <col min="17" max="18" width="6.7109375" style="65" customWidth="1"/>
    <col min="19" max="19" width="5.7109375" style="28" customWidth="1"/>
    <col min="20" max="20" width="5.28515625" style="28" customWidth="1"/>
    <col min="21" max="21" width="6.42578125" style="28" customWidth="1"/>
    <col min="22" max="22" width="6.140625" style="28" customWidth="1"/>
    <col min="23" max="23" width="5.7109375" style="28" customWidth="1"/>
    <col min="24" max="24" width="5.28515625" style="28" customWidth="1"/>
    <col min="25" max="25" width="6.42578125" style="28" hidden="1" customWidth="1"/>
    <col min="26" max="26" width="6.140625" style="28" hidden="1" customWidth="1"/>
    <col min="27" max="27" width="6.7109375" style="65" customWidth="1"/>
    <col min="28" max="28" width="6.7109375" style="66" customWidth="1"/>
    <col min="29" max="16384" width="11.42578125" style="28"/>
  </cols>
  <sheetData>
    <row r="1" spans="1:28" s="1" customFormat="1" ht="15.75" customHeight="1">
      <c r="N1" s="2" t="s">
        <v>0</v>
      </c>
      <c r="O1" s="3"/>
      <c r="P1" s="3"/>
      <c r="Q1" s="3"/>
      <c r="R1" s="3"/>
      <c r="S1" s="3"/>
      <c r="T1" s="4" t="s">
        <v>1</v>
      </c>
      <c r="U1" s="4"/>
      <c r="V1" s="4"/>
      <c r="W1" s="3"/>
      <c r="X1" s="85" t="s">
        <v>1</v>
      </c>
      <c r="Y1" s="85"/>
      <c r="Z1" s="85"/>
      <c r="AA1" s="3"/>
      <c r="AB1" s="5"/>
    </row>
    <row r="2" spans="1:28" s="1" customFormat="1" ht="15.75" customHeight="1">
      <c r="A2" s="86" t="s">
        <v>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</row>
    <row r="3" spans="1:28" s="1" customFormat="1" ht="12.75" customHeight="1">
      <c r="A3" s="86" t="s">
        <v>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</row>
    <row r="4" spans="1:28" s="1" customFormat="1" ht="12.75" customHeight="1">
      <c r="A4" s="86" t="s">
        <v>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</row>
    <row r="5" spans="1:28" s="1" customFormat="1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86"/>
      <c r="V5" s="86"/>
      <c r="W5" s="6"/>
      <c r="X5" s="6"/>
      <c r="Y5" s="86"/>
      <c r="Z5" s="86"/>
      <c r="AA5" s="6"/>
      <c r="AB5" s="7"/>
    </row>
    <row r="6" spans="1:28" s="1" customFormat="1" ht="15" customHeight="1">
      <c r="A6" s="84" t="s">
        <v>5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"/>
      <c r="X6" s="8"/>
      <c r="Y6" s="8"/>
      <c r="Z6" s="9"/>
      <c r="AA6" s="8"/>
      <c r="AB6" s="10"/>
    </row>
    <row r="7" spans="1:28" s="1" customFormat="1">
      <c r="A7" s="77" t="s">
        <v>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11"/>
      <c r="O7" s="12"/>
      <c r="P7" s="12"/>
      <c r="Q7" s="12"/>
      <c r="R7" s="12"/>
      <c r="S7" s="13"/>
      <c r="T7" s="13"/>
      <c r="U7" s="13"/>
      <c r="V7" s="13"/>
      <c r="W7" s="13"/>
      <c r="X7" s="13"/>
      <c r="Y7" s="13"/>
      <c r="Z7" s="14"/>
      <c r="AA7" s="12"/>
      <c r="AB7" s="15"/>
    </row>
    <row r="8" spans="1:28" s="1" customFormat="1">
      <c r="A8" s="83" t="s">
        <v>7</v>
      </c>
      <c r="B8" s="83" t="s">
        <v>8</v>
      </c>
      <c r="C8" s="83" t="s">
        <v>9</v>
      </c>
      <c r="D8" s="83" t="s">
        <v>10</v>
      </c>
      <c r="E8" s="83" t="s">
        <v>11</v>
      </c>
      <c r="F8" s="83" t="s">
        <v>12</v>
      </c>
      <c r="G8" s="83" t="s">
        <v>13</v>
      </c>
      <c r="H8" s="83" t="s">
        <v>14</v>
      </c>
      <c r="I8" s="83" t="s">
        <v>15</v>
      </c>
      <c r="J8" s="83" t="s">
        <v>16</v>
      </c>
      <c r="K8" s="83" t="s">
        <v>17</v>
      </c>
      <c r="L8" s="83" t="s">
        <v>18</v>
      </c>
      <c r="M8" s="83" t="s">
        <v>19</v>
      </c>
      <c r="N8" s="77" t="s">
        <v>20</v>
      </c>
      <c r="O8" s="77" t="s">
        <v>21</v>
      </c>
      <c r="P8" s="79" t="s">
        <v>22</v>
      </c>
      <c r="Q8" s="77" t="s">
        <v>23</v>
      </c>
      <c r="R8" s="77"/>
      <c r="S8" s="77"/>
      <c r="T8" s="77"/>
      <c r="U8" s="77"/>
      <c r="V8" s="77"/>
      <c r="W8" s="77"/>
      <c r="X8" s="77"/>
      <c r="Y8" s="77"/>
      <c r="Z8" s="82"/>
      <c r="AA8" s="13"/>
      <c r="AB8" s="15"/>
    </row>
    <row r="9" spans="1:28" s="1" customFormat="1" ht="12.75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77"/>
      <c r="O9" s="77"/>
      <c r="P9" s="80"/>
      <c r="Q9" s="77" t="s">
        <v>24</v>
      </c>
      <c r="R9" s="77" t="s">
        <v>25</v>
      </c>
      <c r="S9" s="77" t="s">
        <v>26</v>
      </c>
      <c r="T9" s="77"/>
      <c r="U9" s="77"/>
      <c r="V9" s="77"/>
      <c r="W9" s="77" t="s">
        <v>27</v>
      </c>
      <c r="X9" s="77"/>
      <c r="Y9" s="77"/>
      <c r="Z9" s="82"/>
      <c r="AA9" s="77" t="s">
        <v>28</v>
      </c>
      <c r="AB9" s="78" t="s">
        <v>29</v>
      </c>
    </row>
    <row r="10" spans="1:28" s="1" customFormat="1" ht="26.2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77"/>
      <c r="O10" s="77"/>
      <c r="P10" s="81"/>
      <c r="Q10" s="77"/>
      <c r="R10" s="77"/>
      <c r="S10" s="13" t="s">
        <v>30</v>
      </c>
      <c r="T10" s="13" t="s">
        <v>31</v>
      </c>
      <c r="U10" s="13" t="s">
        <v>32</v>
      </c>
      <c r="V10" s="13" t="s">
        <v>33</v>
      </c>
      <c r="W10" s="13" t="s">
        <v>30</v>
      </c>
      <c r="X10" s="13" t="s">
        <v>31</v>
      </c>
      <c r="Y10" s="13" t="s">
        <v>32</v>
      </c>
      <c r="Z10" s="14" t="s">
        <v>33</v>
      </c>
      <c r="AA10" s="77"/>
      <c r="AB10" s="78"/>
    </row>
    <row r="11" spans="1:28" s="1" customFormat="1">
      <c r="A11" s="16">
        <v>10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34</v>
      </c>
      <c r="O11" s="17"/>
      <c r="P11" s="17"/>
      <c r="Q11" s="17"/>
      <c r="R11" s="17"/>
      <c r="S11" s="18"/>
      <c r="T11" s="19"/>
      <c r="U11" s="19"/>
      <c r="V11" s="20"/>
      <c r="W11" s="18"/>
      <c r="X11" s="19"/>
      <c r="Y11" s="19"/>
      <c r="Z11" s="19"/>
      <c r="AA11" s="17"/>
      <c r="AB11" s="21"/>
    </row>
    <row r="12" spans="1:28" s="1" customFormat="1">
      <c r="A12" s="16"/>
      <c r="B12" s="16">
        <v>17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22" t="s">
        <v>35</v>
      </c>
      <c r="O12" s="17"/>
      <c r="P12" s="17"/>
      <c r="Q12" s="17"/>
      <c r="R12" s="17"/>
      <c r="S12" s="23"/>
      <c r="T12" s="24"/>
      <c r="U12" s="24"/>
      <c r="V12" s="25"/>
      <c r="W12" s="23"/>
      <c r="X12" s="24"/>
      <c r="Y12" s="24"/>
      <c r="Z12" s="24"/>
      <c r="AA12" s="17"/>
      <c r="AB12" s="21"/>
    </row>
    <row r="13" spans="1:28">
      <c r="A13" s="16"/>
      <c r="B13" s="26" t="s">
        <v>36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22" t="s">
        <v>37</v>
      </c>
      <c r="O13" s="27" t="s">
        <v>38</v>
      </c>
      <c r="P13" s="27"/>
      <c r="Q13" s="27"/>
      <c r="R13" s="27"/>
      <c r="S13" s="23"/>
      <c r="T13" s="24"/>
      <c r="U13" s="24"/>
      <c r="V13" s="25"/>
      <c r="W13" s="23"/>
      <c r="X13" s="24"/>
      <c r="Y13" s="24"/>
      <c r="Z13" s="24"/>
      <c r="AA13" s="27"/>
      <c r="AB13" s="21"/>
    </row>
    <row r="14" spans="1:28">
      <c r="A14" s="16"/>
      <c r="B14" s="16"/>
      <c r="C14" s="16">
        <v>2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22" t="s">
        <v>39</v>
      </c>
      <c r="O14" s="29"/>
      <c r="P14" s="29"/>
      <c r="Q14" s="27"/>
      <c r="R14" s="27"/>
      <c r="S14" s="23"/>
      <c r="T14" s="24"/>
      <c r="U14" s="24"/>
      <c r="V14" s="25"/>
      <c r="W14" s="23"/>
      <c r="X14" s="24"/>
      <c r="Y14" s="24"/>
      <c r="Z14" s="24"/>
      <c r="AA14" s="27"/>
      <c r="AB14" s="21"/>
    </row>
    <row r="15" spans="1:28">
      <c r="A15" s="16"/>
      <c r="B15" s="16"/>
      <c r="C15" s="16"/>
      <c r="D15" s="16">
        <v>2</v>
      </c>
      <c r="E15" s="16"/>
      <c r="F15" s="16"/>
      <c r="G15" s="16"/>
      <c r="H15" s="16"/>
      <c r="I15" s="16"/>
      <c r="J15" s="16"/>
      <c r="K15" s="16"/>
      <c r="L15" s="16"/>
      <c r="M15" s="16"/>
      <c r="N15" s="22" t="s">
        <v>40</v>
      </c>
      <c r="O15" s="29"/>
      <c r="P15" s="29"/>
      <c r="Q15" s="27"/>
      <c r="R15" s="27"/>
      <c r="S15" s="23"/>
      <c r="T15" s="24"/>
      <c r="U15" s="24"/>
      <c r="V15" s="25"/>
      <c r="W15" s="23"/>
      <c r="X15" s="24"/>
      <c r="Y15" s="24"/>
      <c r="Z15" s="24"/>
      <c r="AA15" s="27"/>
      <c r="AB15" s="21"/>
    </row>
    <row r="16" spans="1:28">
      <c r="A16" s="16"/>
      <c r="B16" s="16"/>
      <c r="C16" s="16"/>
      <c r="D16" s="16"/>
      <c r="E16" s="26" t="s">
        <v>36</v>
      </c>
      <c r="F16" s="16"/>
      <c r="G16" s="16"/>
      <c r="H16" s="16"/>
      <c r="I16" s="16"/>
      <c r="J16" s="16"/>
      <c r="K16" s="16"/>
      <c r="L16" s="16"/>
      <c r="M16" s="16"/>
      <c r="N16" s="22" t="s">
        <v>41</v>
      </c>
      <c r="O16" s="29"/>
      <c r="P16" s="29"/>
      <c r="Q16" s="27"/>
      <c r="R16" s="27"/>
      <c r="S16" s="23"/>
      <c r="T16" s="24"/>
      <c r="U16" s="24"/>
      <c r="V16" s="25"/>
      <c r="W16" s="23"/>
      <c r="X16" s="24"/>
      <c r="Y16" s="24"/>
      <c r="Z16" s="24"/>
      <c r="AA16" s="27"/>
      <c r="AB16" s="21"/>
    </row>
    <row r="17" spans="1:28">
      <c r="A17" s="16"/>
      <c r="B17" s="16"/>
      <c r="C17" s="16"/>
      <c r="D17" s="16"/>
      <c r="E17" s="16"/>
      <c r="F17" s="16" t="s">
        <v>42</v>
      </c>
      <c r="G17" s="16"/>
      <c r="H17" s="16"/>
      <c r="I17" s="16"/>
      <c r="J17" s="16"/>
      <c r="K17" s="16"/>
      <c r="L17" s="16"/>
      <c r="M17" s="16"/>
      <c r="N17" s="22" t="s">
        <v>43</v>
      </c>
      <c r="O17" s="29"/>
      <c r="P17" s="29"/>
      <c r="Q17" s="27"/>
      <c r="R17" s="27"/>
      <c r="S17" s="23"/>
      <c r="T17" s="24"/>
      <c r="U17" s="24"/>
      <c r="V17" s="25"/>
      <c r="W17" s="23"/>
      <c r="X17" s="24"/>
      <c r="Y17" s="24"/>
      <c r="Z17" s="24"/>
      <c r="AA17" s="27"/>
      <c r="AB17" s="21"/>
    </row>
    <row r="18" spans="1:28">
      <c r="A18" s="16"/>
      <c r="B18" s="16"/>
      <c r="C18" s="16"/>
      <c r="D18" s="16"/>
      <c r="E18" s="16"/>
      <c r="F18" s="16"/>
      <c r="G18" s="26">
        <v>2</v>
      </c>
      <c r="H18" s="16"/>
      <c r="I18" s="16"/>
      <c r="J18" s="16"/>
      <c r="K18" s="16"/>
      <c r="L18" s="16"/>
      <c r="M18" s="16"/>
      <c r="N18" s="22" t="s">
        <v>44</v>
      </c>
      <c r="O18" s="29" t="s">
        <v>38</v>
      </c>
      <c r="P18" s="29"/>
      <c r="Q18" s="27"/>
      <c r="R18" s="27"/>
      <c r="S18" s="23"/>
      <c r="T18" s="24"/>
      <c r="U18" s="24"/>
      <c r="V18" s="25"/>
      <c r="W18" s="23"/>
      <c r="X18" s="24"/>
      <c r="Y18" s="24"/>
      <c r="Z18" s="24"/>
      <c r="AA18" s="27"/>
      <c r="AB18" s="21"/>
    </row>
    <row r="19" spans="1:28" ht="38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22" t="s">
        <v>45</v>
      </c>
      <c r="O19" s="29"/>
      <c r="P19" s="29"/>
      <c r="Q19" s="27"/>
      <c r="R19" s="27"/>
      <c r="S19" s="23"/>
      <c r="T19" s="24"/>
      <c r="U19" s="24"/>
      <c r="V19" s="25"/>
      <c r="W19" s="23"/>
      <c r="X19" s="24"/>
      <c r="Y19" s="24"/>
      <c r="Z19" s="24"/>
      <c r="AA19" s="27"/>
      <c r="AB19" s="21"/>
    </row>
    <row r="20" spans="1:28" ht="15" customHeight="1">
      <c r="A20" s="16"/>
      <c r="B20" s="16"/>
      <c r="C20" s="16"/>
      <c r="D20" s="16"/>
      <c r="E20" s="16"/>
      <c r="F20" s="16"/>
      <c r="G20" s="16"/>
      <c r="H20" s="16" t="s">
        <v>46</v>
      </c>
      <c r="I20" s="16"/>
      <c r="J20" s="16"/>
      <c r="K20" s="16"/>
      <c r="L20" s="16"/>
      <c r="M20" s="16"/>
      <c r="N20" s="22" t="s">
        <v>47</v>
      </c>
      <c r="O20" s="29"/>
      <c r="P20" s="29"/>
      <c r="Q20" s="27"/>
      <c r="R20" s="27"/>
      <c r="S20" s="23"/>
      <c r="T20" s="24"/>
      <c r="U20" s="24"/>
      <c r="V20" s="25"/>
      <c r="W20" s="23"/>
      <c r="X20" s="24"/>
      <c r="Y20" s="24"/>
      <c r="Z20" s="24"/>
      <c r="AA20" s="27"/>
      <c r="AB20" s="21"/>
    </row>
    <row r="21" spans="1:28" ht="25.5">
      <c r="A21" s="16"/>
      <c r="B21" s="16"/>
      <c r="C21" s="16"/>
      <c r="D21" s="16"/>
      <c r="E21" s="16"/>
      <c r="F21" s="16"/>
      <c r="G21" s="16"/>
      <c r="H21" s="16"/>
      <c r="I21" s="26" t="s">
        <v>48</v>
      </c>
      <c r="J21" s="16"/>
      <c r="K21" s="16"/>
      <c r="L21" s="16"/>
      <c r="M21" s="16"/>
      <c r="N21" s="22" t="s">
        <v>49</v>
      </c>
      <c r="O21" s="29"/>
      <c r="P21" s="29"/>
      <c r="Q21" s="27"/>
      <c r="R21" s="27"/>
      <c r="S21" s="23"/>
      <c r="T21" s="24"/>
      <c r="U21" s="24"/>
      <c r="V21" s="25"/>
      <c r="W21" s="23"/>
      <c r="X21" s="24"/>
      <c r="Y21" s="24"/>
      <c r="Z21" s="24"/>
      <c r="AA21" s="27"/>
      <c r="AB21" s="21"/>
    </row>
    <row r="22" spans="1:28">
      <c r="A22" s="16"/>
      <c r="B22" s="16"/>
      <c r="C22" s="16"/>
      <c r="D22" s="16"/>
      <c r="E22" s="16"/>
      <c r="F22" s="16"/>
      <c r="G22" s="16"/>
      <c r="H22" s="16"/>
      <c r="I22" s="16"/>
      <c r="J22" s="16" t="s">
        <v>50</v>
      </c>
      <c r="K22" s="16">
        <v>13</v>
      </c>
      <c r="L22" s="16" t="s">
        <v>51</v>
      </c>
      <c r="M22" s="16" t="s">
        <v>36</v>
      </c>
      <c r="N22" s="30" t="s">
        <v>52</v>
      </c>
      <c r="O22" s="29" t="s">
        <v>53</v>
      </c>
      <c r="P22" s="29"/>
      <c r="Q22" s="31">
        <f>SUM(S22:V22)</f>
        <v>4</v>
      </c>
      <c r="R22" s="31">
        <v>4</v>
      </c>
      <c r="S22" s="23">
        <v>1</v>
      </c>
      <c r="T22" s="24">
        <v>1</v>
      </c>
      <c r="U22" s="24">
        <v>1</v>
      </c>
      <c r="V22" s="25">
        <v>1</v>
      </c>
      <c r="W22" s="23">
        <v>0</v>
      </c>
      <c r="X22" s="24">
        <v>1</v>
      </c>
      <c r="Y22" s="24"/>
      <c r="Z22" s="24"/>
      <c r="AA22" s="31">
        <f>SUM(W22:Z22)</f>
        <v>1</v>
      </c>
      <c r="AB22" s="21">
        <f>+AA22/Q22</f>
        <v>0.25</v>
      </c>
    </row>
    <row r="23" spans="1:28" ht="13.5" thickBot="1">
      <c r="A23" s="16"/>
      <c r="B23" s="16"/>
      <c r="C23" s="16"/>
      <c r="D23" s="16"/>
      <c r="E23" s="16"/>
      <c r="F23" s="16"/>
      <c r="G23" s="16"/>
      <c r="H23" s="16"/>
      <c r="I23" s="16"/>
      <c r="J23" s="16" t="s">
        <v>50</v>
      </c>
      <c r="K23" s="16">
        <v>13</v>
      </c>
      <c r="L23" s="16" t="s">
        <v>51</v>
      </c>
      <c r="M23" s="16" t="s">
        <v>54</v>
      </c>
      <c r="N23" s="30" t="s">
        <v>55</v>
      </c>
      <c r="O23" s="29" t="s">
        <v>56</v>
      </c>
      <c r="P23" s="29"/>
      <c r="Q23" s="31">
        <f>SUM(S23:V23)</f>
        <v>72</v>
      </c>
      <c r="R23" s="31">
        <v>72</v>
      </c>
      <c r="S23" s="23">
        <v>0</v>
      </c>
      <c r="T23" s="24">
        <v>72</v>
      </c>
      <c r="U23" s="24">
        <v>0</v>
      </c>
      <c r="V23" s="25">
        <v>0</v>
      </c>
      <c r="W23" s="23">
        <v>0</v>
      </c>
      <c r="X23" s="24">
        <v>62</v>
      </c>
      <c r="Y23" s="24"/>
      <c r="Z23" s="24"/>
      <c r="AA23" s="31">
        <f t="shared" ref="AA23:AA25" si="0">SUM(W23:Z23)</f>
        <v>62</v>
      </c>
      <c r="AB23" s="21">
        <f>+AA23/Q23</f>
        <v>0.86111111111111116</v>
      </c>
    </row>
    <row r="24" spans="1:28" s="38" customFormat="1" ht="45.75" customHeight="1" thickBo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/>
      <c r="O24" s="34"/>
      <c r="P24" s="34"/>
      <c r="Q24" s="35"/>
      <c r="R24" s="36"/>
      <c r="S24" s="72" t="s">
        <v>57</v>
      </c>
      <c r="T24" s="73"/>
      <c r="U24" s="73"/>
      <c r="V24" s="73"/>
      <c r="W24" s="73"/>
      <c r="X24" s="73"/>
      <c r="Y24" s="73"/>
      <c r="Z24" s="73"/>
      <c r="AA24" s="35"/>
      <c r="AB24" s="37"/>
    </row>
    <row r="25" spans="1:28" ht="13.5" thickBot="1">
      <c r="A25" s="16"/>
      <c r="B25" s="16"/>
      <c r="C25" s="16"/>
      <c r="D25" s="16"/>
      <c r="E25" s="16"/>
      <c r="F25" s="16"/>
      <c r="G25" s="16"/>
      <c r="H25" s="16"/>
      <c r="I25" s="16"/>
      <c r="J25" s="16" t="s">
        <v>50</v>
      </c>
      <c r="K25" s="16">
        <v>13</v>
      </c>
      <c r="L25" s="16" t="s">
        <v>51</v>
      </c>
      <c r="M25" s="16" t="s">
        <v>58</v>
      </c>
      <c r="N25" s="30" t="s">
        <v>59</v>
      </c>
      <c r="O25" s="29" t="s">
        <v>60</v>
      </c>
      <c r="P25" s="29"/>
      <c r="Q25" s="31">
        <f>SUM(S25:V25)</f>
        <v>24</v>
      </c>
      <c r="R25" s="31">
        <v>24</v>
      </c>
      <c r="S25" s="23">
        <v>3</v>
      </c>
      <c r="T25" s="24">
        <v>7</v>
      </c>
      <c r="U25" s="24">
        <v>8</v>
      </c>
      <c r="V25" s="25">
        <v>6</v>
      </c>
      <c r="W25" s="23">
        <v>7</v>
      </c>
      <c r="X25" s="24">
        <v>9</v>
      </c>
      <c r="Y25" s="24"/>
      <c r="Z25" s="24"/>
      <c r="AA25" s="31">
        <f t="shared" si="0"/>
        <v>16</v>
      </c>
      <c r="AB25" s="21">
        <f>+AA25/Q25</f>
        <v>0.66666666666666663</v>
      </c>
    </row>
    <row r="26" spans="1:28" s="38" customFormat="1" ht="36.75" customHeight="1" thickBo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  <c r="O26" s="34"/>
      <c r="P26" s="34"/>
      <c r="Q26" s="35"/>
      <c r="R26" s="36"/>
      <c r="S26" s="72" t="s">
        <v>61</v>
      </c>
      <c r="T26" s="73"/>
      <c r="U26" s="73"/>
      <c r="V26" s="73"/>
      <c r="W26" s="73"/>
      <c r="X26" s="73"/>
      <c r="Y26" s="73"/>
      <c r="Z26" s="73"/>
      <c r="AA26" s="35"/>
      <c r="AB26" s="37"/>
    </row>
    <row r="27" spans="1:28">
      <c r="A27" s="71" t="s">
        <v>62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39">
        <v>3</v>
      </c>
      <c r="P27" s="40">
        <v>3971050.2876866669</v>
      </c>
      <c r="Q27" s="41">
        <f>SUM(Q22:Q25)</f>
        <v>100</v>
      </c>
      <c r="R27" s="41">
        <v>100</v>
      </c>
      <c r="S27" s="42">
        <f t="shared" ref="S27:AA27" si="1">SUM(S22:S25)</f>
        <v>4</v>
      </c>
      <c r="T27" s="43">
        <f t="shared" si="1"/>
        <v>80</v>
      </c>
      <c r="U27" s="43">
        <f t="shared" si="1"/>
        <v>9</v>
      </c>
      <c r="V27" s="44">
        <f t="shared" si="1"/>
        <v>7</v>
      </c>
      <c r="W27" s="42">
        <f t="shared" si="1"/>
        <v>7</v>
      </c>
      <c r="X27" s="43">
        <f t="shared" si="1"/>
        <v>72</v>
      </c>
      <c r="Y27" s="43">
        <f t="shared" si="1"/>
        <v>0</v>
      </c>
      <c r="Z27" s="43">
        <f t="shared" si="1"/>
        <v>0</v>
      </c>
      <c r="AA27" s="41">
        <f t="shared" si="1"/>
        <v>79</v>
      </c>
      <c r="AB27" s="45">
        <f>+AA27/Q27</f>
        <v>0.79</v>
      </c>
    </row>
    <row r="28" spans="1:28">
      <c r="A28" s="26"/>
      <c r="B28" s="26" t="s">
        <v>54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22" t="s">
        <v>63</v>
      </c>
      <c r="O28" s="27" t="s">
        <v>38</v>
      </c>
      <c r="P28" s="27"/>
      <c r="Q28" s="27"/>
      <c r="R28" s="27"/>
      <c r="S28" s="23"/>
      <c r="T28" s="24"/>
      <c r="U28" s="24"/>
      <c r="V28" s="25"/>
      <c r="W28" s="23"/>
      <c r="X28" s="24"/>
      <c r="Y28" s="24"/>
      <c r="Z28" s="24"/>
      <c r="AA28" s="27"/>
      <c r="AB28" s="21"/>
    </row>
    <row r="29" spans="1:28">
      <c r="A29" s="16"/>
      <c r="B29" s="16"/>
      <c r="C29" s="16">
        <v>2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22" t="s">
        <v>39</v>
      </c>
      <c r="O29" s="29"/>
      <c r="P29" s="29"/>
      <c r="Q29" s="27"/>
      <c r="R29" s="27"/>
      <c r="S29" s="23"/>
      <c r="T29" s="24"/>
      <c r="U29" s="24"/>
      <c r="V29" s="25"/>
      <c r="W29" s="23"/>
      <c r="X29" s="24"/>
      <c r="Y29" s="24"/>
      <c r="Z29" s="24"/>
      <c r="AA29" s="27"/>
      <c r="AB29" s="21"/>
    </row>
    <row r="30" spans="1:28">
      <c r="A30" s="16"/>
      <c r="B30" s="16"/>
      <c r="C30" s="16"/>
      <c r="D30" s="16">
        <v>2</v>
      </c>
      <c r="E30" s="16"/>
      <c r="F30" s="16"/>
      <c r="G30" s="16"/>
      <c r="H30" s="16"/>
      <c r="I30" s="16"/>
      <c r="J30" s="16"/>
      <c r="K30" s="16"/>
      <c r="L30" s="16"/>
      <c r="M30" s="16"/>
      <c r="N30" s="22" t="s">
        <v>40</v>
      </c>
      <c r="O30" s="29"/>
      <c r="P30" s="29"/>
      <c r="Q30" s="27"/>
      <c r="R30" s="27"/>
      <c r="S30" s="23"/>
      <c r="T30" s="24"/>
      <c r="U30" s="24"/>
      <c r="V30" s="25"/>
      <c r="W30" s="23"/>
      <c r="X30" s="24"/>
      <c r="Y30" s="24"/>
      <c r="Z30" s="24"/>
      <c r="AA30" s="27"/>
      <c r="AB30" s="21"/>
    </row>
    <row r="31" spans="1:28">
      <c r="A31" s="16"/>
      <c r="B31" s="16"/>
      <c r="C31" s="16"/>
      <c r="D31" s="16"/>
      <c r="E31" s="26" t="s">
        <v>36</v>
      </c>
      <c r="F31" s="16"/>
      <c r="G31" s="16"/>
      <c r="H31" s="16"/>
      <c r="I31" s="16"/>
      <c r="J31" s="16"/>
      <c r="K31" s="16"/>
      <c r="L31" s="16"/>
      <c r="M31" s="16"/>
      <c r="N31" s="22" t="s">
        <v>41</v>
      </c>
      <c r="O31" s="29"/>
      <c r="P31" s="29"/>
      <c r="Q31" s="27"/>
      <c r="R31" s="27"/>
      <c r="S31" s="23"/>
      <c r="T31" s="24"/>
      <c r="U31" s="24"/>
      <c r="V31" s="25"/>
      <c r="W31" s="23"/>
      <c r="X31" s="24"/>
      <c r="Y31" s="24"/>
      <c r="Z31" s="24"/>
      <c r="AA31" s="27"/>
      <c r="AB31" s="21"/>
    </row>
    <row r="32" spans="1:28">
      <c r="A32" s="16"/>
      <c r="B32" s="16"/>
      <c r="C32" s="16"/>
      <c r="D32" s="16"/>
      <c r="E32" s="16"/>
      <c r="F32" s="16" t="s">
        <v>42</v>
      </c>
      <c r="G32" s="16"/>
      <c r="H32" s="16"/>
      <c r="I32" s="16"/>
      <c r="J32" s="16"/>
      <c r="K32" s="16"/>
      <c r="L32" s="16"/>
      <c r="M32" s="16"/>
      <c r="N32" s="22" t="s">
        <v>43</v>
      </c>
      <c r="O32" s="29" t="s">
        <v>38</v>
      </c>
      <c r="P32" s="29"/>
      <c r="Q32" s="27"/>
      <c r="R32" s="27"/>
      <c r="S32" s="23"/>
      <c r="T32" s="24"/>
      <c r="U32" s="24"/>
      <c r="V32" s="25"/>
      <c r="W32" s="23"/>
      <c r="X32" s="24"/>
      <c r="Y32" s="24"/>
      <c r="Z32" s="24"/>
      <c r="AA32" s="27"/>
      <c r="AB32" s="21"/>
    </row>
    <row r="33" spans="1:30">
      <c r="A33" s="16"/>
      <c r="B33" s="16"/>
      <c r="C33" s="16"/>
      <c r="D33" s="16"/>
      <c r="E33" s="16"/>
      <c r="F33" s="16"/>
      <c r="G33" s="26">
        <v>2</v>
      </c>
      <c r="H33" s="16"/>
      <c r="I33" s="16"/>
      <c r="J33" s="16"/>
      <c r="K33" s="16"/>
      <c r="L33" s="16"/>
      <c r="M33" s="16"/>
      <c r="N33" s="22" t="s">
        <v>44</v>
      </c>
      <c r="O33" s="29"/>
      <c r="P33" s="29"/>
      <c r="Q33" s="27"/>
      <c r="R33" s="27"/>
      <c r="S33" s="23"/>
      <c r="T33" s="24"/>
      <c r="U33" s="24"/>
      <c r="V33" s="25"/>
      <c r="W33" s="23"/>
      <c r="X33" s="24"/>
      <c r="Y33" s="24"/>
      <c r="Z33" s="24"/>
      <c r="AA33" s="27"/>
      <c r="AB33" s="21"/>
    </row>
    <row r="34" spans="1:30" ht="38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22" t="s">
        <v>45</v>
      </c>
      <c r="O34" s="29"/>
      <c r="P34" s="29"/>
      <c r="Q34" s="27"/>
      <c r="R34" s="27"/>
      <c r="S34" s="23"/>
      <c r="T34" s="24"/>
      <c r="U34" s="24"/>
      <c r="V34" s="25"/>
      <c r="W34" s="23"/>
      <c r="X34" s="24"/>
      <c r="Y34" s="24"/>
      <c r="Z34" s="24"/>
      <c r="AA34" s="27"/>
      <c r="AB34" s="21"/>
    </row>
    <row r="35" spans="1:30" ht="14.25" customHeight="1">
      <c r="A35" s="16"/>
      <c r="B35" s="16"/>
      <c r="C35" s="16"/>
      <c r="D35" s="16"/>
      <c r="E35" s="16"/>
      <c r="F35" s="16"/>
      <c r="G35" s="16"/>
      <c r="H35" s="16" t="s">
        <v>46</v>
      </c>
      <c r="I35" s="16"/>
      <c r="J35" s="16"/>
      <c r="K35" s="16"/>
      <c r="L35" s="16"/>
      <c r="M35" s="16"/>
      <c r="N35" s="22" t="s">
        <v>47</v>
      </c>
      <c r="O35" s="29"/>
      <c r="P35" s="29"/>
      <c r="Q35" s="27"/>
      <c r="R35" s="27"/>
      <c r="S35" s="23"/>
      <c r="T35" s="24"/>
      <c r="U35" s="24"/>
      <c r="V35" s="25"/>
      <c r="W35" s="23"/>
      <c r="X35" s="24"/>
      <c r="Y35" s="24"/>
      <c r="Z35" s="24"/>
      <c r="AA35" s="27"/>
      <c r="AB35" s="21"/>
    </row>
    <row r="36" spans="1:30">
      <c r="A36" s="16"/>
      <c r="B36" s="16"/>
      <c r="C36" s="16"/>
      <c r="D36" s="16"/>
      <c r="E36" s="16"/>
      <c r="F36" s="16"/>
      <c r="G36" s="16"/>
      <c r="H36" s="16"/>
      <c r="I36" s="26" t="s">
        <v>64</v>
      </c>
      <c r="J36" s="16"/>
      <c r="K36" s="16"/>
      <c r="L36" s="16"/>
      <c r="M36" s="16"/>
      <c r="N36" s="22" t="s">
        <v>65</v>
      </c>
      <c r="O36" s="29"/>
      <c r="P36" s="29"/>
      <c r="Q36" s="27"/>
      <c r="R36" s="27"/>
      <c r="S36" s="23"/>
      <c r="T36" s="24"/>
      <c r="U36" s="24"/>
      <c r="V36" s="25"/>
      <c r="W36" s="23"/>
      <c r="X36" s="24"/>
      <c r="Y36" s="24"/>
      <c r="Z36" s="24"/>
      <c r="AA36" s="27"/>
      <c r="AB36" s="21"/>
    </row>
    <row r="37" spans="1:30" ht="39" thickBot="1">
      <c r="A37" s="16"/>
      <c r="B37" s="16"/>
      <c r="C37" s="16"/>
      <c r="D37" s="16"/>
      <c r="E37" s="16"/>
      <c r="F37" s="16"/>
      <c r="G37" s="16"/>
      <c r="H37" s="16"/>
      <c r="I37" s="16"/>
      <c r="J37" s="16" t="s">
        <v>50</v>
      </c>
      <c r="K37" s="16">
        <v>13</v>
      </c>
      <c r="L37" s="16" t="s">
        <v>51</v>
      </c>
      <c r="M37" s="16" t="s">
        <v>36</v>
      </c>
      <c r="N37" s="30" t="s">
        <v>66</v>
      </c>
      <c r="O37" s="29" t="s">
        <v>67</v>
      </c>
      <c r="P37" s="29"/>
      <c r="Q37" s="31">
        <f>S37+T37+U37+V37</f>
        <v>550</v>
      </c>
      <c r="R37" s="31">
        <v>550</v>
      </c>
      <c r="S37" s="23">
        <v>0</v>
      </c>
      <c r="T37" s="24">
        <v>150</v>
      </c>
      <c r="U37" s="24">
        <v>150</v>
      </c>
      <c r="V37" s="25">
        <v>250</v>
      </c>
      <c r="W37" s="23">
        <v>3</v>
      </c>
      <c r="X37" s="24">
        <v>293</v>
      </c>
      <c r="Y37" s="24"/>
      <c r="Z37" s="24"/>
      <c r="AA37" s="31">
        <f t="shared" ref="AA37:AA39" si="2">SUM(W37:Z37)</f>
        <v>296</v>
      </c>
      <c r="AB37" s="21">
        <f t="shared" ref="AB37:AB39" si="3">+AA37/Q37</f>
        <v>0.53818181818181821</v>
      </c>
    </row>
    <row r="38" spans="1:30" s="38" customFormat="1" ht="54" customHeight="1" thickBo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3"/>
      <c r="O38" s="34"/>
      <c r="P38" s="34"/>
      <c r="Q38" s="35"/>
      <c r="R38" s="36"/>
      <c r="S38" s="72" t="s">
        <v>68</v>
      </c>
      <c r="T38" s="73"/>
      <c r="U38" s="73"/>
      <c r="V38" s="73"/>
      <c r="W38" s="73"/>
      <c r="X38" s="73"/>
      <c r="Y38" s="73"/>
      <c r="Z38" s="73"/>
      <c r="AA38" s="35"/>
      <c r="AB38" s="37"/>
    </row>
    <row r="39" spans="1:30" ht="12.75" customHeight="1" thickBot="1">
      <c r="A39" s="16"/>
      <c r="B39" s="16"/>
      <c r="C39" s="16"/>
      <c r="D39" s="16"/>
      <c r="E39" s="16"/>
      <c r="F39" s="16"/>
      <c r="G39" s="16"/>
      <c r="H39" s="16"/>
      <c r="I39" s="16"/>
      <c r="J39" s="16" t="s">
        <v>50</v>
      </c>
      <c r="K39" s="16">
        <v>13</v>
      </c>
      <c r="L39" s="16" t="s">
        <v>51</v>
      </c>
      <c r="M39" s="26" t="s">
        <v>54</v>
      </c>
      <c r="N39" s="30" t="s">
        <v>69</v>
      </c>
      <c r="O39" s="29" t="s">
        <v>70</v>
      </c>
      <c r="P39" s="29"/>
      <c r="Q39" s="31">
        <f>S39+T39+U39+V39</f>
        <v>675</v>
      </c>
      <c r="R39" s="31">
        <v>675</v>
      </c>
      <c r="S39" s="23">
        <v>0</v>
      </c>
      <c r="T39" s="24">
        <v>150</v>
      </c>
      <c r="U39" s="24">
        <v>250</v>
      </c>
      <c r="V39" s="25">
        <v>275</v>
      </c>
      <c r="W39" s="23">
        <v>241</v>
      </c>
      <c r="X39" s="24">
        <v>290</v>
      </c>
      <c r="Y39" s="24"/>
      <c r="Z39" s="24"/>
      <c r="AA39" s="31">
        <f t="shared" si="2"/>
        <v>531</v>
      </c>
      <c r="AB39" s="21">
        <f t="shared" si="3"/>
        <v>0.78666666666666663</v>
      </c>
    </row>
    <row r="40" spans="1:30" s="38" customFormat="1" ht="29.25" customHeight="1" thickBo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3"/>
      <c r="O40" s="34"/>
      <c r="P40" s="34"/>
      <c r="Q40" s="35"/>
      <c r="R40" s="36"/>
      <c r="S40" s="72" t="s">
        <v>71</v>
      </c>
      <c r="T40" s="73"/>
      <c r="U40" s="73"/>
      <c r="V40" s="73"/>
      <c r="W40" s="73"/>
      <c r="X40" s="73"/>
      <c r="Y40" s="73"/>
      <c r="Z40" s="73"/>
      <c r="AA40" s="35"/>
      <c r="AB40" s="37"/>
    </row>
    <row r="41" spans="1:30">
      <c r="A41" s="16"/>
      <c r="B41" s="16"/>
      <c r="C41" s="16"/>
      <c r="D41" s="16"/>
      <c r="E41" s="16"/>
      <c r="F41" s="16"/>
      <c r="G41" s="16"/>
      <c r="H41" s="16" t="s">
        <v>72</v>
      </c>
      <c r="I41" s="16"/>
      <c r="J41" s="16"/>
      <c r="K41" s="16"/>
      <c r="L41" s="16"/>
      <c r="M41" s="16"/>
      <c r="N41" s="22" t="s">
        <v>73</v>
      </c>
      <c r="O41" s="29"/>
      <c r="P41" s="29"/>
      <c r="Q41" s="27"/>
      <c r="R41" s="27"/>
      <c r="S41" s="23"/>
      <c r="T41" s="24"/>
      <c r="U41" s="24"/>
      <c r="V41" s="25"/>
      <c r="W41" s="23"/>
      <c r="X41" s="24"/>
      <c r="Y41" s="24"/>
      <c r="Z41" s="24"/>
      <c r="AA41" s="27"/>
      <c r="AB41" s="21"/>
    </row>
    <row r="42" spans="1:30">
      <c r="A42" s="16"/>
      <c r="B42" s="16"/>
      <c r="C42" s="16"/>
      <c r="D42" s="16"/>
      <c r="E42" s="16"/>
      <c r="F42" s="16"/>
      <c r="G42" s="16"/>
      <c r="H42" s="16"/>
      <c r="I42" s="26" t="s">
        <v>74</v>
      </c>
      <c r="J42" s="16"/>
      <c r="K42" s="16"/>
      <c r="L42" s="16"/>
      <c r="M42" s="16"/>
      <c r="N42" s="22" t="s">
        <v>75</v>
      </c>
      <c r="O42" s="29"/>
      <c r="P42" s="29"/>
      <c r="Q42" s="27"/>
      <c r="R42" s="27"/>
      <c r="S42" s="23"/>
      <c r="T42" s="24"/>
      <c r="U42" s="24"/>
      <c r="V42" s="25"/>
      <c r="W42" s="23"/>
      <c r="X42" s="24"/>
      <c r="Y42" s="24"/>
      <c r="Z42" s="24"/>
      <c r="AA42" s="27"/>
      <c r="AB42" s="21"/>
      <c r="AD42" s="28">
        <v>47</v>
      </c>
    </row>
    <row r="43" spans="1:30" ht="26.25" thickBot="1">
      <c r="A43" s="16"/>
      <c r="B43" s="16"/>
      <c r="C43" s="16"/>
      <c r="D43" s="16"/>
      <c r="E43" s="16"/>
      <c r="F43" s="16"/>
      <c r="G43" s="16"/>
      <c r="H43" s="16"/>
      <c r="I43" s="16"/>
      <c r="J43" s="16" t="s">
        <v>50</v>
      </c>
      <c r="K43" s="16">
        <v>13</v>
      </c>
      <c r="L43" s="16" t="s">
        <v>51</v>
      </c>
      <c r="M43" s="26" t="s">
        <v>36</v>
      </c>
      <c r="N43" s="30" t="s">
        <v>76</v>
      </c>
      <c r="O43" s="29" t="s">
        <v>67</v>
      </c>
      <c r="P43" s="29"/>
      <c r="Q43" s="31">
        <f>S43+T43+U43+V43</f>
        <v>100</v>
      </c>
      <c r="R43" s="31">
        <v>100</v>
      </c>
      <c r="S43" s="23">
        <v>0</v>
      </c>
      <c r="T43" s="24">
        <v>25</v>
      </c>
      <c r="U43" s="24">
        <v>50</v>
      </c>
      <c r="V43" s="25">
        <v>25</v>
      </c>
      <c r="W43" s="23">
        <v>44</v>
      </c>
      <c r="X43" s="24">
        <v>40</v>
      </c>
      <c r="Y43" s="24"/>
      <c r="Z43" s="24"/>
      <c r="AA43" s="31">
        <f>SUM(W43:Z43)</f>
        <v>84</v>
      </c>
      <c r="AB43" s="21">
        <f>+AA43/Q43</f>
        <v>0.84</v>
      </c>
    </row>
    <row r="44" spans="1:30" s="38" customFormat="1" ht="48" customHeight="1" thickBo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3"/>
      <c r="O44" s="34"/>
      <c r="P44" s="34"/>
      <c r="Q44" s="35"/>
      <c r="R44" s="36"/>
      <c r="S44" s="72" t="s">
        <v>77</v>
      </c>
      <c r="T44" s="73"/>
      <c r="U44" s="73"/>
      <c r="V44" s="73"/>
      <c r="W44" s="73"/>
      <c r="X44" s="73"/>
      <c r="Y44" s="73"/>
      <c r="Z44" s="73"/>
      <c r="AA44" s="35"/>
      <c r="AB44" s="37"/>
    </row>
    <row r="45" spans="1:30">
      <c r="A45" s="16"/>
      <c r="B45" s="16"/>
      <c r="C45" s="16"/>
      <c r="D45" s="16"/>
      <c r="E45" s="16"/>
      <c r="F45" s="16"/>
      <c r="G45" s="16"/>
      <c r="H45" s="16"/>
      <c r="I45" s="26" t="s">
        <v>78</v>
      </c>
      <c r="J45" s="16"/>
      <c r="K45" s="16"/>
      <c r="L45" s="16"/>
      <c r="M45" s="16"/>
      <c r="N45" s="22" t="s">
        <v>79</v>
      </c>
      <c r="O45" s="29"/>
      <c r="P45" s="29"/>
      <c r="Q45" s="31"/>
      <c r="R45" s="31"/>
      <c r="S45" s="23"/>
      <c r="T45" s="24"/>
      <c r="U45" s="24"/>
      <c r="V45" s="25"/>
      <c r="W45" s="23"/>
      <c r="X45" s="24"/>
      <c r="Y45" s="24"/>
      <c r="Z45" s="24"/>
      <c r="AA45" s="31"/>
      <c r="AB45" s="21"/>
    </row>
    <row r="46" spans="1:30" ht="13.5" thickBot="1">
      <c r="A46" s="16"/>
      <c r="B46" s="16"/>
      <c r="C46" s="16"/>
      <c r="D46" s="16"/>
      <c r="E46" s="16"/>
      <c r="F46" s="16"/>
      <c r="G46" s="16"/>
      <c r="H46" s="16"/>
      <c r="I46" s="26"/>
      <c r="J46" s="16" t="s">
        <v>50</v>
      </c>
      <c r="K46" s="16">
        <v>13</v>
      </c>
      <c r="L46" s="16" t="s">
        <v>51</v>
      </c>
      <c r="M46" s="26" t="s">
        <v>36</v>
      </c>
      <c r="N46" s="30" t="s">
        <v>80</v>
      </c>
      <c r="O46" s="29" t="s">
        <v>81</v>
      </c>
      <c r="P46" s="29"/>
      <c r="Q46" s="31">
        <f>S46+T46+U46+V46</f>
        <v>1200</v>
      </c>
      <c r="R46" s="31">
        <v>1200</v>
      </c>
      <c r="S46" s="23">
        <v>0</v>
      </c>
      <c r="T46" s="24">
        <v>150</v>
      </c>
      <c r="U46" s="24">
        <v>475</v>
      </c>
      <c r="V46" s="25">
        <v>575</v>
      </c>
      <c r="W46" s="23">
        <v>122</v>
      </c>
      <c r="X46" s="24">
        <v>193</v>
      </c>
      <c r="Y46" s="24"/>
      <c r="Z46" s="24"/>
      <c r="AA46" s="31">
        <f>SUM(W46:Z46)</f>
        <v>315</v>
      </c>
      <c r="AB46" s="21">
        <f>+AA46/Q46</f>
        <v>0.26250000000000001</v>
      </c>
    </row>
    <row r="47" spans="1:30" s="38" customFormat="1" ht="63.75" customHeight="1" thickBo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3"/>
      <c r="O47" s="34"/>
      <c r="P47" s="34"/>
      <c r="Q47" s="35"/>
      <c r="R47" s="36"/>
      <c r="S47" s="72" t="s">
        <v>82</v>
      </c>
      <c r="T47" s="73"/>
      <c r="U47" s="73"/>
      <c r="V47" s="73"/>
      <c r="W47" s="73"/>
      <c r="X47" s="73"/>
      <c r="Y47" s="73"/>
      <c r="Z47" s="73"/>
      <c r="AA47" s="35"/>
      <c r="AB47" s="37"/>
    </row>
    <row r="48" spans="1:30">
      <c r="A48" s="71" t="s">
        <v>83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39">
        <v>4</v>
      </c>
      <c r="P48" s="40">
        <v>280363111.35473669</v>
      </c>
      <c r="Q48" s="41">
        <f>SUM(Q37:Q46)</f>
        <v>2525</v>
      </c>
      <c r="R48" s="41">
        <v>2525</v>
      </c>
      <c r="S48" s="42">
        <f t="shared" ref="S48:Z48" si="4">SUM(S37:S46)</f>
        <v>0</v>
      </c>
      <c r="T48" s="43">
        <f t="shared" si="4"/>
        <v>475</v>
      </c>
      <c r="U48" s="43">
        <f t="shared" si="4"/>
        <v>925</v>
      </c>
      <c r="V48" s="44">
        <f t="shared" si="4"/>
        <v>1125</v>
      </c>
      <c r="W48" s="42">
        <f t="shared" si="4"/>
        <v>410</v>
      </c>
      <c r="X48" s="43">
        <f t="shared" si="4"/>
        <v>816</v>
      </c>
      <c r="Y48" s="43">
        <f t="shared" si="4"/>
        <v>0</v>
      </c>
      <c r="Z48" s="43">
        <f t="shared" si="4"/>
        <v>0</v>
      </c>
      <c r="AA48" s="41">
        <f>SUM(AA43:AA46)</f>
        <v>399</v>
      </c>
      <c r="AB48" s="45">
        <f>+AA48/Q48</f>
        <v>0.15801980198019802</v>
      </c>
    </row>
    <row r="49" spans="1:28">
      <c r="A49" s="16"/>
      <c r="B49" s="26" t="s">
        <v>58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22" t="s">
        <v>84</v>
      </c>
      <c r="O49" s="27" t="s">
        <v>38</v>
      </c>
      <c r="P49" s="27"/>
      <c r="Q49" s="27"/>
      <c r="R49" s="27"/>
      <c r="S49" s="23"/>
      <c r="T49" s="24"/>
      <c r="U49" s="24"/>
      <c r="V49" s="25"/>
      <c r="W49" s="23"/>
      <c r="X49" s="24"/>
      <c r="Y49" s="24"/>
      <c r="Z49" s="24"/>
      <c r="AA49" s="27"/>
      <c r="AB49" s="21"/>
    </row>
    <row r="50" spans="1:28">
      <c r="A50" s="16"/>
      <c r="B50" s="16"/>
      <c r="C50" s="16">
        <v>2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22" t="s">
        <v>39</v>
      </c>
      <c r="O50" s="29"/>
      <c r="P50" s="29"/>
      <c r="Q50" s="27"/>
      <c r="R50" s="27"/>
      <c r="S50" s="23"/>
      <c r="T50" s="24"/>
      <c r="U50" s="24"/>
      <c r="V50" s="25"/>
      <c r="W50" s="23"/>
      <c r="X50" s="24"/>
      <c r="Y50" s="24"/>
      <c r="Z50" s="24"/>
      <c r="AA50" s="27"/>
      <c r="AB50" s="21"/>
    </row>
    <row r="51" spans="1:28">
      <c r="A51" s="16"/>
      <c r="B51" s="16"/>
      <c r="C51" s="16"/>
      <c r="D51" s="16">
        <v>2</v>
      </c>
      <c r="E51" s="16"/>
      <c r="F51" s="16"/>
      <c r="G51" s="16"/>
      <c r="H51" s="16"/>
      <c r="I51" s="16"/>
      <c r="J51" s="16"/>
      <c r="K51" s="16"/>
      <c r="L51" s="16"/>
      <c r="M51" s="16"/>
      <c r="N51" s="22" t="s">
        <v>40</v>
      </c>
      <c r="O51" s="29"/>
      <c r="P51" s="29"/>
      <c r="Q51" s="27"/>
      <c r="R51" s="27"/>
      <c r="S51" s="23"/>
      <c r="T51" s="24"/>
      <c r="U51" s="24"/>
      <c r="V51" s="25"/>
      <c r="W51" s="23"/>
      <c r="X51" s="24"/>
      <c r="Y51" s="24"/>
      <c r="Z51" s="24"/>
      <c r="AA51" s="27"/>
      <c r="AB51" s="21"/>
    </row>
    <row r="52" spans="1:28">
      <c r="A52" s="16"/>
      <c r="B52" s="16"/>
      <c r="C52" s="16"/>
      <c r="D52" s="16"/>
      <c r="E52" s="26" t="s">
        <v>36</v>
      </c>
      <c r="F52" s="16"/>
      <c r="G52" s="16"/>
      <c r="H52" s="16"/>
      <c r="I52" s="16"/>
      <c r="J52" s="16"/>
      <c r="K52" s="16"/>
      <c r="L52" s="16"/>
      <c r="M52" s="16"/>
      <c r="N52" s="22" t="s">
        <v>41</v>
      </c>
      <c r="O52" s="29"/>
      <c r="P52" s="29"/>
      <c r="Q52" s="27"/>
      <c r="R52" s="27"/>
      <c r="S52" s="23"/>
      <c r="T52" s="24"/>
      <c r="U52" s="24"/>
      <c r="V52" s="25"/>
      <c r="W52" s="23"/>
      <c r="X52" s="24"/>
      <c r="Y52" s="24"/>
      <c r="Z52" s="24"/>
      <c r="AA52" s="27"/>
      <c r="AB52" s="21"/>
    </row>
    <row r="53" spans="1:28">
      <c r="A53" s="16"/>
      <c r="B53" s="16"/>
      <c r="C53" s="16"/>
      <c r="D53" s="16"/>
      <c r="E53" s="16"/>
      <c r="F53" s="16" t="s">
        <v>42</v>
      </c>
      <c r="G53" s="16"/>
      <c r="H53" s="16"/>
      <c r="I53" s="16"/>
      <c r="J53" s="16"/>
      <c r="K53" s="16"/>
      <c r="L53" s="16"/>
      <c r="M53" s="16"/>
      <c r="N53" s="22" t="s">
        <v>43</v>
      </c>
      <c r="O53" s="29" t="s">
        <v>38</v>
      </c>
      <c r="P53" s="29"/>
      <c r="Q53" s="27"/>
      <c r="R53" s="27"/>
      <c r="S53" s="23"/>
      <c r="T53" s="24"/>
      <c r="U53" s="24"/>
      <c r="V53" s="25"/>
      <c r="W53" s="23"/>
      <c r="X53" s="24"/>
      <c r="Y53" s="24"/>
      <c r="Z53" s="24"/>
      <c r="AA53" s="27"/>
      <c r="AB53" s="21"/>
    </row>
    <row r="54" spans="1:28">
      <c r="A54" s="16"/>
      <c r="B54" s="16"/>
      <c r="C54" s="16"/>
      <c r="D54" s="16"/>
      <c r="E54" s="16"/>
      <c r="F54" s="16"/>
      <c r="G54" s="26">
        <v>2</v>
      </c>
      <c r="H54" s="16"/>
      <c r="I54" s="16"/>
      <c r="J54" s="16"/>
      <c r="K54" s="16"/>
      <c r="L54" s="16"/>
      <c r="M54" s="16"/>
      <c r="N54" s="22" t="s">
        <v>44</v>
      </c>
      <c r="O54" s="29"/>
      <c r="P54" s="29"/>
      <c r="Q54" s="27"/>
      <c r="R54" s="27"/>
      <c r="S54" s="23"/>
      <c r="T54" s="24"/>
      <c r="U54" s="24"/>
      <c r="V54" s="25"/>
      <c r="W54" s="23"/>
      <c r="X54" s="24"/>
      <c r="Y54" s="24"/>
      <c r="Z54" s="24"/>
      <c r="AA54" s="27"/>
      <c r="AB54" s="21"/>
    </row>
    <row r="55" spans="1:28" ht="38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22" t="s">
        <v>45</v>
      </c>
      <c r="O55" s="29"/>
      <c r="P55" s="29"/>
      <c r="Q55" s="27"/>
      <c r="R55" s="27"/>
      <c r="S55" s="23"/>
      <c r="T55" s="24"/>
      <c r="U55" s="24"/>
      <c r="V55" s="25"/>
      <c r="W55" s="23"/>
      <c r="X55" s="24"/>
      <c r="Y55" s="24"/>
      <c r="Z55" s="24"/>
      <c r="AA55" s="27"/>
      <c r="AB55" s="21"/>
    </row>
    <row r="56" spans="1:28" ht="25.5">
      <c r="A56" s="16"/>
      <c r="B56" s="16"/>
      <c r="C56" s="16"/>
      <c r="D56" s="16"/>
      <c r="E56" s="16"/>
      <c r="F56" s="16"/>
      <c r="G56" s="16"/>
      <c r="H56" s="16" t="s">
        <v>85</v>
      </c>
      <c r="I56" s="16"/>
      <c r="J56" s="16"/>
      <c r="K56" s="16"/>
      <c r="L56" s="16"/>
      <c r="M56" s="16"/>
      <c r="N56" s="22" t="s">
        <v>86</v>
      </c>
      <c r="O56" s="29"/>
      <c r="P56" s="29"/>
      <c r="Q56" s="27"/>
      <c r="R56" s="27"/>
      <c r="S56" s="23"/>
      <c r="T56" s="24"/>
      <c r="U56" s="24"/>
      <c r="V56" s="25"/>
      <c r="W56" s="23"/>
      <c r="X56" s="24"/>
      <c r="Y56" s="24"/>
      <c r="Z56" s="24"/>
      <c r="AA56" s="27"/>
      <c r="AB56" s="21"/>
    </row>
    <row r="57" spans="1:28" ht="25.5">
      <c r="A57" s="16"/>
      <c r="B57" s="16"/>
      <c r="C57" s="16"/>
      <c r="D57" s="16"/>
      <c r="E57" s="16"/>
      <c r="F57" s="16"/>
      <c r="G57" s="16"/>
      <c r="H57" s="16"/>
      <c r="I57" s="26" t="s">
        <v>48</v>
      </c>
      <c r="J57" s="16"/>
      <c r="K57" s="16"/>
      <c r="L57" s="16"/>
      <c r="M57" s="16"/>
      <c r="N57" s="46" t="s">
        <v>87</v>
      </c>
      <c r="O57" s="29"/>
      <c r="P57" s="29"/>
      <c r="Q57" s="27"/>
      <c r="R57" s="27"/>
      <c r="S57" s="23"/>
      <c r="T57" s="24"/>
      <c r="U57" s="24"/>
      <c r="V57" s="25"/>
      <c r="W57" s="23"/>
      <c r="X57" s="24"/>
      <c r="Y57" s="24"/>
      <c r="Z57" s="24"/>
      <c r="AA57" s="27"/>
      <c r="AB57" s="21"/>
    </row>
    <row r="58" spans="1:28">
      <c r="A58" s="16"/>
      <c r="B58" s="16"/>
      <c r="C58" s="16"/>
      <c r="D58" s="16"/>
      <c r="E58" s="16"/>
      <c r="F58" s="16"/>
      <c r="G58" s="16"/>
      <c r="H58" s="16"/>
      <c r="I58" s="16"/>
      <c r="J58" s="16" t="s">
        <v>50</v>
      </c>
      <c r="K58" s="16">
        <v>13</v>
      </c>
      <c r="L58" s="16" t="s">
        <v>51</v>
      </c>
      <c r="M58" s="16" t="s">
        <v>36</v>
      </c>
      <c r="N58" s="47" t="s">
        <v>88</v>
      </c>
      <c r="O58" s="29" t="s">
        <v>89</v>
      </c>
      <c r="P58" s="29"/>
      <c r="Q58" s="27">
        <v>12</v>
      </c>
      <c r="R58" s="27">
        <v>12</v>
      </c>
      <c r="S58" s="23">
        <v>3</v>
      </c>
      <c r="T58" s="24">
        <v>3</v>
      </c>
      <c r="U58" s="24">
        <v>3</v>
      </c>
      <c r="V58" s="25">
        <v>3</v>
      </c>
      <c r="W58" s="23">
        <v>3</v>
      </c>
      <c r="X58" s="24">
        <v>3</v>
      </c>
      <c r="Y58" s="24"/>
      <c r="Z58" s="24"/>
      <c r="AA58" s="31">
        <f>SUM(W58:Z58)</f>
        <v>6</v>
      </c>
      <c r="AB58" s="21">
        <f>+AA58/Q58</f>
        <v>0.5</v>
      </c>
    </row>
    <row r="59" spans="1:28" ht="25.5">
      <c r="A59" s="16"/>
      <c r="B59" s="16"/>
      <c r="C59" s="16"/>
      <c r="D59" s="16"/>
      <c r="E59" s="16"/>
      <c r="F59" s="16"/>
      <c r="G59" s="16"/>
      <c r="H59" s="16"/>
      <c r="I59" s="16"/>
      <c r="J59" s="16" t="s">
        <v>50</v>
      </c>
      <c r="K59" s="16">
        <v>13</v>
      </c>
      <c r="L59" s="16" t="s">
        <v>51</v>
      </c>
      <c r="M59" s="16" t="s">
        <v>54</v>
      </c>
      <c r="N59" s="30" t="s">
        <v>90</v>
      </c>
      <c r="O59" s="29" t="s">
        <v>89</v>
      </c>
      <c r="P59" s="29"/>
      <c r="Q59" s="27">
        <v>4</v>
      </c>
      <c r="R59" s="27">
        <v>4</v>
      </c>
      <c r="S59" s="23">
        <v>1</v>
      </c>
      <c r="T59" s="24">
        <v>1</v>
      </c>
      <c r="U59" s="24">
        <v>1</v>
      </c>
      <c r="V59" s="25">
        <v>1</v>
      </c>
      <c r="W59" s="23">
        <v>1</v>
      </c>
      <c r="X59" s="24">
        <v>1</v>
      </c>
      <c r="Y59" s="24"/>
      <c r="Z59" s="24"/>
      <c r="AA59" s="31">
        <f>SUM(W59:Z59)</f>
        <v>2</v>
      </c>
      <c r="AB59" s="21">
        <f>+AA59/Q59</f>
        <v>0.5</v>
      </c>
    </row>
    <row r="60" spans="1:28">
      <c r="A60" s="16"/>
      <c r="B60" s="16"/>
      <c r="C60" s="16"/>
      <c r="D60" s="16"/>
      <c r="E60" s="16"/>
      <c r="F60" s="16"/>
      <c r="G60" s="16"/>
      <c r="H60" s="16"/>
      <c r="I60" s="16"/>
      <c r="J60" s="16" t="s">
        <v>50</v>
      </c>
      <c r="K60" s="16">
        <v>13</v>
      </c>
      <c r="L60" s="16" t="s">
        <v>51</v>
      </c>
      <c r="M60" s="16" t="s">
        <v>58</v>
      </c>
      <c r="N60" s="30" t="s">
        <v>91</v>
      </c>
      <c r="O60" s="29" t="s">
        <v>92</v>
      </c>
      <c r="P60" s="29"/>
      <c r="Q60" s="27">
        <v>1</v>
      </c>
      <c r="R60" s="27">
        <v>1</v>
      </c>
      <c r="S60" s="23">
        <v>1</v>
      </c>
      <c r="T60" s="24">
        <v>0</v>
      </c>
      <c r="U60" s="24">
        <v>0</v>
      </c>
      <c r="V60" s="25">
        <v>0</v>
      </c>
      <c r="W60" s="23">
        <v>1</v>
      </c>
      <c r="X60" s="24">
        <v>0</v>
      </c>
      <c r="Y60" s="24"/>
      <c r="Z60" s="24"/>
      <c r="AA60" s="31">
        <f>SUM(W60:Z60)</f>
        <v>1</v>
      </c>
      <c r="AB60" s="21">
        <f>+AA60/Q60</f>
        <v>1</v>
      </c>
    </row>
    <row r="61" spans="1:28">
      <c r="A61" s="16"/>
      <c r="B61" s="16"/>
      <c r="C61" s="16"/>
      <c r="D61" s="16"/>
      <c r="E61" s="16"/>
      <c r="F61" s="16"/>
      <c r="G61" s="16"/>
      <c r="H61" s="16"/>
      <c r="I61" s="16"/>
      <c r="J61" s="16" t="s">
        <v>50</v>
      </c>
      <c r="K61" s="16">
        <v>13</v>
      </c>
      <c r="L61" s="16" t="s">
        <v>51</v>
      </c>
      <c r="M61" s="16" t="s">
        <v>93</v>
      </c>
      <c r="N61" s="30" t="s">
        <v>94</v>
      </c>
      <c r="O61" s="29" t="s">
        <v>89</v>
      </c>
      <c r="P61" s="29"/>
      <c r="Q61" s="27">
        <v>1</v>
      </c>
      <c r="R61" s="27">
        <v>1</v>
      </c>
      <c r="S61" s="23">
        <v>1</v>
      </c>
      <c r="T61" s="24">
        <v>0</v>
      </c>
      <c r="U61" s="24">
        <v>0</v>
      </c>
      <c r="V61" s="25">
        <v>0</v>
      </c>
      <c r="W61" s="23">
        <v>1</v>
      </c>
      <c r="X61" s="24">
        <v>0</v>
      </c>
      <c r="Y61" s="24"/>
      <c r="Z61" s="24"/>
      <c r="AA61" s="31">
        <f>SUM(W61:Z61)</f>
        <v>1</v>
      </c>
      <c r="AB61" s="21">
        <f>+AA61/Q61</f>
        <v>1</v>
      </c>
    </row>
    <row r="62" spans="1:28" ht="25.5" customHeight="1">
      <c r="A62" s="16"/>
      <c r="B62" s="16"/>
      <c r="C62" s="16"/>
      <c r="D62" s="16"/>
      <c r="E62" s="16"/>
      <c r="F62" s="16"/>
      <c r="G62" s="16"/>
      <c r="H62" s="16"/>
      <c r="I62" s="26" t="s">
        <v>64</v>
      </c>
      <c r="J62" s="16"/>
      <c r="K62" s="16"/>
      <c r="L62" s="16"/>
      <c r="M62" s="16"/>
      <c r="N62" s="22" t="s">
        <v>95</v>
      </c>
      <c r="O62" s="29"/>
      <c r="P62" s="29"/>
      <c r="Q62" s="27"/>
      <c r="R62" s="27"/>
      <c r="S62" s="23"/>
      <c r="T62" s="24"/>
      <c r="U62" s="24"/>
      <c r="V62" s="25"/>
      <c r="W62" s="23"/>
      <c r="X62" s="24"/>
      <c r="Y62" s="24"/>
      <c r="Z62" s="24"/>
      <c r="AA62" s="27"/>
      <c r="AB62" s="21"/>
    </row>
    <row r="63" spans="1:28" ht="12.75" customHeight="1">
      <c r="A63" s="16"/>
      <c r="B63" s="16"/>
      <c r="C63" s="16"/>
      <c r="D63" s="16"/>
      <c r="E63" s="16"/>
      <c r="F63" s="16"/>
      <c r="G63" s="16"/>
      <c r="H63" s="16"/>
      <c r="I63" s="16"/>
      <c r="J63" s="16" t="s">
        <v>50</v>
      </c>
      <c r="K63" s="16">
        <v>13</v>
      </c>
      <c r="L63" s="16" t="s">
        <v>51</v>
      </c>
      <c r="M63" s="16" t="s">
        <v>36</v>
      </c>
      <c r="N63" s="30" t="s">
        <v>96</v>
      </c>
      <c r="O63" s="29" t="s">
        <v>97</v>
      </c>
      <c r="P63" s="29"/>
      <c r="Q63" s="27">
        <v>1</v>
      </c>
      <c r="R63" s="27">
        <v>1</v>
      </c>
      <c r="S63" s="23">
        <v>0</v>
      </c>
      <c r="T63" s="24">
        <v>0</v>
      </c>
      <c r="U63" s="24">
        <v>1</v>
      </c>
      <c r="V63" s="25">
        <v>0</v>
      </c>
      <c r="W63" s="23">
        <v>0</v>
      </c>
      <c r="X63" s="24">
        <v>0</v>
      </c>
      <c r="Y63" s="24"/>
      <c r="Z63" s="24"/>
      <c r="AA63" s="31">
        <f>SUM(W63:Z63)</f>
        <v>0</v>
      </c>
      <c r="AB63" s="21">
        <f>+AA63/Q63</f>
        <v>0</v>
      </c>
    </row>
    <row r="64" spans="1:28" ht="13.5" thickBot="1">
      <c r="A64" s="16"/>
      <c r="B64" s="16"/>
      <c r="C64" s="16"/>
      <c r="D64" s="16"/>
      <c r="E64" s="16"/>
      <c r="F64" s="16"/>
      <c r="G64" s="16"/>
      <c r="H64" s="16"/>
      <c r="I64" s="16"/>
      <c r="J64" s="16" t="s">
        <v>50</v>
      </c>
      <c r="K64" s="16">
        <v>13</v>
      </c>
      <c r="L64" s="16" t="s">
        <v>51</v>
      </c>
      <c r="M64" s="16" t="s">
        <v>54</v>
      </c>
      <c r="N64" s="30" t="s">
        <v>98</v>
      </c>
      <c r="O64" s="29" t="s">
        <v>99</v>
      </c>
      <c r="P64" s="29"/>
      <c r="Q64" s="27">
        <v>390</v>
      </c>
      <c r="R64" s="27">
        <v>390</v>
      </c>
      <c r="S64" s="23">
        <v>0</v>
      </c>
      <c r="T64" s="24">
        <f>125/2.5</f>
        <v>50</v>
      </c>
      <c r="U64" s="24">
        <f>300/2.5</f>
        <v>120</v>
      </c>
      <c r="V64" s="25">
        <f>550/2.5</f>
        <v>220</v>
      </c>
      <c r="W64" s="23">
        <v>33</v>
      </c>
      <c r="X64" s="24">
        <v>85</v>
      </c>
      <c r="Y64" s="24"/>
      <c r="Z64" s="24"/>
      <c r="AA64" s="31">
        <f>SUM(W64:Z64)</f>
        <v>118</v>
      </c>
      <c r="AB64" s="21">
        <f>+AA64/Q64</f>
        <v>0.30256410256410254</v>
      </c>
    </row>
    <row r="65" spans="1:28" s="38" customFormat="1" ht="66" customHeight="1" thickBo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3"/>
      <c r="O65" s="34"/>
      <c r="P65" s="34"/>
      <c r="Q65" s="35"/>
      <c r="R65" s="36"/>
      <c r="S65" s="72" t="s">
        <v>100</v>
      </c>
      <c r="T65" s="73"/>
      <c r="U65" s="73"/>
      <c r="V65" s="73"/>
      <c r="W65" s="73"/>
      <c r="X65" s="73"/>
      <c r="Y65" s="73"/>
      <c r="Z65" s="73"/>
      <c r="AA65" s="35"/>
      <c r="AB65" s="37"/>
    </row>
    <row r="66" spans="1:28">
      <c r="A66" s="71" t="s">
        <v>101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39">
        <v>6</v>
      </c>
      <c r="P66" s="40">
        <v>7035776.7330966676</v>
      </c>
      <c r="Q66" s="41">
        <f>SUM(Q57:Q65)</f>
        <v>409</v>
      </c>
      <c r="R66" s="41">
        <f t="shared" ref="R66:AA66" si="5">SUM(R57:R65)</f>
        <v>409</v>
      </c>
      <c r="S66" s="41">
        <f t="shared" si="5"/>
        <v>6</v>
      </c>
      <c r="T66" s="41">
        <f t="shared" si="5"/>
        <v>54</v>
      </c>
      <c r="U66" s="41">
        <f t="shared" si="5"/>
        <v>125</v>
      </c>
      <c r="V66" s="41">
        <f t="shared" si="5"/>
        <v>224</v>
      </c>
      <c r="W66" s="41">
        <f t="shared" si="5"/>
        <v>39</v>
      </c>
      <c r="X66" s="41">
        <f t="shared" si="5"/>
        <v>89</v>
      </c>
      <c r="Y66" s="41">
        <f t="shared" si="5"/>
        <v>0</v>
      </c>
      <c r="Z66" s="41">
        <f t="shared" si="5"/>
        <v>0</v>
      </c>
      <c r="AA66" s="41">
        <f t="shared" si="5"/>
        <v>128</v>
      </c>
      <c r="AB66" s="45">
        <f>+AA66/Q66</f>
        <v>0.31295843520782396</v>
      </c>
    </row>
    <row r="67" spans="1:28" ht="11.25" customHeight="1">
      <c r="A67" s="16"/>
      <c r="B67" s="26" t="s">
        <v>93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22" t="s">
        <v>102</v>
      </c>
      <c r="O67" s="27" t="s">
        <v>38</v>
      </c>
      <c r="P67" s="27"/>
      <c r="Q67" s="27"/>
      <c r="R67" s="27"/>
      <c r="S67" s="23"/>
      <c r="T67" s="24"/>
      <c r="U67" s="24"/>
      <c r="V67" s="25"/>
      <c r="W67" s="23"/>
      <c r="X67" s="24"/>
      <c r="Y67" s="24"/>
      <c r="Z67" s="24"/>
      <c r="AA67" s="27"/>
      <c r="AB67" s="21"/>
    </row>
    <row r="68" spans="1:28" ht="11.25" customHeight="1">
      <c r="A68" s="16"/>
      <c r="B68" s="16"/>
      <c r="C68" s="16">
        <v>2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22" t="s">
        <v>39</v>
      </c>
      <c r="O68" s="29"/>
      <c r="P68" s="29"/>
      <c r="Q68" s="27"/>
      <c r="R68" s="27"/>
      <c r="S68" s="23"/>
      <c r="T68" s="24"/>
      <c r="U68" s="24"/>
      <c r="V68" s="25"/>
      <c r="W68" s="23"/>
      <c r="X68" s="24"/>
      <c r="Y68" s="24"/>
      <c r="Z68" s="24"/>
      <c r="AA68" s="27"/>
      <c r="AB68" s="21"/>
    </row>
    <row r="69" spans="1:28" ht="11.25" customHeight="1">
      <c r="A69" s="16"/>
      <c r="B69" s="16"/>
      <c r="C69" s="16"/>
      <c r="D69" s="16">
        <v>2</v>
      </c>
      <c r="E69" s="16"/>
      <c r="F69" s="16"/>
      <c r="G69" s="16"/>
      <c r="H69" s="16"/>
      <c r="I69" s="16"/>
      <c r="J69" s="16"/>
      <c r="K69" s="16"/>
      <c r="L69" s="16"/>
      <c r="M69" s="16"/>
      <c r="N69" s="22" t="s">
        <v>40</v>
      </c>
      <c r="O69" s="29"/>
      <c r="P69" s="29"/>
      <c r="Q69" s="27"/>
      <c r="R69" s="27"/>
      <c r="S69" s="23"/>
      <c r="T69" s="24"/>
      <c r="U69" s="24"/>
      <c r="V69" s="25"/>
      <c r="W69" s="23"/>
      <c r="X69" s="24"/>
      <c r="Y69" s="24"/>
      <c r="Z69" s="24"/>
      <c r="AA69" s="27"/>
      <c r="AB69" s="21"/>
    </row>
    <row r="70" spans="1:28" ht="11.25" customHeight="1">
      <c r="A70" s="16"/>
      <c r="B70" s="16"/>
      <c r="C70" s="16"/>
      <c r="D70" s="16"/>
      <c r="E70" s="26" t="s">
        <v>36</v>
      </c>
      <c r="F70" s="16"/>
      <c r="G70" s="16"/>
      <c r="H70" s="16"/>
      <c r="I70" s="16"/>
      <c r="J70" s="16"/>
      <c r="K70" s="16"/>
      <c r="L70" s="16"/>
      <c r="M70" s="16"/>
      <c r="N70" s="22" t="s">
        <v>41</v>
      </c>
      <c r="O70" s="29"/>
      <c r="P70" s="29"/>
      <c r="Q70" s="27"/>
      <c r="R70" s="27"/>
      <c r="S70" s="23"/>
      <c r="T70" s="24"/>
      <c r="U70" s="24"/>
      <c r="V70" s="25"/>
      <c r="W70" s="23"/>
      <c r="X70" s="24"/>
      <c r="Y70" s="24"/>
      <c r="Z70" s="24"/>
      <c r="AA70" s="27"/>
      <c r="AB70" s="21"/>
    </row>
    <row r="71" spans="1:28" ht="11.25" customHeight="1">
      <c r="A71" s="16"/>
      <c r="B71" s="16"/>
      <c r="C71" s="16"/>
      <c r="D71" s="16"/>
      <c r="E71" s="16"/>
      <c r="F71" s="16" t="s">
        <v>42</v>
      </c>
      <c r="G71" s="16"/>
      <c r="H71" s="16"/>
      <c r="I71" s="16"/>
      <c r="J71" s="16"/>
      <c r="K71" s="16"/>
      <c r="L71" s="16"/>
      <c r="M71" s="16"/>
      <c r="N71" s="22" t="s">
        <v>43</v>
      </c>
      <c r="O71" s="29"/>
      <c r="P71" s="29"/>
      <c r="Q71" s="27"/>
      <c r="R71" s="27"/>
      <c r="S71" s="23"/>
      <c r="T71" s="24"/>
      <c r="U71" s="24"/>
      <c r="V71" s="25"/>
      <c r="W71" s="23"/>
      <c r="X71" s="24"/>
      <c r="Y71" s="24"/>
      <c r="Z71" s="24"/>
      <c r="AA71" s="27"/>
      <c r="AB71" s="21"/>
    </row>
    <row r="72" spans="1:28" ht="11.25" customHeight="1">
      <c r="A72" s="16"/>
      <c r="B72" s="16"/>
      <c r="C72" s="16"/>
      <c r="D72" s="16"/>
      <c r="E72" s="16"/>
      <c r="F72" s="16"/>
      <c r="G72" s="26">
        <v>2</v>
      </c>
      <c r="H72" s="16"/>
      <c r="I72" s="16"/>
      <c r="J72" s="16"/>
      <c r="K72" s="16"/>
      <c r="L72" s="16"/>
      <c r="M72" s="16"/>
      <c r="N72" s="22" t="s">
        <v>44</v>
      </c>
      <c r="O72" s="29" t="s">
        <v>38</v>
      </c>
      <c r="P72" s="29"/>
      <c r="Q72" s="27"/>
      <c r="R72" s="27"/>
      <c r="S72" s="23"/>
      <c r="T72" s="24"/>
      <c r="U72" s="24"/>
      <c r="V72" s="25"/>
      <c r="W72" s="23"/>
      <c r="X72" s="24"/>
      <c r="Y72" s="24"/>
      <c r="Z72" s="24"/>
      <c r="AA72" s="27"/>
      <c r="AB72" s="21"/>
    </row>
    <row r="73" spans="1:28" ht="38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22" t="s">
        <v>45</v>
      </c>
      <c r="O73" s="29"/>
      <c r="P73" s="29"/>
      <c r="Q73" s="27"/>
      <c r="R73" s="27"/>
      <c r="S73" s="23"/>
      <c r="T73" s="24"/>
      <c r="U73" s="24"/>
      <c r="V73" s="25"/>
      <c r="W73" s="23"/>
      <c r="X73" s="24"/>
      <c r="Y73" s="24"/>
      <c r="Z73" s="24"/>
      <c r="AA73" s="27"/>
      <c r="AB73" s="21"/>
    </row>
    <row r="74" spans="1:28" ht="10.5" customHeight="1">
      <c r="A74" s="16"/>
      <c r="B74" s="16"/>
      <c r="C74" s="16"/>
      <c r="D74" s="16"/>
      <c r="E74" s="16"/>
      <c r="F74" s="16"/>
      <c r="G74" s="16"/>
      <c r="H74" s="16" t="s">
        <v>46</v>
      </c>
      <c r="I74" s="16"/>
      <c r="J74" s="16"/>
      <c r="K74" s="16"/>
      <c r="L74" s="16"/>
      <c r="M74" s="16"/>
      <c r="N74" s="22" t="s">
        <v>47</v>
      </c>
      <c r="O74" s="29"/>
      <c r="P74" s="29"/>
      <c r="Q74" s="27"/>
      <c r="R74" s="27"/>
      <c r="S74" s="23"/>
      <c r="T74" s="24"/>
      <c r="U74" s="24"/>
      <c r="V74" s="25"/>
      <c r="W74" s="23"/>
      <c r="X74" s="24"/>
      <c r="Y74" s="24"/>
      <c r="Z74" s="24"/>
      <c r="AA74" s="27"/>
      <c r="AB74" s="21"/>
    </row>
    <row r="75" spans="1:28">
      <c r="A75" s="16"/>
      <c r="B75" s="16"/>
      <c r="C75" s="16"/>
      <c r="D75" s="16"/>
      <c r="E75" s="16"/>
      <c r="F75" s="16"/>
      <c r="G75" s="16"/>
      <c r="H75" s="16"/>
      <c r="I75" s="26" t="s">
        <v>103</v>
      </c>
      <c r="J75" s="16"/>
      <c r="K75" s="16"/>
      <c r="L75" s="16"/>
      <c r="M75" s="16"/>
      <c r="N75" s="22" t="s">
        <v>104</v>
      </c>
      <c r="O75" s="29"/>
      <c r="P75" s="29"/>
      <c r="Q75" s="27"/>
      <c r="R75" s="27"/>
      <c r="S75" s="23"/>
      <c r="T75" s="24"/>
      <c r="U75" s="24"/>
      <c r="V75" s="25"/>
      <c r="W75" s="23"/>
      <c r="X75" s="24"/>
      <c r="Y75" s="24"/>
      <c r="Z75" s="24"/>
      <c r="AA75" s="27"/>
      <c r="AB75" s="21"/>
    </row>
    <row r="76" spans="1:28" ht="13.5" thickBot="1">
      <c r="A76" s="16"/>
      <c r="B76" s="16"/>
      <c r="C76" s="16"/>
      <c r="D76" s="16"/>
      <c r="E76" s="16"/>
      <c r="F76" s="16"/>
      <c r="G76" s="16"/>
      <c r="H76" s="16"/>
      <c r="I76" s="16"/>
      <c r="J76" s="16" t="s">
        <v>50</v>
      </c>
      <c r="K76" s="16">
        <v>13</v>
      </c>
      <c r="L76" s="16" t="s">
        <v>51</v>
      </c>
      <c r="M76" s="16" t="s">
        <v>36</v>
      </c>
      <c r="N76" s="30" t="s">
        <v>105</v>
      </c>
      <c r="O76" s="29" t="s">
        <v>106</v>
      </c>
      <c r="P76" s="29"/>
      <c r="Q76" s="31">
        <f t="shared" ref="Q76:Q86" si="6">SUM(S76:V76)</f>
        <v>550</v>
      </c>
      <c r="R76" s="31">
        <v>550</v>
      </c>
      <c r="S76" s="23">
        <v>0</v>
      </c>
      <c r="T76" s="24">
        <v>100</v>
      </c>
      <c r="U76" s="24">
        <v>250</v>
      </c>
      <c r="V76" s="25">
        <v>200</v>
      </c>
      <c r="W76" s="23">
        <v>0</v>
      </c>
      <c r="X76" s="24">
        <v>182</v>
      </c>
      <c r="Y76" s="24"/>
      <c r="Z76" s="24"/>
      <c r="AA76" s="31">
        <f>SUM(W76:Z76)</f>
        <v>182</v>
      </c>
      <c r="AB76" s="21">
        <f>+AA76/Q76</f>
        <v>0.33090909090909093</v>
      </c>
    </row>
    <row r="77" spans="1:28" s="38" customFormat="1" ht="27.75" customHeight="1" thickBo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3"/>
      <c r="O77" s="34"/>
      <c r="P77" s="34"/>
      <c r="Q77" s="35"/>
      <c r="R77" s="36"/>
      <c r="S77" s="72" t="s">
        <v>107</v>
      </c>
      <c r="T77" s="73"/>
      <c r="U77" s="73"/>
      <c r="V77" s="73"/>
      <c r="W77" s="73"/>
      <c r="X77" s="73"/>
      <c r="Y77" s="73"/>
      <c r="Z77" s="73"/>
      <c r="AA77" s="35"/>
      <c r="AB77" s="37"/>
    </row>
    <row r="78" spans="1:28" ht="13.5" thickBot="1">
      <c r="A78" s="16"/>
      <c r="B78" s="16"/>
      <c r="C78" s="16"/>
      <c r="D78" s="16"/>
      <c r="E78" s="16"/>
      <c r="F78" s="16"/>
      <c r="G78" s="16"/>
      <c r="H78" s="16"/>
      <c r="I78" s="16"/>
      <c r="J78" s="16" t="s">
        <v>50</v>
      </c>
      <c r="K78" s="16">
        <v>13</v>
      </c>
      <c r="L78" s="16" t="s">
        <v>51</v>
      </c>
      <c r="M78" s="16" t="s">
        <v>54</v>
      </c>
      <c r="N78" s="30" t="s">
        <v>108</v>
      </c>
      <c r="O78" s="29" t="s">
        <v>106</v>
      </c>
      <c r="P78" s="29"/>
      <c r="Q78" s="27">
        <f t="shared" si="6"/>
        <v>100</v>
      </c>
      <c r="R78" s="27">
        <v>100</v>
      </c>
      <c r="S78" s="23">
        <v>0</v>
      </c>
      <c r="T78" s="24">
        <v>25</v>
      </c>
      <c r="U78" s="24">
        <v>55</v>
      </c>
      <c r="V78" s="25">
        <v>20</v>
      </c>
      <c r="W78" s="23">
        <v>20</v>
      </c>
      <c r="X78" s="24">
        <v>38</v>
      </c>
      <c r="Y78" s="24"/>
      <c r="Z78" s="24"/>
      <c r="AA78" s="31">
        <f>SUM(W78:Z78)</f>
        <v>58</v>
      </c>
      <c r="AB78" s="21">
        <f>+AA78/Q78</f>
        <v>0.57999999999999996</v>
      </c>
    </row>
    <row r="79" spans="1:28" s="38" customFormat="1" ht="27.75" customHeight="1" thickBo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3"/>
      <c r="O79" s="34"/>
      <c r="P79" s="34"/>
      <c r="Q79" s="35"/>
      <c r="R79" s="36"/>
      <c r="S79" s="72" t="s">
        <v>109</v>
      </c>
      <c r="T79" s="73"/>
      <c r="U79" s="73"/>
      <c r="V79" s="73"/>
      <c r="W79" s="73"/>
      <c r="X79" s="73"/>
      <c r="Y79" s="73"/>
      <c r="Z79" s="73"/>
      <c r="AA79" s="35"/>
      <c r="AB79" s="37"/>
    </row>
    <row r="80" spans="1:28" ht="26.25" thickBot="1">
      <c r="A80" s="16"/>
      <c r="B80" s="16"/>
      <c r="C80" s="16"/>
      <c r="D80" s="16"/>
      <c r="E80" s="16"/>
      <c r="F80" s="16"/>
      <c r="G80" s="16"/>
      <c r="H80" s="16"/>
      <c r="I80" s="16"/>
      <c r="J80" s="16" t="s">
        <v>50</v>
      </c>
      <c r="K80" s="16">
        <v>13</v>
      </c>
      <c r="L80" s="16" t="s">
        <v>51</v>
      </c>
      <c r="M80" s="16" t="s">
        <v>58</v>
      </c>
      <c r="N80" s="30" t="s">
        <v>110</v>
      </c>
      <c r="O80" s="29" t="s">
        <v>111</v>
      </c>
      <c r="P80" s="29"/>
      <c r="Q80" s="27">
        <f t="shared" si="6"/>
        <v>3000</v>
      </c>
      <c r="R80" s="27">
        <v>3000</v>
      </c>
      <c r="S80" s="23">
        <v>1000</v>
      </c>
      <c r="T80" s="24">
        <v>500</v>
      </c>
      <c r="U80" s="24">
        <v>500</v>
      </c>
      <c r="V80" s="25">
        <v>1000</v>
      </c>
      <c r="W80" s="23">
        <v>1235</v>
      </c>
      <c r="X80" s="24">
        <v>1291</v>
      </c>
      <c r="Y80" s="24"/>
      <c r="Z80" s="24"/>
      <c r="AA80" s="31">
        <f>SUM(W80:Z80)</f>
        <v>2526</v>
      </c>
      <c r="AB80" s="21">
        <f>+AA80/Q80</f>
        <v>0.84199999999999997</v>
      </c>
    </row>
    <row r="81" spans="1:28" s="38" customFormat="1" ht="27.75" customHeight="1" thickBo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3"/>
      <c r="O81" s="34"/>
      <c r="P81" s="34"/>
      <c r="Q81" s="35"/>
      <c r="R81" s="36"/>
      <c r="S81" s="72" t="s">
        <v>112</v>
      </c>
      <c r="T81" s="73"/>
      <c r="U81" s="73"/>
      <c r="V81" s="73"/>
      <c r="W81" s="73"/>
      <c r="X81" s="73"/>
      <c r="Y81" s="73"/>
      <c r="Z81" s="73"/>
      <c r="AA81" s="35"/>
      <c r="AB81" s="37"/>
    </row>
    <row r="82" spans="1:28" ht="13.5" customHeight="1" thickBot="1">
      <c r="A82" s="16"/>
      <c r="B82" s="16"/>
      <c r="C82" s="16"/>
      <c r="D82" s="16"/>
      <c r="E82" s="16"/>
      <c r="F82" s="16"/>
      <c r="G82" s="16"/>
      <c r="H82" s="16"/>
      <c r="I82" s="16"/>
      <c r="J82" s="16" t="s">
        <v>50</v>
      </c>
      <c r="K82" s="16">
        <v>13</v>
      </c>
      <c r="L82" s="16" t="s">
        <v>51</v>
      </c>
      <c r="M82" s="16" t="s">
        <v>93</v>
      </c>
      <c r="N82" s="30" t="s">
        <v>113</v>
      </c>
      <c r="O82" s="29" t="s">
        <v>114</v>
      </c>
      <c r="P82" s="29"/>
      <c r="Q82" s="27">
        <f t="shared" si="6"/>
        <v>650</v>
      </c>
      <c r="R82" s="27">
        <v>650</v>
      </c>
      <c r="S82" s="23">
        <v>0</v>
      </c>
      <c r="T82" s="24">
        <v>125</v>
      </c>
      <c r="U82" s="24">
        <v>305</v>
      </c>
      <c r="V82" s="25">
        <v>220</v>
      </c>
      <c r="W82" s="23">
        <v>20</v>
      </c>
      <c r="X82" s="24">
        <v>220</v>
      </c>
      <c r="Y82" s="24"/>
      <c r="Z82" s="24"/>
      <c r="AA82" s="31">
        <f>SUM(W82:Z82)</f>
        <v>240</v>
      </c>
      <c r="AB82" s="21">
        <f>+AA82/Q82</f>
        <v>0.36923076923076925</v>
      </c>
    </row>
    <row r="83" spans="1:28" s="38" customFormat="1" ht="27.75" customHeight="1" thickBo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3"/>
      <c r="O83" s="34"/>
      <c r="P83" s="34"/>
      <c r="Q83" s="35"/>
      <c r="R83" s="36"/>
      <c r="S83" s="72" t="s">
        <v>107</v>
      </c>
      <c r="T83" s="73"/>
      <c r="U83" s="73"/>
      <c r="V83" s="73"/>
      <c r="W83" s="73"/>
      <c r="X83" s="73"/>
      <c r="Y83" s="73"/>
      <c r="Z83" s="73"/>
      <c r="AA83" s="35"/>
      <c r="AB83" s="37"/>
    </row>
    <row r="84" spans="1:28" ht="26.25" thickBot="1">
      <c r="A84" s="16"/>
      <c r="B84" s="16"/>
      <c r="C84" s="16"/>
      <c r="D84" s="16"/>
      <c r="E84" s="16"/>
      <c r="F84" s="16"/>
      <c r="G84" s="16"/>
      <c r="H84" s="16"/>
      <c r="I84" s="16"/>
      <c r="J84" s="16" t="s">
        <v>50</v>
      </c>
      <c r="K84" s="16">
        <v>13</v>
      </c>
      <c r="L84" s="16" t="s">
        <v>51</v>
      </c>
      <c r="M84" s="16" t="s">
        <v>115</v>
      </c>
      <c r="N84" s="30" t="s">
        <v>116</v>
      </c>
      <c r="O84" s="29" t="s">
        <v>111</v>
      </c>
      <c r="P84" s="29"/>
      <c r="Q84" s="27">
        <f t="shared" si="6"/>
        <v>6500</v>
      </c>
      <c r="R84" s="27">
        <v>6500</v>
      </c>
      <c r="S84" s="23">
        <v>0</v>
      </c>
      <c r="T84" s="24">
        <v>1250</v>
      </c>
      <c r="U84" s="24">
        <v>3050</v>
      </c>
      <c r="V84" s="25">
        <v>2200</v>
      </c>
      <c r="W84" s="23">
        <v>270</v>
      </c>
      <c r="X84" s="24">
        <v>2075</v>
      </c>
      <c r="Y84" s="24"/>
      <c r="Z84" s="24"/>
      <c r="AA84" s="31">
        <f>SUM(W84:Z84)</f>
        <v>2345</v>
      </c>
      <c r="AB84" s="21">
        <f>+AA84/Q84</f>
        <v>0.36076923076923079</v>
      </c>
    </row>
    <row r="85" spans="1:28" s="38" customFormat="1" ht="27.75" customHeight="1" thickBo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3"/>
      <c r="O85" s="34"/>
      <c r="P85" s="34"/>
      <c r="Q85" s="35"/>
      <c r="R85" s="36"/>
      <c r="S85" s="72" t="s">
        <v>107</v>
      </c>
      <c r="T85" s="73"/>
      <c r="U85" s="73"/>
      <c r="V85" s="73"/>
      <c r="W85" s="73"/>
      <c r="X85" s="73"/>
      <c r="Y85" s="73"/>
      <c r="Z85" s="73"/>
      <c r="AA85" s="35"/>
      <c r="AB85" s="37"/>
    </row>
    <row r="86" spans="1:28" ht="13.5" thickBot="1">
      <c r="A86" s="16"/>
      <c r="B86" s="16"/>
      <c r="C86" s="16"/>
      <c r="D86" s="16"/>
      <c r="E86" s="16"/>
      <c r="F86" s="16"/>
      <c r="G86" s="16"/>
      <c r="H86" s="16"/>
      <c r="I86" s="16"/>
      <c r="J86" s="16" t="s">
        <v>50</v>
      </c>
      <c r="K86" s="16">
        <v>13</v>
      </c>
      <c r="L86" s="16" t="s">
        <v>51</v>
      </c>
      <c r="M86" s="16" t="s">
        <v>117</v>
      </c>
      <c r="N86" s="30" t="s">
        <v>118</v>
      </c>
      <c r="O86" s="29" t="s">
        <v>106</v>
      </c>
      <c r="P86" s="29"/>
      <c r="Q86" s="31">
        <f t="shared" si="6"/>
        <v>650</v>
      </c>
      <c r="R86" s="31">
        <v>650</v>
      </c>
      <c r="S86" s="48">
        <v>0</v>
      </c>
      <c r="T86" s="49">
        <v>125</v>
      </c>
      <c r="U86" s="49">
        <v>305</v>
      </c>
      <c r="V86" s="50">
        <v>220</v>
      </c>
      <c r="W86" s="48">
        <v>20</v>
      </c>
      <c r="X86" s="49">
        <v>220</v>
      </c>
      <c r="Y86" s="49"/>
      <c r="Z86" s="49"/>
      <c r="AA86" s="31">
        <f>SUM(W86:Z86)</f>
        <v>240</v>
      </c>
      <c r="AB86" s="21">
        <f>+AA86/Q86</f>
        <v>0.36923076923076925</v>
      </c>
    </row>
    <row r="87" spans="1:28" s="38" customFormat="1" ht="27.75" customHeight="1" thickBo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3"/>
      <c r="O87" s="34"/>
      <c r="P87" s="34"/>
      <c r="Q87" s="35"/>
      <c r="R87" s="36"/>
      <c r="S87" s="72" t="s">
        <v>107</v>
      </c>
      <c r="T87" s="73"/>
      <c r="U87" s="73"/>
      <c r="V87" s="73"/>
      <c r="W87" s="73"/>
      <c r="X87" s="73"/>
      <c r="Y87" s="73"/>
      <c r="Z87" s="73"/>
      <c r="AA87" s="35"/>
      <c r="AB87" s="37"/>
    </row>
    <row r="88" spans="1:28" s="53" customFormat="1">
      <c r="A88" s="71" t="s">
        <v>119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39">
        <v>6</v>
      </c>
      <c r="P88" s="40">
        <v>5589819.6103000008</v>
      </c>
      <c r="Q88" s="51">
        <f>SUM(Q76:Q86)</f>
        <v>11450</v>
      </c>
      <c r="R88" s="51">
        <v>11450</v>
      </c>
      <c r="S88" s="52">
        <f t="shared" ref="S88:Z88" si="7">SUM(S76:S86)</f>
        <v>1000</v>
      </c>
      <c r="T88" s="43">
        <f t="shared" si="7"/>
        <v>2125</v>
      </c>
      <c r="U88" s="43">
        <f t="shared" si="7"/>
        <v>4465</v>
      </c>
      <c r="V88" s="44">
        <f t="shared" si="7"/>
        <v>3860</v>
      </c>
      <c r="W88" s="52">
        <f t="shared" si="7"/>
        <v>1565</v>
      </c>
      <c r="X88" s="43">
        <f t="shared" si="7"/>
        <v>4026</v>
      </c>
      <c r="Y88" s="43">
        <f t="shared" si="7"/>
        <v>0</v>
      </c>
      <c r="Z88" s="43">
        <f t="shared" si="7"/>
        <v>0</v>
      </c>
      <c r="AA88" s="41">
        <f>SUM(AA76:AA87)</f>
        <v>5591</v>
      </c>
      <c r="AB88" s="45">
        <f>+AA88/Q88</f>
        <v>0.48829694323144107</v>
      </c>
    </row>
    <row r="89" spans="1:28" s="53" customFormat="1">
      <c r="A89" s="71" t="s">
        <v>120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41">
        <f>SUM(O88,O66,O48,O27)</f>
        <v>19</v>
      </c>
      <c r="P89" s="41">
        <f t="shared" ref="P89:AA89" si="8">SUM(P88,P66,P48,P27)</f>
        <v>296959757.98582</v>
      </c>
      <c r="Q89" s="41">
        <f t="shared" si="8"/>
        <v>14484</v>
      </c>
      <c r="R89" s="41">
        <f t="shared" si="8"/>
        <v>14484</v>
      </c>
      <c r="S89" s="41">
        <f t="shared" si="8"/>
        <v>1010</v>
      </c>
      <c r="T89" s="41">
        <f t="shared" si="8"/>
        <v>2734</v>
      </c>
      <c r="U89" s="41">
        <f t="shared" si="8"/>
        <v>5524</v>
      </c>
      <c r="V89" s="41">
        <f t="shared" si="8"/>
        <v>5216</v>
      </c>
      <c r="W89" s="41">
        <f t="shared" si="8"/>
        <v>2021</v>
      </c>
      <c r="X89" s="41">
        <f t="shared" si="8"/>
        <v>5003</v>
      </c>
      <c r="Y89" s="41">
        <f t="shared" si="8"/>
        <v>0</v>
      </c>
      <c r="Z89" s="41">
        <f t="shared" si="8"/>
        <v>0</v>
      </c>
      <c r="AA89" s="41">
        <f t="shared" si="8"/>
        <v>6197</v>
      </c>
      <c r="AB89" s="45">
        <f>+AA89/Q89</f>
        <v>0.42785142225904449</v>
      </c>
    </row>
    <row r="90" spans="1:28">
      <c r="A90" s="16"/>
      <c r="B90" s="26" t="s">
        <v>115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22" t="s">
        <v>121</v>
      </c>
      <c r="O90" s="29" t="s">
        <v>38</v>
      </c>
      <c r="P90" s="29"/>
      <c r="Q90" s="27"/>
      <c r="R90" s="27"/>
      <c r="S90" s="23"/>
      <c r="T90" s="24"/>
      <c r="U90" s="24"/>
      <c r="V90" s="25"/>
      <c r="W90" s="23"/>
      <c r="X90" s="24"/>
      <c r="Y90" s="24"/>
      <c r="Z90" s="24"/>
      <c r="AA90" s="27"/>
      <c r="AB90" s="21"/>
    </row>
    <row r="91" spans="1:28">
      <c r="A91" s="16"/>
      <c r="B91" s="16"/>
      <c r="C91" s="16">
        <v>2</v>
      </c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22" t="s">
        <v>39</v>
      </c>
      <c r="O91" s="29"/>
      <c r="P91" s="29"/>
      <c r="Q91" s="27"/>
      <c r="R91" s="27"/>
      <c r="S91" s="23"/>
      <c r="T91" s="24"/>
      <c r="U91" s="24"/>
      <c r="V91" s="25"/>
      <c r="W91" s="23"/>
      <c r="X91" s="24"/>
      <c r="Y91" s="24"/>
      <c r="Z91" s="24"/>
      <c r="AA91" s="27"/>
      <c r="AB91" s="21"/>
    </row>
    <row r="92" spans="1:28">
      <c r="A92" s="16"/>
      <c r="B92" s="16"/>
      <c r="C92" s="16"/>
      <c r="D92" s="16">
        <v>2</v>
      </c>
      <c r="E92" s="16"/>
      <c r="F92" s="16"/>
      <c r="G92" s="16"/>
      <c r="H92" s="16"/>
      <c r="I92" s="16"/>
      <c r="J92" s="16"/>
      <c r="K92" s="16"/>
      <c r="L92" s="16"/>
      <c r="M92" s="16"/>
      <c r="N92" s="22" t="s">
        <v>40</v>
      </c>
      <c r="O92" s="29"/>
      <c r="P92" s="29"/>
      <c r="Q92" s="27"/>
      <c r="R92" s="27"/>
      <c r="S92" s="23"/>
      <c r="T92" s="24"/>
      <c r="U92" s="24"/>
      <c r="V92" s="25"/>
      <c r="W92" s="23"/>
      <c r="X92" s="24"/>
      <c r="Y92" s="24"/>
      <c r="Z92" s="24"/>
      <c r="AA92" s="27"/>
      <c r="AB92" s="21"/>
    </row>
    <row r="93" spans="1:28">
      <c r="A93" s="16"/>
      <c r="B93" s="16"/>
      <c r="C93" s="16"/>
      <c r="D93" s="16"/>
      <c r="E93" s="26" t="s">
        <v>36</v>
      </c>
      <c r="F93" s="16"/>
      <c r="G93" s="16"/>
      <c r="H93" s="16"/>
      <c r="I93" s="16"/>
      <c r="J93" s="16"/>
      <c r="K93" s="16"/>
      <c r="L93" s="16"/>
      <c r="M93" s="16"/>
      <c r="N93" s="22" t="s">
        <v>41</v>
      </c>
      <c r="O93" s="29"/>
      <c r="P93" s="29"/>
      <c r="Q93" s="27"/>
      <c r="R93" s="27"/>
      <c r="S93" s="23"/>
      <c r="T93" s="24"/>
      <c r="U93" s="24"/>
      <c r="V93" s="25"/>
      <c r="W93" s="23"/>
      <c r="X93" s="24"/>
      <c r="Y93" s="24"/>
      <c r="Z93" s="24"/>
      <c r="AA93" s="27"/>
      <c r="AB93" s="21"/>
    </row>
    <row r="94" spans="1:28">
      <c r="A94" s="16"/>
      <c r="B94" s="16"/>
      <c r="C94" s="16"/>
      <c r="D94" s="16"/>
      <c r="E94" s="16"/>
      <c r="F94" s="16" t="s">
        <v>122</v>
      </c>
      <c r="G94" s="16"/>
      <c r="H94" s="16"/>
      <c r="I94" s="16"/>
      <c r="J94" s="16"/>
      <c r="K94" s="16"/>
      <c r="L94" s="16"/>
      <c r="M94" s="16"/>
      <c r="N94" s="30" t="s">
        <v>123</v>
      </c>
      <c r="O94" s="29"/>
      <c r="P94" s="29"/>
      <c r="Q94" s="27"/>
      <c r="R94" s="27"/>
      <c r="S94" s="23"/>
      <c r="T94" s="24"/>
      <c r="U94" s="24"/>
      <c r="V94" s="25"/>
      <c r="W94" s="23"/>
      <c r="X94" s="24"/>
      <c r="Y94" s="24"/>
      <c r="Z94" s="24"/>
      <c r="AA94" s="27"/>
      <c r="AB94" s="21"/>
    </row>
    <row r="95" spans="1:28">
      <c r="A95" s="16"/>
      <c r="B95" s="16"/>
      <c r="C95" s="16"/>
      <c r="D95" s="16"/>
      <c r="E95" s="16"/>
      <c r="F95" s="16"/>
      <c r="G95" s="16">
        <v>1</v>
      </c>
      <c r="H95" s="16"/>
      <c r="I95" s="16"/>
      <c r="J95" s="16"/>
      <c r="K95" s="16"/>
      <c r="L95" s="16"/>
      <c r="M95" s="16"/>
      <c r="N95" s="30" t="s">
        <v>124</v>
      </c>
      <c r="O95" s="29"/>
      <c r="P95" s="29"/>
      <c r="Q95" s="27"/>
      <c r="R95" s="27"/>
      <c r="S95" s="23"/>
      <c r="T95" s="24"/>
      <c r="U95" s="24"/>
      <c r="V95" s="25"/>
      <c r="W95" s="23"/>
      <c r="X95" s="24"/>
      <c r="Y95" s="24"/>
      <c r="Z95" s="24"/>
      <c r="AA95" s="27"/>
      <c r="AB95" s="21"/>
    </row>
    <row r="96" spans="1:28" ht="12.75" customHeight="1">
      <c r="A96" s="16"/>
      <c r="B96" s="16"/>
      <c r="C96" s="16"/>
      <c r="D96" s="16"/>
      <c r="E96" s="16"/>
      <c r="F96" s="16"/>
      <c r="G96" s="16"/>
      <c r="H96" s="16" t="s">
        <v>125</v>
      </c>
      <c r="I96" s="16"/>
      <c r="J96" s="16"/>
      <c r="K96" s="16"/>
      <c r="L96" s="16"/>
      <c r="M96" s="16"/>
      <c r="N96" s="30" t="s">
        <v>126</v>
      </c>
      <c r="O96" s="29"/>
      <c r="P96" s="29"/>
      <c r="Q96" s="27"/>
      <c r="R96" s="27"/>
      <c r="S96" s="23"/>
      <c r="T96" s="24"/>
      <c r="U96" s="24"/>
      <c r="V96" s="25"/>
      <c r="W96" s="23"/>
      <c r="X96" s="24"/>
      <c r="Y96" s="24"/>
      <c r="Z96" s="24"/>
      <c r="AA96" s="27"/>
      <c r="AB96" s="21"/>
    </row>
    <row r="97" spans="1:28" ht="12" customHeight="1">
      <c r="A97" s="16"/>
      <c r="B97" s="16"/>
      <c r="C97" s="16"/>
      <c r="D97" s="16"/>
      <c r="E97" s="16"/>
      <c r="F97" s="16"/>
      <c r="G97" s="16"/>
      <c r="H97" s="16"/>
      <c r="I97" s="26" t="s">
        <v>48</v>
      </c>
      <c r="J97" s="16"/>
      <c r="K97" s="16"/>
      <c r="L97" s="16"/>
      <c r="M97" s="16"/>
      <c r="N97" s="54" t="s">
        <v>127</v>
      </c>
      <c r="O97" s="29"/>
      <c r="P97" s="29"/>
      <c r="Q97" s="27"/>
      <c r="R97" s="27"/>
      <c r="S97" s="23"/>
      <c r="T97" s="24"/>
      <c r="U97" s="24"/>
      <c r="V97" s="25"/>
      <c r="W97" s="23"/>
      <c r="X97" s="24"/>
      <c r="Y97" s="24"/>
      <c r="Z97" s="24"/>
      <c r="AA97" s="27"/>
      <c r="AB97" s="21"/>
    </row>
    <row r="98" spans="1:28" ht="25.5">
      <c r="A98" s="16"/>
      <c r="B98" s="16"/>
      <c r="C98" s="16"/>
      <c r="D98" s="16"/>
      <c r="E98" s="16"/>
      <c r="F98" s="16"/>
      <c r="G98" s="16"/>
      <c r="H98" s="16"/>
      <c r="I98" s="16"/>
      <c r="J98" s="16" t="s">
        <v>50</v>
      </c>
      <c r="K98" s="16">
        <v>13</v>
      </c>
      <c r="L98" s="16" t="s">
        <v>51</v>
      </c>
      <c r="M98" s="26" t="s">
        <v>36</v>
      </c>
      <c r="N98" s="30" t="s">
        <v>128</v>
      </c>
      <c r="O98" s="29" t="s">
        <v>89</v>
      </c>
      <c r="P98" s="29"/>
      <c r="Q98" s="27">
        <v>4</v>
      </c>
      <c r="R98" s="27">
        <v>4</v>
      </c>
      <c r="S98" s="23">
        <v>2</v>
      </c>
      <c r="T98" s="24">
        <v>0</v>
      </c>
      <c r="U98" s="24">
        <v>1</v>
      </c>
      <c r="V98" s="25">
        <v>1</v>
      </c>
      <c r="W98" s="23">
        <v>2</v>
      </c>
      <c r="X98" s="24">
        <v>0</v>
      </c>
      <c r="Y98" s="24"/>
      <c r="Z98" s="24"/>
      <c r="AA98" s="31">
        <f>SUM(W98:Z98)</f>
        <v>2</v>
      </c>
      <c r="AB98" s="21">
        <f>+AA98/Q98</f>
        <v>0.5</v>
      </c>
    </row>
    <row r="99" spans="1:28" ht="13.5" thickBot="1">
      <c r="A99" s="16"/>
      <c r="B99" s="16"/>
      <c r="C99" s="16"/>
      <c r="D99" s="16"/>
      <c r="E99" s="16"/>
      <c r="F99" s="16"/>
      <c r="G99" s="16"/>
      <c r="H99" s="16"/>
      <c r="I99" s="26" t="s">
        <v>64</v>
      </c>
      <c r="J99" s="16" t="s">
        <v>50</v>
      </c>
      <c r="K99" s="16">
        <v>13</v>
      </c>
      <c r="L99" s="16" t="s">
        <v>51</v>
      </c>
      <c r="M99" s="26" t="s">
        <v>36</v>
      </c>
      <c r="N99" s="30" t="s">
        <v>129</v>
      </c>
      <c r="O99" s="29" t="s">
        <v>130</v>
      </c>
      <c r="P99" s="29"/>
      <c r="Q99" s="27">
        <v>4</v>
      </c>
      <c r="R99" s="27">
        <v>4</v>
      </c>
      <c r="S99" s="23">
        <v>0</v>
      </c>
      <c r="T99" s="24">
        <v>2</v>
      </c>
      <c r="U99" s="24">
        <v>0</v>
      </c>
      <c r="V99" s="25">
        <v>2</v>
      </c>
      <c r="W99" s="23">
        <v>0</v>
      </c>
      <c r="X99" s="24">
        <v>0</v>
      </c>
      <c r="Y99" s="24"/>
      <c r="Z99" s="24"/>
      <c r="AA99" s="31">
        <f>SUM(W99:Z99)</f>
        <v>0</v>
      </c>
      <c r="AB99" s="21">
        <f>+AA99/Q99</f>
        <v>0</v>
      </c>
    </row>
    <row r="100" spans="1:28" s="38" customFormat="1" ht="36.75" customHeight="1" thickBo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3"/>
      <c r="O100" s="34"/>
      <c r="P100" s="34"/>
      <c r="Q100" s="35"/>
      <c r="R100" s="36"/>
      <c r="S100" s="72" t="s">
        <v>131</v>
      </c>
      <c r="T100" s="73"/>
      <c r="U100" s="73"/>
      <c r="V100" s="73"/>
      <c r="W100" s="73"/>
      <c r="X100" s="73"/>
      <c r="Y100" s="73"/>
      <c r="Z100" s="73"/>
      <c r="AA100" s="35"/>
      <c r="AB100" s="37"/>
    </row>
    <row r="101" spans="1:28">
      <c r="A101" s="74" t="s">
        <v>132</v>
      </c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55">
        <v>2</v>
      </c>
      <c r="P101" s="56">
        <v>719839.56466666667</v>
      </c>
      <c r="Q101" s="57">
        <f>SUM(Q98:Q99)</f>
        <v>8</v>
      </c>
      <c r="R101" s="57">
        <v>8</v>
      </c>
      <c r="S101" s="58">
        <f>SUM(S98:S99)</f>
        <v>2</v>
      </c>
      <c r="T101" s="59">
        <f t="shared" ref="T101:V101" si="9">SUM(T98:T99)</f>
        <v>2</v>
      </c>
      <c r="U101" s="59">
        <f t="shared" si="9"/>
        <v>1</v>
      </c>
      <c r="V101" s="60">
        <f t="shared" si="9"/>
        <v>3</v>
      </c>
      <c r="W101" s="58">
        <f>SUM(W98:W99)</f>
        <v>2</v>
      </c>
      <c r="X101" s="59">
        <f t="shared" ref="X101:Z101" si="10">SUM(X98:X99)</f>
        <v>0</v>
      </c>
      <c r="Y101" s="59">
        <f t="shared" si="10"/>
        <v>0</v>
      </c>
      <c r="Z101" s="59">
        <f t="shared" si="10"/>
        <v>0</v>
      </c>
      <c r="AA101" s="57">
        <f>SUM(AA98:AA100)</f>
        <v>2</v>
      </c>
      <c r="AB101" s="61">
        <f>+AA101/Q101</f>
        <v>0.25</v>
      </c>
    </row>
    <row r="102" spans="1:28" s="53" customFormat="1">
      <c r="A102" s="71" t="s">
        <v>120</v>
      </c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41">
        <f>SUM(O101,O89)</f>
        <v>21</v>
      </c>
      <c r="P102" s="41">
        <f>SUM(P101,P89)</f>
        <v>297679597.55048668</v>
      </c>
      <c r="Q102" s="41">
        <f>SUM(Q101,Q89)</f>
        <v>14492</v>
      </c>
      <c r="R102" s="41">
        <f t="shared" ref="R102:AA102" si="11">SUM(R101,R89)</f>
        <v>14492</v>
      </c>
      <c r="S102" s="41">
        <f t="shared" si="11"/>
        <v>1012</v>
      </c>
      <c r="T102" s="41">
        <f t="shared" si="11"/>
        <v>2736</v>
      </c>
      <c r="U102" s="41">
        <f t="shared" si="11"/>
        <v>5525</v>
      </c>
      <c r="V102" s="41">
        <f t="shared" si="11"/>
        <v>5219</v>
      </c>
      <c r="W102" s="41">
        <f t="shared" si="11"/>
        <v>2023</v>
      </c>
      <c r="X102" s="41">
        <f t="shared" si="11"/>
        <v>5003</v>
      </c>
      <c r="Y102" s="41">
        <f t="shared" si="11"/>
        <v>0</v>
      </c>
      <c r="Z102" s="42">
        <f t="shared" si="11"/>
        <v>0</v>
      </c>
      <c r="AA102" s="57">
        <f t="shared" si="11"/>
        <v>6199</v>
      </c>
      <c r="AB102" s="45">
        <f>+AA102/Q102</f>
        <v>0.42775324316864477</v>
      </c>
    </row>
    <row r="103" spans="1:28"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AA103" s="28"/>
      <c r="AB103" s="62"/>
    </row>
    <row r="104" spans="1:28">
      <c r="I104" s="63"/>
      <c r="J104" s="63"/>
      <c r="K104" s="4"/>
      <c r="L104" s="4"/>
    </row>
    <row r="105" spans="1:28" ht="13.5">
      <c r="A105" s="67"/>
      <c r="B105" s="68"/>
      <c r="C105" s="68"/>
      <c r="D105" s="68"/>
      <c r="E105" s="68"/>
      <c r="F105" s="68"/>
      <c r="G105" s="68"/>
      <c r="H105" s="68"/>
      <c r="I105" s="69"/>
      <c r="J105" s="69"/>
      <c r="K105" s="69"/>
      <c r="L105" s="69"/>
      <c r="M105" s="69"/>
      <c r="N105" s="69"/>
      <c r="O105" s="70"/>
      <c r="P105" s="70"/>
    </row>
    <row r="106" spans="1:28" ht="13.5">
      <c r="A106" s="67"/>
      <c r="B106" s="68"/>
      <c r="C106" s="68"/>
      <c r="D106" s="68"/>
      <c r="E106" s="68"/>
      <c r="F106" s="68"/>
      <c r="G106" s="68"/>
      <c r="H106" s="68"/>
      <c r="I106" s="69"/>
      <c r="J106" s="69"/>
      <c r="K106" s="69"/>
      <c r="L106" s="69"/>
      <c r="M106" s="69"/>
      <c r="N106" s="69"/>
      <c r="O106" s="70"/>
      <c r="P106" s="70"/>
    </row>
    <row r="107" spans="1:28" ht="13.5">
      <c r="A107" s="68"/>
      <c r="B107" s="68"/>
      <c r="C107" s="68"/>
      <c r="D107" s="68"/>
      <c r="E107" s="68"/>
      <c r="F107" s="68"/>
      <c r="G107" s="68"/>
      <c r="H107" s="68"/>
      <c r="I107" s="69"/>
      <c r="J107" s="69"/>
      <c r="K107" s="69"/>
      <c r="L107" s="69"/>
      <c r="M107" s="69"/>
      <c r="N107" s="69"/>
      <c r="O107" s="70"/>
      <c r="P107" s="70"/>
    </row>
    <row r="108" spans="1:28" ht="13.5">
      <c r="A108" s="68"/>
      <c r="B108" s="68"/>
      <c r="C108" s="68"/>
      <c r="D108" s="68"/>
      <c r="E108" s="68"/>
      <c r="F108" s="68"/>
      <c r="G108" s="68"/>
      <c r="H108" s="68"/>
      <c r="I108" s="69"/>
      <c r="J108" s="69"/>
      <c r="K108" s="69"/>
      <c r="L108" s="69"/>
      <c r="M108" s="69"/>
      <c r="N108" s="69"/>
      <c r="O108" s="70"/>
      <c r="P108" s="70"/>
    </row>
    <row r="109" spans="1:28" ht="13.5">
      <c r="A109" s="67"/>
      <c r="B109" s="68"/>
      <c r="C109" s="68"/>
      <c r="D109" s="68"/>
      <c r="E109" s="68"/>
      <c r="F109" s="68"/>
      <c r="G109" s="68"/>
      <c r="H109" s="68"/>
      <c r="I109" s="69"/>
      <c r="J109" s="69"/>
      <c r="K109" s="69"/>
      <c r="L109" s="69"/>
      <c r="M109" s="69"/>
      <c r="N109" s="69"/>
      <c r="O109" s="70"/>
      <c r="P109" s="70"/>
    </row>
    <row r="110" spans="1:28" ht="13.5">
      <c r="A110" s="67"/>
      <c r="B110" s="68"/>
      <c r="C110" s="68"/>
      <c r="D110" s="68"/>
      <c r="E110" s="68"/>
      <c r="F110" s="68"/>
      <c r="G110" s="68"/>
      <c r="H110" s="68"/>
      <c r="I110" s="69"/>
      <c r="J110" s="69"/>
      <c r="K110" s="69"/>
      <c r="L110" s="69"/>
      <c r="M110" s="69"/>
      <c r="N110" s="69"/>
      <c r="O110" s="70"/>
      <c r="P110" s="70"/>
    </row>
    <row r="111" spans="1:28" ht="13.5">
      <c r="A111" s="67"/>
      <c r="B111" s="68"/>
      <c r="C111" s="68"/>
      <c r="D111" s="68"/>
      <c r="E111" s="68"/>
      <c r="F111" s="68"/>
      <c r="G111" s="68"/>
      <c r="H111" s="68"/>
      <c r="I111" s="69"/>
      <c r="J111" s="69"/>
      <c r="K111" s="69"/>
      <c r="L111" s="69"/>
      <c r="M111" s="69"/>
      <c r="N111" s="69"/>
      <c r="O111" s="70"/>
      <c r="P111" s="70"/>
    </row>
    <row r="112" spans="1:28" ht="13.5">
      <c r="A112" s="67"/>
      <c r="B112" s="68"/>
      <c r="C112" s="68"/>
      <c r="D112" s="68"/>
      <c r="E112" s="68"/>
      <c r="F112" s="68"/>
      <c r="G112" s="68"/>
      <c r="H112" s="68"/>
      <c r="I112" s="69"/>
      <c r="J112" s="69"/>
      <c r="K112" s="69"/>
      <c r="L112" s="69"/>
      <c r="M112" s="69"/>
      <c r="N112" s="69"/>
      <c r="O112" s="70"/>
      <c r="P112" s="70"/>
    </row>
    <row r="113" spans="1:16" ht="13.5">
      <c r="A113" s="67"/>
      <c r="B113" s="68"/>
      <c r="C113" s="68"/>
      <c r="D113" s="68"/>
      <c r="E113" s="68"/>
      <c r="F113" s="68"/>
      <c r="G113" s="68"/>
      <c r="H113" s="68"/>
      <c r="I113" s="69"/>
      <c r="J113" s="69"/>
      <c r="K113" s="69"/>
      <c r="L113" s="69"/>
      <c r="M113" s="69"/>
      <c r="N113" s="69"/>
      <c r="O113" s="70"/>
      <c r="P113" s="70"/>
    </row>
    <row r="114" spans="1:16" ht="13.5">
      <c r="A114" s="67"/>
      <c r="B114" s="68"/>
      <c r="C114" s="68"/>
      <c r="D114" s="68"/>
      <c r="E114" s="68"/>
      <c r="F114" s="68"/>
      <c r="G114" s="68"/>
      <c r="H114" s="68"/>
      <c r="I114" s="69"/>
      <c r="J114" s="69"/>
      <c r="K114" s="69"/>
      <c r="L114" s="69"/>
      <c r="M114" s="69"/>
      <c r="N114" s="69"/>
      <c r="O114" s="70"/>
      <c r="P114" s="70"/>
    </row>
    <row r="115" spans="1:16" ht="13.5">
      <c r="A115" s="67"/>
      <c r="B115" s="68"/>
      <c r="C115" s="68"/>
      <c r="D115" s="68"/>
      <c r="E115" s="68"/>
      <c r="F115" s="68"/>
      <c r="G115" s="68"/>
      <c r="H115" s="68"/>
      <c r="I115" s="69"/>
      <c r="J115" s="69"/>
      <c r="K115" s="69"/>
      <c r="L115" s="69"/>
      <c r="M115" s="69"/>
      <c r="N115" s="69"/>
      <c r="O115" s="70"/>
      <c r="P115" s="70"/>
    </row>
    <row r="116" spans="1:16">
      <c r="A116" s="75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69"/>
    </row>
    <row r="117" spans="1:16" ht="13.5">
      <c r="A117" s="67"/>
      <c r="B117" s="68"/>
      <c r="C117" s="68"/>
      <c r="D117" s="68"/>
      <c r="E117" s="68"/>
      <c r="F117" s="68"/>
      <c r="G117" s="68"/>
      <c r="H117" s="68"/>
      <c r="I117" s="69"/>
      <c r="J117" s="69"/>
      <c r="K117" s="69"/>
      <c r="L117" s="69"/>
      <c r="M117" s="69"/>
      <c r="N117" s="69"/>
      <c r="O117" s="70"/>
      <c r="P117" s="70"/>
    </row>
    <row r="118" spans="1:16" ht="13.5">
      <c r="A118" s="67"/>
      <c r="B118" s="68"/>
      <c r="C118" s="68"/>
      <c r="D118" s="68"/>
      <c r="E118" s="68"/>
      <c r="F118" s="68"/>
      <c r="G118" s="68"/>
      <c r="H118" s="68"/>
      <c r="I118" s="69"/>
      <c r="J118" s="69"/>
      <c r="K118" s="69"/>
      <c r="L118" s="69"/>
      <c r="M118" s="69"/>
      <c r="N118" s="69"/>
      <c r="O118" s="70"/>
      <c r="P118" s="70"/>
    </row>
    <row r="119" spans="1:16" ht="13.5">
      <c r="A119" s="67"/>
      <c r="B119" s="68"/>
      <c r="C119" s="68"/>
      <c r="D119" s="68"/>
      <c r="E119" s="68"/>
      <c r="F119" s="68"/>
      <c r="G119" s="68"/>
      <c r="H119" s="68"/>
      <c r="I119" s="69"/>
      <c r="J119" s="69"/>
      <c r="K119" s="69"/>
      <c r="L119" s="69"/>
      <c r="M119" s="69"/>
      <c r="N119" s="69"/>
      <c r="O119" s="70"/>
      <c r="P119" s="70"/>
    </row>
    <row r="120" spans="1:16" ht="13.5">
      <c r="A120" s="67"/>
    </row>
  </sheetData>
  <mergeCells count="53">
    <mergeCell ref="X1:Z1"/>
    <mergeCell ref="A2:AB2"/>
    <mergeCell ref="A3:AB3"/>
    <mergeCell ref="A4:AB4"/>
    <mergeCell ref="U5:V5"/>
    <mergeCell ref="Y5:Z5"/>
    <mergeCell ref="K8:K10"/>
    <mergeCell ref="L8:L10"/>
    <mergeCell ref="M8:M10"/>
    <mergeCell ref="N8:N10"/>
    <mergeCell ref="A6:V6"/>
    <mergeCell ref="A7:M7"/>
    <mergeCell ref="A8:A10"/>
    <mergeCell ref="B8:B10"/>
    <mergeCell ref="C8:C10"/>
    <mergeCell ref="D8:D10"/>
    <mergeCell ref="E8:E10"/>
    <mergeCell ref="F8:F10"/>
    <mergeCell ref="G8:G10"/>
    <mergeCell ref="H8:H10"/>
    <mergeCell ref="A66:N66"/>
    <mergeCell ref="AA9:AA10"/>
    <mergeCell ref="AB9:AB10"/>
    <mergeCell ref="S24:Z24"/>
    <mergeCell ref="S26:Z26"/>
    <mergeCell ref="A27:N27"/>
    <mergeCell ref="S38:Z38"/>
    <mergeCell ref="O8:O10"/>
    <mergeCell ref="P8:P10"/>
    <mergeCell ref="Q8:Z8"/>
    <mergeCell ref="Q9:Q10"/>
    <mergeCell ref="R9:R10"/>
    <mergeCell ref="S9:V9"/>
    <mergeCell ref="W9:Z9"/>
    <mergeCell ref="I8:I10"/>
    <mergeCell ref="J8:J10"/>
    <mergeCell ref="S40:Z40"/>
    <mergeCell ref="S44:Z44"/>
    <mergeCell ref="S47:Z47"/>
    <mergeCell ref="A48:N48"/>
    <mergeCell ref="S65:Z65"/>
    <mergeCell ref="A116:O116"/>
    <mergeCell ref="S77:Z77"/>
    <mergeCell ref="S79:Z79"/>
    <mergeCell ref="S81:Z81"/>
    <mergeCell ref="S83:Z83"/>
    <mergeCell ref="S85:Z85"/>
    <mergeCell ref="S87:Z87"/>
    <mergeCell ref="A88:N88"/>
    <mergeCell ref="A89:N89"/>
    <mergeCell ref="S100:Z100"/>
    <mergeCell ref="A101:N101"/>
    <mergeCell ref="A102:N102"/>
  </mergeCells>
  <printOptions horizontalCentered="1"/>
  <pageMargins left="0.41" right="0.21" top="0.45" bottom="0.39" header="0.31496062992125984" footer="0.31496062992125984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CECOP2014</vt:lpstr>
      <vt:lpstr>CECOP2014!Títulos_a_imprimir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Danae</dc:creator>
  <cp:lastModifiedBy>VERO MONTES</cp:lastModifiedBy>
  <dcterms:created xsi:type="dcterms:W3CDTF">2014-07-15T19:58:41Z</dcterms:created>
  <dcterms:modified xsi:type="dcterms:W3CDTF">2014-08-11T19:32:27Z</dcterms:modified>
</cp:coreProperties>
</file>