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0" windowWidth="12780" windowHeight="10230" tabRatio="658" activeTab="1"/>
  </bookViews>
  <sheets>
    <sheet name="RESUMEN" sheetId="7" r:id="rId1"/>
    <sheet name="PISO" sheetId="4" r:id="rId2"/>
    <sheet name="P.E.O.C." sheetId="5" r:id="rId3"/>
    <sheet name="G.S.E." sheetId="6" r:id="rId4"/>
  </sheets>
  <externalReferences>
    <externalReference r:id="rId5"/>
  </externalReferences>
  <definedNames>
    <definedName name="_xlnm._FilterDatabase" localSheetId="3" hidden="1">G.S.E.!$A$7:$X$151</definedName>
    <definedName name="_xlnm._FilterDatabase" localSheetId="2" hidden="1">P.E.O.C.!$A$7:$AI$47</definedName>
    <definedName name="_xlnm._FilterDatabase" localSheetId="1" hidden="1">PISO!$A$5:$R$848</definedName>
    <definedName name="_xlnm.Print_Area" localSheetId="3">G.S.E.!$A$1:$M$151</definedName>
    <definedName name="_xlnm.Print_Area" localSheetId="2">P.E.O.C.!$A$1:$L$47</definedName>
    <definedName name="_xlnm.Print_Area" localSheetId="1">PISO!$A$1:$M$848</definedName>
    <definedName name="_xlnm.Print_Area" localSheetId="0">RESUMEN!$A$1:$I$80</definedName>
    <definedName name="_xlnm.Print_Titles" localSheetId="3">G.S.E.!$1:$7</definedName>
    <definedName name="_xlnm.Print_Titles" localSheetId="2">P.E.O.C.!$1:$7</definedName>
    <definedName name="_xlnm.Print_Titles" localSheetId="1">PISO!$1:$5</definedName>
    <definedName name="_xlnm.Print_Titles" localSheetId="0">RESUMEN!$A:$I,RESUMEN!$1:$5</definedName>
  </definedNames>
  <calcPr calcId="125725"/>
</workbook>
</file>

<file path=xl/calcChain.xml><?xml version="1.0" encoding="utf-8"?>
<calcChain xmlns="http://schemas.openxmlformats.org/spreadsheetml/2006/main">
  <c r="C78" i="7"/>
  <c r="B78"/>
  <c r="H77"/>
  <c r="G77"/>
  <c r="F77"/>
  <c r="E77"/>
  <c r="D77"/>
  <c r="H76"/>
  <c r="G76"/>
  <c r="F76"/>
  <c r="E76"/>
  <c r="I76" s="1"/>
  <c r="D76"/>
  <c r="H75"/>
  <c r="G75"/>
  <c r="F75"/>
  <c r="E75"/>
  <c r="D75"/>
  <c r="H74"/>
  <c r="G74"/>
  <c r="F74"/>
  <c r="E74"/>
  <c r="I74" s="1"/>
  <c r="D74"/>
  <c r="H73"/>
  <c r="G73"/>
  <c r="F73"/>
  <c r="E73"/>
  <c r="D73"/>
  <c r="H72"/>
  <c r="G72"/>
  <c r="F72"/>
  <c r="E72"/>
  <c r="I72" s="1"/>
  <c r="D72"/>
  <c r="H71"/>
  <c r="G71"/>
  <c r="F71"/>
  <c r="E71"/>
  <c r="D71"/>
  <c r="H70"/>
  <c r="G70"/>
  <c r="F70"/>
  <c r="E70"/>
  <c r="I70" s="1"/>
  <c r="D70"/>
  <c r="H69"/>
  <c r="G69"/>
  <c r="F69"/>
  <c r="E69"/>
  <c r="D69"/>
  <c r="H68"/>
  <c r="G68"/>
  <c r="F68"/>
  <c r="E68"/>
  <c r="I68" s="1"/>
  <c r="D68"/>
  <c r="H67"/>
  <c r="G67"/>
  <c r="F67"/>
  <c r="E67"/>
  <c r="D67"/>
  <c r="H66"/>
  <c r="G66"/>
  <c r="F66"/>
  <c r="E66"/>
  <c r="I66" s="1"/>
  <c r="D66"/>
  <c r="H65"/>
  <c r="G65"/>
  <c r="F65"/>
  <c r="E65"/>
  <c r="D65"/>
  <c r="H64"/>
  <c r="G64"/>
  <c r="F64"/>
  <c r="E64"/>
  <c r="I64" s="1"/>
  <c r="D64"/>
  <c r="H63"/>
  <c r="G63"/>
  <c r="F63"/>
  <c r="E63"/>
  <c r="D63"/>
  <c r="H62"/>
  <c r="G62"/>
  <c r="F62"/>
  <c r="E62"/>
  <c r="I62" s="1"/>
  <c r="D62"/>
  <c r="H61"/>
  <c r="G61"/>
  <c r="F61"/>
  <c r="E61"/>
  <c r="D61"/>
  <c r="H60"/>
  <c r="G60"/>
  <c r="F60"/>
  <c r="E60"/>
  <c r="I60" s="1"/>
  <c r="D60"/>
  <c r="H59"/>
  <c r="G59"/>
  <c r="F59"/>
  <c r="E59"/>
  <c r="D59"/>
  <c r="H58"/>
  <c r="G58"/>
  <c r="F58"/>
  <c r="E58"/>
  <c r="I58" s="1"/>
  <c r="D58"/>
  <c r="H57"/>
  <c r="G57"/>
  <c r="F57"/>
  <c r="E57"/>
  <c r="D57"/>
  <c r="H56"/>
  <c r="G56"/>
  <c r="F56"/>
  <c r="E56"/>
  <c r="I56" s="1"/>
  <c r="D56"/>
  <c r="H55"/>
  <c r="G55"/>
  <c r="F55"/>
  <c r="E55"/>
  <c r="D55"/>
  <c r="H54"/>
  <c r="G54"/>
  <c r="F54"/>
  <c r="E54"/>
  <c r="I54" s="1"/>
  <c r="D54"/>
  <c r="H53"/>
  <c r="G53"/>
  <c r="F53"/>
  <c r="E53"/>
  <c r="D53"/>
  <c r="H52"/>
  <c r="G52"/>
  <c r="F52"/>
  <c r="E52"/>
  <c r="I52" s="1"/>
  <c r="D52"/>
  <c r="H51"/>
  <c r="G51"/>
  <c r="F51"/>
  <c r="E51"/>
  <c r="D51"/>
  <c r="H50"/>
  <c r="G50"/>
  <c r="F50"/>
  <c r="E50"/>
  <c r="I50" s="1"/>
  <c r="D50"/>
  <c r="H49"/>
  <c r="G49"/>
  <c r="F49"/>
  <c r="E49"/>
  <c r="D49"/>
  <c r="H48"/>
  <c r="G48"/>
  <c r="F48"/>
  <c r="E48"/>
  <c r="I48" s="1"/>
  <c r="D48"/>
  <c r="H47"/>
  <c r="G47"/>
  <c r="F47"/>
  <c r="E47"/>
  <c r="D47"/>
  <c r="I46"/>
  <c r="H45"/>
  <c r="G45"/>
  <c r="F45"/>
  <c r="E45"/>
  <c r="I45" s="1"/>
  <c r="D45"/>
  <c r="H44"/>
  <c r="G44"/>
  <c r="F44"/>
  <c r="E44"/>
  <c r="D44"/>
  <c r="H43"/>
  <c r="G43"/>
  <c r="F43"/>
  <c r="E43"/>
  <c r="I43" s="1"/>
  <c r="D43"/>
  <c r="H42"/>
  <c r="G42"/>
  <c r="F42"/>
  <c r="E42"/>
  <c r="D42"/>
  <c r="H41"/>
  <c r="G41"/>
  <c r="F41"/>
  <c r="E41"/>
  <c r="I41" s="1"/>
  <c r="D41"/>
  <c r="H40"/>
  <c r="G40"/>
  <c r="F40"/>
  <c r="E40"/>
  <c r="D40"/>
  <c r="H39"/>
  <c r="G39"/>
  <c r="F39"/>
  <c r="E39"/>
  <c r="I39" s="1"/>
  <c r="D39"/>
  <c r="H38"/>
  <c r="G38"/>
  <c r="F38"/>
  <c r="E38"/>
  <c r="I38" s="1"/>
  <c r="D38"/>
  <c r="H37"/>
  <c r="G37"/>
  <c r="F37"/>
  <c r="E37"/>
  <c r="D37"/>
  <c r="H36"/>
  <c r="G36"/>
  <c r="F36"/>
  <c r="E36"/>
  <c r="I36" s="1"/>
  <c r="D36"/>
  <c r="H35"/>
  <c r="G35"/>
  <c r="F35"/>
  <c r="E35"/>
  <c r="D35"/>
  <c r="H34"/>
  <c r="G34"/>
  <c r="F34"/>
  <c r="E34"/>
  <c r="I34" s="1"/>
  <c r="D34"/>
  <c r="H33"/>
  <c r="G33"/>
  <c r="F33"/>
  <c r="E33"/>
  <c r="D33"/>
  <c r="H32"/>
  <c r="G32"/>
  <c r="F32"/>
  <c r="E32"/>
  <c r="I32" s="1"/>
  <c r="D32"/>
  <c r="H31"/>
  <c r="G31"/>
  <c r="F31"/>
  <c r="E31"/>
  <c r="D31"/>
  <c r="I30"/>
  <c r="H29"/>
  <c r="G29"/>
  <c r="F29"/>
  <c r="E29"/>
  <c r="I29" s="1"/>
  <c r="D29"/>
  <c r="H28"/>
  <c r="G28"/>
  <c r="F28"/>
  <c r="E28"/>
  <c r="D28"/>
  <c r="H27"/>
  <c r="G27"/>
  <c r="F27"/>
  <c r="E27"/>
  <c r="I27" s="1"/>
  <c r="D27"/>
  <c r="H26"/>
  <c r="G26"/>
  <c r="F26"/>
  <c r="E26"/>
  <c r="D26"/>
  <c r="I25"/>
  <c r="H24"/>
  <c r="G24"/>
  <c r="F24"/>
  <c r="E24"/>
  <c r="I24" s="1"/>
  <c r="D24"/>
  <c r="H23"/>
  <c r="G23"/>
  <c r="F23"/>
  <c r="E23"/>
  <c r="D23"/>
  <c r="H22"/>
  <c r="G22"/>
  <c r="F22"/>
  <c r="E22"/>
  <c r="I22" s="1"/>
  <c r="D22"/>
  <c r="H21"/>
  <c r="G21"/>
  <c r="F21"/>
  <c r="E21"/>
  <c r="D21"/>
  <c r="H20"/>
  <c r="G20"/>
  <c r="F20"/>
  <c r="E20"/>
  <c r="I20" s="1"/>
  <c r="D20"/>
  <c r="H19"/>
  <c r="G19"/>
  <c r="F19"/>
  <c r="E19"/>
  <c r="D19"/>
  <c r="H18"/>
  <c r="G18"/>
  <c r="F18"/>
  <c r="E18"/>
  <c r="I18" s="1"/>
  <c r="D18"/>
  <c r="H17"/>
  <c r="G17"/>
  <c r="F17"/>
  <c r="E17"/>
  <c r="D17"/>
  <c r="H16"/>
  <c r="G16"/>
  <c r="F16"/>
  <c r="E16"/>
  <c r="I16" s="1"/>
  <c r="D16"/>
  <c r="H15"/>
  <c r="G15"/>
  <c r="F15"/>
  <c r="E15"/>
  <c r="D15"/>
  <c r="H14"/>
  <c r="G14"/>
  <c r="F14"/>
  <c r="E14"/>
  <c r="I14" s="1"/>
  <c r="D14"/>
  <c r="H13"/>
  <c r="G13"/>
  <c r="F13"/>
  <c r="E13"/>
  <c r="D13"/>
  <c r="H12"/>
  <c r="G12"/>
  <c r="F12"/>
  <c r="E12"/>
  <c r="I12" s="1"/>
  <c r="D12"/>
  <c r="H11"/>
  <c r="G11"/>
  <c r="F11"/>
  <c r="E11"/>
  <c r="D11"/>
  <c r="H10"/>
  <c r="G10"/>
  <c r="F10"/>
  <c r="E10"/>
  <c r="I10" s="1"/>
  <c r="D10"/>
  <c r="H9"/>
  <c r="G9"/>
  <c r="F9"/>
  <c r="E9"/>
  <c r="D9"/>
  <c r="H8"/>
  <c r="G8"/>
  <c r="F8"/>
  <c r="E8"/>
  <c r="I8" s="1"/>
  <c r="D8"/>
  <c r="H7"/>
  <c r="G7"/>
  <c r="F7"/>
  <c r="E7"/>
  <c r="D7"/>
  <c r="H6"/>
  <c r="G6"/>
  <c r="G78" s="1"/>
  <c r="F6"/>
  <c r="E6"/>
  <c r="E78" s="1"/>
  <c r="I78" s="1"/>
  <c r="D6"/>
  <c r="D78" l="1"/>
  <c r="F78"/>
  <c r="H78"/>
  <c r="I7"/>
  <c r="I9"/>
  <c r="I11"/>
  <c r="I13"/>
  <c r="I15"/>
  <c r="I17"/>
  <c r="I19"/>
  <c r="I21"/>
  <c r="I23"/>
  <c r="I26"/>
  <c r="I28"/>
  <c r="I31"/>
  <c r="I33"/>
  <c r="I35"/>
  <c r="I37"/>
  <c r="K38"/>
  <c r="I40"/>
  <c r="I42"/>
  <c r="I44"/>
  <c r="I47"/>
  <c r="I49"/>
  <c r="I51"/>
  <c r="I53"/>
  <c r="I55"/>
  <c r="I57"/>
  <c r="I59"/>
  <c r="I61"/>
  <c r="I63"/>
  <c r="I65"/>
  <c r="I67"/>
  <c r="I69"/>
  <c r="I71"/>
  <c r="I73"/>
  <c r="I75"/>
  <c r="I77"/>
  <c r="I6"/>
  <c r="D136" i="6" l="1"/>
  <c r="H70"/>
  <c r="I70"/>
  <c r="G33"/>
  <c r="G45"/>
  <c r="G127"/>
  <c r="I125"/>
  <c r="I124" s="1"/>
  <c r="H125"/>
  <c r="G125"/>
  <c r="G124" s="1"/>
  <c r="H124"/>
  <c r="D124"/>
  <c r="G145"/>
  <c r="I143"/>
  <c r="I142" s="1"/>
  <c r="H143"/>
  <c r="G143"/>
  <c r="H142"/>
  <c r="D142"/>
  <c r="H120"/>
  <c r="I120"/>
  <c r="G120"/>
  <c r="D117"/>
  <c r="D51"/>
  <c r="G99"/>
  <c r="I52"/>
  <c r="H52"/>
  <c r="G52"/>
  <c r="I37"/>
  <c r="H37"/>
  <c r="G37"/>
  <c r="I137"/>
  <c r="H137"/>
  <c r="G137"/>
  <c r="G72"/>
  <c r="I69"/>
  <c r="H69"/>
  <c r="D69"/>
  <c r="G41"/>
  <c r="I39"/>
  <c r="I36" s="1"/>
  <c r="H39"/>
  <c r="G39"/>
  <c r="H36"/>
  <c r="D30"/>
  <c r="I33"/>
  <c r="H33"/>
  <c r="H99"/>
  <c r="I99"/>
  <c r="G85"/>
  <c r="H85"/>
  <c r="I85"/>
  <c r="D424" i="4"/>
  <c r="D30"/>
  <c r="H45" i="6"/>
  <c r="I45"/>
  <c r="G58"/>
  <c r="H58"/>
  <c r="I58"/>
  <c r="G62"/>
  <c r="H62"/>
  <c r="H61" s="1"/>
  <c r="I62"/>
  <c r="I61" s="1"/>
  <c r="D42"/>
  <c r="I48"/>
  <c r="H48"/>
  <c r="G48"/>
  <c r="D722" i="4"/>
  <c r="D671"/>
  <c r="D596"/>
  <c r="D268"/>
  <c r="G76" i="6"/>
  <c r="H76"/>
  <c r="I76"/>
  <c r="D73"/>
  <c r="G74"/>
  <c r="H74"/>
  <c r="I74"/>
  <c r="G43"/>
  <c r="H43"/>
  <c r="H42" s="1"/>
  <c r="I43"/>
  <c r="G50"/>
  <c r="G68"/>
  <c r="G61" s="1"/>
  <c r="D61"/>
  <c r="D490" i="4"/>
  <c r="D409"/>
  <c r="D778"/>
  <c r="D182"/>
  <c r="D715"/>
  <c r="D42" i="5"/>
  <c r="D20" i="4"/>
  <c r="G141" i="6"/>
  <c r="I139"/>
  <c r="H139"/>
  <c r="H136" s="1"/>
  <c r="G139"/>
  <c r="D128"/>
  <c r="G129"/>
  <c r="H129"/>
  <c r="H128" s="1"/>
  <c r="I129"/>
  <c r="I128" s="1"/>
  <c r="G131"/>
  <c r="G54"/>
  <c r="H54"/>
  <c r="H51" s="1"/>
  <c r="I54"/>
  <c r="G60"/>
  <c r="G149"/>
  <c r="I147"/>
  <c r="I146" s="1"/>
  <c r="H147"/>
  <c r="G147"/>
  <c r="H146"/>
  <c r="D146"/>
  <c r="G116"/>
  <c r="I114"/>
  <c r="I113" s="1"/>
  <c r="H114"/>
  <c r="H113" s="1"/>
  <c r="G114"/>
  <c r="D113"/>
  <c r="G123"/>
  <c r="I118"/>
  <c r="I117" s="1"/>
  <c r="H118"/>
  <c r="H117" s="1"/>
  <c r="G118"/>
  <c r="G35"/>
  <c r="I31"/>
  <c r="I30" s="1"/>
  <c r="H31"/>
  <c r="H30" s="1"/>
  <c r="G31"/>
  <c r="G135"/>
  <c r="I133"/>
  <c r="I132" s="1"/>
  <c r="H133"/>
  <c r="H132" s="1"/>
  <c r="G133"/>
  <c r="D132"/>
  <c r="G112"/>
  <c r="I110"/>
  <c r="I109" s="1"/>
  <c r="H110"/>
  <c r="G110"/>
  <c r="H109"/>
  <c r="D109"/>
  <c r="D261" i="4"/>
  <c r="G30" i="6"/>
  <c r="D645" i="4"/>
  <c r="D580"/>
  <c r="D448"/>
  <c r="D281"/>
  <c r="D45"/>
  <c r="D839"/>
  <c r="D830"/>
  <c r="D731"/>
  <c r="D707"/>
  <c r="D501"/>
  <c r="D474"/>
  <c r="D387"/>
  <c r="D235"/>
  <c r="D133"/>
  <c r="D174"/>
  <c r="D156"/>
  <c r="D68"/>
  <c r="D554"/>
  <c r="D434"/>
  <c r="D746"/>
  <c r="D523"/>
  <c r="D163"/>
  <c r="D243"/>
  <c r="D314"/>
  <c r="D770"/>
  <c r="D457"/>
  <c r="D512"/>
  <c r="D656"/>
  <c r="D684"/>
  <c r="D737"/>
  <c r="D696"/>
  <c r="D122"/>
  <c r="D798"/>
  <c r="D81"/>
  <c r="D397"/>
  <c r="D144"/>
  <c r="D108"/>
  <c r="D91"/>
  <c r="D57"/>
  <c r="D116"/>
  <c r="D623"/>
  <c r="D789"/>
  <c r="D588"/>
  <c r="D289"/>
  <c r="D6"/>
  <c r="D755"/>
  <c r="N150" i="6"/>
  <c r="M46" i="5"/>
  <c r="G11" i="6"/>
  <c r="G8" s="1"/>
  <c r="I9"/>
  <c r="I8"/>
  <c r="H9"/>
  <c r="H8"/>
  <c r="G9"/>
  <c r="D8"/>
  <c r="D297" i="4"/>
  <c r="G88" i="6"/>
  <c r="H88"/>
  <c r="I88"/>
  <c r="G108"/>
  <c r="G24"/>
  <c r="G12" s="1"/>
  <c r="I13"/>
  <c r="H13"/>
  <c r="H12" s="1"/>
  <c r="G13"/>
  <c r="I12"/>
  <c r="E12"/>
  <c r="D12"/>
  <c r="D605" i="4"/>
  <c r="D663"/>
  <c r="D569"/>
  <c r="D760"/>
  <c r="D100"/>
  <c r="D807"/>
  <c r="D249"/>
  <c r="D12" i="5"/>
  <c r="D821" i="4"/>
  <c r="D21" i="5"/>
  <c r="D30"/>
  <c r="D34"/>
  <c r="D17"/>
  <c r="G28" i="6"/>
  <c r="I26"/>
  <c r="I25" s="1"/>
  <c r="H26"/>
  <c r="H25" s="1"/>
  <c r="G26"/>
  <c r="D25"/>
  <c r="D8" i="5"/>
  <c r="D196" i="4"/>
  <c r="E150" i="6"/>
  <c r="N847" i="4"/>
  <c r="G36" i="6" l="1"/>
  <c r="G113"/>
  <c r="G25"/>
  <c r="G73"/>
  <c r="G132"/>
  <c r="G117"/>
  <c r="I51"/>
  <c r="D150"/>
  <c r="D46" i="5"/>
  <c r="G128" i="6"/>
  <c r="G70"/>
  <c r="G69" s="1"/>
  <c r="I42"/>
  <c r="G142"/>
  <c r="H73"/>
  <c r="I73"/>
  <c r="G136"/>
  <c r="I136"/>
  <c r="G42"/>
  <c r="G51"/>
  <c r="H150"/>
  <c r="D847" i="4"/>
  <c r="G109" i="6"/>
  <c r="G146"/>
  <c r="I150" l="1"/>
  <c r="G150"/>
</calcChain>
</file>

<file path=xl/comments1.xml><?xml version="1.0" encoding="utf-8"?>
<comments xmlns="http://schemas.openxmlformats.org/spreadsheetml/2006/main">
  <authors>
    <author>Rosanna Diaz</author>
  </authors>
  <commentList>
    <comment ref="A51" authorId="0">
      <text>
        <r>
          <rPr>
            <b/>
            <sz val="9"/>
            <color indexed="10"/>
            <rFont val="Tahoma"/>
            <family val="2"/>
          </rPr>
          <t>Rosanna Diaz:</t>
        </r>
        <r>
          <rPr>
            <sz val="9"/>
            <color indexed="81"/>
            <rFont val="Tahoma"/>
            <family val="2"/>
          </rPr>
          <t xml:space="preserve">
drenaje calle durango …. Separar obras de Pavimentación</t>
        </r>
      </text>
    </comment>
  </commentList>
</comments>
</file>

<file path=xl/sharedStrings.xml><?xml version="1.0" encoding="utf-8"?>
<sst xmlns="http://schemas.openxmlformats.org/spreadsheetml/2006/main" count="2806" uniqueCount="793">
  <si>
    <t xml:space="preserve"> </t>
  </si>
  <si>
    <t>CONSEJO ESTATAL DE CONCERTACIÓN PARA LA OBRA PÚBLICA</t>
  </si>
  <si>
    <t>INVERSIÓN TOTAL</t>
  </si>
  <si>
    <t>CECOP</t>
  </si>
  <si>
    <t>TOTAL:</t>
  </si>
  <si>
    <t>MUNICIPIO</t>
  </si>
  <si>
    <t>PISO ASIGNADO</t>
  </si>
  <si>
    <t>COMUNIDAD</t>
  </si>
  <si>
    <t>ACONCHI</t>
  </si>
  <si>
    <t>AGUA PRIETA</t>
  </si>
  <si>
    <t>ÁLAMOS</t>
  </si>
  <si>
    <t>ALTAR</t>
  </si>
  <si>
    <t>ARIVECHI</t>
  </si>
  <si>
    <t>ARIZPE</t>
  </si>
  <si>
    <t>ÁTIL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</si>
  <si>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</si>
  <si>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</si>
  <si>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</si>
  <si>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</si>
  <si>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</si>
  <si>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</si>
  <si>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</si>
  <si>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</si>
  <si>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BENITO JUÁREZ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</si>
  <si>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</si>
  <si>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</si>
  <si>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</si>
  <si>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</si>
  <si>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</si>
  <si>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</si>
  <si>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</si>
  <si>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</si>
  <si>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</si>
  <si>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</si>
  <si>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</si>
  <si>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</si>
  <si>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</si>
  <si>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</si>
  <si>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</si>
  <si>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</si>
  <si>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</si>
  <si>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</si>
  <si>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ÍMURIS</t>
  </si>
  <si>
    <t>LA COLORADA</t>
  </si>
  <si>
    <t>MOCTEZUMA</t>
  </si>
  <si>
    <t>NACO</t>
  </si>
  <si>
    <t>NÁCORI CHICO</t>
  </si>
  <si>
    <t>NAVOJOA</t>
  </si>
  <si>
    <t>NOGALES</t>
  </si>
  <si>
    <t>ÓNAVAS</t>
  </si>
  <si>
    <t>OPODEPE</t>
  </si>
  <si>
    <t>OQUITOA</t>
  </si>
  <si>
    <t>PITIQUITO</t>
  </si>
  <si>
    <t>PLUTARCO ELÍAS CALLES</t>
  </si>
  <si>
    <t>PUERTO PEÑASCO</t>
  </si>
  <si>
    <t>QUIRIEGO</t>
  </si>
  <si>
    <t>RAYÓN</t>
  </si>
  <si>
    <t>ROSARIO</t>
  </si>
  <si>
    <t>SAHUARIPA</t>
  </si>
  <si>
    <t>SAN JAVIER</t>
  </si>
  <si>
    <t>SAN LUIS RÍO COLORADO</t>
  </si>
  <si>
    <t>SAN MIGUEL DE HORCASITAS</t>
  </si>
  <si>
    <t>SAN PEDRO DE LA CUEVA</t>
  </si>
  <si>
    <t>SANTA ANA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</si>
  <si>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</si>
  <si>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</si>
  <si>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</si>
  <si>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</si>
  <si>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</si>
  <si>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</si>
  <si>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</si>
  <si>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</si>
  <si>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</si>
  <si>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</si>
  <si>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YÉCORA</t>
  </si>
  <si>
    <t>SUBPROGRAMA (CLAVE - DESCRIPCIÓN)</t>
  </si>
  <si>
    <t>MOD. DE EJEC.</t>
  </si>
  <si>
    <t>No. DE OBRAS</t>
  </si>
  <si>
    <t>RECURSOS LIBERADOS (PESOS)</t>
  </si>
  <si>
    <t>META OPERATIVA</t>
  </si>
  <si>
    <t>BENEFI-CIARIOS</t>
  </si>
  <si>
    <t>AVANCE %</t>
  </si>
  <si>
    <t>INDIRECTOS</t>
  </si>
  <si>
    <t>TOTAL</t>
  </si>
  <si>
    <t>(PESOS)</t>
  </si>
  <si>
    <t>AYTO.</t>
  </si>
  <si>
    <t>FIS.</t>
  </si>
  <si>
    <t>FIN.</t>
  </si>
  <si>
    <t>C</t>
  </si>
  <si>
    <t>AD</t>
  </si>
  <si>
    <t>1 Obra</t>
  </si>
  <si>
    <t>Suministro y Colocación de Vitropiso en Escuela Primaria Benito Juárez, Boulevard Matamoros, Localidad Ónavas.</t>
  </si>
  <si>
    <t>Rehabilitación de Escuela Primaria Guadalupe de Tayopa, Localidad Guadalupe de Tayopa.</t>
  </si>
  <si>
    <t>INFORME DE AVANCES FÍSICO - FINANCIERO</t>
  </si>
  <si>
    <t>HUEPAC 211</t>
  </si>
  <si>
    <t>YÉCORA 214</t>
  </si>
  <si>
    <t>INFORME DE AVANCES FÍSICO - FINANCIERO  PROGRAMA NORMAL 2009</t>
  </si>
  <si>
    <t>PROGRAMA ESPECIAL DE OBRA CONCERTADA - 2009</t>
  </si>
  <si>
    <t>GESTIÓN SOCIAL EMERGENTE 2009</t>
  </si>
  <si>
    <t xml:space="preserve">    SE22.- MEJORAMIENTO DE EDIFICIOS ESCOLARES</t>
  </si>
  <si>
    <t xml:space="preserve">    SE23.- INSTALACIONES DEPORTIVAS</t>
  </si>
  <si>
    <t xml:space="preserve">    SE27.- PARQUES Y ÁREAS VERDES</t>
  </si>
  <si>
    <t xml:space="preserve">    SE32.- MEJORAMIENTO DE EDIFICIOS PÚBLICOS</t>
  </si>
  <si>
    <t xml:space="preserve">    SE26.- ELECTRIFICACIÓN</t>
  </si>
  <si>
    <t xml:space="preserve">    SE31.- CENTROS DE SALUD</t>
  </si>
  <si>
    <t>Rehabilitación de Módulos Sanitarios de la Escuela Secundaria Técnica No. 8, Domicilio Conocido, Ejido 31 de Octubre.</t>
  </si>
  <si>
    <t>Introducción de Red de Distribución Eléctrica en Predio Tolsalcahui, Localidad Providencia.</t>
  </si>
  <si>
    <t>Rehabilitación de Plaza Pública, Comunidad El Porvenir.</t>
  </si>
  <si>
    <t>Construcción de Techo para Club Deportivo Veteranos, Calle 16 y Avenida 43, Colonia Luis Donaldo Colosio, Localidad Agua Prieta.</t>
  </si>
  <si>
    <t>Construcción de Gradas y Baños en Estadio de Beisbol, Domicilio Conocido, Localidad Mascareñas.</t>
  </si>
  <si>
    <t>Construcción de Dormitorios y Baños en Centro de Rehabilitación El Despertar, Calle Jesús López del Cid No. 150, Colonia Campestre, Localidad Cíbuta.</t>
  </si>
  <si>
    <t>Impermeabilización del Albergue al Menor Repatriado y Velatorio Municipal, Calle Arroyo Buenos Aires, Colonia Buenos Aires, Localidad Nogales.</t>
  </si>
  <si>
    <t>Rehabilitación y Construcción de Almacén en Guardería Infantil (1ª Etapa), Calle Constitución y Carretera Entronque, Colonia Centro, Localidad Naco.</t>
  </si>
  <si>
    <t>JUNTA LOCAL DE CAMINOS DEL ESTADO DE SONORA</t>
  </si>
  <si>
    <t xml:space="preserve">    SE21.- PAVIMENTACIÓN</t>
  </si>
  <si>
    <t>Rehabilitación de Tramo de Terracería que une la Calle Base al Canal Porfirio Díaz en el Municipio de Bácum.</t>
  </si>
  <si>
    <t>Construcción de Barda Mixta en Jardín de Niños Frida Kahlo, Calle 19 de Noviembre entre Calles Plan de Ayala y Plan de Guadalupe, Colonia Luis Echeverría, Localidad Ciudad Obregón.</t>
  </si>
  <si>
    <t>Rehabilitación de Cancha Cívica del Jardín de Niños Emma Olguín Hermida, Calles Golondrinas y Cisnes, Colonia Aves del Castillo, Localidad Ciudad Obregón.</t>
  </si>
  <si>
    <t>Rehabilitación de Instalaciones del Jardín de Niños El Pescadito, Localidad Buena Vista.</t>
  </si>
  <si>
    <t>Construcción de Barda Mixta en Escuela Primaria Justo Sierra, Calles Francisco I. Madero y José María Morelos, Localidad Colonia Jecopaco del Valle del Yaqui.</t>
  </si>
  <si>
    <t>Construcción de Barda Mixta en Escuela Primaria Recursos Hidráulicos, Calle 20 de Noviembre No. 810 Sur, Colonia Cumuripa, Localidad Ciudad Obregón.</t>
  </si>
  <si>
    <t>Rehabilitación de Cerco Perimetral de la Escuela Primaria Niños Héroes, Calles 1400 y 10, Colonia Progresista del Valle del Yaqui.</t>
  </si>
  <si>
    <t>Rehabilitación de Cerco Perimetral e Impermeabilización de la Escuela Primaria Ignacio Aldama, Calles 1800 y 10, Colonia Allende del Valle del Yaqui.</t>
  </si>
  <si>
    <t>Construcción de Tejabán en  la Escuela Primaria Álvaro Obregón, Calles Insurgentes y Niños Héroes, Colonia Tobarito.</t>
  </si>
  <si>
    <t>Construcción de Barda Mixta Perimetral en la Escuela Primaria Heróico Colegio Militar, Calles Agustín de Iturbide y 2 de Noviembre, Colonia Valle de Héroes, Localidad Esperanza.</t>
  </si>
  <si>
    <t>Rehabilitación de Cancha Deportiva de Usos Múltiples, Localidad Buena Vista.</t>
  </si>
  <si>
    <t>Ampliación de Red de Energía Eléctrica y Alumbrado Público en Calle Principal de la Comunidad Puente de Picos.</t>
  </si>
  <si>
    <t>Ampliación de Red de Distribución Eléctrica en Calle Profr. Lorenzo López Balmaceda, Colonia Sonora Progresista del Valle del Yaqui.</t>
  </si>
  <si>
    <t>Ampliación de Red de Energía Eléctrica y Alumbrado Público en Callejón Flores Magón, Localidad Quetchehueca en el Valle del Yaqui.</t>
  </si>
  <si>
    <t>Rehabilitación de Instalaciones de Capilla San Judas Tadeo, Calles Lago Ontario y Van, Fraccionamiento Real del Sol, Localidad Ciudad Obregón.</t>
  </si>
  <si>
    <t>Rehabilitación de Capilla Nuestra Señora de Guadalupe, Calle Benito Juárez entre Calles 16 de Septiembre y 1900, Colonia Rosales del  Valle del Yaqui.</t>
  </si>
  <si>
    <t>Rehabilitación de Instalaciones en Iglesia Apostólica de la Fe en Cristo Jesús, Calle Tabasco No. 628 Sur, Colonia Centro, Localidad Ciudad Obregón.</t>
  </si>
  <si>
    <t>Rehabilitación de Iglesia Nuestra Señora del Rosario, Carretera Internacional México 15 Sur, Ejido Centauro del Norte.</t>
  </si>
  <si>
    <t>Construcción de Techumbre Metálica en Capilla del Divino Niño, Calle Cardenal entre Calles Democracia y Palmas, Colonia Esperanza Tiznado, Localidad Ciudad Obregón.</t>
  </si>
  <si>
    <t>Construcción de Techumbre Metálica en Centro Guadalupano, Calle Quintana Roo y Calle Norte, Colonia Noroeste, Localidad Ciudad Obregón.</t>
  </si>
  <si>
    <t>Construcción de Techumbre Metálica Iglesia San Isidro Labrador, Calle Benito Juárez, Ejido Mora Villalobos.</t>
  </si>
  <si>
    <t>Rehabilitación de Centro de Salud, Domicilio Conocido, Ejido La Tinajera.</t>
  </si>
  <si>
    <t>Construcción de Techumbre Metálica en Iglesia Padre Celestial, Calles Mar de Cortés y Bahía Kino, Colonia Prados del Tepeyac, Localidad Ciudad Obregón.</t>
  </si>
  <si>
    <t>Pavimentación con Concreto Hidráulico en Calle Quinta Oeste, Colonia Correo Viejo, Localidad Cananea.</t>
  </si>
  <si>
    <t>Pavimentación con Concreto Hidráulico en Calle Segunda Oeste entre Avenida Puebla y Callejón Carranza, Colonia Mesa Sur, Localidad Cananea.</t>
  </si>
  <si>
    <t>Construcción de Gradas en Campo de Beisbol, Localidad Cuitaca.</t>
  </si>
  <si>
    <t>Construcción de Barda y Cerco en Subestación de Bomberos, Calle Los Hangares esquina con Calle 17 de Julio, Colonia Nuevo Cananea, Localidad Cananea.</t>
  </si>
  <si>
    <t>276 M2</t>
  </si>
  <si>
    <t>737 M2</t>
  </si>
  <si>
    <t>SAN IGNACIO RÍO MUERTO</t>
  </si>
  <si>
    <t xml:space="preserve">    SE25.- ALUMBRADO PÚBLICO</t>
  </si>
  <si>
    <t>Alumbrado Público en Calle 600 y 23, Localidad San Ignacio Río Muerto.</t>
  </si>
  <si>
    <t>Construcción de Andador en Calle 600 y 23, Localidad San Ignacio Río Muerto.</t>
  </si>
  <si>
    <t>Construcción de Plaza Pública (3ª Etapa), Calles 23 de Octubre e Independencia, Localidad San Ignacio Río Muerto.</t>
  </si>
  <si>
    <t>Rehabilitación de Iglesia San Isidro Labrador, Domicilio Conocido, Localidad San Isidro El Polvorón</t>
  </si>
  <si>
    <t>27 Postes</t>
  </si>
  <si>
    <t>Pavimentación con Concreto Hidráulico en Calle Aldama entre Calles Guerrero y América, Colonia Las Quintas, Localidad Tepache.</t>
  </si>
  <si>
    <t>876 M2</t>
  </si>
  <si>
    <t>Construcción de Sistema de Riego y Siembra de Pasto en Estadio de Beisbol Maquino García, Localidad Pitiquito.</t>
  </si>
  <si>
    <t>Construcción de Cancha de Basquetbol en Calles Guerrero y Guadalupe Victoria, Barrio Zaragoza, Localidad Pitiquito.</t>
  </si>
  <si>
    <t>Construcción de Sanitario en Salón de Usos Múltiples, Calles Luis Donaldo Colosio y Ocampo, Localidad Pitiquito.</t>
  </si>
  <si>
    <t xml:space="preserve">    SE33.- GUARNICIONES Y BANQUETAS</t>
  </si>
  <si>
    <t>Construcción de Banqueta de Concreto en Escuela Telesecundaria No. 88, Calles Diego Valenzuela y Jacobo Sedelmayer, Localidad Átil.</t>
  </si>
  <si>
    <t>Rehabilitación de Auditorio Municipal, Avenida 16 de Septiembre, Localidad Átil.</t>
  </si>
  <si>
    <t>Construcción de Guarniciones en Calle Diego Valenzuela entre Calles Jacobo Sedelmayer y Carretera Estatal No. 43, Localidad Átil.</t>
  </si>
  <si>
    <t>504 ML</t>
  </si>
  <si>
    <t>Rehabilitación de Escuela Telesecundaria No. 19, Avenida Francisco I. Madero, Localidad Oquitoa.</t>
  </si>
  <si>
    <t>Construcción de Cerco Perimetral de Relleno Sanitario, Domicilio Conocido, Localidad Oquitoa.</t>
  </si>
  <si>
    <t xml:space="preserve">    SE30.- MEJORAMIENTO AMBIENTAL</t>
  </si>
  <si>
    <t>Construcción de Barda Perimetral en CBTA No. 132, Avenida Dr. Godínez y Calle Primera, Colonia Buenos Aires, Localidad Altar.</t>
  </si>
  <si>
    <t>Construcción de Barda Perimetral en Escuela Secundaria Efraín Buenrostro, Avenida Francisco I. Madero y Calle Félix Gómez, Colonia Centro, Localidad Altar.</t>
  </si>
  <si>
    <t>Pavimentación con Concreto Hidráulico en Calle Francisco Javier Mina y Avenida Narciso Mendoza, Localidad Villa Hidalgo.</t>
  </si>
  <si>
    <t>Rehabilitación en Escuela Primaria Rafael D. Fierros, Avenida Zaragoza y Calle Nicolás Bravo, Localidad Villa Hidalgo.</t>
  </si>
  <si>
    <t>Rehabilitación de Salón en Templo San Ignacio de Loyola, Calle Morelos y Privada Zaragoza, Localidad Villa Hidalgo.</t>
  </si>
  <si>
    <t>1,275 M2</t>
  </si>
  <si>
    <t>Construcción de Salón en Iglesia Inmaculado Corazón de María, Calle Versalles, Colonia Villa Fontana, Localidad Ciudad Obregón.</t>
  </si>
  <si>
    <t>Construcción de Pavimento Hidráulico en Calle Mina entre Avenidas Nogales y 2 de Abril, Localidad Aconchi.</t>
  </si>
  <si>
    <t>Construcción de Pavimento Hidráulico en Avenida Revolución entre Calles Independencia y Obregón, Localidad Aconchi.</t>
  </si>
  <si>
    <t>Construcción de Pavimento Hidráulico en Calle Sin Nombre y Calle Jesús García, Localidad Aconchi.</t>
  </si>
  <si>
    <t>Rehabilitación en Escuela Primaria Belém M. de Gándara, Calle Jesús García entre Calles Obregón e Independencia, Localidad Aconchi.</t>
  </si>
  <si>
    <t>Rehabilitación en Jardín de Niños Silvana Robles de Romero, Localidad La Estancia.</t>
  </si>
  <si>
    <t>Construcción de Sanitarios en Escuela Primaria General Francisco Contreras, Calles Jesús García y Obregón, Localidad Aconchi.</t>
  </si>
  <si>
    <t>799 M2</t>
  </si>
  <si>
    <t>382 M2</t>
  </si>
  <si>
    <t>417 M2</t>
  </si>
  <si>
    <t>Reposición de Concreto Hidráulico en Calle  Hidalgo entre Calles Álvaro Obregón y Jesús García, Localidad Huásabas.</t>
  </si>
  <si>
    <t>Construcción de Red Hidráulica en Escuela Secundaria No. 7, Calles República de Chile y Julián Moreno, Localidad Huásabas.</t>
  </si>
  <si>
    <t>Instalación de Alumbrado Público Fotovoltaico en la Localidad de Buenavista.</t>
  </si>
  <si>
    <t>Rehabilitación de Iglesia Asunción de María, Calle Profesora Lorenza Ramírez entre Calles Amparo Moreno y Benito Juárez, Localidad Huásabas.</t>
  </si>
  <si>
    <t>457 M2</t>
  </si>
  <si>
    <t>2 Lámparas</t>
  </si>
  <si>
    <t>Construcción de Pavimento y Guarnición en Calle Sin Nombre entre Boulevard Camargo y Calle del Estadio, Localidad Suaqui Grande.</t>
  </si>
  <si>
    <t>Instalación de Alumbrado Público en Carretera a Tecoripa entre Calles del Canal y Luis Lucero, Localidad Suaqui Grande.</t>
  </si>
  <si>
    <t>752 M2</t>
  </si>
  <si>
    <t>Pavimentación con Concreto Hidráulico en Calle de la Cruz entre Calles Libertad y Obregón, Localidad Bacerac.</t>
  </si>
  <si>
    <t>Construcción de Acceso Principal en Jardín de Niños Ignacio Zaragoza, Calle Guerrero y Avenida Niños Héroes, Localidad Bacerac.</t>
  </si>
  <si>
    <t>871 M2</t>
  </si>
  <si>
    <t>Pavimentación de Calle Profesor Conrado Rábago, Colonia Loma Norte 2, Localidad Baviácora.</t>
  </si>
  <si>
    <t>Pavimentación en Cuestas de Acceso a la Comisaría La Labor.</t>
  </si>
  <si>
    <t>Construcción de Empedrado en Cuesta de Acceso a la Comisaría del Puertecito.</t>
  </si>
  <si>
    <t>Ampliación de la Red de Agua Potable en la Localidad de Suaqui.</t>
  </si>
  <si>
    <t>Ampliación de la Red de Agua Potable en la Localidad de La Aurora.</t>
  </si>
  <si>
    <t>700 M2</t>
  </si>
  <si>
    <t>412 M2</t>
  </si>
  <si>
    <t>840 M2</t>
  </si>
  <si>
    <t>215 ML</t>
  </si>
  <si>
    <t>446 ML</t>
  </si>
  <si>
    <t>Pavimentación con Carpeta Asfáltica en Calle Pedro Moreno y Avenida Mariano Abasolo entre Calle 5 de Mayo y Carretera Internacional, Colonia La Loma, Localidad Santa Ana.</t>
  </si>
  <si>
    <t>Rehabilitación de Cancha Deportiva y Capilla, Avenida Ignacio Pesqueira entre Calles Ignacio Zaragoza y Pedro Moreno, Colonias V8 y La Loma, Localidad Santa Ana.</t>
  </si>
  <si>
    <t>3,342 M2</t>
  </si>
  <si>
    <t>Construcción de Cancha de Usos Múltiples en Unidad Deportiva Municipal, Avenida Belisario Domínguez, Colonia San Juan, Localidad Bacadéhuachi.</t>
  </si>
  <si>
    <t>Construcción de Barda Perimetral en DIF Municipal, Calle Nácori Chico, Colonia San Juan, Localidad Bacadéhuachi.</t>
  </si>
  <si>
    <t>Rehabilitación de Salón de Eventos, Domicilio Conocido, Localidad Sinoquipe.</t>
  </si>
  <si>
    <t>Acondicionamiento de Almacén para Biblioteca en Escuela Primaria Francisco I. Madero, Calle Sexta y Avenida Benito Juárez, Localidad Cumpas.</t>
  </si>
  <si>
    <t>Construcción de Aula en Escuela Telesecundaria No. 163, Domicilio Conocido, Localidad Teonadepa.</t>
  </si>
  <si>
    <t>Terminación de Capilla de la Colonia Álvaro Obregón.</t>
  </si>
  <si>
    <t>Construcción de Casa de Retiro (2ª Etapa), Acceso a la Comunidad La Colonia.</t>
  </si>
  <si>
    <t>SAN FELIPE</t>
  </si>
  <si>
    <t xml:space="preserve">    SE24.- AGUA POTABLE</t>
  </si>
  <si>
    <t>Ampliación de Pavimento Hidráulico en Boulevard San Felipe entre Calles Constitución y Benito Juárez, Localidad San Felipe de Jesús.</t>
  </si>
  <si>
    <t>Construcción de Cerco Perimetral en Plaza Pública del Centro Recreativo El Jojobal, Localidad El Jojobal.</t>
  </si>
  <si>
    <t>500 M2</t>
  </si>
  <si>
    <t>Construcción de Tejabán en Jardín de Niños Juan de Dios Peza, Avenida América entre Calles Aldama y Pino Suárez, Localidad Tepache.</t>
  </si>
  <si>
    <t>Rehabilitación de Capilla Nuestra Señora del Rosario, Avenida Morelos y Calle Serdán, Localidad Tepache.</t>
  </si>
  <si>
    <t>Construcción de Aula de Medios en Escuela Primaria Ignacio Altamirano, Domicilio Conocido, Localidad El Mocúzarit.</t>
  </si>
  <si>
    <t>Rehabilitación de Estadio de Beisbol, Domicilio Conocido, Localidad Jerocoa.</t>
  </si>
  <si>
    <t>Construcción de Cancha de Usos Múltiples, Colonia Nuevo Amanecer, Localidad Álamos.</t>
  </si>
  <si>
    <t>Construcción de Plaza Pública en la Localidad de Techobampo.</t>
  </si>
  <si>
    <t>Terminación de Portal de Entrada en Acceso Principal Puerta Álamos, Carretera Álamos-Navojoa, Localidad Álamos.</t>
  </si>
  <si>
    <t>Rehabilitación de Escuela Primaria Patria, Localidad Los Buayums.</t>
  </si>
  <si>
    <t>Pavimentación con concreto asfáltico en Avenida Huépac entre Calles Reforma y Guadalupe Victoria, Colonia López Portillo, Localidad Hermosillo.</t>
  </si>
  <si>
    <t>Pavimentación con concreto asfáltico en Avenida Cumpas entre Calles Reforma y Guadalupe Victoria, Colonia López Portillo, Localidad Hermosillo.</t>
  </si>
  <si>
    <t>Pavimentación con concreto asfáltico en Avenida Esqueda entre Calles Reforma y Guadalupe Victoria, Colonia López Portillo, Localidad Hermosillo.</t>
  </si>
  <si>
    <t>Pavimentación de Calle Jornaleros entre Avenida Labradores y Boulevard Libertad, Colonia "Y" Griega, Localidad Hermosillo.</t>
  </si>
  <si>
    <t>Pavimentación de Avenida Bácum entre Calles Cabos San Lucas y Cabo San Pedro, Colonia FONHAPO, Localidad Hermosillo.</t>
  </si>
  <si>
    <t>Construcción de Aula para Niños Discapacitados en Escuela Primaria María Guadalupe Rico Ramírez, Calles Villa Castaño y Villa del Real, Fraccionamiento Villa del Real, Localidad Hermosillo.</t>
  </si>
  <si>
    <t>Construcción de Banquetas en Escuela Primaria Pascual Pérez, Avenida Bacoachi entre Calles Héroes de Caborca y General Piña, Colonia López Portillo, Localidad Hermosillo.</t>
  </si>
  <si>
    <t>Rehabilitación de Tejabán en Escuela Primaria Leyes de Reforma y Eusebio Kino, Calles Luis Orcí e Ignacio Soto, Colonia Sahuaro, Localidad Hermosillo.</t>
  </si>
  <si>
    <t>Rehabilitación de Sanitarios y Construcción de Rampa en CAM No. 15, Calle 3 entre Calles Ley Federal del Trabajo y Calle 14, Colonia Bugambilias, Localidad Hermosillo.</t>
  </si>
  <si>
    <t>Construcción de aula en Asociación Sonorense de Padres de Niños Autistas, I.A.P., Calle Israel González y Calle Tres, Colonia Misión del Sol, Localidad Hermosillo.</t>
  </si>
  <si>
    <t>Construcción de barda perimetral en Centro Comunitario Beato Juan XXIII, Avenidas de la Esperanza y del Porvenir, Fraccionamiento Nuevo Horizonte, Localidad Hermosillo.</t>
  </si>
  <si>
    <t>Construcción de piso de concreto en Parroquia Nuestra Señora de la Paz, Boulevard Quintero Arce y Boulevard Villa Residencial Bonita, Fraccionamiento Villa Residencial Bonita, Localidad Hermosillo.</t>
  </si>
  <si>
    <t>Construcción de aula y baño en Asociación Pro Personas con Necesidades Especiales de Educación y Salud con Capacidades Diferentes, Boulevard Luis Encinas casi esquina con Calle Morelia, Colonia Casa Blanca, Localidad Hermosillo.</t>
  </si>
  <si>
    <t>Construcción de plafón en Iglesia Gentil de Cristo, A.R., Calle Encinos entre Calles Villa Verde y Agua Azul, Colonia Nuevo Progreso, Localidad Hermosillo.</t>
  </si>
  <si>
    <t>Construcción de Barda Mixta en Iglesia Torre Fuerte, Boulevard Seri y Calle Carlos Quintero Arce, Colonia Las Placitas, Localidad Hermosillo.</t>
  </si>
  <si>
    <t>Construcción de Cerco de Malla Ciclónica en Centro Madre Santísima de la Luz, Calles Querobabi y  Guadalupe Victoria, Localidad Hermosillo.</t>
  </si>
  <si>
    <t>Construcción de barda perimetral de block en Centro María Aurora de la Salvación, Calles Arcelia Moraga y Tastiota, Colonia Villa Colonial, Localidad Hermosillo.</t>
  </si>
  <si>
    <t>Rehabilitación de baños y barda perimetral en Centro Nuestra Señora de Loreto, Calles Profr. Leo Sandoval y Profr. Antonio Gámez, Colonia Cortijo Pioneros, Localidad Hermosillo.</t>
  </si>
  <si>
    <t>1,899.7 M2</t>
  </si>
  <si>
    <t>1,249.6 M2</t>
  </si>
  <si>
    <t>1,310.46 m2</t>
  </si>
  <si>
    <t>423.87 m2</t>
  </si>
  <si>
    <t>Construcción de Pavimento en Avenida Corregidora entre Calles Juárez y Colosio, Colonia Centro, Localidad Sahuaripa.</t>
  </si>
  <si>
    <t>Construcción de Tejabán en Plaza Pública, Localidad Cajón de Onapa.</t>
  </si>
  <si>
    <t>Ampliación de Centro de Salud de la Localidad de Matarachi.</t>
  </si>
  <si>
    <t>Rehabilitación de Casa del Maestro de la Localidad de Matarachi.</t>
  </si>
  <si>
    <t>607.22 M2</t>
  </si>
  <si>
    <t>Construcción de Cancha de Basquetbol, Ejido Oribe de Alba.</t>
  </si>
  <si>
    <t>Ampliación de la Red Eléctrica en Sector Norte del Barrio Los Laureles, Carretera a Puerto Peñasco, Poblado Plutarco Elías Calles (La "Y").</t>
  </si>
  <si>
    <t>Pavimentación con Concreto Hidráulico en Calle Luis Donaldo Colosio entre Calle Emiliano Corella y Boulevard Quintanar, Localidad San Felipe de Jesús.</t>
  </si>
  <si>
    <t>Rehabilitación de Parque Infantil El Laurel, Calle Máximo Ballesteros entre Calles Constitución y Benito Juárez, Localidad San Felipe de Jesús.</t>
  </si>
  <si>
    <t>390 M2</t>
  </si>
  <si>
    <t>Pavimentación con Concreto Hidráulico en Periférico Poniente entre Calles Luis C. Barceló y Abelardo L. Rodríguez, Localidad Granados.</t>
  </si>
  <si>
    <t>Construcción de Guarniciones en Varias Calles, Localidad Granados.</t>
  </si>
  <si>
    <t>1,000 M2</t>
  </si>
  <si>
    <t>650 ML</t>
  </si>
  <si>
    <t>Construcción de Subestación en Escuela Primaria Miguel Hidalgo, Calle 20 de Noviembre y Avenida Ramón Corona, Localidad Trincheras.</t>
  </si>
  <si>
    <t>Construcción de Cancha Deportiva y Cerco Perimetral, Calle Hermenegildo Galeana y Avenida 5 de Mayo, Localidad Trincheras.</t>
  </si>
  <si>
    <t>Rehabilitación de Jardín de Niños Gregorio Fernández, Domicilio Conocido, Localidad San Javier.</t>
  </si>
  <si>
    <t>Construcción de Juegos Infantiles en Jardín de Niños Tesoro Infantil, Avenidas León de la Barra y Eduardo Ibarra, Colonia Josefa Ortiz de Domínguez, Localidad Puerto Peñasco.</t>
  </si>
  <si>
    <t>Construcción de Tejabán en Jardín de Niños Domitila Rojo Ruíz, Calle Río Santiago entre Avenida Los Ángeles y Boulevard Eduardo Ibarra, Colonia Brisas del Golfo, Localidad Puerto Peñasco.</t>
  </si>
  <si>
    <t>Construcción de Barda Mixta en Escuela Primaria Primero de Junio, Calle Simón Morúa y Avenida Javier Mina, Colonia Oriente, Localidad Puerto Peñasco.</t>
  </si>
  <si>
    <t>Construcción de Cuartel Pentatlón Municipal (Etapa Final), Óvalo Municipal sobre Río Usumacinta entre Calles López Mateos y No Reelección, Colonia Deportiva, Localidad Puerto Peñasco.</t>
  </si>
  <si>
    <t>Construcción de Sanitarios en Parque Recreativo, Avenida Fernando Montes de Oca, Colonia Nueva Esperanza, Localidad Puerto Peñasco.</t>
  </si>
  <si>
    <t>Construcción de Salón de Usos Múltiples en Parque El Cárcamo, Calle 12 de Octubre entre Avenidas Abelardo L. Rodríguez y Francisco González Bocanegra, Colonia Oriente, Localidad Puerto Peñasco.</t>
  </si>
  <si>
    <t>Rehabilitación de Iglesia La Sagrada Familia, Avenida José María Pino Suárez y Calle 27, Colonia Obrera, Localidad Peñasco.</t>
  </si>
  <si>
    <t>Construcción de Dormitorio y Sanitarios en Cuartel de Bomberos, Boulevard Freemont entre Avenidas Coahuila y Colima, Colonia Centro, Localidad Puerto Peñasco.</t>
  </si>
  <si>
    <t>Construcción de Techo de Concreto en Salón de Catecismo en Iglesia San Judas Tadeo, Avenida San Luis entre Calle Artículo 123 y Boulevard Francisco Higuera Padilla, Colonia López Portillo, Localidad Puerto Peñasco.</t>
  </si>
  <si>
    <t>Construcción de Cerco Perimetral en Centro de Rehabilitación La Esperanza de la Nueva Vida, Calle Lázaro Cárdenas entre Avenidas 53 y 54, Colonia Nuevo Peñasco, Localidad Puerto Peñasco.</t>
  </si>
  <si>
    <t>Construcción de Cerco Perimetral en Cancha de Basquetbol, Domicilio Conocido, Ejido Fructuoso Méndez.</t>
  </si>
  <si>
    <t>Construcción de Murete de Block con Cerco de Malla Ciclónica y Aplicación de Pintura Vinílica en Centro San Juan Diego, Domicilio Conocido, Ejido El Tronconal.</t>
  </si>
  <si>
    <t>Colocación de Piso en Salón de la Escuela Primaria Socorro Berumen Guevara, Calles Cofre del Perote y Sierra Madre Occidental, Colonia Solidaridad, Localidad Hermosillo.</t>
  </si>
  <si>
    <t>Rehabilitación de Iglesia San José de Gracia, Domicilio Conocido, Ejido San José de Gracia.</t>
  </si>
  <si>
    <t>Rehabilitación de Sanitarios del Jardín de Niños Rosas de la Infancia, Calles Simón Bley y Pedro Asencio, Colonia Los Jardines, Localidad Hermosillo.</t>
  </si>
  <si>
    <t>Construcción de Cerco en Campo del CAME No. 51, Calle Ley Federal del Trabajo y Calle Tres, Colonia Bugambilias, Localidad Hermosillo.</t>
  </si>
  <si>
    <t>Construcción de Aula de Catecismo y Colocación de Plafón en Iglesia Sagrados Corazones de Jesús y de María, Calles Misión del Sur y Misión de Oquitoa, Colonia Colina Blanca, Localidad Hermosillo.</t>
  </si>
  <si>
    <t>Rehabilitación y Ampliación de Cancha en Jardín de Niños Belisario Domínguez, Calle Jesús García, Colonia Centro, Localidad Nacozari.</t>
  </si>
  <si>
    <t>Construcción de Desayunador en Escuela Primaria Ford 129, Calle Periférico, Colonia La Cantera, Localidad Nacozari.</t>
  </si>
  <si>
    <t>Rehabilitación de Plaza Pública, Carretera Nacozari-Moctezuma Km. 69, Localidad Nacozari.</t>
  </si>
  <si>
    <t>Construcción de Muro de Contención en Templo Bethel, Calle Concentradora, Colonia Jesús García, localidad Nacozari.</t>
  </si>
  <si>
    <t>NACOZARI DE GARCÍA</t>
  </si>
  <si>
    <t>MAGDALENA</t>
  </si>
  <si>
    <t>Construcción de Barda Perimetral en Centro Club de Leones, Avenida Niños Héroes y Pesqueira (Salida Sur), Localidad Magdalena de Kino.</t>
  </si>
  <si>
    <t>Pavimentación en Calle Cien Fuegos entre Calles Zaragoza y 12 de Octubre, Localidad Bacanora.</t>
  </si>
  <si>
    <t>Pavimentación en Calle 12 de Octubre entre Salida a la Cañada y Calle Cien Fuegos, Localidad Bacanora.</t>
  </si>
  <si>
    <t>Construcción de Tejabán en Cancha Cívica de Escuela Primaria José María Morelos y Pavón, Calles Naciones Unidas y Colosio, Localidad Bacanora.</t>
  </si>
  <si>
    <t>392 M2</t>
  </si>
  <si>
    <t>800 M2</t>
  </si>
  <si>
    <t>Construcción de Andadores de Concreto en Callejón Profesor Quijada, Colonia Las Lilas, Localidad Hermosillo.</t>
  </si>
  <si>
    <t>280 M2</t>
  </si>
  <si>
    <t xml:space="preserve">Pintura General en Jardín de Niños Insurgentes, Calles Reyes y Opodepe, Colonia Insurgentes, Localidad Hermosillo. </t>
  </si>
  <si>
    <t xml:space="preserve">Rehabilitación de Alumbrado en Parque Público, Calles Sierra Alpina y Guarapo, Colonia Agualurca, Localidad Hermosillo. </t>
  </si>
  <si>
    <t>Rehabilitación de Parque Público, Avenida Codorniz entre Calles Péchita y Tasca, Colonia Nuevo Hermosillo, Localidad Hermosillo.</t>
  </si>
  <si>
    <t>Rehabilitación de Parque Público, Calles Peña Clorada y Mauto, Colonia Renacimiento, Localidad Hermosillo.</t>
  </si>
  <si>
    <t>Rehabilitación de Cancha de Basquetbol en Parque Público, Blvd. Vildósola entre Calles Manuel Ojeda y Niños Héroes, Colonia Piedra Bola, Localidad Hermosillo.</t>
  </si>
  <si>
    <t>Pavimentación de Calle de Acceso al Centro de Salud, Calle Sin Nombre esquina Boulevard Luis Donaldo Colosio, Localidad Soyopa.</t>
  </si>
  <si>
    <t>Construcción de Tejabán en Cancha Cívica de la Escuela Primaria General Pesqueira, Calle Principal, Localidad Rebéico.</t>
  </si>
  <si>
    <t>Construcción de Juegos Infantiles en Plaza Pública, Localidad San Antonio de la Huerta.</t>
  </si>
  <si>
    <t>Rehabilitación de Plaza Pública, Boulevard Luis Donaldo Colosio, Localidad Soyopa.</t>
  </si>
  <si>
    <t>490 M2</t>
  </si>
  <si>
    <t>Rehabilitación de Cerco Perimetral en Jardín de Niños Ángela Peralta, Boulevard Matamoros, Localidad Ónavas.</t>
  </si>
  <si>
    <t>Construcción de Andadores en Escuela Primaria Benito Juárez, Boulevard Matamoros, Localidad Ónavas.</t>
  </si>
  <si>
    <t>Construcción de Piso y Colocación de Vitropiso en Escuela Telesecundaria No. 189, Boulevard Morelos, Localidad Ónavas.</t>
  </si>
  <si>
    <t>Construcción de Cerco Perimetral en Pila de Agua, Localidad Ónavas.</t>
  </si>
  <si>
    <t>Construcción de Cerco Perimetral y Sanitarios en Casa del Maestro, Localidad Ónavas.</t>
  </si>
  <si>
    <t>Rehabilitación de Iglesia, Avenida 10 y Calle Israel González, Colonia Residencial Kino, Localidad Hermosillo.</t>
  </si>
  <si>
    <t>Construcción de Tejabán en Cancha Cívica de la Escuela Primaria 21 de Agosto de 1944, Avenida Zaragoza, Localidad San Pedro.</t>
  </si>
  <si>
    <t>Construcción de Tejabán en Cancha Cívica de CAME No. 18, Calle Urrea entre Avenidas Lafontaine y Zaragoza, Localidad Ures.</t>
  </si>
  <si>
    <t>Construcción de Barda Mixta en Panteón Municipal, Boulevard Guadalupe Trujillo, Localidad Guadalupe de Ures.</t>
  </si>
  <si>
    <t>Rehabilitación de Iglesia Apóstol Santiago, Localidad Santiago de Ures.</t>
  </si>
  <si>
    <t>Ampliación de la Red de Drenaje en Calle Mátape, Salida Noroeste, Pueblo de Álamos.</t>
  </si>
  <si>
    <t>261 ML</t>
  </si>
  <si>
    <t>Rehabilitación de Plaza en Boulevard Picacho y Paraje, Fraccionamiento Gala II, Localidad Hermosillo.</t>
  </si>
  <si>
    <t>Construcción de Tejabán en Templo San Agustín Pro, Boulevard Las Torres y Calle Granados, Colonia Insurgentes, Localidad Hermosillo.</t>
  </si>
  <si>
    <t>Electrificación Fotovoltaica en Centro de Cómputo de la Escuela Primaria Benito Juárez, Domicilio Conocido, Localidad Tarachi.</t>
  </si>
  <si>
    <t>Construcción de Cerco Perimetral e Instalación de Módulo Recreativo en Parque Infantil de la Unidad Deportiva Municipal, Domicilio Conocido, Localidad Arivechi.</t>
  </si>
  <si>
    <t>Construcción de Muro de Contención en Plaza, Calle Primera de Juan Calderón y Callejón del Olvido, Colonia Primero Hermosillo, Localidad Hermosillo.</t>
  </si>
  <si>
    <t>Construcción de Tejabán para Catecismo, Calles 20 de Noviembre y López Riesgo. Colonia Invasión Altares, Localidad Hermosillo.</t>
  </si>
  <si>
    <t>Ampliación de Tejabán en Jardín de Niños Motilinia, Boulevard Sánchez Taboada, Colonia El Rastro, Localidad Guaymas.</t>
  </si>
  <si>
    <t>Construcción de Tejabán en Jardín de Niños Usi Aleya, Avenida No. 4, Ranchitos Campestres, Localidad San Carlos Nuevo Guaymas.</t>
  </si>
  <si>
    <t>Construcción de Tejabán en Escuela Primaria Niños Héroes del 13 de Julio, Calle 17 entre Avenidas 4 y 5, Colonia La Cantera, Localidad Guaymas.</t>
  </si>
  <si>
    <t>Construcción de Tejabán en Jardín de Niños Julio Verne, Calle Viñedo y Los Pinos, Colonia Las Palmas, Localidad Guaymas.</t>
  </si>
  <si>
    <t>Construcción de Tejabán en Escuela Primaria Julio Villa, Colonia Punta Arena, Localidad Guaymas.</t>
  </si>
  <si>
    <t>Construcción de Tejabán en Escuela Secundaria Abelardo L. Rodríguez, Avenida VI y Diagonal Yáñez, Localidad Guaymas.</t>
  </si>
  <si>
    <t>Instalación de Malla Sombra en estructura ya existente en Jardín de Niños María Elena Arballo, Avenida Benito Juárez entre Calles 11 y 12, Colonia San Vicente, Localidad Guaymas.</t>
  </si>
  <si>
    <t>Construcción de Tejabán en CAME No. 2 Profesor Juan Francisco Meza Galaviz, Boulevard Luis Encinas, Colonia Miramar, Localidad Guaymas.</t>
  </si>
  <si>
    <t>Construcción de Tejabán en Jardín de Niños Nueva Creación, Colonia Méndez, Localidad Tesopaco.</t>
  </si>
  <si>
    <t>Construcción de Tejabán en Jardín de Niños José Enrique Rodo, Calles Guadalajara y Rosal, Colonia Méndez, Localidad Tesopaco.</t>
  </si>
  <si>
    <t>Construcción de Cerco Perimetral en Escuela Telesecundaria No. 240, Localidad Cuba.</t>
  </si>
  <si>
    <t>Rehabilitación de Pavimento en Avenida Altar entre Boulevard Kino y  Callejón Cananea, Colonia Altar, Localidad Sonoyta.</t>
  </si>
  <si>
    <t>Terminación de Barda Perimetral en Escuela Primaria Ford 83, Avenida Hermosillo entre Calle Carmelo Zamorano y  Arroyo Ford, Colonia Burócrata, Localidad Sonoyta.</t>
  </si>
  <si>
    <t>Construcción de Barda en Escuela Secundaria Técnica No. 36, Avenida "C" entre Calles 9 y 10, Colonia Hombres Blancos, Localidad Sonoyta.</t>
  </si>
  <si>
    <t>Ampliación de la Red de Agua Potable en Calle 7 y Avenida Pino Suárez, Colonia Hombres Blancos, Localidad Sonoyta.</t>
  </si>
  <si>
    <t>Ampliación de la Red de Agua Potable en Calle Empalme y Arroyo Ford, Colonia Burócrata, Localidad Sonoyta.</t>
  </si>
  <si>
    <t>Construcción de Tanque Elevado para Abastecimiento de Agua Potable, Ejido Desierto de Sonora.</t>
  </si>
  <si>
    <t>Ampliación de la Red Eléctrica en Calle 2 entre Avenidas "K" y "L", Colonia Hombres Blancos, Localidad Sonoyta.</t>
  </si>
  <si>
    <t>Construcción de Barda en Templo Maranatha, Calle 11 Sur y Calle "L", Colonia Pápago, Localidad Sonoyta.</t>
  </si>
  <si>
    <t>7,370 M2</t>
  </si>
  <si>
    <t>150 ML</t>
  </si>
  <si>
    <t>250 ML</t>
  </si>
  <si>
    <t>2 Postes</t>
  </si>
  <si>
    <t>Construcción de Acceso Principal (Pórtico) en Escuela Primaria Justo Sierra, Calles Román Noriega y José Juan Ortiz, Ejido La Sangre.</t>
  </si>
  <si>
    <t>Construcción de Tejabán en Escuela Primaria Cuauhtémoc, Calle Bustamante, Localidad Tubutama.</t>
  </si>
  <si>
    <t>Construcción de Barda Perimetral y Pórtico en Panteón Municipal, Localidad Tubutama.</t>
  </si>
  <si>
    <t>Construcción de Barda Mixta en Escuela Secundaria Técnica No. 37, Avenida San Luis entre Calles No Reelección y Lázaro Cárdenas, Colonia Centro, Localidad Puerto Peñasco.</t>
  </si>
  <si>
    <t>CONVENIO CECOP-SEC-ISIE</t>
  </si>
  <si>
    <t>Construcción de Aula en Escuela Primaria Nueva Creación, Avenida Villa Bugambilia entre Cabo San Pedro y Retorno del Bosque, Fraccionamiento Urbi Villa del Rey, Localidad de Ciudad Obregón, Municipio de Cajeme.</t>
  </si>
  <si>
    <t>Construcción de Aula en CAM No. 62, Calle General Benjamín Hill y Avenida Ricardo Flores Magón, Poblado Miguel Alemán, Municipio de Hermosillo.</t>
  </si>
  <si>
    <t>Construcción de Aula en Escuela Primaria Nueva Creación, Calzada Santa Clara, Fraccionamiento Villas del Sur, Localidad Hermosillo, Municipio del Hermosillo.</t>
  </si>
  <si>
    <t>Construcción de Dos Aulas en Escuela Primaria Nueva Creación, Boulevard San Miguel y Boulevard Santa Inés, Fraccionamiento Villa Verde, Localidad Hermosillo, Municipio del Hermosillo.</t>
  </si>
  <si>
    <t>Construcción de Aula en Escuela Primaria Nueva Creación, Prolongación Avenida Perimetral Norte y Calle Arroyo El Picacho, Colonia Los Arroyos 2 Localidad Hermosillo, Municipio del Hermosillo.</t>
  </si>
  <si>
    <t>Construcción de Aula en Escuela Primaria Nueva Creación, Calle del Sauces, entre Calles Cipreses y Palo Verde, Fraccionamiento Los Laureles, Localidad Navojoa, Municipio del Navojoa.</t>
  </si>
  <si>
    <t>Construcción de Dos Aulas en Escuela Primaria Nueva Creación, Fraccionamiento Las Bellotas 2, Localidad Nogales, Municipio del Nogales.</t>
  </si>
  <si>
    <t>Construcción de Aula en CAM No. 61, Fraccionamiento San Carlos, Localidad de Nogales, Municipio de Nogales.</t>
  </si>
  <si>
    <t>Construcción de Jardín de Niños Nueva Creación (1ª Etapa), Colonia San Rafael, Localidad Puerto Peñasco, Municipio de Puerto Peñasco.</t>
  </si>
  <si>
    <t>Construcción de Aula en CAM No. 60, Calle 44 y Avenida Ley de Alfabetización, Fraccionamiento Nuevo San Luis, Localidad San Luis Río Colorado, Municipio de San Luis Río Colorado.</t>
  </si>
  <si>
    <t>Rehabilitación de Parque Recreativo, Calle Río Plata y Boulevard Agustín del Campo, Fraccionamiento Residencial Villa Bonita, Localidad Hermosillo.</t>
  </si>
  <si>
    <t>Rehabilitación de Campo de Beisbol en la Unidad Deportiva Municipal,  Calles Alejandro Sobarzo y Juventino Rosas, Localidad Puerto Peñasco.</t>
  </si>
  <si>
    <t>Rehabilitación de Escuela Primaria Pascual Pérez, Calle General Piña y Avenida Bacoachi, Colonia López Portillo, Localidad Hermosillo.</t>
  </si>
  <si>
    <t>Rehabilitación de la Escuela Primaria Francisco Romo Mendoza, Calle 12 de Octubre y Avenida Nácori Grande, Colonia Jacinto López, Localidad Hermosillo.</t>
  </si>
  <si>
    <t>Construcción de Desayunador en Jardín de Niños Nueva Creación, Calle Constelación Acuario esquina Constelación Cáncer, Colonia Laura Alicia de López Nogales, Localidad Hermosillo.</t>
  </si>
  <si>
    <t>Terminación de Comedor en Escuela Primaria Manuel Mirazo, Avenida 13 entre Monteverde y 12 de Octubre, Colonia Ley 57, Localidad Hermosillo.</t>
  </si>
  <si>
    <t>Rehabilitación de Plaza, Calle Yáñez entre Calles Opodepe y Pueblo de Álamos, Colonia Insurgentes, Localidad Hermosillo.</t>
  </si>
  <si>
    <t>Rehabilitación de Plaza, Calle Flor de Calabaza entre Calles Cangrejo e Hipocampo, Colonia Los Olivos, Localidad Hermosillo.</t>
  </si>
  <si>
    <t>Rehabilitación de Plaza, Paseo Santa Fé y Agua Fría, Colonia Santa Fe, Localidad Hermosillo.</t>
  </si>
  <si>
    <t>Rehabilitación de Plaza, Boulevard Hermosillo, Colonia FOVISSSTE, Localidad Hermosillo.</t>
  </si>
  <si>
    <t>Rehabilitación de Plaza, Calles Manuel R. Bobadilla y Abraham Mendívil, Colonia Primero Hermosillo, Localidad Hermosillo.</t>
  </si>
  <si>
    <t>Rehabilitación de Plaza, Calles Hidalgo y Oasis, Colonia Palmar del Sol, Localidad Hermosillo.</t>
  </si>
  <si>
    <t>** OBRAS EJECUTADAS POR CECOP **</t>
  </si>
  <si>
    <t>Rehabilitación de Cancha Deportiva, Calles 7 de Noviembre y Lampazos, Colonia San Luis, Localidad Hermosillo.</t>
  </si>
  <si>
    <t>Instalación de Alumbrado en Cancha Deportiva del Parque Público, Calle Paloma Pitahayera y Boulevard Colosio, Colonia Nuevo Hermosillo, Localidad Hermosillo.</t>
  </si>
  <si>
    <t>Rehabilitación de Cancha Deportiva del Parque Público, Calles Paseo del Prado y Olivares, Colonia Valle Grande, Localidad Hermosillo.</t>
  </si>
  <si>
    <t>Instalación de Juegos Infantiles en Parque Público, Calle Péchita y Avenida Godorniz, Colonia Nuevo Hermosillo, Localidad Hermosillo.</t>
  </si>
  <si>
    <t>Rehabilitación de Parque Público, Calle Cuarta Privada de Monteverde entre Calles de las Américas y Arizona, Colonia ISSSTESON, Localidad Hermosillo.</t>
  </si>
  <si>
    <t>Rehabilitación de Parque Público, Avenida de Los Montes y Las Cascadas, Colonia Praderas Norte, Localidad Hermosillo.</t>
  </si>
  <si>
    <t>Ampliación de la Red Eléctrica en la Colonia Punta Bella, Ejido La Victoria.</t>
  </si>
  <si>
    <t>Rehabilitación de Templo, Calle 2 entre Avenidas Bacerac y Esqueda, Colonia 4 Olivos, Localidad Hermosillo.</t>
  </si>
  <si>
    <t>Rehabilitación de Pavimento de Concreto Hidráulico en Calle Ignacio Allende entre Calles Álvaro Obregón y General Pesqueira, Localidad Huépac.</t>
  </si>
  <si>
    <t>Rehabilitación de Pavimento de Concreto Hidráulico en Calle Morelos entre Calles Francisco I. Madero y Álvaro Obregón, Localidad Huépac.</t>
  </si>
  <si>
    <t>773.5 M2</t>
  </si>
  <si>
    <t>1,098.55 M2</t>
  </si>
  <si>
    <t>Construcción de Campo de Beisbol 2ª Etapa, Periférico Oriente y Blvd. Francisco Serna, Localidad Hermosillo.</t>
  </si>
  <si>
    <t>Rehabilitación de Plaza, Circuito de los Mártires entre Calles Oquitoa y Bacoancos, Colonia Bachoco, Localidad Hermosillo.</t>
  </si>
  <si>
    <t>Rehabilitación de Plaza, Boulevard Emancipación entre Calles Pedro Rosas y Hernández, Colonia Norberto Ortega, Localidad Hermosillo.</t>
  </si>
  <si>
    <t>Rehabilitación de Jardín de Niños Facundo Bernal, Calles Francisco Javier Mina y Oposura, Colonia Centro, Localidad Hermosillo.</t>
  </si>
  <si>
    <t>Rehabilitación de Escuela Primaria Gustavo Adolfo Uruchurtu, Calle Independencia entre Calles Carlos Balderrama y Niños Héroes, Colonia Villa de Séris, Localidad Hermosillo.</t>
  </si>
  <si>
    <t>Rehabilitación de Cancha Deportiva, Calles Los Olivos y Sicomoros, Colonia Fuentes del Mezquital, Localidad Hermosillo.</t>
  </si>
  <si>
    <t>Rehabilitación de Parque Recreativo, Calle Río Mayo entre Avenidas Seguro Social y Guaymas, Colonia Modelo, Localidad Hermosillo.</t>
  </si>
  <si>
    <t>Rehabilitación de Parque Recreativo, Calle Las Siembras entre Calles Cosechas y Trillas, Colonia La Verbena,  Localidad Hermosillo.</t>
  </si>
  <si>
    <t>Construcción de Cancha Deportiva, Boulevard Paseo Las Lomas y Real del Parque, Colonia Las Lomas, Localidad Hermosillo.</t>
  </si>
  <si>
    <t xml:space="preserve">Rehabilitación de la Escuela Primaria Belisario Domínguez, Calle General Jesús María Padilla entre Calles Arnulfo R. Gómez y Coronel Hilario Gabilondo, Colonia 4 de Marzo, Localidad Hermosillo. </t>
  </si>
  <si>
    <t>Construcción de Barda en Jardín de Niños Margarita Gómez Palacios, Calle Pueblo Bajo y Boulevard Agustín F. Zamora, Fraccionamiento Pueblitos, Localidad Hermosillo.</t>
  </si>
  <si>
    <t>Construcción de Barda en la Escuela Primaria Profra. Zoila Reyna de Palafox, Calle Carlos Caturegli y Avenida Lucas Alamán, Colonia Los Jardines, Localidad Hermosillo.</t>
  </si>
  <si>
    <t>Construcción de Techo en Templo Nuestra Señora de la Esperanza, Calle Vicente Mora esquina Manuel M. Diéguez, Colonia El Sahuaro, Localidad Hermosillo.</t>
  </si>
  <si>
    <t>Rehabilitación de Campo de Beisbol en la Unidas Deportiva Brisas del Golfo, Avenida Los Ángeles y Boulevard Samuel Ocaña, Localidad Puerto Peñasco.</t>
  </si>
  <si>
    <t>Rehabilitación de Jardín de Niños Evangelina Paredes, Boulevard Capomo y Calle Peñasco, Colonia Nuevo Hermosillo</t>
  </si>
  <si>
    <t>Construcción de Tejabán en Escuela Primaria Gildardo F. Avilés, Boulevard Benito Juárez y Calle Ferrocarril, Localidad Querobabi.</t>
  </si>
  <si>
    <t>Automatización de Equipo de Bombeo para Agua Potable, Calle 20 de Noviembre y Callejón Justo Sierra, Localidad San Felipe de Jesús.</t>
  </si>
  <si>
    <t>Rehabilitación de Alumbrado en Estadio de Futbol Fidencio Hernández A., Avenida "P" entre Calles 15 y 16, Colonia Deportiva, Localidad Caborca.</t>
  </si>
  <si>
    <t>Construcción de Casa Pastoral en Iglesia Evangélica, Calle Independencia y Avenida Zaragoza, Localidad Arivechi.</t>
  </si>
  <si>
    <t>Rehabilitación de Instalaciones en Iglesia Apostólica de la Fe en Cristo Jesús, Margen Izquierdo del Canal Principal Bajo, Colonia Las Areneras, Localidad Ciudad Obregón.</t>
  </si>
  <si>
    <t>Construcción de Bancas y Aplicación de Pintura en Iglesia San Francisco de Asís, Calles Madero y Hermosillo, Localidad Teonadepa.</t>
  </si>
  <si>
    <t>Construcción de Tejabán en Escuela Primaria Francisco L. Llano, Boulevard Benito Juárez, Colonia Miguel Hidalgo, Localidad Guaymas.</t>
  </si>
  <si>
    <t>Rehabilitación de Sanitarios y Rampas de Acceso del Jardín de Niños José Alberto Healy</t>
  </si>
  <si>
    <t>Cnstrucción de barandal para Biblioteca del Jardín de Niños Amelia Gámez Ortíz, Calles Torrence y El Monte, Fracc. Los Ángeles, Localidad Hermosillo.</t>
  </si>
  <si>
    <t>Rehabilitación de Cancha de Basquetbol y Pintura en Jardín de Niños Pilzintli, Calles Rebéico y 12 de Octubre, Colonia Jacinto López, Localidad Hermosillo.</t>
  </si>
  <si>
    <t>Construcción de Gradas en Cancha de Basquetbol, Calle 5 de Mayo Final, Colonia Tiro al Blanco, Localidad Hermosillo.</t>
  </si>
  <si>
    <t>Pavimentación de Callejón Victoria Final, Colonia Las Pilas, Localidad Hermosillo.</t>
  </si>
  <si>
    <t>Rehabilitación de Plaza ubicada en Calle Ébanos entre Calles Tabachines y Álamos, Colonia Fuentes del Mezquital, Localidad Hermosillo.</t>
  </si>
  <si>
    <t>Rehabilitación de Plaa ubicada en Calle Margarita Maza de Juárez entre Calles Ramón A. Amante y Díaz Ordaz, Colonia Las Aves, Localidad Hermosillo.</t>
  </si>
  <si>
    <t>Rehabilitación de Cancha de Basquetbol y Pintura en Jardín de Niños José María Morelos y Pavón, Avenida 10 entre Calles 2 y 1, Colonia Bugambilias, Localidad Hermosillo.</t>
  </si>
  <si>
    <t>Construcción de Barda en Escuela Primaria México, Calle  Villa Alegre entre Avenidas Constitución y Villa Hermosia, Colonia Villa Sol, Localidad Hermosillo.</t>
  </si>
  <si>
    <t>Construcción de Tejabán en Jardín de Niños Nueva Creación, Localidad Bácum.</t>
  </si>
  <si>
    <t>Rehabilitación de Barda Mixta en Escuela Primaria Amado Nervo, Campo 60, Ejido Francisco Javier Mina.</t>
  </si>
  <si>
    <t>Construcción de Casa Cural de la Iglesia de San Carlos Borromeo, Boulevard Manlio Favio Beltrones y Calle Gabriel Estrada, Localidad San Carlos.</t>
  </si>
  <si>
    <t xml:space="preserve">Terminación de Casa Cural en Parroquia San Juan Bautista, Calle Matamoros entre Calles Sonora y Sinaloa, Ejido Bacame Nuevo. </t>
  </si>
  <si>
    <t>Construcción de Pavimento Hidráulico en Avenida Los Fresnos entre Calles Naranjos y Andrés Peralta, Localidad Moctezuma.</t>
  </si>
  <si>
    <t>1,085 M2</t>
  </si>
  <si>
    <t>Construcción de Plazoleta en Calle José María Morelos entre Calles Hidalgo y Lerdo de Tejada, Localidad Arizpe.</t>
  </si>
  <si>
    <t>Rehabilitación de Edificio del Centro Comunitario, Calle Juárez entre Avenidas Lerdo y Arvizu, Localidad Naco.</t>
  </si>
  <si>
    <t>Construcción de Bodega en Escuela Telesecundaria No. 333, Avenida América entre Calles Aldama y Madero, Localidad Tepache.</t>
  </si>
  <si>
    <t>Ampliación de la Red de Agua Potable en Varias Calles de la Localidad de Bacoachi.</t>
  </si>
  <si>
    <t>413.7 ML</t>
  </si>
  <si>
    <t>Construcción de Barda de Outfield en Unidad Deportiva, Carretera a Terrenate, Localidad de La Mesa.</t>
  </si>
  <si>
    <t>Construcción de Tejabán en Escuela Primaria Manuel Altamirano No. 1, Calle Morelos y Boulevard Kino, Colonia Centro, Localidad Altar.</t>
  </si>
  <si>
    <t>Rehabilitación de Jardín de Niños Paulo Freire, Domicilio Conocido, Ejido Miguel Alemán (La Noria).</t>
  </si>
  <si>
    <t>Construcción de Pavimento Hidráulico en Avenida El Porvenir entre Calles Pesqueira y Obregón, Localidad Banámichi.</t>
  </si>
  <si>
    <t>530 M2</t>
  </si>
  <si>
    <t>Construcción de Cerco Perimetral en Jardín de Niños Héroes de Caborca, Calle Sinaloa entre Calles Fuerza Aérea y Escuadrón 201, Colonia Aviación, Localidad Caborca.</t>
  </si>
  <si>
    <t>Construcción de Barda Mixta en Jardín de Niños Guadalupe Victoria, Domicilio Conocido, Localidad Bacobampo.</t>
  </si>
  <si>
    <t>Pavimentación a Base de Carpeta Asfáltica en Calle Jaime Salcido entre Calles Cuauhtémoc y Doctor Padilla, Colonia Fátima, Localidad Magdalena de Kino.</t>
  </si>
  <si>
    <t>1,238.58 M2</t>
  </si>
  <si>
    <t>Electrificación de la Avenida Escalonias "A" a Avenida Flores "A" de las Calles 46 a 48, Colonia Solidadridad VIII, Localidad San Luis Río Colorado.</t>
  </si>
  <si>
    <t>8 Postes</t>
  </si>
  <si>
    <t>Construcción de Desayunador en Jardín de Niños El Sásabe, Barrio Oeste, de la Localidad El Sásabe, Municipio de Sáric, Sonora.</t>
  </si>
  <si>
    <t>Construcción de Tejabán en Escuela Primaria 18 de Julio, Domicilio Conocido, Localidad Adivino.</t>
  </si>
  <si>
    <t>Rehabilitación de Plaza Pública, Avenidas Sonora y Revolución, Localidad Fábrica de Los Ángeles.</t>
  </si>
  <si>
    <t>Construcción de Tejabán en Jardín de Niños Enrique González, Domicilio Conocido, Localidad de Santa Clara</t>
  </si>
  <si>
    <t>Construcción de Tejabán en Jardín de Niños Nueva Creación (Primera Etapa), Domicilio Conocido, Fraccionamiento Los Laureles, Localidad Navojoa.</t>
  </si>
  <si>
    <t>Pavimentación con Concreto Hidráulico en Avenida Adolfo López Mateos entre Calles Yécora y Hermosillo, Localidad de Yécora.</t>
  </si>
  <si>
    <t>900 M2</t>
  </si>
  <si>
    <t>MAZATÁN</t>
  </si>
  <si>
    <t>Pavimentación con Concreto Hidráulico en Callejón Emiliano Zapata entre Calles Pesqueira e Hidalgo, Localidad de Mazatán.</t>
  </si>
  <si>
    <t>277 M2</t>
  </si>
  <si>
    <t>Ampliación de la Red de Agua Potable en Acceso Principal de la Localidad de El Rodeo.</t>
  </si>
  <si>
    <t>Ampliación de la Red de Agua Potable en Calle General Francisco Contreras, Localidad La Estancia.</t>
  </si>
  <si>
    <t>340 ML</t>
  </si>
  <si>
    <t>110 ML</t>
  </si>
  <si>
    <t>Rehabilitación de Edificio del DIF Municipal, Avenida Álvaro Obregón entre Calles Miguel Alemán y Chapultepec, Localidad Divisaderos.</t>
  </si>
  <si>
    <t>Construcción de Barda Mixta en Escuela Telesecundaria No. 56, Calles Jacinto López y López Mateos, Ejido Miguel Hidalgo.</t>
  </si>
  <si>
    <t>Construcción de Cerco Perimetral en Pozo, Domicilio Conocido, Localidad de Cobachi.</t>
  </si>
  <si>
    <t>Construcción de Cerco Lateral y Jardineras en Escuela Primaria Luis G. Mazón, Domicilio Conocido, Localidad Jécori.</t>
  </si>
  <si>
    <t>Construcción de Tejabán en Cancha Cívica del Jardín de Niños Nuevos Horizontes, Calle 12 y Avenida 29, Colonia Acapulco, Localidad Agua Prieta.</t>
  </si>
  <si>
    <t>Construcción de Barda Perimetral en Escuela Primaria Jesús Pereida Martínez, Calle 36 y Avenida 18, Colonia Pueblo Nuevo, Localidad Agua Prieta.</t>
  </si>
  <si>
    <t>Ampliación de la Red de Alumbrado Público en Varias Calles de la Localidad de Granados.</t>
  </si>
  <si>
    <t>100 Lámparas</t>
  </si>
  <si>
    <t>Construcción de Cancha Deportiva de la Colonia Los Presidentes, Localidad Oquitoa.</t>
  </si>
  <si>
    <t>Equipamiento para Pozo de Agua Potable, Calle Cuarta y Avenida Río Lerma, Localidad Esqueda.</t>
  </si>
  <si>
    <t>Construcción de Cubierta en Área de Descanso del Panteón Municipal, Domicilio Conocido, Localidad Trincheras.</t>
  </si>
  <si>
    <t>Ampliación de la Red de Energía Eléctrica en Avenida 56 y Calle Río Lerma entre Boulevard López Portillo y Avenida 57, Colonia Nuevo Peñasco, Localidad Puerto Peñasco.</t>
  </si>
  <si>
    <t>Rehabilitación de la Red de Drenaje en Avenida Zaragoza entre Calles Abasolo y Enrique Quijada, Localidad Ures.</t>
  </si>
  <si>
    <t>200 ML</t>
  </si>
  <si>
    <t>Rehabilitación de Sistema Eléctrico en Escuela Primaria Profesora Amalia Consuelo Camoú Abril, Domicilio Conocido, Localidad Carbó.</t>
  </si>
  <si>
    <t>Pavimentación con Concreto Hidráulico en Calle Solidaridad, Localidad San Pedro de la Cueva.</t>
  </si>
  <si>
    <t>880 M2</t>
  </si>
  <si>
    <t>Electrificación de la Avenida Margaritas "A" hasta Avenida Orquídeas "A", de las Calles 32 a la 34, Colonia Reforma XXVII, Localidad San Luis Río Colorado.</t>
  </si>
  <si>
    <t>5 Postes</t>
  </si>
  <si>
    <t>Terminación de Techumbre en Salón Ejidal, Calle L. Cárdenas entre Calles Talamante y Maximiliano R. López, Ejido Cuauhtémoc.</t>
  </si>
  <si>
    <t>Construcción de Tejabán en Escuela Primaria Plutarco Elías Calles, Calle Nicolás Bravo No. 1433 Oriente esquina con Calle Benito Juárez, Colonia Benito Juárez, Localidad Ciudad Obregón.</t>
  </si>
  <si>
    <t>Pavimentación con Concreto Hidráulico en Boulevard Obregón (1ª Etapa) entre Avenida Reforma y Carretera Río Sonora, Localidad Bacoachi.</t>
  </si>
  <si>
    <t>1,169 M2</t>
  </si>
  <si>
    <t>Construcción de Pila de Agua Potable, Domicilio Conocido, Localidad Pónida.</t>
  </si>
  <si>
    <t>Rehabilitación de dos Pilas de Agua Potable, Avenida Zaragoza Final, Localidad Arivechi.</t>
  </si>
  <si>
    <t>Rehabilitación de Sanitarios en Escuela Primaria General Gilberto R. Limón, Avenida Zona Escolar, Localidad Bacadéhuachi.</t>
  </si>
  <si>
    <t>Construcción de Muro de Contención en Escuela Telesecundaria No. 167-J, Avenida Benito Juárez Final Sur, Localidad Huachinera.</t>
  </si>
  <si>
    <t>Construcción de Empedrado en Calle Naciones Unidas entre Calles Apodaca y Aldama, Localidad Bacanora.</t>
  </si>
  <si>
    <t>580 M2</t>
  </si>
  <si>
    <t>Rehabilitación de Sanitarios en Salón de Actos, Calles Durango y 5 de Mayo, Localidad Bacerac.</t>
  </si>
  <si>
    <t>Colocación de Vitropiso en Jardín de Niños Adela Paz, Calles José María Morelos e Ignacio Zaragoza, Localidad Baviácora.</t>
  </si>
  <si>
    <t>Instalación de Alumbrado en Campo de Futbol, Calles Reforma y Miguel Hidalgo, Localidad Huásabas.</t>
  </si>
  <si>
    <t>Rehabilitación en Iglesia San Lorenzo de Huépac, Avenida General Padilla entre Calles Hidalgo y Morelos, Localidad Huépac.</t>
  </si>
  <si>
    <t>Ampliación de la Red de Agua Potable en Varias Calles, Localidad Querobabi.</t>
  </si>
  <si>
    <t>439 ML</t>
  </si>
  <si>
    <t>Construcción de Acceso Principal (Pórtico) y Cerco Perimetral en Panteón Municipal, Calle Principal Prolongación Norponiente, Localidad Tónichi.</t>
  </si>
  <si>
    <t>Ampliación de Red de Energía Eléctrica en Boulevard Luis Donaldo Colosio, Colonia Sinoquipe, Localidad Cucurpe.</t>
  </si>
  <si>
    <t>6 Postes</t>
  </si>
  <si>
    <t>Suministro e Instalación de Subestación para Pozo de Agua Potable El Licotal, Calle 5 de Mayo, Localidad Átil.</t>
  </si>
  <si>
    <t>1 Poste</t>
  </si>
  <si>
    <t>Rehabilitación de Cerco Perimetral en Centro Juvenil Don Bosco, Calles Álvaro Obregón y Capitán Mendivil, Localidad Huatabampo.</t>
  </si>
  <si>
    <t>348 ML</t>
  </si>
  <si>
    <t>Construcción de Cancha de Basquetbol y Gradas en Escuela Primaria José María Morelos y Pavón, Calle Vía de Beira entre Calle Regina Este y Calzada de la Virgen, Colonia Lomas de Fátima, Localidad Nogales.</t>
  </si>
  <si>
    <t>Construcción de Cancha de Usos Múltiples en CESUES, Calles 5 de Mayo y Fraternidad, Colonia Centro, Localidad Villa Juárez.</t>
  </si>
  <si>
    <t>Construcción de Acceso Principal (Pórtico) en Jardín de Niños Manuel Tolsa, Boulevard Colosio y Callejón Principal, Localidad Quiriego.</t>
  </si>
  <si>
    <t>Construcción de Cadena en Cerco Perimetral e Impermeabilización de Aulas de la Escuela Primaria Estatal Amado Nervo, Boulevard Colosio entre Calles Aldama y Allende, Localidad Quiriego.</t>
  </si>
  <si>
    <t>Construcción de Cerco Perimetral en Escuela Primaria Randolfo Lavandera, Calle Álvaro Obregón entre Calles Santa Ana y Rosales, Localidad Rosario Tesopaco.</t>
  </si>
  <si>
    <t>Ampliación de la Red de Agua Potable, Carretera Ocuca - San José, Ejido San José.</t>
  </si>
  <si>
    <t>Ampliación y Construcción de Tejabán en Iglesia Cristiana, Calles Ignacio Zaragoza y Cristina Flores, Localidad Divisaderos.</t>
  </si>
  <si>
    <t>Construcción de Tejabán en Escuela Primaria Lic. Benito Juárez, Calles Constitución y Aquiles Serdán, Localidad Bácum.</t>
  </si>
  <si>
    <t>Rehabilitación de Estadio de Beisbol Lichy Coronado, Calles Francisco I. Madero y Miguel Hidalgo, Localidad Bácum.</t>
  </si>
  <si>
    <t>Construcción de Barda Mixta y Cerco Perimetral en Iglesia Santa Teresita, Domicilio Conocido, Localidad Santa Teresa.</t>
  </si>
  <si>
    <t>Rehabilitación de Estadio de Beisbol Carlos A. Rivero, Calles Carlos A, Rivero y Primero de Mayo, Colonia Los Guayparines, Localidad Álamos.</t>
  </si>
  <si>
    <t>Pavimentación con Concreto Hidráulico en Calle Narciso Mendoza, Localidad Villa Hidalgo.</t>
  </si>
  <si>
    <t>Construcción de Tejabán en Escuela Primaria Benito Juárez, Avenida Miguel Alemán y Calle Morelos, Localidad Moctezuma.</t>
  </si>
  <si>
    <t>Rehabilitación de Escuela Primaria Escuadrón 201, Domicilio Conocido, Localidad San Isidro El Polvorón.</t>
  </si>
  <si>
    <t>Rehabilitación de Iglesia San Pedro, Localidad Chinapa.</t>
  </si>
  <si>
    <t>Ampliación de la Red de Energía Eléctrica en Calle de la Salida Antigua a San Miguelito, frente al Panteón, Colonia Melchor Ocampo, Localidad Bavispe.</t>
  </si>
  <si>
    <t>Construcción de Velatorio, Boulevard Rosales, Localidad Carbó.</t>
  </si>
  <si>
    <t>Pavimentación con Concreto Hidráulico en Avenida Constitución y Calle 5 de Mayo, Localidad Huatabampo.</t>
  </si>
  <si>
    <t>Pavimentación con Concreto Hidráulico en Avenida Constitución y Calle Alfredo Káram, Localidad Huatabampo.</t>
  </si>
  <si>
    <t>Construcción de Cancha de Usos Múltiples, Prolongación Abelardo L. Rodríguez, Colonia El Alhuate, Localidad Huatabampo.</t>
  </si>
  <si>
    <t>Construcción de Andadores y Rampa en Edificio del DIF Municipal, Calles Allende y Manuel Camacho, Localidad Huatabampo.</t>
  </si>
  <si>
    <t>Rehabilitación de Techos en Palacio Municipal, Calle No Reelección entre Calles Constitución y 16 de Septiembre, Localidad Huatabampo.</t>
  </si>
  <si>
    <t>Rehabilitación de Iglesia Nuestra Señora de Guadalupe, Domicilio Conocido, Ejido Teniente Juan de la Barrera.</t>
  </si>
  <si>
    <t>Pavimentación con Concreto Hidráulico en Calle Metates Cuates y Benito Juárez, Localidad Villa Pesqueira.</t>
  </si>
  <si>
    <t>565 M2</t>
  </si>
  <si>
    <t>Construcción de Cerco y Rehabilitación de Sanitarios en Escuela Telesecundaria No. 55, Calles Diana Laura Riojas y López Mateos, Localidad Santa Cruz.</t>
  </si>
  <si>
    <t>Construcción de Casa Cural en Templo de Nuestra Señora de Guadalupe, Calles López Mateos e Hidalgo, Ejido Miguel Hidalgo.</t>
  </si>
  <si>
    <t>Remodelación de Servicios Sanitarios y Bebederos en Escuela Primaria América, Avenida Reforma entre Calles Agustín Rodríguez y H. Colegio Militar, Colonia La Granja, Localidad Santa Ana.</t>
  </si>
  <si>
    <t>Construcción de Tejabán en Cancha Cívica del Jardín de Niños María de Lourdes Ruíz López, Avenida Doctor Carlos Perlín entre Calles Constitución y 20 de Noviembre, Colonia Centro, Localidad San Felipe de Jesús.</t>
  </si>
  <si>
    <t>Rehabilitación de Pavimento en Calle Obregón entre Calles Carbó e Hidalgo, Localidad Rayón.</t>
  </si>
  <si>
    <t>Amliación de Alumbrado Público en Boulevard Luis Donaldo Colosio, Localidad Rayón.</t>
  </si>
  <si>
    <t>896 M2</t>
  </si>
  <si>
    <t>4 Postes</t>
  </si>
  <si>
    <t>Construcción de Pavimento Hidráulico en Calle Jesús García entre Calles Cruz Gálvez y Sufragio Efectivo, Colonia Olas Altas, Localidad Nacozari.</t>
  </si>
  <si>
    <t>1,650 M2</t>
  </si>
  <si>
    <t>Ampliación de la Red de Agua Potable en Callejón José María Morelos entre Boulevard Ignacio Tato y Calle Emiliano Zapata, Localidad Mazatán.</t>
  </si>
  <si>
    <t>Ampliación de la Red de Energía Eléctrica en Calles Abasolo Final Norte y Francisco Javier Mina, Localidad Mazatán.</t>
  </si>
  <si>
    <t>92 ML</t>
  </si>
  <si>
    <t>Pavimentación a base de carpeta afáltica en Calle Circunvalación y Creston entre Calle Villa Hermosa y Avenida Obregón, Colonia ISSSTESON, Localidad Magdalena.</t>
  </si>
  <si>
    <t>Construcción de Cancha de Usos Múltiples en Jardín de Niños Primavera, Calle Jalisco y Avenida Pedro Téllez, Colonia San Felipe, Localidad Magdalena de Kino.</t>
  </si>
  <si>
    <t>1,668.19 M2</t>
  </si>
  <si>
    <t>Ampliación de la Red de Agua Potable en Calle Ímuris, Colonia Cañada del Diablo, Localidad Ímuris.</t>
  </si>
  <si>
    <t>Rehabilitación de Plaza Pública José E. Pierson, Calle Veracruz entre Calles Hidalgo y Morelos, Localidad Terrenate.</t>
  </si>
  <si>
    <t>400 ML</t>
  </si>
  <si>
    <t>Pavimentación con Concreto Hidráulico en Acceso Principal de la Localidad de Bámori.</t>
  </si>
  <si>
    <t>450 M2</t>
  </si>
  <si>
    <t>Construcción de Pavimento Hidráulico en Avenida Rayón entre Calles Mariscal y Obregón, Localidad Sahuaripa.</t>
  </si>
  <si>
    <t>Construcción de Techumbre en Cancha Cívica de la Escuela Primaria Escuadrón 201, Calle Hidalgo y Lázaro Cárdenas, Localidad Sahuaripa.</t>
  </si>
  <si>
    <t>681.49 M2</t>
  </si>
  <si>
    <t>Rehabilitación de Laboratorio en Escuela Secundaria Técnica No. 29, Avenida Francisco I. Madero y Calle Insurgentes, Localidad Naco.</t>
  </si>
  <si>
    <t>Rehabilitación de Bebederos en Escuela Primaria Ignacio Zaragoza, Avenida Francisco I. Madero entre Calles Plutarco Elías Calles y Obregón, Localidad Naco.</t>
  </si>
  <si>
    <t>Rehabilitación de Cerco y Construcción de Banquetas en Jardín de Niños Anita Córdova, Calle Ramón Morales y Avenida Emiliano Zapata, Localidad Naco.</t>
  </si>
  <si>
    <t>Construcción de Pórtico en Jardín de Niños Josefina R. de Huerta, Avenida Francisco I. Madero y Calle Cananea, Colonia Centro, Localidad Naco.</t>
  </si>
  <si>
    <t>Instalación de Sistema de Riego en Campo de Futbol de la Escuela Telesecundaria No. 52, Calle Antonio Salgado Flores entre Calles Camargo y Conrado Flores, Localidad Suaqui Grande.</t>
  </si>
  <si>
    <t>Construcción de Tejabán, Piso y Bancas en Parque La Crucecita, Domicilio Conocido, Localidad San Javier.</t>
  </si>
  <si>
    <t>Construcción de Tejabán en Jardín de Niños La Tunita, Domicilio Conocido, Localidad Sinahuiza.</t>
  </si>
  <si>
    <t>Ampliación de Red de Energía Eléctrica en la Comisaría de Bacabachi.</t>
  </si>
  <si>
    <t>Ampliación de la Red de Alcantarillado en Calle Arnulfo R. Gómez entre Calles Jalisco y Aguascalientes, Colonia Deportiva, Localidad Navojoa.</t>
  </si>
  <si>
    <t>Ampliación de la Red de Alcantarillado en Calle Francisco Javier Mina y Venustiano Carranza, Localidad San Ignacio de Cohuirimpo.</t>
  </si>
  <si>
    <t>Ampliación de la Red de Alcantarillado en Calle California entre Calle Mutualista y Callejón Mutualista, Colonia Beltrones, Localidad Navojoa.</t>
  </si>
  <si>
    <t>Construcción de Descargas Domiciliarias en Calle Río Humaya entre Calles Aquiles Serdán y Quinta, Colonia Tierra y Libertad, Localidad Navojoa.</t>
  </si>
  <si>
    <t>Construcción de Descargas Domiciliarias en Callejón Río Humaya entre Calles Aquiles Serdán y Quinta, Colonia Tierra y Libertad, Localidad Navojoa.</t>
  </si>
  <si>
    <t>Construcción de Descargas Domiciliarias en Varias Calles de la Colonia Central, Localidad Navojoa.</t>
  </si>
  <si>
    <t>7 Postes</t>
  </si>
  <si>
    <t>9 Postes</t>
  </si>
  <si>
    <t>125 ML</t>
  </si>
  <si>
    <t>240 ML</t>
  </si>
  <si>
    <t>70 ML</t>
  </si>
  <si>
    <t>405 ML</t>
  </si>
  <si>
    <t>315 ML</t>
  </si>
  <si>
    <t>603 ML</t>
  </si>
  <si>
    <t xml:space="preserve">Construcción de Tejabán en Escuela Primaria Pensador Mexicano, Calle 8 entre Avenidas "W" y "X", Colonia Industrial, Localidad H. Caborca. </t>
  </si>
  <si>
    <t>Construcción de Tejabán en Escuela Primaria Independencia de México, Calle 35 entre Calles Claudio Figueroa y Capitán Lorenzo Rodríguez, Colonia Santa Cecilia, Localidad H. Caborca.</t>
  </si>
  <si>
    <t>Construcción de Tejabán en Escuela Primaria Ignacio Allende, Localidad Ejido El Coyote.</t>
  </si>
  <si>
    <t>Construcción de Aula y Pórtico en Escuela Primaria Francisco Villa, Avenida Tubutama entre Calles Primera y Bisani, Colonia Francisco Villa, Localidad H. Caborca.</t>
  </si>
  <si>
    <t>Construcción de Cerco Perimetral en Jardín de Niños Perla del Mar, Avenida Día de la Marina entre Calles Sonora y el Desemboque, Localidad El Desemboque.</t>
  </si>
  <si>
    <t>Ampliación de la Red de Agua Potable en el Ejido Morelia.</t>
  </si>
  <si>
    <t>Electrificación en Avenida "L" entre Calles 14 y 15, Colonia Pápago, Localidad Sonoyta.</t>
  </si>
  <si>
    <t>Rehabilitación en Iglesia Católica del Ejido Adolfo López Mateos.</t>
  </si>
  <si>
    <t>3 Postes</t>
  </si>
  <si>
    <t>1,015 ML</t>
  </si>
  <si>
    <t>Construcción de Barda Perimetral en Jardín de Niños Manuel Acosta, Localidad Cerro Prieto.</t>
  </si>
  <si>
    <t>K</t>
  </si>
  <si>
    <t>Construcción de Tejabán en Jardín de Niños Amanecer de Kino, Calle Ignacia Fimbres Final Sur, Colonia Amanecer de Kino, Localidad Magdalena de Kino.</t>
  </si>
  <si>
    <t>Construcción de Tejabán en Escuela Primaria Santiago S. Iglesias (2ª Etapa), Avenida Niños Héroes, Colonia Fátima, Localidad Magdalena de Kino.</t>
  </si>
  <si>
    <t>Construcción de Tejabán en Escuela Primaria San Francisco, Calle Juárez entre Calles Allende y Matamoros, Colonia Centro, Localidad Magdalena de Kino.</t>
  </si>
  <si>
    <t>Construcción de Tejabán en Escuela Primaria Enrique Woolfolk, Colonia Centro, Localidad Magdalena de Kino.</t>
  </si>
  <si>
    <t>Construcción de Tejabán en Escuela Primaria Álvaro Obregón No. 1, Calles Antonia García y Jalisco, Colonia García Barragán, Localidad Magdalena de Kino.</t>
  </si>
  <si>
    <t>Construcción de Dirección y Biblioteca en Escuela Telesecundaria No. 81, Boulevard Luis Donaldo Colosio y Calle San Felipe, Localidad Cucurpe.</t>
  </si>
  <si>
    <t>Construcción de Tejabán en Escuela Primaria Rural Francisco I. Madero, Localidad La Bocana.</t>
  </si>
  <si>
    <t>Construcción de Tejabán en Escuela Secundaria Técnica No. 7, Localidad San Pedro Nuevo.</t>
  </si>
  <si>
    <t>Construcción de Tejabán en Escuela Telesecundaria No. 38, Localidad Basconcobe.</t>
  </si>
  <si>
    <t>Construcción de Tejabán en Escuela Secundaria No. 25, Localidad Basconcobe.</t>
  </si>
  <si>
    <t>Construcción de Tejabán en Escuela Secundaria Gregorio Ahumada, Calles Chihuahua y Vicente Guerrero, Localidad Bacobampo.</t>
  </si>
  <si>
    <t>Suministro e Instalación de Transformador, Domicilio Conocido, Localidad Bacajaquía.</t>
  </si>
  <si>
    <t>Construcción de Barda Perimetral en Jardín  de Niños María Maetzu, Calles Carranza y 5 de Febrero, Colonia 20 de Noviembre, Localidad Villa Juárez.</t>
  </si>
  <si>
    <t>Ampliación de Cancha Cívica de la Escuela Primaria Josefa Ortíz de Domínguez, Domicilio Conocilo, Localidad Colonia Jecopaco.</t>
  </si>
  <si>
    <t>Rehabilitación de Sanitarios en Escuela Primaria Margarita Maza de Juárez, Calle Plan de Guadalupe entre Avenidas 16 de Septiembre y 1° de Mayo, Localidad Villa Juárez.</t>
  </si>
  <si>
    <t>Construccion de Barda Perimetral en Escuela Secundaria Técnica No. 6, Calle División del Norte, Localidad Zona Urbana Ejidal.</t>
  </si>
  <si>
    <t>Ampliación de Biblioteca Pública Profesora Alejandrina González Salas, Localidad Agua Blanca.</t>
  </si>
  <si>
    <t>Construcción de Módulo Sanitario en Centro de Maestros Villa Juárez, Calle Plan de Guadalupe y Avenida Primero de Mayo, Localidad Villa Juárez.</t>
  </si>
  <si>
    <t>Construcción de Tejabán en Patio Cívico de la Escuela Secundaria Profr. Alfonso Marín Retiff, Avenida Aldama entre Calle Agustín Rodríguez y Calle 12, Colonia La Granja, Localidad Santa Ana.</t>
  </si>
  <si>
    <t>Construcción de Piso en Área de Patio de la Escuela Primaria 24 de Febrero, Calle Prolongación Mar, Colonia Loma Linda, Localidad Guaymas.</t>
  </si>
  <si>
    <t>Construcción de Tejabán en Jardín de Niños Ada M. Elflein, Calle 33 y Avenida 17, Colonia Centro, Localidad Guaymas.</t>
  </si>
  <si>
    <t>Construcción de Tejabán en Escuela Primaria Ignacio R. Alatorre, Calle 26 y Avenida 17, Colonia Centro, Localidad Guaymas.</t>
  </si>
  <si>
    <t>Construcción de Tejabán en Centro de Atención Múltiple No. 45-J, Boulevard Las Plazas, Colonia Las Plazas, Localidad Guaymas.</t>
  </si>
  <si>
    <t>Terminación de Tejabán en Escuela Primaria Ramón Oquita Montenegro, Avenida Vícam entre Calles Guaymas y Nacozari, Colonia SOP, Localidad Navojoa.</t>
  </si>
  <si>
    <t>Construcción de Tejabán en Jardín de Niños Rosario Castellano, Domicilio Conocido, Localidad Chivocu.</t>
  </si>
  <si>
    <t>Construcción de Cerco Perimetral en Escuela Primaria Jesús Reyes Heroles, Domicilio Conocido, Localidad La Quince, Comisaría de Rosales.</t>
  </si>
  <si>
    <t>Construcción de Barda Perimetral en Cancha, Domicilio Conocido, Localidad El Siviral.</t>
  </si>
  <si>
    <t>Ampliación de Red de Energía Eléctrica en Calle Ovidio Pereira entre Calles Obregón y Ángel Flores, Localidad San Ignacio.</t>
  </si>
  <si>
    <t>Construcción de Casa de Salud en la Localidad de Choacalle.</t>
  </si>
  <si>
    <t>Terminación de Templo Tradicional en la Localidad de Etchohuaquila.</t>
  </si>
  <si>
    <t>Impermeabilización de Techos en Museo Regional del Mayo, Calles Leona Vicario entre Calles García Morales y No Reelección, Colonia Juárez, Localidad Navojoa.</t>
  </si>
  <si>
    <t>Construcción de Descargas Domiciliarias en Varias Calles de la Colonia Beltrones, Localidad Navojoa.</t>
  </si>
  <si>
    <t>220 ML</t>
  </si>
  <si>
    <t>Impermeabilización de Techos en Palacio Municipal, Calle No Reelección y Plaza 5 de Mayo, Localidad Navojoa.</t>
  </si>
  <si>
    <t>Construcción de Sanitarios en Estadio de Beisbol, Calle Jacinto López Final Norte, Localidad Milpillas.</t>
  </si>
  <si>
    <t>Construcción de Tejabán en Escuela Primaria Braulio Rodríguez, Domicilio Conocido, Localidad Los Janos.</t>
  </si>
  <si>
    <t>Construcción de Barda Perimetral en Unidad Deportiva, Domicilio Conocido, Localidad El Crucero.</t>
  </si>
  <si>
    <t>Construcción de Plaza Pública, Avenida Ímuris entre Plaza y Camino del Río, Localidad Ímuris.</t>
  </si>
  <si>
    <t>Ampliación de la Red de Alcantarillado en Varias Calles, Localidad El Sahuaral.</t>
  </si>
  <si>
    <t>97 ML</t>
  </si>
  <si>
    <t>Construcción de Muro de Contención en Escuela Secundaria Estatal No. 38 (3ª Etapa), Calle Circunvalación Héroes entre Calles Río Balsas y Río Magdalena, Colonia Héroes, Localidad Nogales.</t>
  </si>
  <si>
    <t>Construcción de Aula de Medios en Escuela Primaria Delia Ley de Xibillié, Calles Nueva Nigeria y Nueva Australia, Colonia Nuevo Nogales, Localidad Nogales.</t>
  </si>
  <si>
    <t>Construcción de Muro de Contención en Escuela Primaria Nueva Creación, Calle Circuito Terra entre Circuito Jardín y Flor, Localidad Nogales.</t>
  </si>
  <si>
    <t>Impermeabilización del Jardín de Niños Therese de Tourniel, Calle Ingenieros entre Calles Campillo y Ochoa, Colonia Fundo Legal, Localidad Nogales.</t>
  </si>
  <si>
    <t>Suministro y Colocación de Vitropiso en Jardín de Niños 20-30, Camino de la Virgen Norte y Camino de la Virgen Sur, Colonia Lomas de Fátima, Localidad Nogales.</t>
  </si>
  <si>
    <t>Construcción de Gradas en Cancha Cívica de la Escuela Primaria Román Baqueiro, Calle Circuito Terra entre Calles Tiber Vesubio, Colonia Mediterráneo, Localidad Nogales.</t>
  </si>
  <si>
    <t>Construcción de Muro de Contención en Jardín de Niños Gustavo Díaz Ordaz, Calles Naco Final entre Calles Rodeo y Privada Huatabampo, Colonia Rodeo, Localidad Nogales.</t>
  </si>
  <si>
    <t>Construcción de Muro de Contención en Jardín de Niños San Carlos No. 2, Boulevard San Carlos entre Calles Santa Catalina y Santa Aurora, Colonia San Miguel, Localidad Nogales.</t>
  </si>
  <si>
    <t>Construcción de Gradas y Muros en Escuela Secundaria General No. 3, Calle Lago Platas entre Avenida Tecnológico y Lago Azul, Colonia Margarita Maza de Juárez, Localidad Nogales.</t>
  </si>
  <si>
    <t>Rehabilitación de Centro Comunitario Bellotas, Boulevard Las Bellotas y Cerrada del Rosal, Fraccionamiento Las Bellotas, Localidad Nogales.</t>
  </si>
  <si>
    <t xml:space="preserve">    SE28.- PUENTES PEATONALES</t>
  </si>
  <si>
    <t>Construcción de Puente Peatonal en Colonia Tacubaya, Localidad Álamos.</t>
  </si>
  <si>
    <t>Rehabilitación en Jardín de Niños Pedro García Conde, Avenida Revolución y Calle Santos Degollado, Localidad Arizpe.</t>
  </si>
  <si>
    <t>Suministro e Instalación de Lámparas para Alumbrado Público en Varias Calles de la Cabecera Municipal.</t>
  </si>
  <si>
    <t>Construcción de Plaza Pública Municipal, Calle Diódoro Corella y Avenida José Esteban Coronado, Colonia Centro, Localidad Arizpe.</t>
  </si>
  <si>
    <t>Construcción de Explanada en Escuela Primaria Josefa Ortiz de Domínguez, Calles Chihuahua y Obregón, Localidad Bavispe.</t>
  </si>
  <si>
    <t>Ampliación de la Red de Energía Eléctrica en Varias Calles en la Localidad de La Morita.</t>
  </si>
  <si>
    <t>Construcción de Comedor y Barda en Escuela Primaria Club de Leones, Avenida Abelardo L. Rodríguez y Calle Sinaloa, Colonia San Fernando, Localidad Benjamín Hill.</t>
  </si>
  <si>
    <t>Construcción de Camellón y Alumbrado en Calle Juárez Sur entre Avenida Fernando Montes de Oca y Revolución, Colonia Jesús Siqueiros, Localidad Benjamín Hill.</t>
  </si>
  <si>
    <t>Pavimentación con Concreto Hidráulico en Avenida Antonio Molina H. entre Calles Constitución y General Álvaro Obregón, Localidad Banámichi.</t>
  </si>
  <si>
    <t>Rehabilitación de Barda Perimetral en Escuela Telesecundaria No. 238, Calles Agustín Figueroa y Vicente Guerrero, Localidad Banámichi.</t>
  </si>
  <si>
    <t>Construcción de Sanitarios en Capilla San Antonio, Avenida Diódoro Corella, Localidad Banámichi.</t>
  </si>
  <si>
    <t>Ampliación de Alcantarillado en Avenida Antonio Molina entre Calles Obregón y Constitución, Localidad Banámichi.</t>
  </si>
  <si>
    <t>708 M2</t>
  </si>
  <si>
    <t>68 ML</t>
  </si>
  <si>
    <t>Ampliación de la Red de Alcantarillado en Calle 28 entre Avenidas 8 y 12, Colonia Magisterial, Localidad Agua Prieta.</t>
  </si>
  <si>
    <t>Ampliación de la Red de Alcantarillado en Calle 33 entre Avenidas 37 y 28, Colonia Buenos Aires, Localidad Agua Prieta.</t>
  </si>
  <si>
    <t>Construcción de Tejabán en Escuela Primaria Felipe Carrillo Puerto, Carretera Federal Hermosillo-Cananea, Comisaría El Molinote.</t>
  </si>
  <si>
    <t>Ampliación de la Red de Energía Eléctrica en Varias Calles del Sector Corrales, Localidad Carbó.</t>
  </si>
  <si>
    <t>Construcción de Sanitarios Públicos en Estadio de Beisbol en la Localidad de Huachinera.</t>
  </si>
  <si>
    <t>Construcción de Sanitarios Públicos en Panteón Municipal, Carretera Huásabas-Bavispe, Localidad Huachinera.</t>
  </si>
  <si>
    <t>Construcción de Barda Perimetral en Comandancia de Policía, Avenida Juárez Final Sur, Localidad Huachinera.</t>
  </si>
  <si>
    <t>Rehabilitación de Cancha de Basquetbol en Escuela Secundaria Técnica No. 40, Salida a Nácori Grande, Localidad Mazatán.</t>
  </si>
  <si>
    <t>Rehabilitación de Sanitarios e Instalaciones Sanitarias en Escuela Primaria Ignacio Tato, Calles Abelardo L. Rodríguez e Hidalgo, Localidad Mazatán.</t>
  </si>
  <si>
    <t>Rehabilitación de Techos en Aulas del CBTA No. 53, Calles Ignacio Tato y José María Morelos, Localidad Mazatán.</t>
  </si>
  <si>
    <t>Instalación de Alumbrado en Estadio de Beisbol Infantil, Calle Lázaro Cárdenas, Localidad Mazatán.</t>
  </si>
  <si>
    <t>Construcción de Guarniciones en Calle Hidalgo entre Calle Ignacio Tato y Boulevard Francisco Mina. Localidad Mazatán.</t>
  </si>
  <si>
    <t>Construcción de Drenaje Pluvial en Calle Cananea y Avenida Justo Sierra, Localidad Naco.</t>
  </si>
  <si>
    <t>Pavimentación con Concreto Hidráulico en Boulevard Luis Donaldo Colosio Final, Salida al Taste, Localidad Rayón.</t>
  </si>
  <si>
    <t>600 M2</t>
  </si>
  <si>
    <t>Equipamiento de Pozo de Agua Potable ubicado en la Cañada Colorada, Localidad San Javier.</t>
  </si>
  <si>
    <t>Construcción de Tejabán en Escuela Primaria Mayor Félix Romero, Avenida Luis Donaldo Colosio, Localidad San Pedro de la Cueva.</t>
  </si>
  <si>
    <t>Pavimentación con Concreto Hidráulico en Callejón Sin Nombre, Barrio El Calvario, Localidad Villa Pesqueira.</t>
  </si>
  <si>
    <t>Construcción de Sanitarios Públicos en Estadio de Beisbol, Carretera Hermosillo-Villa Pesqueira, Localidad Villa Pesqueira.</t>
  </si>
  <si>
    <t>330 M2</t>
  </si>
  <si>
    <t>Pavimentación con Concreto Hidráulico en Calle Nogales y Carretera Internacional, Clocalidad Yécora.</t>
  </si>
  <si>
    <t>Construcción de Barda Perimetral en Escuela Primaria Rural Federal 5 de Febrero, Domicilio Conocido, Localidad Santa Rosa.</t>
  </si>
  <si>
    <t>Construcción de Andador en Jardín de Niños Juana de Ibarborou, Calle Yécora y Avenidas Alonso Victoria, Localidad Yécora.</t>
  </si>
  <si>
    <t>606 M2</t>
  </si>
  <si>
    <t>Construcción de Cerco Perimetral en Escuela Telesecundaria No. 61, Calles Reforma Agraria e Ismael Amarillas Zayas, Localidad Pesqueira.</t>
  </si>
  <si>
    <t>Construcción de Cerco de Malla Ciclónica en Escuela Primaria Ismael S. Quiroga, Domicilio Conocido, Localidad Pueblo Nuevo.</t>
  </si>
  <si>
    <t>Construcción de Cerco de Malla Ciclónica en Estadio de Beisbol, Domicilio Conocido, Localidad Pueblo Nuevo.</t>
  </si>
  <si>
    <t>Construcción de Bodega y Aljibe en Jardín de Niños Edelmira Méndez, Calles Alejandro Carrillo y Francisco I. Madero, Colonia Buenos Aires, Localidad Altar.</t>
  </si>
  <si>
    <t>Rehabilitación de Sistema Eléctrico en Escuela Secundaria Profesor Efraín Buenrostro No. 10, Calle Félix Gómez y Boulevard Kino, Colonia Centro, Localidad Altar.</t>
  </si>
  <si>
    <t>Instalación de Alumbrado en Plaza Pública, Calle Hidalgo y Boulevar Kino, Colonia Centro, Localidad Altar.</t>
  </si>
  <si>
    <t>Construcción de Cerco Perimetral en Panteón Municipal, Calle Penteón, Localidad Altar.</t>
  </si>
  <si>
    <t>Construcción de Tejabán en Escuela Primaria Jesús García, Avenida Deportivo entre Calles 3ª y 4ª, Colonia Centro, Loalidad Fronteras.</t>
  </si>
  <si>
    <t>Construcción de Tejabán en Jardín de Niños Mesa Bonita, Colonia Mesa Bonita, Localidad Esqueda.</t>
  </si>
  <si>
    <t>Construcción de Subestación en Pozo de Agua Potable, Avenida Río Lerma y Calle 4ª, Localidad Esqueda.</t>
  </si>
  <si>
    <t>Construcción de Aula de Medios en Escuela Telesecundaria No. 67, Domicilio Conocido, Localidad San José de Pimas.</t>
  </si>
  <si>
    <t>Construcción de Cerco Perimetral en Pozo, Domicilio Conocido, Localidad La Colorada.</t>
  </si>
  <si>
    <t>60 ML</t>
  </si>
  <si>
    <t>Terminación de Aula de Medios en Escuela Telesecundaria No.77, Calle Benito Juárez, Localidad Ojo de Agua.</t>
  </si>
  <si>
    <t>Rehabilitación de Centro de Cómputo en Escuela Secundaria Profesor Rafael N. Varela, Calle Tercera entre Avenidas Miguel Alemán y Benito Juárez, Localidad Cumpas.</t>
  </si>
  <si>
    <t>Construcción de Barda Perimetral en Escuela Primaria Profesor Francisco Burruel Ahumada, Calle Tarahumara, Colonia INFONAVIT, Localidad Pitiquito.</t>
  </si>
  <si>
    <t>Rehabilitación de Red de Alcantarillado, Localidad Meresichic.</t>
  </si>
  <si>
    <t>209 ML</t>
  </si>
  <si>
    <t>Ampliación de la Red de Energía Eléctrica en Calle y Callejón Simón Morúa y Avenida Las Conchas, Colonia Nuevo Peñasco, Localidad Puerto Peñasco.</t>
  </si>
  <si>
    <t>21 Postes</t>
  </si>
  <si>
    <t>Construcción de Módulo Sanitario en Panteón Municipal, Localidad Trincheras.</t>
  </si>
  <si>
    <t>Pavimentación en Calle Durango entre Calles Abasolo y Aldama, Localidad Quiriego.</t>
  </si>
  <si>
    <t>Pavimentación en Callejón Aldama entre Calles Durango y Yucatán, Localidad Quiriego.</t>
  </si>
  <si>
    <t>Pavimentación de Acceso Principal, junto a la Calle de la Plazuela, Localidad Batacosa.</t>
  </si>
  <si>
    <t>Rehabilitación de Plazuela en Acceso Principal a la Localidad de Batacosa.</t>
  </si>
  <si>
    <t>732.38 M2</t>
  </si>
  <si>
    <t>464 M2</t>
  </si>
  <si>
    <t>506 M2</t>
  </si>
  <si>
    <t>Construcción de Paseo Campestre ubicado al Sureste de la Delegación de Bamori.</t>
  </si>
  <si>
    <t>Electrificación de la Avenida Jacarandas "A" a la Avenida Nardos "A" de la Calle 34 a la 36, Colonia Reforma XXVIII, Localidad San Luis Río Colorado.</t>
  </si>
  <si>
    <t>Electrificación de la Avenida Flores "A" a la Avenida Margaritas "A" de la Calle 40 a la , Colonia Solidaridad VII, Localidad San Luis Río Colorado.</t>
  </si>
  <si>
    <t>14 Postes</t>
  </si>
  <si>
    <t>51 Postes</t>
  </si>
  <si>
    <t>Construcción de Sanitarios en Panteón Municipal, Boulevard Guadalupe Trujillo, Localidad Ures.</t>
  </si>
  <si>
    <t>Construcción de Sanitarios en Panteón Municipal de la Comisaría de Guadalupe, Localidad La Estancia.</t>
  </si>
  <si>
    <t>Construcción de Gradas y Dog Out en Estadio de Beisbol de la Localidad de Tesia.</t>
  </si>
  <si>
    <t>Pavimentación con Concreto Hidráulico en Calle 2 de Noviembre etre Calles Corona y 5 de Febrero, Localidad Aconchi.</t>
  </si>
  <si>
    <t>313 M2</t>
  </si>
  <si>
    <t>Pavimentación con Concreto Hidráulico en Calle Miguel Alemán entre Avenida García Morales y Callejón Gloria, Localidad Moctezuma.</t>
  </si>
  <si>
    <t>465.52 M2</t>
  </si>
  <si>
    <t>Construcción  de Cerco Perimetral en Escuela Primaria Rodolfo Lavandera (2a. Etapa), Calle Álvaro Obregón entre Calles Santa Ana y Rosales, Localidad Rosario Tesopaco.</t>
  </si>
  <si>
    <t>Rehabilitación y Acondicionamiento de Escuela Primaria Ignacio Zaragoza, Calle Miguel Alemán entre Avenidas Cristina Flores y Obregón, Localidad Divisaderos.</t>
  </si>
  <si>
    <t>Construcción de Tejabán de Mallasombra soportada por estructura metálica en el COBACH Reforma, Calle Luis Orcí esquina Guadalupe Victoria, Colonia Balderrama, Localidad Hermosillo.</t>
  </si>
  <si>
    <t>Rehabilitación de Casa Parroquial en Iglesia Nuestra Señora de Guadalupe, Calles Abasolo y Aldama, Localidad Mazatán.</t>
  </si>
  <si>
    <t>Construcción de Techumbre en Acceso y Bancas en Cancha Deportiva de la Escuela Primaria Alfonso Ortíz Tirado, Calle Signus y Acuario, Colonia Laura Alicia Frías de López Nogales, Localidad Hermosillo.</t>
  </si>
  <si>
    <t>Reconstrucción de Techo de Iglesia Nuestra Señora del Carmen, Calle Independencia entre Av. Saldivar y Callejón Cajeme, Localidad San Ignacio Río Muerto.</t>
  </si>
  <si>
    <t>Terminación de Templo para Iglesia Apostólica de la Fé en Cristo Jesús, A.R., ubicada en Calles Reforma y Cumpas, Colonia Lomas de Madrid, Localidad Hermosillo.</t>
  </si>
  <si>
    <t>Construcción de Comedor Tipo Colonial en la Escuela Primaria Bartolomé M. Salido No. 1, Calle Alberto Gutiérrez, Localidad Álamos.</t>
  </si>
  <si>
    <t>Construcción de Desayunador en Escuela Primaria Magisterio II, Calles Jerónimos y Llaneros, Colonia El Apache, Localidad Hermosillo.</t>
  </si>
  <si>
    <t>Ampliación de la Red de Energía Eléctrica en la Localidad de Jostahueca, Municipio de Navojoa.</t>
  </si>
  <si>
    <t>Pavimentación con Concreto Hidráulico, Guarnición y Banqueta en Avenida Aldama y Calle 10, Localidad Nácori Chico.</t>
  </si>
  <si>
    <t>Suministro e Instalación de 200 lámparas de vapor de sodio de 100 Watts en Boulevard G. Lara, Localidad Cananea, Municipio de Cananea, Sonora.</t>
  </si>
  <si>
    <t>Suministro e Instalación de 120 lámparas de vapor de sodio de 100 Watts en Boulevard De Anza, Localidad Cananea, Municipio de Cananea, Sonora.</t>
  </si>
  <si>
    <t>Suministro e Instalación de 71 lámparas de vapor de sodio de 100 Watts en Avenida Juárez, Localidad Cananea, Municipio de Cananea, Sonora.</t>
  </si>
  <si>
    <t>Construcción de Cancha Deportiva y Esparcimiento Familiar en Calle 13 y Avenida Aldama, Colonia INFONAVIT, Localidad Santa Ana.</t>
  </si>
  <si>
    <t>Construcción de Pozo Profundo en Colonia Nuevo Agua Prieta, Localidad Agua Prieta.</t>
  </si>
  <si>
    <t>Suministro de Cemento para la Construcción de Cancga¿ha Deportiva, Calle Nuevo León 3 entre Calles Pesqueira y Hermosillo, Colonia Aviación, Localidad San Luis Río Colorado.</t>
  </si>
  <si>
    <t>Rehabilitación de Cancha Deportiva y Construcción de Área Recreativa, Avenida Ramón Ángel Ramos entre Calles Miguel Alemán y Cubillas, Localidad Benjamín Hill.</t>
  </si>
  <si>
    <t>300 M.L.</t>
  </si>
  <si>
    <t>Ampliación de la Red Eléctrica en Calle Roberto Arrizón entre Avenidas Roberto Vázquez y Manuel Bustamante, Localidad Plutarco Elías Calles (La "Y" Griega).</t>
  </si>
  <si>
    <t>Construcción de Tejabán en Panteón Municipal, Calle Hidalgo Final, Localidad Tepache.</t>
  </si>
  <si>
    <t>Rehabilitación de Módulos Sanitarios y Construcción de Fosa Séptica en Escuela Primaria Niños Héroes, Localidad Buena Vista.</t>
  </si>
  <si>
    <t>Construcción de Cancha Cívica y Rehabilitación de Cerco Perimetral en Escuela Primaria Jesús García, Calle Gladiola entre Avenidas Álamo y Palma, Localidad Huatabampo.</t>
  </si>
  <si>
    <t>Instalación de Alumbrado Público en Arena de Rodeo, Avenida Tercera, Colonia Gómez Morín, Localidad Moctezuma.</t>
  </si>
  <si>
    <t>Ampliación de la Red Eléctrica en Calle Sin Nombre, Colonia Gómez Morín, Localidad Moctezuma.</t>
  </si>
  <si>
    <t>15 Lá,paras</t>
  </si>
  <si>
    <t>Rehabilitación de Auditorio Municipal, Domicilio Conocido, Localidad Ónavas.</t>
  </si>
  <si>
    <t>Rehabilitación de Jardín de Niños Carmelita Esquer, Calle Cerezos y Ébanos, Colonia Fuentes del Mezquital, Localidad Hermosillo, Municipio de Hermosillo.</t>
  </si>
  <si>
    <t>Construcción de Techumbre en Centro de Rehabilitación Contra Drogas Nueva Creación, A.C., Calle Carlos Amaya No. 3220 Norte Final, Colonia Pioneros, Localidad Ciudad Obregón.</t>
  </si>
  <si>
    <t>Tefuerzo de estructura en Techumbre existente y colocacipon de lámina galvanizada en Escuela Secundaria Eduardo Bojórquez, Avenida Niños Héroes Salida Sur, Localidad Magdalena de Kino.</t>
  </si>
  <si>
    <t>Construcción de Cerco Perimetral en Jardín de Niños Nueva Creación, Colonia Burócrata, Localidad Magdalena de Kino.</t>
  </si>
  <si>
    <t>Construcción de Cerco de Protección en Cancha Deportiva, Calles Misión de San Javier y Misión del Remedio, Fraccionamiento Kino, Localidad Magdalena de Kino.</t>
  </si>
  <si>
    <t>Ampliación de Red de Energía Eléctrica en Calles Río Grijalva, López Portillo, Octava y Callejón Río Pánuco, Colonia López Nogales, Localidad Navojoa.</t>
  </si>
  <si>
    <t>Rehabilitación de Cancha de Basquetbol de la Escuela Primaria Profr. Luis G. Cano, Avenida 16 de Septiembre y Calles 10 y 11, Localidad San Luis Río Colorado.</t>
  </si>
  <si>
    <t>Rehabilitación de 300 m.l. de Red de Drenaje en Avenida Zaragoza entre Calles Enrique Quijada y Nicolás Bravo, Localidad Ures, Municipio de Ures.</t>
  </si>
  <si>
    <t>Rehabilitación de Centro de Catecismo No. 2 "Señor San José", Calle Cuernavaca No. 8 entre Calles Zacatecas y San Luis Potosí, Colonia San Benito, Localidad Hermosillo.</t>
  </si>
  <si>
    <t>Construcción de Cancha Deportiva en Escuela Primaria Federalizada Rafael Ramírez, Calles Primero de Mayo y Guillermo Prieto, Colonia Moderna, Localidad Empalme.</t>
  </si>
  <si>
    <t>Ampliación de Capilla La Milagrosa, Avenida de las Conchas entre Calles Galaxias y Arcoíris, Colonia Mirasoles-Sonacer, Localidad Hermosillo.</t>
  </si>
  <si>
    <t>Construcción de tejabán en Jardín de Niños Mi Patria es Primero, Ejido Mi Patria es Primero, Municipio de Empalme.</t>
  </si>
  <si>
    <t>Pavimentación con carpeta asfáltica en Calle Séptima entre Calles Benito Juárez y Alfonso Armenta, Colonia Palo Verde, Localidad Hermosillo.</t>
  </si>
  <si>
    <t>Construcción de tejabán en Escuela Secundaria Técnica No. 32, Domicilio Conocido, Localidad La Atravesada (Poblado Morelos), Municipio de Empalme.</t>
  </si>
  <si>
    <t>Construcción de tejabán en Escuela Primaria Mariano Matamoros, Avenida Reforma entre Calles 14 y 16, Colonia Libertad, Localidad Empalme.</t>
  </si>
  <si>
    <t>Rehabilitación de Estadio de Beisbol Javier Flores Cuevas, Localidad San José de Bácum.</t>
  </si>
  <si>
    <t>Construcción de barda perimetral y jardineras en Escuela Primaria Netzahualcóyotl, Calle Laureles entre Calles Cipreses y Sicomoro, Colonia Fuentes del Mezquital, Localidad Hermosillo.</t>
  </si>
  <si>
    <t>Rehabilitación de Acceso Principal de Panteón Municipal, Localidad Arizpe.</t>
  </si>
  <si>
    <t>Construcción de Cobertizo en Cancha Deportiva de la Escuela Primaria Belisario Domínguez. Colonia Libertad, Localidad Empalme.</t>
  </si>
  <si>
    <t xml:space="preserve">    SE34.- DRENAJE Y ALCANTARILLADO</t>
  </si>
  <si>
    <t>Habilitación de Tanque Elevado, Colonia Real de los Álamos, Localidad Álamos.</t>
  </si>
  <si>
    <t>Suministro e Instalación de Ventanería en Escuela Primaria 10 de Mayo, Calle Hidalgo entre Avenidas Francisco Mendoza y Francisco Montoya, Localidad Huépac.</t>
  </si>
  <si>
    <t>Suministro e Instalación de Ventanería en Jardín de Niños Mercedes Félix, Avenida General Padilla y Calle Morelos, Localidad Huépac.</t>
  </si>
  <si>
    <t>Construcción de Cancha Deportiva en Escuela Primaria Enrique Rébsamen, Calle Ojo de Tecolote entre Calles Cardo Santo y Toboso Amarillo, Colonia Los Olivos, Localidad Hermosillo.</t>
  </si>
  <si>
    <t>Rehabilitación de Escuela Primaria José María Leyva Cajeme, Domicilio Conocido, Localidad Bomba de Tetabiate, Municipio de Bácum.</t>
  </si>
  <si>
    <t>Colocación de Piso de Concreto Estampado en Calle Belisario Domínguez, Localidad Bácum.</t>
  </si>
  <si>
    <t>Construcción de Tejabán y Cerco Perimetral en Escuela Primaria Margarita Romandía de Pérez, Calle Carrizal entre Calles El Arenal y Paseo Santa Fe, Localidad Hermosillo.</t>
  </si>
  <si>
    <t>Rehabilitación de Cancha Deportiva, Localidad EL Zacatón, Municipio de Hermosillo.</t>
  </si>
  <si>
    <t>Rehabilitación de Iglesia San Judas Tadeo, Localidad el Zacatón, Municipio de Hermosillo.</t>
  </si>
  <si>
    <t>Instalación de Sistema de Drenaje en Calle Durango entre Calles 12 y 14, Localidad Cananea.</t>
  </si>
  <si>
    <t>Construcción de Barda Perimetral en Albergue Municipal, Calle México, Colonia Centro, Localidad Bacadéhuachi.</t>
  </si>
  <si>
    <t>Rehabilitación de Cancha Deportiva en Escuela Primaria Abelardo L. Rodríguez, Calle Diagonal Yáñez y Avenida 6, Localidad Guaymas.</t>
  </si>
  <si>
    <t>Pavimentación con Concreto Hidráulico en Acceso al Ejido El Claro, Municipio de Santa Ana.</t>
  </si>
  <si>
    <t>Rehabilitacion de la Casa Hogar UNACARI, ubicada en Periferico Oriente esquina con Blvd. Serna, Localidad Hermosillo</t>
  </si>
  <si>
    <t>Construccion de piso en Estacionamiento de Talleres de Operación de Bienes y Concesiones, Calle Ignacio Comonfort y Blvd Francisco Serna, Localidad Hermosillo</t>
  </si>
  <si>
    <t>Rehabilitación del Sistema Electrico y Drenaje en  Escuela Primaria Miguel Alemán, Domicilio Conocido, Localidad Ejido Las Noria, Municipio de Bácum.</t>
  </si>
  <si>
    <t>Construccion de tejaban en la Escuela Secundaria No 18 "General Jesus Garcia Morales", Municipio de Arizpe</t>
  </si>
  <si>
    <t>Construccion de tejaban en Jardin de Niños Margarita, Ave Juarez entre Calles Cuarta Este y Quinta Este, Localidad Cananea</t>
  </si>
  <si>
    <t>Apoyo para la construccion de tejaban y rehabilitacion de dormitorios en el Centro de Integracion para Drogadictos y Alcoholicos AC, Col Rosales, Localidad Navojoa</t>
  </si>
  <si>
    <t>Construccion de Cerco Perimetral en Templo Indigena de La Santa Cruz, Localidad Rancho Camargo, Municipio de Navojoa</t>
  </si>
  <si>
    <t>Apoyo para la ampliacion de la Red de Energia Electrica en los corrales de manejo de la Asociacion Ganadera Local, Municipio de Tepache</t>
  </si>
  <si>
    <t>PLUTARCO ELIAS CALLES</t>
  </si>
  <si>
    <t>Construccion de Vado en la Colonia Rural Division del Norte, Municipio de Plutarco Elias Calles</t>
  </si>
  <si>
    <t>Construccion de Estacionamiento a base de carpeta asfaltica en la Iglesia Espiritu Santo, Ubicada en Calle Rafael Campoy Colonia Pitic, Localidad Hermosillo</t>
  </si>
  <si>
    <t>Construccion de Cancha de Usos Multiples de 12x24 mts para la Escuela Primaria 16 de Septiembre, Localidad Chirajobampo, Comisaria de Bacabachi, Municipio Navojoa</t>
  </si>
  <si>
    <t>Construcción de Cancha de Usos Múltiples, Calle 5 de Mayo, Colonia Lázaro Cárdenas, Localidad Huatabampo.                                 OBRA EJECUTADA POR OTRO PROGRAMA - RECURSO REINTEGRADO AL CECOP EN EL MES DE MARZO 2010</t>
  </si>
  <si>
    <t>Pavimentación con Concreto Hidráulico en Calle Sin Nombre de la Localidad de Tecoripa. OBRA CANCELADA - RECURSO REINTEGRADO AL CECOP EN MARZO 2010.</t>
  </si>
  <si>
    <t>INVERSIÓN EJERCIDA 2009</t>
  </si>
  <si>
    <t>PISO FINANCIERO   ($)</t>
  </si>
  <si>
    <t>SUMA</t>
  </si>
  <si>
    <t xml:space="preserve"> EJERCIDO CECOP</t>
  </si>
  <si>
    <t>NO. DE OBRAS</t>
  </si>
  <si>
    <t>AVANCE FINANCIERO (%)</t>
  </si>
  <si>
    <t>ORIGINAL</t>
  </si>
  <si>
    <t>MODIFICADO</t>
  </si>
  <si>
    <t>MAGDALENA DE KINO</t>
  </si>
  <si>
    <t xml:space="preserve">MAZATÁN </t>
  </si>
  <si>
    <t>SAN FELIPE DE JESÚS</t>
  </si>
  <si>
    <t>SAN I. RÍO MUERTO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</si>
</sst>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d\-mmm\-yy"/>
    <numFmt numFmtId="166" formatCode="#,##0;[Red]#,##0"/>
    <numFmt numFmtId="167" formatCode="_-[$€-2]* #,##0.00_-;\-[$€-2]* #,##0.00_-;_-[$€-2]* &quot;-&quot;??_-"/>
  </numFmts>
  <fonts count="54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4"/>
      <color indexed="13"/>
      <name val="Arial Narrow"/>
      <family val="2"/>
    </font>
    <font>
      <b/>
      <sz val="14"/>
      <color indexed="13"/>
      <name val="Tahoma"/>
      <family val="2"/>
    </font>
    <font>
      <b/>
      <u/>
      <sz val="14"/>
      <name val="Tahoma"/>
      <family val="2"/>
    </font>
    <font>
      <b/>
      <sz val="10"/>
      <color indexed="10"/>
      <name val="Tahoma"/>
      <family val="2"/>
    </font>
    <font>
      <b/>
      <u/>
      <sz val="14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u/>
      <sz val="14"/>
      <name val="Tahoma"/>
      <family val="2"/>
    </font>
    <font>
      <b/>
      <sz val="19"/>
      <name val="Arial Narrow"/>
      <family val="2"/>
    </font>
    <font>
      <b/>
      <sz val="18"/>
      <color indexed="10"/>
      <name val="Tahoma"/>
      <family val="2"/>
    </font>
    <font>
      <b/>
      <u/>
      <sz val="15"/>
      <name val="Tahoma"/>
      <family val="2"/>
    </font>
    <font>
      <b/>
      <sz val="18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  <font>
      <b/>
      <sz val="14"/>
      <color theme="0"/>
      <name val="Tahoma"/>
      <family val="2"/>
    </font>
    <font>
      <b/>
      <sz val="14"/>
      <color rgb="FF00FFFF"/>
      <name val="Arial Narrow"/>
      <family val="2"/>
    </font>
    <font>
      <b/>
      <sz val="14"/>
      <color rgb="FF0000FF"/>
      <name val="Tahoma"/>
      <family val="2"/>
    </font>
    <font>
      <b/>
      <sz val="10"/>
      <color rgb="FFFF0000"/>
      <name val="Tahoma"/>
      <family val="2"/>
    </font>
    <font>
      <b/>
      <sz val="18"/>
      <color theme="0"/>
      <name val="Arial"/>
      <family val="2"/>
    </font>
    <font>
      <sz val="12"/>
      <color rgb="FF0000FF"/>
      <name val="Tahoma"/>
      <family val="2"/>
    </font>
    <font>
      <b/>
      <sz val="10"/>
      <color rgb="FFFF0000"/>
      <name val="Arial"/>
      <family val="2"/>
    </font>
    <font>
      <b/>
      <u/>
      <sz val="14"/>
      <color rgb="FFFF0000"/>
      <name val="Tahoma"/>
      <family val="2"/>
    </font>
    <font>
      <sz val="10"/>
      <color rgb="FF0000FF"/>
      <name val="Tahoma"/>
      <family val="2"/>
    </font>
    <font>
      <b/>
      <u/>
      <sz val="14"/>
      <color rgb="FF0000FF"/>
      <name val="Tahoma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sz val="10"/>
      <color rgb="FF0000FF"/>
      <name val="Arial"/>
      <family val="2"/>
    </font>
    <font>
      <b/>
      <sz val="8"/>
      <color indexed="13"/>
      <name val="Tahoma"/>
      <family val="2"/>
    </font>
    <font>
      <b/>
      <sz val="8"/>
      <color theme="0"/>
      <name val="Tahoma"/>
      <family val="2"/>
    </font>
    <font>
      <b/>
      <u/>
      <sz val="9"/>
      <color rgb="FF0000FF"/>
      <name val="Tahoma"/>
      <family val="2"/>
    </font>
    <font>
      <b/>
      <sz val="20"/>
      <color theme="0"/>
      <name val="Tahoma"/>
      <family val="2"/>
    </font>
    <font>
      <b/>
      <sz val="18"/>
      <color theme="0"/>
      <name val="Tahoma"/>
      <family val="2"/>
    </font>
    <font>
      <b/>
      <sz val="14"/>
      <color theme="0"/>
      <name val="Arial"/>
      <family val="2"/>
    </font>
    <font>
      <sz val="14"/>
      <color theme="0"/>
      <name val="Tahoma"/>
      <family val="2"/>
    </font>
    <font>
      <b/>
      <sz val="16"/>
      <color theme="0"/>
      <name val="Tahoma"/>
      <family val="2"/>
    </font>
    <font>
      <sz val="10"/>
      <color theme="0"/>
      <name val="Tahoma"/>
      <family val="2"/>
    </font>
    <font>
      <b/>
      <sz val="16"/>
      <name val="Tahoma"/>
      <family val="2"/>
    </font>
    <font>
      <b/>
      <sz val="10"/>
      <color indexed="11"/>
      <name val="Tahoma"/>
      <family val="2"/>
    </font>
    <font>
      <sz val="11"/>
      <name val="Tahoma"/>
      <family val="2"/>
    </font>
    <font>
      <b/>
      <sz val="7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6">
    <xf numFmtId="0" fontId="0" fillId="0" borderId="0" xfId="0"/>
    <xf numFmtId="0" fontId="8" fillId="0" borderId="0" xfId="4" applyFont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166" fontId="8" fillId="0" borderId="0" xfId="4" applyNumberFormat="1" applyFont="1" applyBorder="1" applyAlignment="1">
      <alignment horizontal="center"/>
    </xf>
    <xf numFmtId="164" fontId="14" fillId="0" borderId="3" xfId="4" applyNumberFormat="1" applyFont="1" applyFill="1" applyBorder="1" applyAlignment="1">
      <alignment vertical="top"/>
    </xf>
    <xf numFmtId="3" fontId="5" fillId="0" borderId="3" xfId="4" applyNumberFormat="1" applyFont="1" applyFill="1" applyBorder="1" applyAlignment="1">
      <alignment horizontal="center" vertical="top"/>
    </xf>
    <xf numFmtId="0" fontId="2" fillId="0" borderId="0" xfId="4" applyFont="1" applyFill="1" applyBorder="1"/>
    <xf numFmtId="0" fontId="15" fillId="0" borderId="4" xfId="4" applyFont="1" applyFill="1" applyBorder="1" applyAlignment="1">
      <alignment horizontal="right" vertical="top"/>
    </xf>
    <xf numFmtId="0" fontId="15" fillId="0" borderId="3" xfId="4" applyFont="1" applyFill="1" applyBorder="1" applyAlignment="1">
      <alignment horizontal="center" vertical="top"/>
    </xf>
    <xf numFmtId="4" fontId="15" fillId="0" borderId="3" xfId="4" applyNumberFormat="1" applyFont="1" applyFill="1" applyBorder="1" applyAlignment="1">
      <alignment horizontal="right" vertical="top"/>
    </xf>
    <xf numFmtId="166" fontId="15" fillId="0" borderId="5" xfId="4" applyNumberFormat="1" applyFont="1" applyFill="1" applyBorder="1" applyAlignment="1">
      <alignment horizontal="center" vertical="top"/>
    </xf>
    <xf numFmtId="166" fontId="15" fillId="0" borderId="3" xfId="4" applyNumberFormat="1" applyFont="1" applyFill="1" applyBorder="1" applyAlignment="1">
      <alignment horizontal="center" vertical="top"/>
    </xf>
    <xf numFmtId="0" fontId="5" fillId="0" borderId="0" xfId="4" applyFont="1" applyFill="1" applyBorder="1" applyAlignment="1">
      <alignment vertical="center"/>
    </xf>
    <xf numFmtId="0" fontId="2" fillId="3" borderId="0" xfId="0" applyFont="1" applyFill="1" applyAlignment="1">
      <alignment horizontal="justify" vertical="top" wrapText="1"/>
    </xf>
    <xf numFmtId="164" fontId="14" fillId="0" borderId="3" xfId="4" applyNumberFormat="1" applyFont="1" applyFill="1" applyBorder="1" applyAlignment="1">
      <alignment horizontal="right" vertical="top"/>
    </xf>
    <xf numFmtId="0" fontId="15" fillId="0" borderId="6" xfId="4" applyFont="1" applyFill="1" applyBorder="1" applyAlignment="1">
      <alignment horizontal="right" vertical="top"/>
    </xf>
    <xf numFmtId="0" fontId="15" fillId="0" borderId="1" xfId="4" applyFont="1" applyFill="1" applyBorder="1" applyAlignment="1">
      <alignment horizontal="center" vertical="top"/>
    </xf>
    <xf numFmtId="4" fontId="15" fillId="0" borderId="1" xfId="4" applyNumberFormat="1" applyFont="1" applyFill="1" applyBorder="1" applyAlignment="1">
      <alignment horizontal="right" vertical="top"/>
    </xf>
    <xf numFmtId="166" fontId="15" fillId="0" borderId="7" xfId="4" applyNumberFormat="1" applyFont="1" applyFill="1" applyBorder="1" applyAlignment="1">
      <alignment horizontal="center" vertical="top"/>
    </xf>
    <xf numFmtId="166" fontId="15" fillId="0" borderId="1" xfId="4" applyNumberFormat="1" applyFont="1" applyFill="1" applyBorder="1" applyAlignment="1">
      <alignment horizontal="center" vertical="top"/>
    </xf>
    <xf numFmtId="0" fontId="7" fillId="0" borderId="0" xfId="4" applyFont="1" applyFill="1" applyBorder="1"/>
    <xf numFmtId="0" fontId="18" fillId="0" borderId="0" xfId="4" applyFont="1" applyFill="1" applyBorder="1"/>
    <xf numFmtId="4" fontId="12" fillId="0" borderId="0" xfId="4" applyNumberFormat="1" applyFont="1" applyBorder="1" applyAlignment="1">
      <alignment horizontal="left" vertical="top"/>
    </xf>
    <xf numFmtId="0" fontId="8" fillId="0" borderId="0" xfId="4" applyFont="1" applyBorder="1" applyAlignment="1">
      <alignment horizontal="left"/>
    </xf>
    <xf numFmtId="0" fontId="2" fillId="0" borderId="0" xfId="4" applyFont="1" applyBorder="1" applyAlignment="1">
      <alignment vertical="top"/>
    </xf>
    <xf numFmtId="0" fontId="2" fillId="0" borderId="0" xfId="4" applyFont="1" applyBorder="1" applyAlignment="1">
      <alignment horizontal="center" vertical="top"/>
    </xf>
    <xf numFmtId="0" fontId="2" fillId="0" borderId="0" xfId="4" applyFont="1" applyBorder="1" applyAlignment="1"/>
    <xf numFmtId="4" fontId="5" fillId="0" borderId="0" xfId="4" applyNumberFormat="1" applyFont="1" applyFill="1" applyBorder="1"/>
    <xf numFmtId="4" fontId="5" fillId="2" borderId="0" xfId="4" applyNumberFormat="1" applyFont="1" applyFill="1" applyBorder="1"/>
    <xf numFmtId="4" fontId="5" fillId="0" borderId="0" xfId="4" applyNumberFormat="1" applyFont="1" applyBorder="1"/>
    <xf numFmtId="166" fontId="2" fillId="0" borderId="0" xfId="4" applyNumberFormat="1" applyFont="1" applyBorder="1" applyAlignment="1">
      <alignment horizontal="center" vertical="top"/>
    </xf>
    <xf numFmtId="1" fontId="2" fillId="0" borderId="0" xfId="4" applyNumberFormat="1" applyFont="1" applyBorder="1" applyAlignment="1">
      <alignment horizontal="center" vertical="top"/>
    </xf>
    <xf numFmtId="0" fontId="2" fillId="0" borderId="0" xfId="4" applyFont="1" applyBorder="1"/>
    <xf numFmtId="0" fontId="2" fillId="0" borderId="0" xfId="4" applyFont="1" applyBorder="1" applyAlignment="1">
      <alignment horizontal="center"/>
    </xf>
    <xf numFmtId="166" fontId="2" fillId="0" borderId="0" xfId="4" applyNumberFormat="1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7" fillId="0" borderId="0" xfId="4" applyFont="1" applyAlignment="1">
      <alignment horizontal="center"/>
    </xf>
    <xf numFmtId="0" fontId="29" fillId="0" borderId="0" xfId="4" applyFont="1" applyFill="1" applyBorder="1" applyAlignment="1">
      <alignment horizontal="center" vertical="top"/>
    </xf>
    <xf numFmtId="0" fontId="15" fillId="0" borderId="5" xfId="4" applyFont="1" applyFill="1" applyBorder="1" applyAlignment="1">
      <alignment horizontal="center" vertical="top"/>
    </xf>
    <xf numFmtId="164" fontId="16" fillId="0" borderId="3" xfId="4" applyNumberFormat="1" applyFont="1" applyFill="1" applyBorder="1" applyAlignment="1">
      <alignment horizontal="right" vertical="top"/>
    </xf>
    <xf numFmtId="0" fontId="15" fillId="0" borderId="7" xfId="4" applyFont="1" applyFill="1" applyBorder="1" applyAlignment="1">
      <alignment horizontal="center" vertical="top"/>
    </xf>
    <xf numFmtId="164" fontId="16" fillId="0" borderId="1" xfId="4" applyNumberFormat="1" applyFont="1" applyFill="1" applyBorder="1" applyAlignment="1">
      <alignment horizontal="right" vertical="top"/>
    </xf>
    <xf numFmtId="0" fontId="17" fillId="0" borderId="0" xfId="4" applyFont="1" applyBorder="1" applyAlignment="1">
      <alignment vertical="center"/>
    </xf>
    <xf numFmtId="0" fontId="1" fillId="0" borderId="0" xfId="4" applyBorder="1"/>
    <xf numFmtId="4" fontId="2" fillId="0" borderId="0" xfId="4" applyNumberFormat="1" applyFont="1" applyFill="1" applyBorder="1"/>
    <xf numFmtId="4" fontId="8" fillId="0" borderId="0" xfId="4" applyNumberFormat="1" applyFont="1" applyFill="1" applyBorder="1" applyAlignment="1">
      <alignment horizontal="center"/>
    </xf>
    <xf numFmtId="4" fontId="8" fillId="2" borderId="0" xfId="4" applyNumberFormat="1" applyFont="1" applyFill="1" applyBorder="1" applyAlignment="1">
      <alignment horizontal="center"/>
    </xf>
    <xf numFmtId="4" fontId="8" fillId="0" borderId="0" xfId="4" applyNumberFormat="1" applyFont="1" applyBorder="1" applyAlignment="1">
      <alignment horizontal="center"/>
    </xf>
    <xf numFmtId="4" fontId="2" fillId="2" borderId="0" xfId="4" applyNumberFormat="1" applyFont="1" applyFill="1" applyBorder="1"/>
    <xf numFmtId="4" fontId="2" fillId="0" borderId="0" xfId="4" applyNumberFormat="1" applyFont="1" applyBorder="1"/>
    <xf numFmtId="0" fontId="8" fillId="0" borderId="0" xfId="4" applyFont="1" applyBorder="1"/>
    <xf numFmtId="0" fontId="5" fillId="0" borderId="3" xfId="4" applyFont="1" applyFill="1" applyBorder="1" applyAlignment="1">
      <alignment horizontal="center" vertical="top"/>
    </xf>
    <xf numFmtId="0" fontId="14" fillId="0" borderId="3" xfId="4" applyFont="1" applyFill="1" applyBorder="1" applyAlignment="1">
      <alignment horizontal="center" vertical="top"/>
    </xf>
    <xf numFmtId="4" fontId="14" fillId="0" borderId="3" xfId="4" applyNumberFormat="1" applyFont="1" applyFill="1" applyBorder="1" applyAlignment="1">
      <alignment horizontal="right" vertical="top"/>
    </xf>
    <xf numFmtId="166" fontId="14" fillId="0" borderId="5" xfId="4" applyNumberFormat="1" applyFont="1" applyFill="1" applyBorder="1" applyAlignment="1">
      <alignment horizontal="center" vertical="top"/>
    </xf>
    <xf numFmtId="0" fontId="8" fillId="0" borderId="3" xfId="4" applyFont="1" applyFill="1" applyBorder="1" applyAlignment="1">
      <alignment horizontal="center" vertical="center"/>
    </xf>
    <xf numFmtId="164" fontId="14" fillId="0" borderId="3" xfId="4" applyNumberFormat="1" applyFont="1" applyFill="1" applyBorder="1" applyAlignment="1">
      <alignment horizontal="right" vertical="center"/>
    </xf>
    <xf numFmtId="4" fontId="8" fillId="0" borderId="3" xfId="4" applyNumberFormat="1" applyFont="1" applyFill="1" applyBorder="1" applyAlignment="1">
      <alignment horizontal="right" vertical="center"/>
    </xf>
    <xf numFmtId="166" fontId="8" fillId="0" borderId="5" xfId="4" applyNumberFormat="1" applyFont="1" applyFill="1" applyBorder="1" applyAlignment="1">
      <alignment horizontal="center" vertical="center"/>
    </xf>
    <xf numFmtId="166" fontId="8" fillId="0" borderId="3" xfId="4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vertical="center"/>
    </xf>
    <xf numFmtId="0" fontId="1" fillId="3" borderId="0" xfId="4" applyFill="1" applyBorder="1"/>
    <xf numFmtId="0" fontId="8" fillId="0" borderId="5" xfId="4" applyFont="1" applyFill="1" applyBorder="1" applyAlignment="1">
      <alignment horizontal="center" vertical="top"/>
    </xf>
    <xf numFmtId="0" fontId="2" fillId="0" borderId="3" xfId="4" applyFont="1" applyFill="1" applyBorder="1" applyAlignment="1">
      <alignment horizontal="center" vertical="top"/>
    </xf>
    <xf numFmtId="4" fontId="2" fillId="0" borderId="3" xfId="4" applyNumberFormat="1" applyFont="1" applyFill="1" applyBorder="1" applyAlignment="1">
      <alignment horizontal="right" vertical="top"/>
    </xf>
    <xf numFmtId="166" fontId="2" fillId="0" borderId="5" xfId="4" applyNumberFormat="1" applyFont="1" applyFill="1" applyBorder="1" applyAlignment="1">
      <alignment horizontal="center" vertical="top"/>
    </xf>
    <xf numFmtId="166" fontId="2" fillId="0" borderId="3" xfId="4" applyNumberFormat="1" applyFont="1" applyFill="1" applyBorder="1" applyAlignment="1">
      <alignment horizontal="center" vertical="top"/>
    </xf>
    <xf numFmtId="0" fontId="1" fillId="0" borderId="0" xfId="4" applyFill="1" applyBorder="1"/>
    <xf numFmtId="0" fontId="5" fillId="0" borderId="0" xfId="4" applyFont="1" applyFill="1" applyBorder="1"/>
    <xf numFmtId="0" fontId="2" fillId="0" borderId="0" xfId="0" applyFont="1" applyFill="1" applyBorder="1" applyAlignment="1">
      <alignment horizontal="justify" vertical="top"/>
    </xf>
    <xf numFmtId="0" fontId="22" fillId="0" borderId="3" xfId="4" applyFont="1" applyFill="1" applyBorder="1" applyAlignment="1">
      <alignment horizontal="center" vertical="top"/>
    </xf>
    <xf numFmtId="0" fontId="23" fillId="0" borderId="3" xfId="4" applyFont="1" applyFill="1" applyBorder="1" applyAlignment="1">
      <alignment horizontal="center" vertical="top"/>
    </xf>
    <xf numFmtId="4" fontId="23" fillId="0" borderId="3" xfId="4" applyNumberFormat="1" applyFont="1" applyFill="1" applyBorder="1" applyAlignment="1">
      <alignment horizontal="right" vertical="top"/>
    </xf>
    <xf numFmtId="166" fontId="22" fillId="0" borderId="5" xfId="4" applyNumberFormat="1" applyFont="1" applyFill="1" applyBorder="1" applyAlignment="1">
      <alignment horizontal="center" vertical="top"/>
    </xf>
    <xf numFmtId="166" fontId="22" fillId="0" borderId="3" xfId="4" applyNumberFormat="1" applyFont="1" applyFill="1" applyBorder="1" applyAlignment="1">
      <alignment horizontal="center" vertical="top"/>
    </xf>
    <xf numFmtId="0" fontId="24" fillId="0" borderId="0" xfId="4" applyFont="1" applyFill="1" applyBorder="1"/>
    <xf numFmtId="0" fontId="2" fillId="0" borderId="0" xfId="4" applyFont="1" applyFill="1" applyBorder="1" applyAlignment="1">
      <alignment horizontal="justify" vertical="top"/>
    </xf>
    <xf numFmtId="0" fontId="34" fillId="0" borderId="0" xfId="4" applyFont="1" applyFill="1" applyBorder="1"/>
    <xf numFmtId="0" fontId="2" fillId="0" borderId="0" xfId="0" applyFont="1" applyFill="1" applyBorder="1" applyAlignment="1">
      <alignment horizontal="justify" vertical="top" wrapText="1"/>
    </xf>
    <xf numFmtId="0" fontId="8" fillId="0" borderId="0" xfId="4" applyFont="1" applyFill="1" applyBorder="1" applyAlignment="1">
      <alignment horizontal="left"/>
    </xf>
    <xf numFmtId="0" fontId="36" fillId="0" borderId="3" xfId="4" applyFont="1" applyFill="1" applyBorder="1" applyAlignment="1">
      <alignment horizontal="center" vertical="top"/>
    </xf>
    <xf numFmtId="4" fontId="36" fillId="0" borderId="3" xfId="4" applyNumberFormat="1" applyFont="1" applyFill="1" applyBorder="1" applyAlignment="1">
      <alignment horizontal="right" vertical="top"/>
    </xf>
    <xf numFmtId="166" fontId="36" fillId="0" borderId="5" xfId="4" applyNumberFormat="1" applyFont="1" applyFill="1" applyBorder="1" applyAlignment="1">
      <alignment horizontal="center" vertical="top"/>
    </xf>
    <xf numFmtId="166" fontId="36" fillId="0" borderId="3" xfId="4" applyNumberFormat="1" applyFont="1" applyFill="1" applyBorder="1" applyAlignment="1">
      <alignment horizontal="center" vertical="top"/>
    </xf>
    <xf numFmtId="0" fontId="38" fillId="0" borderId="5" xfId="4" applyFont="1" applyFill="1" applyBorder="1" applyAlignment="1">
      <alignment horizontal="center" vertical="top"/>
    </xf>
    <xf numFmtId="0" fontId="1" fillId="4" borderId="0" xfId="4" applyFill="1" applyBorder="1"/>
    <xf numFmtId="0" fontId="36" fillId="0" borderId="0" xfId="4" applyFont="1" applyFill="1" applyBorder="1" applyAlignment="1">
      <alignment horizontal="justify" vertical="top"/>
    </xf>
    <xf numFmtId="164" fontId="37" fillId="0" borderId="3" xfId="4" applyNumberFormat="1" applyFont="1" applyFill="1" applyBorder="1" applyAlignment="1">
      <alignment horizontal="right" vertical="top"/>
    </xf>
    <xf numFmtId="0" fontId="39" fillId="0" borderId="5" xfId="4" applyFont="1" applyFill="1" applyBorder="1" applyAlignment="1">
      <alignment horizontal="center" vertical="top"/>
    </xf>
    <xf numFmtId="0" fontId="5" fillId="0" borderId="14" xfId="4" applyFont="1" applyFill="1" applyBorder="1" applyAlignment="1">
      <alignment horizontal="center" vertical="top"/>
    </xf>
    <xf numFmtId="0" fontId="14" fillId="0" borderId="14" xfId="4" applyFont="1" applyFill="1" applyBorder="1" applyAlignment="1">
      <alignment horizontal="center" vertical="top"/>
    </xf>
    <xf numFmtId="164" fontId="14" fillId="0" borderId="14" xfId="4" applyNumberFormat="1" applyFont="1" applyFill="1" applyBorder="1" applyAlignment="1">
      <alignment horizontal="right" vertical="top"/>
    </xf>
    <xf numFmtId="4" fontId="14" fillId="0" borderId="14" xfId="4" applyNumberFormat="1" applyFont="1" applyFill="1" applyBorder="1" applyAlignment="1">
      <alignment horizontal="right" vertical="top"/>
    </xf>
    <xf numFmtId="166" fontId="14" fillId="0" borderId="11" xfId="4" applyNumberFormat="1" applyFont="1" applyFill="1" applyBorder="1" applyAlignment="1">
      <alignment horizontal="center" vertical="top"/>
    </xf>
    <xf numFmtId="3" fontId="5" fillId="0" borderId="14" xfId="4" applyNumberFormat="1" applyFont="1" applyFill="1" applyBorder="1" applyAlignment="1">
      <alignment horizontal="center" vertical="top"/>
    </xf>
    <xf numFmtId="0" fontId="2" fillId="0" borderId="4" xfId="4" applyFont="1" applyBorder="1" applyAlignment="1">
      <alignment horizontal="center"/>
    </xf>
    <xf numFmtId="166" fontId="14" fillId="0" borderId="3" xfId="4" applyNumberFormat="1" applyFont="1" applyFill="1" applyBorder="1" applyAlignment="1">
      <alignment horizontal="center" vertical="top"/>
    </xf>
    <xf numFmtId="0" fontId="8" fillId="0" borderId="12" xfId="4" applyFont="1" applyBorder="1" applyAlignment="1">
      <alignment vertical="center"/>
    </xf>
    <xf numFmtId="3" fontId="8" fillId="0" borderId="12" xfId="4" applyNumberFormat="1" applyFont="1" applyFill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top"/>
    </xf>
    <xf numFmtId="4" fontId="8" fillId="0" borderId="3" xfId="4" applyNumberFormat="1" applyFont="1" applyFill="1" applyBorder="1" applyAlignment="1">
      <alignment horizontal="right" vertical="top"/>
    </xf>
    <xf numFmtId="166" fontId="8" fillId="0" borderId="5" xfId="4" applyNumberFormat="1" applyFont="1" applyFill="1" applyBorder="1" applyAlignment="1">
      <alignment horizontal="center" vertical="top"/>
    </xf>
    <xf numFmtId="166" fontId="8" fillId="0" borderId="3" xfId="4" applyNumberFormat="1" applyFont="1" applyFill="1" applyBorder="1" applyAlignment="1">
      <alignment horizontal="center" vertical="top"/>
    </xf>
    <xf numFmtId="0" fontId="17" fillId="0" borderId="0" xfId="4" applyFont="1" applyFill="1" applyBorder="1"/>
    <xf numFmtId="0" fontId="31" fillId="0" borderId="5" xfId="4" applyFont="1" applyFill="1" applyBorder="1" applyAlignment="1">
      <alignment horizontal="center" vertical="top"/>
    </xf>
    <xf numFmtId="0" fontId="31" fillId="0" borderId="4" xfId="4" applyFont="1" applyFill="1" applyBorder="1" applyAlignment="1">
      <alignment horizontal="right" vertical="top"/>
    </xf>
    <xf numFmtId="0" fontId="31" fillId="0" borderId="3" xfId="4" applyFont="1" applyFill="1" applyBorder="1" applyAlignment="1">
      <alignment horizontal="center" vertical="top"/>
    </xf>
    <xf numFmtId="164" fontId="35" fillId="0" borderId="3" xfId="4" applyNumberFormat="1" applyFont="1" applyFill="1" applyBorder="1" applyAlignment="1">
      <alignment horizontal="right" vertical="top"/>
    </xf>
    <xf numFmtId="4" fontId="31" fillId="0" borderId="3" xfId="4" applyNumberFormat="1" applyFont="1" applyFill="1" applyBorder="1" applyAlignment="1">
      <alignment horizontal="right" vertical="top"/>
    </xf>
    <xf numFmtId="166" fontId="31" fillId="0" borderId="5" xfId="4" applyNumberFormat="1" applyFont="1" applyFill="1" applyBorder="1" applyAlignment="1">
      <alignment horizontal="center" vertical="top"/>
    </xf>
    <xf numFmtId="166" fontId="31" fillId="0" borderId="3" xfId="4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justify" vertical="top" wrapText="1"/>
    </xf>
    <xf numFmtId="164" fontId="37" fillId="0" borderId="3" xfId="4" applyNumberFormat="1" applyFont="1" applyFill="1" applyBorder="1" applyAlignment="1">
      <alignment vertical="top"/>
    </xf>
    <xf numFmtId="1" fontId="36" fillId="0" borderId="3" xfId="4" applyNumberFormat="1" applyFont="1" applyFill="1" applyBorder="1" applyAlignment="1">
      <alignment horizontal="center" vertical="top"/>
    </xf>
    <xf numFmtId="0" fontId="8" fillId="0" borderId="3" xfId="4" applyFont="1" applyFill="1" applyBorder="1" applyAlignment="1">
      <alignment horizontal="left" vertical="center"/>
    </xf>
    <xf numFmtId="0" fontId="5" fillId="0" borderId="3" xfId="4" applyFont="1" applyFill="1" applyBorder="1" applyAlignment="1">
      <alignment horizontal="left" vertical="top"/>
    </xf>
    <xf numFmtId="0" fontId="5" fillId="0" borderId="14" xfId="4" applyFont="1" applyFill="1" applyBorder="1" applyAlignment="1">
      <alignment horizontal="left" vertical="top"/>
    </xf>
    <xf numFmtId="0" fontId="8" fillId="0" borderId="5" xfId="4" applyFont="1" applyFill="1" applyBorder="1" applyAlignment="1">
      <alignment horizontal="left" vertical="center"/>
    </xf>
    <xf numFmtId="0" fontId="8" fillId="0" borderId="4" xfId="4" applyFont="1" applyFill="1" applyBorder="1" applyAlignment="1">
      <alignment horizontal="left" vertical="center"/>
    </xf>
    <xf numFmtId="0" fontId="5" fillId="0" borderId="5" xfId="4" applyFont="1" applyFill="1" applyBorder="1" applyAlignment="1">
      <alignment horizontal="left" vertical="top"/>
    </xf>
    <xf numFmtId="0" fontId="5" fillId="0" borderId="4" xfId="4" applyFont="1" applyFill="1" applyBorder="1" applyAlignment="1">
      <alignment horizontal="left" vertical="top"/>
    </xf>
    <xf numFmtId="0" fontId="21" fillId="0" borderId="5" xfId="4" applyFont="1" applyFill="1" applyBorder="1" applyAlignment="1">
      <alignment horizontal="left" vertical="top"/>
    </xf>
    <xf numFmtId="0" fontId="21" fillId="0" borderId="4" xfId="4" applyFont="1" applyFill="1" applyBorder="1" applyAlignment="1">
      <alignment horizontal="left" vertical="top"/>
    </xf>
    <xf numFmtId="0" fontId="45" fillId="0" borderId="0" xfId="4" applyFont="1" applyBorder="1" applyAlignment="1"/>
    <xf numFmtId="4" fontId="46" fillId="0" borderId="12" xfId="4" applyNumberFormat="1" applyFont="1" applyFill="1" applyBorder="1" applyAlignment="1">
      <alignment vertical="top"/>
    </xf>
    <xf numFmtId="4" fontId="46" fillId="0" borderId="0" xfId="4" applyNumberFormat="1" applyFont="1" applyFill="1" applyBorder="1" applyAlignment="1">
      <alignment vertical="center"/>
    </xf>
    <xf numFmtId="4" fontId="46" fillId="0" borderId="0" xfId="4" applyNumberFormat="1" applyFont="1" applyFill="1" applyBorder="1" applyAlignment="1">
      <alignment vertical="top"/>
    </xf>
    <xf numFmtId="0" fontId="44" fillId="0" borderId="0" xfId="4" applyFont="1" applyFill="1" applyBorder="1" applyAlignment="1"/>
    <xf numFmtId="0" fontId="13" fillId="0" borderId="0" xfId="4" applyFont="1" applyFill="1" applyBorder="1" applyAlignment="1">
      <alignment horizontal="center"/>
    </xf>
    <xf numFmtId="0" fontId="28" fillId="0" borderId="0" xfId="4" applyFont="1" applyFill="1" applyBorder="1" applyAlignment="1">
      <alignment wrapText="1"/>
    </xf>
    <xf numFmtId="0" fontId="45" fillId="0" borderId="0" xfId="4" applyFont="1" applyFill="1" applyBorder="1" applyAlignment="1"/>
    <xf numFmtId="0" fontId="8" fillId="0" borderId="0" xfId="4" applyFont="1" applyFill="1" applyBorder="1" applyAlignment="1"/>
    <xf numFmtId="166" fontId="8" fillId="0" borderId="0" xfId="4" applyNumberFormat="1" applyFont="1" applyFill="1" applyBorder="1" applyAlignment="1">
      <alignment horizontal="center"/>
    </xf>
    <xf numFmtId="1" fontId="2" fillId="0" borderId="3" xfId="4" applyNumberFormat="1" applyFont="1" applyFill="1" applyBorder="1" applyAlignment="1">
      <alignment horizontal="center" vertical="top"/>
    </xf>
    <xf numFmtId="164" fontId="28" fillId="0" borderId="0" xfId="4" applyNumberFormat="1" applyFont="1" applyFill="1" applyBorder="1" applyAlignment="1">
      <alignment vertical="top"/>
    </xf>
    <xf numFmtId="164" fontId="28" fillId="0" borderId="0" xfId="4" applyNumberFormat="1" applyFont="1" applyFill="1" applyBorder="1" applyAlignment="1">
      <alignment horizontal="left" vertical="top"/>
    </xf>
    <xf numFmtId="0" fontId="30" fillId="0" borderId="0" xfId="4" applyFont="1" applyFill="1" applyBorder="1"/>
    <xf numFmtId="0" fontId="36" fillId="0" borderId="0" xfId="4" applyFont="1" applyFill="1" applyBorder="1"/>
    <xf numFmtId="0" fontId="36" fillId="0" borderId="0" xfId="0" applyFont="1" applyFill="1" applyBorder="1" applyAlignment="1">
      <alignment horizontal="justify" vertical="top"/>
    </xf>
    <xf numFmtId="164" fontId="28" fillId="0" borderId="0" xfId="4" applyNumberFormat="1" applyFont="1" applyFill="1" applyBorder="1" applyAlignment="1">
      <alignment horizontal="right" vertical="top"/>
    </xf>
    <xf numFmtId="164" fontId="14" fillId="0" borderId="3" xfId="4" applyNumberFormat="1" applyFont="1" applyFill="1" applyBorder="1" applyAlignment="1">
      <alignment vertical="center"/>
    </xf>
    <xf numFmtId="1" fontId="8" fillId="0" borderId="3" xfId="4" applyNumberFormat="1" applyFont="1" applyFill="1" applyBorder="1" applyAlignment="1">
      <alignment horizontal="center" vertical="center"/>
    </xf>
    <xf numFmtId="164" fontId="28" fillId="0" borderId="0" xfId="4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1" fontId="14" fillId="0" borderId="3" xfId="4" applyNumberFormat="1" applyFont="1" applyFill="1" applyBorder="1" applyAlignment="1">
      <alignment horizontal="center" vertical="top"/>
    </xf>
    <xf numFmtId="1" fontId="5" fillId="0" borderId="3" xfId="4" applyNumberFormat="1" applyFont="1" applyFill="1" applyBorder="1" applyAlignment="1">
      <alignment horizontal="center" vertical="top"/>
    </xf>
    <xf numFmtId="164" fontId="35" fillId="0" borderId="3" xfId="4" applyNumberFormat="1" applyFont="1" applyFill="1" applyBorder="1" applyAlignment="1">
      <alignment vertical="top"/>
    </xf>
    <xf numFmtId="1" fontId="8" fillId="0" borderId="3" xfId="4" applyNumberFormat="1" applyFont="1" applyFill="1" applyBorder="1" applyAlignment="1">
      <alignment horizontal="center" vertical="top"/>
    </xf>
    <xf numFmtId="0" fontId="8" fillId="0" borderId="0" xfId="4" applyFont="1" applyFill="1" applyBorder="1"/>
    <xf numFmtId="0" fontId="2" fillId="0" borderId="5" xfId="4" applyFont="1" applyFill="1" applyBorder="1" applyAlignment="1">
      <alignment horizontal="center" vertical="top"/>
    </xf>
    <xf numFmtId="164" fontId="20" fillId="0" borderId="3" xfId="4" applyNumberFormat="1" applyFont="1" applyFill="1" applyBorder="1" applyAlignment="1">
      <alignment vertical="top"/>
    </xf>
    <xf numFmtId="164" fontId="47" fillId="0" borderId="0" xfId="4" applyNumberFormat="1" applyFont="1" applyFill="1" applyBorder="1" applyAlignment="1">
      <alignment vertical="top"/>
    </xf>
    <xf numFmtId="0" fontId="4" fillId="0" borderId="0" xfId="4" applyFont="1" applyFill="1" applyBorder="1"/>
    <xf numFmtId="164" fontId="43" fillId="0" borderId="3" xfId="4" applyNumberFormat="1" applyFont="1" applyFill="1" applyBorder="1" applyAlignment="1">
      <alignment vertical="top" wrapText="1"/>
    </xf>
    <xf numFmtId="0" fontId="36" fillId="0" borderId="4" xfId="0" applyFont="1" applyFill="1" applyBorder="1" applyAlignment="1">
      <alignment horizontal="justify" vertical="top" wrapText="1"/>
    </xf>
    <xf numFmtId="0" fontId="2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/>
    <xf numFmtId="166" fontId="2" fillId="0" borderId="0" xfId="4" applyNumberFormat="1" applyFont="1" applyFill="1" applyBorder="1" applyAlignment="1">
      <alignment horizontal="center" vertical="top"/>
    </xf>
    <xf numFmtId="1" fontId="2" fillId="0" borderId="0" xfId="4" applyNumberFormat="1" applyFont="1" applyFill="1" applyBorder="1" applyAlignment="1">
      <alignment horizontal="center" vertical="top"/>
    </xf>
    <xf numFmtId="0" fontId="13" fillId="0" borderId="0" xfId="4" applyFont="1" applyFill="1" applyBorder="1"/>
    <xf numFmtId="0" fontId="33" fillId="0" borderId="0" xfId="4" applyFont="1" applyFill="1" applyBorder="1" applyAlignment="1">
      <alignment horizontal="center" vertical="center"/>
    </xf>
    <xf numFmtId="0" fontId="49" fillId="0" borderId="0" xfId="4" applyFont="1" applyFill="1" applyBorder="1"/>
    <xf numFmtId="0" fontId="2" fillId="0" borderId="0" xfId="4" applyFont="1" applyFill="1" applyBorder="1" applyAlignment="1">
      <alignment horizontal="center"/>
    </xf>
    <xf numFmtId="166" fontId="2" fillId="0" borderId="0" xfId="4" applyNumberFormat="1" applyFont="1" applyFill="1" applyBorder="1" applyAlignment="1">
      <alignment horizontal="center"/>
    </xf>
    <xf numFmtId="1" fontId="2" fillId="0" borderId="0" xfId="4" applyNumberFormat="1" applyFont="1" applyFill="1" applyBorder="1" applyAlignment="1">
      <alignment horizontal="center"/>
    </xf>
    <xf numFmtId="0" fontId="28" fillId="0" borderId="0" xfId="4" applyFont="1" applyFill="1" applyBorder="1" applyAlignment="1">
      <alignment vertical="top"/>
    </xf>
    <xf numFmtId="0" fontId="41" fillId="5" borderId="0" xfId="4" applyFont="1" applyFill="1" applyBorder="1" applyAlignment="1">
      <alignment horizontal="center" vertical="center"/>
    </xf>
    <xf numFmtId="0" fontId="10" fillId="5" borderId="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64" fontId="5" fillId="0" borderId="0" xfId="4" applyNumberFormat="1" applyFont="1" applyFill="1" applyBorder="1" applyAlignment="1">
      <alignment horizontal="right" vertical="center"/>
    </xf>
    <xf numFmtId="166" fontId="11" fillId="0" borderId="0" xfId="4" applyNumberFormat="1" applyFont="1" applyFill="1" applyBorder="1" applyAlignment="1">
      <alignment horizontal="right" vertical="center"/>
    </xf>
    <xf numFmtId="164" fontId="48" fillId="0" borderId="0" xfId="4" applyNumberFormat="1" applyFont="1" applyFill="1" applyBorder="1" applyAlignment="1">
      <alignment vertical="center" shrinkToFit="1"/>
    </xf>
    <xf numFmtId="0" fontId="6" fillId="5" borderId="1" xfId="4" applyFont="1" applyFill="1" applyBorder="1" applyAlignment="1">
      <alignment horizontal="center" vertical="center"/>
    </xf>
    <xf numFmtId="166" fontId="5" fillId="5" borderId="1" xfId="4" applyNumberFormat="1" applyFont="1" applyFill="1" applyBorder="1" applyAlignment="1">
      <alignment horizontal="center" vertical="center"/>
    </xf>
    <xf numFmtId="164" fontId="5" fillId="5" borderId="1" xfId="4" applyNumberFormat="1" applyFont="1" applyFill="1" applyBorder="1" applyAlignment="1">
      <alignment horizontal="right" vertical="center"/>
    </xf>
    <xf numFmtId="0" fontId="31" fillId="0" borderId="7" xfId="4" applyFont="1" applyFill="1" applyBorder="1" applyAlignment="1">
      <alignment horizontal="center" vertical="top"/>
    </xf>
    <xf numFmtId="0" fontId="31" fillId="0" borderId="6" xfId="4" applyFont="1" applyFill="1" applyBorder="1" applyAlignment="1">
      <alignment horizontal="right" vertical="top"/>
    </xf>
    <xf numFmtId="0" fontId="31" fillId="0" borderId="1" xfId="4" applyFont="1" applyFill="1" applyBorder="1" applyAlignment="1">
      <alignment horizontal="center" vertical="top"/>
    </xf>
    <xf numFmtId="164" fontId="35" fillId="0" borderId="1" xfId="4" applyNumberFormat="1" applyFont="1" applyFill="1" applyBorder="1" applyAlignment="1">
      <alignment horizontal="right" vertical="top"/>
    </xf>
    <xf numFmtId="4" fontId="31" fillId="0" borderId="1" xfId="4" applyNumberFormat="1" applyFont="1" applyFill="1" applyBorder="1" applyAlignment="1">
      <alignment horizontal="right" vertical="top"/>
    </xf>
    <xf numFmtId="4" fontId="8" fillId="0" borderId="1" xfId="4" applyNumberFormat="1" applyFont="1" applyFill="1" applyBorder="1" applyAlignment="1">
      <alignment horizontal="right" vertical="top"/>
    </xf>
    <xf numFmtId="166" fontId="8" fillId="0" borderId="1" xfId="4" applyNumberFormat="1" applyFont="1" applyFill="1" applyBorder="1" applyAlignment="1">
      <alignment horizontal="center" vertical="top"/>
    </xf>
    <xf numFmtId="0" fontId="8" fillId="0" borderId="1" xfId="4" applyFont="1" applyFill="1" applyBorder="1" applyAlignment="1">
      <alignment horizontal="center" vertical="top"/>
    </xf>
    <xf numFmtId="0" fontId="9" fillId="0" borderId="0" xfId="4" applyFont="1" applyFill="1" applyBorder="1" applyAlignment="1"/>
    <xf numFmtId="0" fontId="17" fillId="0" borderId="0" xfId="4" applyFont="1" applyFill="1" applyBorder="1" applyAlignment="1">
      <alignment horizontal="center"/>
    </xf>
    <xf numFmtId="0" fontId="40" fillId="0" borderId="0" xfId="4" applyFont="1" applyFill="1" applyBorder="1"/>
    <xf numFmtId="0" fontId="2" fillId="0" borderId="0" xfId="0" applyFont="1" applyFill="1" applyAlignment="1">
      <alignment horizontal="justify" vertical="top"/>
    </xf>
    <xf numFmtId="3" fontId="8" fillId="0" borderId="0" xfId="4" applyNumberFormat="1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44" fillId="0" borderId="12" xfId="4" applyFont="1" applyBorder="1" applyAlignment="1"/>
    <xf numFmtId="0" fontId="46" fillId="0" borderId="0" xfId="4" applyFont="1" applyBorder="1" applyAlignment="1">
      <alignment wrapText="1"/>
    </xf>
    <xf numFmtId="4" fontId="46" fillId="0" borderId="12" xfId="4" applyNumberFormat="1" applyFont="1" applyFill="1" applyBorder="1" applyAlignment="1">
      <alignment horizontal="center" vertical="top"/>
    </xf>
    <xf numFmtId="4" fontId="46" fillId="0" borderId="0" xfId="4" applyNumberFormat="1" applyFont="1" applyFill="1" applyBorder="1" applyAlignment="1">
      <alignment horizontal="center" vertical="center"/>
    </xf>
    <xf numFmtId="4" fontId="46" fillId="0" borderId="0" xfId="4" applyNumberFormat="1" applyFont="1" applyFill="1" applyBorder="1" applyAlignment="1">
      <alignment horizontal="center" vertical="top"/>
    </xf>
    <xf numFmtId="4" fontId="46" fillId="4" borderId="0" xfId="4" applyNumberFormat="1" applyFont="1" applyFill="1" applyBorder="1" applyAlignment="1">
      <alignment horizontal="center" vertical="top"/>
    </xf>
    <xf numFmtId="4" fontId="46" fillId="3" borderId="0" xfId="4" applyNumberFormat="1" applyFont="1" applyFill="1" applyBorder="1" applyAlignment="1">
      <alignment horizontal="center" vertical="top"/>
    </xf>
    <xf numFmtId="4" fontId="46" fillId="0" borderId="13" xfId="4" applyNumberFormat="1" applyFont="1" applyFill="1" applyBorder="1" applyAlignment="1">
      <alignment horizontal="center" vertical="top"/>
    </xf>
    <xf numFmtId="164" fontId="46" fillId="0" borderId="0" xfId="4" applyNumberFormat="1" applyFont="1" applyBorder="1" applyAlignment="1">
      <alignment horizontal="center" vertical="top"/>
    </xf>
    <xf numFmtId="164" fontId="28" fillId="0" borderId="13" xfId="4" applyNumberFormat="1" applyFont="1" applyBorder="1" applyAlignment="1">
      <alignment vertical="top"/>
    </xf>
    <xf numFmtId="0" fontId="46" fillId="0" borderId="0" xfId="4" applyFont="1" applyBorder="1" applyAlignment="1">
      <alignment horizontal="center" vertical="top"/>
    </xf>
    <xf numFmtId="0" fontId="27" fillId="5" borderId="0" xfId="4" applyFont="1" applyFill="1" applyBorder="1" applyAlignment="1">
      <alignment horizontal="center" vertical="center"/>
    </xf>
    <xf numFmtId="4" fontId="46" fillId="0" borderId="0" xfId="4" applyNumberFormat="1" applyFont="1" applyFill="1" applyBorder="1" applyAlignment="1">
      <alignment wrapText="1"/>
    </xf>
    <xf numFmtId="164" fontId="32" fillId="0" borderId="0" xfId="4" applyNumberFormat="1" applyFont="1" applyFill="1" applyBorder="1" applyAlignment="1">
      <alignment horizontal="center" vertical="top"/>
    </xf>
    <xf numFmtId="4" fontId="46" fillId="0" borderId="4" xfId="4" applyNumberFormat="1" applyFont="1" applyFill="1" applyBorder="1" applyAlignment="1">
      <alignment horizontal="center" vertical="top"/>
    </xf>
    <xf numFmtId="4" fontId="46" fillId="0" borderId="4" xfId="4" applyNumberFormat="1" applyFont="1" applyFill="1" applyBorder="1" applyAlignment="1">
      <alignment horizontal="center" vertical="center"/>
    </xf>
    <xf numFmtId="4" fontId="51" fillId="0" borderId="0" xfId="0" applyNumberFormat="1" applyFont="1"/>
    <xf numFmtId="0" fontId="2" fillId="0" borderId="0" xfId="0" applyFont="1"/>
    <xf numFmtId="4" fontId="51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4" fontId="8" fillId="0" borderId="0" xfId="0" applyNumberFormat="1" applyFont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2" fillId="0" borderId="0" xfId="0" applyNumberFormat="1" applyFont="1"/>
    <xf numFmtId="0" fontId="2" fillId="0" borderId="28" xfId="0" applyFont="1" applyBorder="1" applyAlignment="1">
      <alignment vertical="center"/>
    </xf>
    <xf numFmtId="4" fontId="52" fillId="0" borderId="28" xfId="0" applyNumberFormat="1" applyFont="1" applyFill="1" applyBorder="1" applyAlignment="1">
      <alignment horizontal="right" vertical="center"/>
    </xf>
    <xf numFmtId="4" fontId="11" fillId="0" borderId="29" xfId="0" applyNumberFormat="1" applyFont="1" applyFill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31" xfId="0" applyNumberFormat="1" applyFont="1" applyFill="1" applyBorder="1" applyAlignment="1">
      <alignment horizontal="right" vertical="center"/>
    </xf>
    <xf numFmtId="164" fontId="2" fillId="0" borderId="31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3" fontId="2" fillId="0" borderId="33" xfId="6" applyNumberFormat="1" applyFont="1" applyBorder="1" applyAlignment="1">
      <alignment horizontal="center" vertical="center"/>
    </xf>
    <xf numFmtId="9" fontId="2" fillId="0" borderId="29" xfId="6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" fontId="52" fillId="0" borderId="34" xfId="0" applyNumberFormat="1" applyFont="1" applyFill="1" applyBorder="1" applyAlignment="1">
      <alignment horizontal="right" vertical="center"/>
    </xf>
    <xf numFmtId="4" fontId="11" fillId="0" borderId="35" xfId="0" applyNumberFormat="1" applyFont="1" applyFill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3" fontId="2" fillId="0" borderId="38" xfId="6" applyNumberFormat="1" applyFont="1" applyBorder="1" applyAlignment="1">
      <alignment horizontal="center" vertical="center"/>
    </xf>
    <xf numFmtId="9" fontId="2" fillId="0" borderId="35" xfId="6" applyFont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 vertical="center"/>
    </xf>
    <xf numFmtId="164" fontId="2" fillId="0" borderId="40" xfId="0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vertical="center"/>
    </xf>
    <xf numFmtId="9" fontId="2" fillId="0" borderId="35" xfId="6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" fontId="52" fillId="0" borderId="41" xfId="0" applyNumberFormat="1" applyFont="1" applyFill="1" applyBorder="1" applyAlignment="1">
      <alignment horizontal="right" vertical="center"/>
    </xf>
    <xf numFmtId="4" fontId="11" fillId="0" borderId="42" xfId="0" applyNumberFormat="1" applyFont="1" applyFill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44" xfId="0" applyNumberFormat="1" applyFont="1" applyFill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3" fontId="2" fillId="0" borderId="46" xfId="6" applyNumberFormat="1" applyFont="1" applyBorder="1" applyAlignment="1">
      <alignment horizontal="center" vertical="center"/>
    </xf>
    <xf numFmtId="9" fontId="2" fillId="0" borderId="42" xfId="6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9" fontId="2" fillId="0" borderId="29" xfId="6" applyFont="1" applyFill="1" applyBorder="1" applyAlignment="1">
      <alignment horizontal="center" vertical="center"/>
    </xf>
    <xf numFmtId="3" fontId="2" fillId="0" borderId="47" xfId="6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right" vertical="center"/>
    </xf>
    <xf numFmtId="0" fontId="2" fillId="0" borderId="49" xfId="0" applyFont="1" applyFill="1" applyBorder="1" applyAlignment="1">
      <alignment horizontal="left" vertical="center" wrapText="1"/>
    </xf>
    <xf numFmtId="4" fontId="52" fillId="0" borderId="49" xfId="0" applyNumberFormat="1" applyFont="1" applyFill="1" applyBorder="1" applyAlignment="1">
      <alignment horizontal="right" vertical="center"/>
    </xf>
    <xf numFmtId="4" fontId="11" fillId="0" borderId="50" xfId="0" applyNumberFormat="1" applyFont="1" applyFill="1" applyBorder="1" applyAlignment="1">
      <alignment horizontal="right" vertical="center"/>
    </xf>
    <xf numFmtId="164" fontId="2" fillId="0" borderId="51" xfId="0" applyNumberFormat="1" applyFont="1" applyBorder="1" applyAlignment="1">
      <alignment horizontal="right" vertical="center"/>
    </xf>
    <xf numFmtId="164" fontId="2" fillId="0" borderId="52" xfId="0" applyNumberFormat="1" applyFont="1" applyFill="1" applyBorder="1" applyAlignment="1">
      <alignment horizontal="right" vertical="center"/>
    </xf>
    <xf numFmtId="164" fontId="2" fillId="0" borderId="52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horizontal="right" vertical="center"/>
    </xf>
    <xf numFmtId="9" fontId="2" fillId="0" borderId="50" xfId="6" applyFont="1" applyFill="1" applyBorder="1" applyAlignment="1">
      <alignment horizontal="center" vertical="center"/>
    </xf>
    <xf numFmtId="164" fontId="2" fillId="0" borderId="54" xfId="0" applyNumberFormat="1" applyFont="1" applyBorder="1" applyAlignment="1">
      <alignment horizontal="right" vertical="center"/>
    </xf>
    <xf numFmtId="164" fontId="2" fillId="0" borderId="36" xfId="0" applyNumberFormat="1" applyFont="1" applyFill="1" applyBorder="1" applyAlignment="1">
      <alignment horizontal="right" vertical="center"/>
    </xf>
    <xf numFmtId="164" fontId="2" fillId="0" borderId="37" xfId="0" applyNumberFormat="1" applyFont="1" applyFill="1" applyBorder="1" applyAlignment="1">
      <alignment horizontal="right" vertical="center"/>
    </xf>
    <xf numFmtId="3" fontId="2" fillId="0" borderId="38" xfId="6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3" fontId="2" fillId="0" borderId="0" xfId="0" applyNumberFormat="1" applyFont="1"/>
    <xf numFmtId="0" fontId="2" fillId="0" borderId="0" xfId="0" applyFont="1" applyFill="1"/>
    <xf numFmtId="4" fontId="52" fillId="0" borderId="0" xfId="0" applyNumberFormat="1" applyFont="1" applyFill="1"/>
    <xf numFmtId="4" fontId="11" fillId="0" borderId="0" xfId="0" applyNumberFormat="1" applyFont="1" applyFill="1"/>
    <xf numFmtId="4" fontId="53" fillId="5" borderId="0" xfId="0" applyNumberFormat="1" applyFont="1" applyFill="1"/>
    <xf numFmtId="0" fontId="53" fillId="5" borderId="0" xfId="0" applyFont="1" applyFill="1"/>
    <xf numFmtId="4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38" fillId="0" borderId="7" xfId="4" applyFont="1" applyFill="1" applyBorder="1" applyAlignment="1">
      <alignment horizontal="center" vertical="top"/>
    </xf>
    <xf numFmtId="0" fontId="36" fillId="0" borderId="13" xfId="0" applyFont="1" applyFill="1" applyBorder="1" applyAlignment="1">
      <alignment horizontal="justify" vertical="top" wrapText="1"/>
    </xf>
    <xf numFmtId="0" fontId="36" fillId="0" borderId="1" xfId="4" applyFont="1" applyFill="1" applyBorder="1" applyAlignment="1">
      <alignment horizontal="center" vertical="top"/>
    </xf>
    <xf numFmtId="164" fontId="37" fillId="0" borderId="1" xfId="4" applyNumberFormat="1" applyFont="1" applyFill="1" applyBorder="1" applyAlignment="1">
      <alignment vertical="top"/>
    </xf>
    <xf numFmtId="4" fontId="36" fillId="0" borderId="1" xfId="4" applyNumberFormat="1" applyFont="1" applyFill="1" applyBorder="1" applyAlignment="1">
      <alignment horizontal="right" vertical="top"/>
    </xf>
    <xf numFmtId="166" fontId="36" fillId="0" borderId="7" xfId="4" applyNumberFormat="1" applyFont="1" applyFill="1" applyBorder="1" applyAlignment="1">
      <alignment horizontal="center" vertical="top"/>
    </xf>
    <xf numFmtId="166" fontId="36" fillId="0" borderId="1" xfId="4" applyNumberFormat="1" applyFont="1" applyFill="1" applyBorder="1" applyAlignment="1">
      <alignment horizontal="center" vertical="top"/>
    </xf>
    <xf numFmtId="1" fontId="36" fillId="0" borderId="1" xfId="4" applyNumberFormat="1" applyFont="1" applyFill="1" applyBorder="1" applyAlignment="1">
      <alignment horizontal="center" vertical="top"/>
    </xf>
    <xf numFmtId="164" fontId="28" fillId="0" borderId="13" xfId="4" applyNumberFormat="1" applyFont="1" applyFill="1" applyBorder="1" applyAlignment="1">
      <alignment horizontal="left" vertical="top"/>
    </xf>
    <xf numFmtId="0" fontId="30" fillId="0" borderId="13" xfId="4" applyFont="1" applyFill="1" applyBorder="1"/>
    <xf numFmtId="0" fontId="36" fillId="0" borderId="13" xfId="4" applyFont="1" applyFill="1" applyBorder="1"/>
    <xf numFmtId="0" fontId="8" fillId="0" borderId="7" xfId="4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justify" vertical="top" wrapText="1"/>
    </xf>
    <xf numFmtId="0" fontId="2" fillId="0" borderId="1" xfId="4" applyFont="1" applyFill="1" applyBorder="1" applyAlignment="1">
      <alignment horizontal="center" vertical="top"/>
    </xf>
    <xf numFmtId="164" fontId="14" fillId="0" borderId="1" xfId="4" applyNumberFormat="1" applyFont="1" applyFill="1" applyBorder="1" applyAlignment="1">
      <alignment vertical="top"/>
    </xf>
    <xf numFmtId="4" fontId="2" fillId="0" borderId="1" xfId="4" applyNumberFormat="1" applyFont="1" applyFill="1" applyBorder="1" applyAlignment="1">
      <alignment horizontal="right" vertical="top"/>
    </xf>
    <xf numFmtId="166" fontId="2" fillId="0" borderId="7" xfId="4" applyNumberFormat="1" applyFont="1" applyFill="1" applyBorder="1" applyAlignment="1">
      <alignment horizontal="center" vertical="top"/>
    </xf>
    <xf numFmtId="166" fontId="2" fillId="0" borderId="1" xfId="4" applyNumberFormat="1" applyFont="1" applyFill="1" applyBorder="1" applyAlignment="1">
      <alignment horizontal="center" vertical="top"/>
    </xf>
    <xf numFmtId="1" fontId="2" fillId="0" borderId="1" xfId="4" applyNumberFormat="1" applyFont="1" applyFill="1" applyBorder="1" applyAlignment="1">
      <alignment horizontal="center" vertical="top"/>
    </xf>
    <xf numFmtId="164" fontId="28" fillId="0" borderId="13" xfId="4" applyNumberFormat="1" applyFont="1" applyFill="1" applyBorder="1" applyAlignment="1">
      <alignment vertical="top"/>
    </xf>
    <xf numFmtId="0" fontId="5" fillId="0" borderId="13" xfId="4" applyFont="1" applyFill="1" applyBorder="1"/>
    <xf numFmtId="0" fontId="2" fillId="0" borderId="13" xfId="4" applyFont="1" applyFill="1" applyBorder="1"/>
    <xf numFmtId="0" fontId="36" fillId="0" borderId="13" xfId="0" applyFont="1" applyFill="1" applyBorder="1" applyAlignment="1">
      <alignment horizontal="justify" vertical="top"/>
    </xf>
    <xf numFmtId="0" fontId="2" fillId="0" borderId="7" xfId="4" applyFont="1" applyFill="1" applyBorder="1" applyAlignment="1">
      <alignment horizontal="center" vertical="top"/>
    </xf>
    <xf numFmtId="166" fontId="8" fillId="0" borderId="7" xfId="4" applyNumberFormat="1" applyFont="1" applyFill="1" applyBorder="1" applyAlignment="1">
      <alignment horizontal="center" vertical="top"/>
    </xf>
    <xf numFmtId="4" fontId="46" fillId="0" borderId="13" xfId="4" applyNumberFormat="1" applyFont="1" applyFill="1" applyBorder="1" applyAlignment="1">
      <alignment vertical="top"/>
    </xf>
    <xf numFmtId="0" fontId="17" fillId="0" borderId="13" xfId="4" applyFont="1" applyFill="1" applyBorder="1"/>
    <xf numFmtId="0" fontId="2" fillId="0" borderId="13" xfId="0" applyFont="1" applyFill="1" applyBorder="1" applyAlignment="1">
      <alignment horizontal="justify" vertical="top"/>
    </xf>
    <xf numFmtId="0" fontId="1" fillId="0" borderId="13" xfId="4" applyFill="1" applyBorder="1"/>
    <xf numFmtId="164" fontId="32" fillId="5" borderId="0" xfId="4" applyNumberFormat="1" applyFont="1" applyFill="1" applyBorder="1" applyAlignment="1">
      <alignment horizontal="center" vertical="center"/>
    </xf>
    <xf numFmtId="0" fontId="24" fillId="5" borderId="0" xfId="4" applyFont="1" applyFill="1" applyBorder="1" applyAlignment="1">
      <alignment vertical="center"/>
    </xf>
    <xf numFmtId="0" fontId="21" fillId="5" borderId="5" xfId="4" applyFont="1" applyFill="1" applyBorder="1" applyAlignment="1">
      <alignment vertical="center"/>
    </xf>
    <xf numFmtId="0" fontId="21" fillId="5" borderId="0" xfId="4" applyFont="1" applyFill="1" applyBorder="1" applyAlignment="1">
      <alignment vertical="center"/>
    </xf>
    <xf numFmtId="0" fontId="18" fillId="0" borderId="13" xfId="4" applyFont="1" applyFill="1" applyBorder="1"/>
    <xf numFmtId="0" fontId="36" fillId="0" borderId="13" xfId="4" applyFont="1" applyFill="1" applyBorder="1" applyAlignment="1">
      <alignment horizontal="justify" vertical="top"/>
    </xf>
    <xf numFmtId="164" fontId="37" fillId="0" borderId="1" xfId="4" applyNumberFormat="1" applyFont="1" applyFill="1" applyBorder="1" applyAlignment="1">
      <alignment horizontal="right" vertical="top"/>
    </xf>
    <xf numFmtId="0" fontId="2" fillId="0" borderId="13" xfId="4" applyFont="1" applyFill="1" applyBorder="1" applyAlignment="1">
      <alignment horizontal="justify" vertical="top"/>
    </xf>
    <xf numFmtId="164" fontId="14" fillId="0" borderId="1" xfId="4" applyNumberFormat="1" applyFont="1" applyFill="1" applyBorder="1" applyAlignment="1">
      <alignment horizontal="right" vertical="top"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8" fillId="0" borderId="16" xfId="0" applyNumberFormat="1" applyFont="1" applyBorder="1" applyAlignment="1">
      <alignment horizontal="right"/>
    </xf>
    <xf numFmtId="0" fontId="9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166" fontId="42" fillId="5" borderId="8" xfId="4" applyNumberFormat="1" applyFont="1" applyFill="1" applyBorder="1" applyAlignment="1">
      <alignment vertical="center" wrapText="1"/>
    </xf>
    <xf numFmtId="166" fontId="42" fillId="5" borderId="6" xfId="4" applyNumberFormat="1" applyFont="1" applyFill="1" applyBorder="1" applyAlignment="1">
      <alignment vertical="center" wrapText="1"/>
    </xf>
    <xf numFmtId="165" fontId="8" fillId="0" borderId="13" xfId="4" applyNumberFormat="1" applyFont="1" applyFill="1" applyBorder="1" applyAlignment="1">
      <alignment horizontal="right"/>
    </xf>
    <xf numFmtId="166" fontId="42" fillId="5" borderId="8" xfId="4" applyNumberFormat="1" applyFont="1" applyFill="1" applyBorder="1" applyAlignment="1">
      <alignment horizontal="center" vertical="center" wrapText="1"/>
    </xf>
    <xf numFmtId="166" fontId="42" fillId="5" borderId="4" xfId="4" applyNumberFormat="1" applyFont="1" applyFill="1" applyBorder="1" applyAlignment="1">
      <alignment horizontal="center" vertical="center" wrapText="1"/>
    </xf>
    <xf numFmtId="166" fontId="42" fillId="5" borderId="12" xfId="4" applyNumberFormat="1" applyFont="1" applyFill="1" applyBorder="1" applyAlignment="1">
      <alignment horizontal="center" vertical="center" wrapText="1"/>
    </xf>
    <xf numFmtId="166" fontId="42" fillId="5" borderId="13" xfId="4" applyNumberFormat="1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165" fontId="8" fillId="0" borderId="13" xfId="4" applyNumberFormat="1" applyFont="1" applyBorder="1" applyAlignment="1">
      <alignment horizontal="right"/>
    </xf>
    <xf numFmtId="0" fontId="10" fillId="6" borderId="11" xfId="4" applyFont="1" applyFill="1" applyBorder="1" applyAlignment="1">
      <alignment vertical="center"/>
    </xf>
    <xf numFmtId="0" fontId="10" fillId="6" borderId="8" xfId="4" applyFont="1" applyFill="1" applyBorder="1" applyAlignment="1">
      <alignment horizontal="center" vertical="center"/>
    </xf>
    <xf numFmtId="0" fontId="10" fillId="6" borderId="14" xfId="4" applyFont="1" applyFill="1" applyBorder="1" applyAlignment="1">
      <alignment horizontal="center" vertical="center" wrapText="1"/>
    </xf>
    <xf numFmtId="0" fontId="10" fillId="6" borderId="9" xfId="4" applyFont="1" applyFill="1" applyBorder="1" applyAlignment="1">
      <alignment horizontal="center" vertical="center"/>
    </xf>
    <xf numFmtId="0" fontId="10" fillId="6" borderId="15" xfId="4" applyFont="1" applyFill="1" applyBorder="1" applyAlignment="1">
      <alignment horizontal="center" vertical="center"/>
    </xf>
    <xf numFmtId="0" fontId="10" fillId="6" borderId="10" xfId="4" applyFont="1" applyFill="1" applyBorder="1" applyAlignment="1">
      <alignment horizontal="center" vertical="center"/>
    </xf>
    <xf numFmtId="166" fontId="10" fillId="6" borderId="14" xfId="4" applyNumberFormat="1" applyFont="1" applyFill="1" applyBorder="1" applyAlignment="1">
      <alignment horizontal="center" vertical="center" wrapText="1"/>
    </xf>
    <xf numFmtId="0" fontId="10" fillId="6" borderId="9" xfId="4" applyFont="1" applyFill="1" applyBorder="1" applyAlignment="1">
      <alignment horizontal="center" vertical="center" wrapText="1"/>
    </xf>
    <xf numFmtId="0" fontId="10" fillId="6" borderId="10" xfId="4" applyFont="1" applyFill="1" applyBorder="1" applyAlignment="1">
      <alignment horizontal="center" vertical="center" wrapText="1"/>
    </xf>
    <xf numFmtId="0" fontId="10" fillId="6" borderId="7" xfId="4" applyFont="1" applyFill="1" applyBorder="1" applyAlignment="1">
      <alignment vertical="center"/>
    </xf>
    <xf numFmtId="0" fontId="10" fillId="6" borderId="4" xfId="4" applyFont="1" applyFill="1" applyBorder="1" applyAlignment="1">
      <alignment horizontal="center" vertical="center"/>
    </xf>
    <xf numFmtId="0" fontId="10" fillId="6" borderId="1" xfId="4" applyFont="1" applyFill="1" applyBorder="1" applyAlignment="1">
      <alignment horizontal="center" vertical="center" wrapText="1"/>
    </xf>
    <xf numFmtId="0" fontId="10" fillId="6" borderId="3" xfId="4" applyFont="1" applyFill="1" applyBorder="1" applyAlignment="1">
      <alignment horizontal="center" vertical="center"/>
    </xf>
    <xf numFmtId="166" fontId="10" fillId="6" borderId="1" xfId="4" applyNumberFormat="1" applyFont="1" applyFill="1" applyBorder="1" applyAlignment="1">
      <alignment horizontal="center" vertical="center" wrapText="1"/>
    </xf>
    <xf numFmtId="0" fontId="10" fillId="6" borderId="14" xfId="4" applyFont="1" applyFill="1" applyBorder="1" applyAlignment="1">
      <alignment horizontal="center" vertical="center"/>
    </xf>
    <xf numFmtId="0" fontId="6" fillId="6" borderId="2" xfId="4" applyFont="1" applyFill="1" applyBorder="1" applyAlignment="1">
      <alignment horizontal="center" vertical="center"/>
    </xf>
    <xf numFmtId="166" fontId="5" fillId="6" borderId="2" xfId="4" applyNumberFormat="1" applyFont="1" applyFill="1" applyBorder="1" applyAlignment="1">
      <alignment horizontal="center" vertical="center"/>
    </xf>
    <xf numFmtId="164" fontId="5" fillId="6" borderId="2" xfId="4" applyNumberFormat="1" applyFont="1" applyFill="1" applyBorder="1" applyAlignment="1">
      <alignment horizontal="right" vertical="center"/>
    </xf>
    <xf numFmtId="0" fontId="53" fillId="6" borderId="17" xfId="0" applyFont="1" applyFill="1" applyBorder="1" applyAlignment="1">
      <alignment horizontal="center" vertical="center"/>
    </xf>
    <xf numFmtId="4" fontId="53" fillId="6" borderId="18" xfId="0" applyNumberFormat="1" applyFont="1" applyFill="1" applyBorder="1" applyAlignment="1">
      <alignment horizontal="center" vertical="center" wrapText="1"/>
    </xf>
    <xf numFmtId="4" fontId="53" fillId="6" borderId="19" xfId="0" applyNumberFormat="1" applyFont="1" applyFill="1" applyBorder="1" applyAlignment="1">
      <alignment horizontal="center" vertical="center" wrapText="1"/>
    </xf>
    <xf numFmtId="0" fontId="53" fillId="6" borderId="20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 wrapText="1"/>
    </xf>
    <xf numFmtId="0" fontId="53" fillId="6" borderId="23" xfId="0" applyFont="1" applyFill="1" applyBorder="1" applyAlignment="1">
      <alignment horizontal="center" vertical="center"/>
    </xf>
    <xf numFmtId="4" fontId="53" fillId="6" borderId="24" xfId="0" applyNumberFormat="1" applyFont="1" applyFill="1" applyBorder="1" applyAlignment="1">
      <alignment horizontal="center" vertical="center" wrapText="1"/>
    </xf>
    <xf numFmtId="4" fontId="53" fillId="6" borderId="25" xfId="0" applyNumberFormat="1" applyFont="1" applyFill="1" applyBorder="1" applyAlignment="1">
      <alignment horizontal="center" vertical="center" wrapText="1"/>
    </xf>
    <xf numFmtId="0" fontId="53" fillId="6" borderId="16" xfId="0" applyFont="1" applyFill="1" applyBorder="1" applyAlignment="1">
      <alignment horizontal="center" vertical="center"/>
    </xf>
    <xf numFmtId="0" fontId="53" fillId="6" borderId="16" xfId="0" applyFont="1" applyFill="1" applyBorder="1" applyAlignment="1">
      <alignment horizontal="center" vertical="center" wrapText="1"/>
    </xf>
    <xf numFmtId="3" fontId="53" fillId="6" borderId="21" xfId="0" applyNumberFormat="1" applyFont="1" applyFill="1" applyBorder="1" applyAlignment="1">
      <alignment horizontal="center" vertical="center" wrapText="1"/>
    </xf>
    <xf numFmtId="0" fontId="53" fillId="6" borderId="22" xfId="0" applyFont="1" applyFill="1" applyBorder="1" applyAlignment="1">
      <alignment horizontal="center" vertical="center" wrapText="1"/>
    </xf>
    <xf numFmtId="3" fontId="53" fillId="6" borderId="26" xfId="0" applyNumberFormat="1" applyFont="1" applyFill="1" applyBorder="1" applyAlignment="1">
      <alignment horizontal="center" vertical="center" wrapText="1"/>
    </xf>
    <xf numFmtId="0" fontId="53" fillId="6" borderId="27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right" vertical="center"/>
    </xf>
    <xf numFmtId="4" fontId="11" fillId="6" borderId="55" xfId="0" applyNumberFormat="1" applyFont="1" applyFill="1" applyBorder="1" applyAlignment="1">
      <alignment horizontal="right" vertical="center"/>
    </xf>
    <xf numFmtId="4" fontId="11" fillId="6" borderId="56" xfId="0" applyNumberFormat="1" applyFont="1" applyFill="1" applyBorder="1" applyAlignment="1">
      <alignment horizontal="right" vertical="center"/>
    </xf>
    <xf numFmtId="164" fontId="8" fillId="6" borderId="57" xfId="0" applyNumberFormat="1" applyFont="1" applyFill="1" applyBorder="1" applyAlignment="1">
      <alignment horizontal="right" vertical="center"/>
    </xf>
    <xf numFmtId="164" fontId="8" fillId="6" borderId="58" xfId="0" applyNumberFormat="1" applyFont="1" applyFill="1" applyBorder="1" applyAlignment="1">
      <alignment horizontal="right" vertical="center"/>
    </xf>
    <xf numFmtId="164" fontId="8" fillId="6" borderId="59" xfId="0" applyNumberFormat="1" applyFont="1" applyFill="1" applyBorder="1" applyAlignment="1">
      <alignment horizontal="right" vertical="center"/>
    </xf>
    <xf numFmtId="3" fontId="8" fillId="6" borderId="60" xfId="6" applyNumberFormat="1" applyFont="1" applyFill="1" applyBorder="1" applyAlignment="1">
      <alignment horizontal="center" vertical="center"/>
    </xf>
    <xf numFmtId="9" fontId="8" fillId="6" borderId="56" xfId="6" applyFont="1" applyFill="1" applyBorder="1" applyAlignment="1">
      <alignment horizontal="center" vertical="center"/>
    </xf>
    <xf numFmtId="0" fontId="10" fillId="6" borderId="11" xfId="4" applyFont="1" applyFill="1" applyBorder="1" applyAlignment="1">
      <alignment horizontal="left" vertical="center"/>
    </xf>
    <xf numFmtId="0" fontId="10" fillId="6" borderId="14" xfId="4" applyFont="1" applyFill="1" applyBorder="1" applyAlignment="1">
      <alignment horizontal="center" vertical="center" wrapText="1"/>
    </xf>
    <xf numFmtId="1" fontId="10" fillId="6" borderId="9" xfId="4" applyNumberFormat="1" applyFont="1" applyFill="1" applyBorder="1" applyAlignment="1">
      <alignment horizontal="center" vertical="center" wrapText="1"/>
    </xf>
    <xf numFmtId="1" fontId="10" fillId="6" borderId="10" xfId="4" applyNumberFormat="1" applyFont="1" applyFill="1" applyBorder="1" applyAlignment="1">
      <alignment horizontal="center" vertical="center" wrapText="1"/>
    </xf>
    <xf numFmtId="0" fontId="10" fillId="6" borderId="7" xfId="4" applyFont="1" applyFill="1" applyBorder="1" applyAlignment="1">
      <alignment horizontal="center" vertical="center"/>
    </xf>
    <xf numFmtId="0" fontId="10" fillId="6" borderId="6" xfId="4" applyFont="1" applyFill="1" applyBorder="1" applyAlignment="1">
      <alignment horizontal="left" vertical="center"/>
    </xf>
    <xf numFmtId="0" fontId="10" fillId="6" borderId="1" xfId="4" applyFont="1" applyFill="1" applyBorder="1" applyAlignment="1">
      <alignment horizontal="center" vertical="center"/>
    </xf>
    <xf numFmtId="1" fontId="10" fillId="6" borderId="2" xfId="4" applyNumberFormat="1" applyFont="1" applyFill="1" applyBorder="1" applyAlignment="1">
      <alignment horizontal="center" vertical="center"/>
    </xf>
    <xf numFmtId="0" fontId="6" fillId="6" borderId="1" xfId="4" applyFont="1" applyFill="1" applyBorder="1" applyAlignment="1">
      <alignment horizontal="center" vertical="center"/>
    </xf>
    <xf numFmtId="166" fontId="5" fillId="6" borderId="1" xfId="4" applyNumberFormat="1" applyFont="1" applyFill="1" applyBorder="1" applyAlignment="1">
      <alignment horizontal="center" vertical="center"/>
    </xf>
    <xf numFmtId="164" fontId="5" fillId="6" borderId="1" xfId="4" applyNumberFormat="1" applyFont="1" applyFill="1" applyBorder="1" applyAlignment="1">
      <alignment horizontal="right" vertical="center"/>
    </xf>
    <xf numFmtId="4" fontId="10" fillId="6" borderId="9" xfId="4" applyNumberFormat="1" applyFont="1" applyFill="1" applyBorder="1" applyAlignment="1">
      <alignment horizontal="center" vertical="center"/>
    </xf>
    <xf numFmtId="4" fontId="10" fillId="6" borderId="15" xfId="4" applyNumberFormat="1" applyFont="1" applyFill="1" applyBorder="1" applyAlignment="1">
      <alignment horizontal="center" vertical="center"/>
    </xf>
    <xf numFmtId="4" fontId="10" fillId="6" borderId="10" xfId="4" applyNumberFormat="1" applyFont="1" applyFill="1" applyBorder="1" applyAlignment="1">
      <alignment horizontal="center" vertical="center"/>
    </xf>
    <xf numFmtId="4" fontId="10" fillId="6" borderId="1" xfId="4" applyNumberFormat="1" applyFont="1" applyFill="1" applyBorder="1" applyAlignment="1">
      <alignment horizontal="center" vertical="center"/>
    </xf>
  </cellXfs>
  <cellStyles count="9">
    <cellStyle name="Euro" xfId="1"/>
    <cellStyle name="Normal" xfId="0" builtinId="0"/>
    <cellStyle name="Normal 2" xfId="2"/>
    <cellStyle name="Normal 2 2" xfId="3"/>
    <cellStyle name="Normal_13-FEBRERO-2006" xfId="4"/>
    <cellStyle name="Porcentual 2" xfId="5"/>
    <cellStyle name="Porcentual 2 2" xfId="6"/>
    <cellStyle name="Porcentual 3" xfId="7"/>
    <cellStyle name="Porcentual 4" xfId="8"/>
  </cellStyles>
  <dxfs count="0"/>
  <tableStyles count="0" defaultTableStyle="TableStyleMedium9" defaultPivotStyle="PivotStyleLight16"/>
  <colors>
    <mruColors>
      <color rgb="FF0000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ana/Documents/2010/OBRAS%202009/ABRIL/CIERRE%20DE%20OBRAS%202009%20AL%2038-ABRIL%20R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1"/>
      <sheetName val="resumen 2"/>
      <sheetName val="RESUMEN"/>
      <sheetName val="RESUMEN SEMANAL"/>
      <sheetName val="PISO"/>
      <sheetName val="P.E.O.C."/>
      <sheetName val="G.S.E."/>
      <sheetName val="saldos"/>
      <sheetName val="Hoja3"/>
    </sheetNames>
    <sheetDataSet>
      <sheetData sheetId="0"/>
      <sheetData sheetId="1"/>
      <sheetData sheetId="2"/>
      <sheetData sheetId="3"/>
      <sheetData sheetId="4">
        <row r="7">
          <cell r="D7">
            <v>9</v>
          </cell>
          <cell r="F7">
            <v>1143371.02</v>
          </cell>
          <cell r="G7">
            <v>973551.5</v>
          </cell>
          <cell r="H7">
            <v>110494</v>
          </cell>
          <cell r="I7">
            <v>59325.52</v>
          </cell>
        </row>
        <row r="21">
          <cell r="D21">
            <v>5</v>
          </cell>
          <cell r="F21">
            <v>2834387.8699999996</v>
          </cell>
          <cell r="G21">
            <v>1988525.5799999998</v>
          </cell>
          <cell r="H21">
            <v>422931.15</v>
          </cell>
          <cell r="I21">
            <v>422931.14</v>
          </cell>
        </row>
        <row r="31">
          <cell r="D31">
            <v>8</v>
          </cell>
          <cell r="F31">
            <v>2574360.34</v>
          </cell>
          <cell r="G31">
            <v>2197808.3599999994</v>
          </cell>
          <cell r="H31">
            <v>251034.65000000002</v>
          </cell>
          <cell r="I31">
            <v>125517.33</v>
          </cell>
        </row>
        <row r="46">
          <cell r="D46">
            <v>7</v>
          </cell>
          <cell r="F46">
            <v>1230804.8900000001</v>
          </cell>
          <cell r="G46">
            <v>929874.58999999985</v>
          </cell>
          <cell r="H46">
            <v>164324.04</v>
          </cell>
          <cell r="I46">
            <v>136606.26</v>
          </cell>
        </row>
        <row r="58">
          <cell r="D58">
            <v>5</v>
          </cell>
          <cell r="F58">
            <v>821742.62</v>
          </cell>
          <cell r="G58">
            <v>701545.95000000007</v>
          </cell>
          <cell r="H58">
            <v>63113.86</v>
          </cell>
          <cell r="I58">
            <v>57082.81</v>
          </cell>
        </row>
        <row r="69">
          <cell r="D69">
            <v>6</v>
          </cell>
          <cell r="F69">
            <v>834239.6</v>
          </cell>
          <cell r="G69">
            <v>711000.01</v>
          </cell>
          <cell r="H69">
            <v>61642.600000000006</v>
          </cell>
          <cell r="I69">
            <v>61596.990000000005</v>
          </cell>
        </row>
        <row r="82">
          <cell r="D82">
            <v>4</v>
          </cell>
          <cell r="F82">
            <v>579115.66</v>
          </cell>
          <cell r="G82">
            <v>489871.95999999996</v>
          </cell>
          <cell r="H82">
            <v>52243.7</v>
          </cell>
          <cell r="I82">
            <v>37000</v>
          </cell>
        </row>
        <row r="92">
          <cell r="D92">
            <v>4</v>
          </cell>
          <cell r="F92">
            <v>597542.74999999988</v>
          </cell>
          <cell r="G92">
            <v>509531.38</v>
          </cell>
          <cell r="H92">
            <v>48085.69</v>
          </cell>
          <cell r="I92">
            <v>39925.68</v>
          </cell>
        </row>
        <row r="101">
          <cell r="D101">
            <v>4</v>
          </cell>
          <cell r="F101">
            <v>731103.7</v>
          </cell>
          <cell r="G101">
            <v>623493.69999999995</v>
          </cell>
          <cell r="H101">
            <v>58305</v>
          </cell>
          <cell r="I101">
            <v>49305</v>
          </cell>
        </row>
        <row r="109">
          <cell r="D109">
            <v>3</v>
          </cell>
          <cell r="F109">
            <v>466455.23</v>
          </cell>
          <cell r="G109">
            <v>397770.23</v>
          </cell>
          <cell r="H109">
            <v>39405</v>
          </cell>
          <cell r="I109">
            <v>29280</v>
          </cell>
        </row>
        <row r="117">
          <cell r="D117">
            <v>2</v>
          </cell>
          <cell r="F117">
            <v>503244.97000000003</v>
          </cell>
          <cell r="G117">
            <v>429635.27</v>
          </cell>
          <cell r="H117">
            <v>47238.62</v>
          </cell>
          <cell r="I117">
            <v>26371.079999999998</v>
          </cell>
        </row>
        <row r="123">
          <cell r="D123">
            <v>6</v>
          </cell>
          <cell r="F123">
            <v>1253645.08</v>
          </cell>
          <cell r="G123">
            <v>1068999.5999999999</v>
          </cell>
          <cell r="H123">
            <v>92322.75</v>
          </cell>
          <cell r="I123">
            <v>92322.73</v>
          </cell>
        </row>
        <row r="134">
          <cell r="D134">
            <v>5</v>
          </cell>
          <cell r="F134">
            <v>712975.35999999999</v>
          </cell>
          <cell r="G134">
            <v>608688.37000000011</v>
          </cell>
          <cell r="H134">
            <v>89248.11</v>
          </cell>
          <cell r="I134">
            <v>15038.880000000001</v>
          </cell>
        </row>
        <row r="145">
          <cell r="D145">
            <v>7</v>
          </cell>
          <cell r="F145">
            <v>986923.42999999993</v>
          </cell>
          <cell r="G145">
            <v>796310.29999999993</v>
          </cell>
          <cell r="H145">
            <v>116172.07</v>
          </cell>
          <cell r="I145">
            <v>74441.06</v>
          </cell>
        </row>
        <row r="157">
          <cell r="D157">
            <v>3</v>
          </cell>
          <cell r="F157">
            <v>392231.12999999995</v>
          </cell>
          <cell r="G157">
            <v>334859.34999999998</v>
          </cell>
          <cell r="H157">
            <v>38247.85</v>
          </cell>
          <cell r="I157">
            <v>19123.93</v>
          </cell>
        </row>
        <row r="164">
          <cell r="D164">
            <v>7</v>
          </cell>
          <cell r="F164">
            <v>776967.07000000007</v>
          </cell>
          <cell r="G164">
            <v>663320</v>
          </cell>
          <cell r="H164">
            <v>56823.53</v>
          </cell>
          <cell r="I164">
            <v>56823.539999999994</v>
          </cell>
        </row>
        <row r="175">
          <cell r="D175">
            <v>3</v>
          </cell>
          <cell r="F175">
            <v>648495.34</v>
          </cell>
          <cell r="G175">
            <v>553636.84</v>
          </cell>
          <cell r="H175">
            <v>50393</v>
          </cell>
          <cell r="I175">
            <v>44465.5</v>
          </cell>
        </row>
        <row r="183">
          <cell r="D183">
            <v>9</v>
          </cell>
          <cell r="F183">
            <v>3674583.38</v>
          </cell>
          <cell r="G183">
            <v>2678493.7700000005</v>
          </cell>
          <cell r="H183">
            <v>529371.6100000001</v>
          </cell>
          <cell r="I183">
            <v>466718</v>
          </cell>
        </row>
        <row r="197">
          <cell r="D197">
            <v>31</v>
          </cell>
          <cell r="F197">
            <v>8702215.2300000023</v>
          </cell>
          <cell r="G197">
            <v>6600705.5299999993</v>
          </cell>
          <cell r="H197">
            <v>1276527.8699999999</v>
          </cell>
          <cell r="I197">
            <v>824981.83</v>
          </cell>
        </row>
        <row r="236">
          <cell r="D236">
            <v>3</v>
          </cell>
          <cell r="F236">
            <v>912998.04</v>
          </cell>
          <cell r="G236">
            <v>776048.33000000007</v>
          </cell>
          <cell r="H236">
            <v>68465.459999999992</v>
          </cell>
          <cell r="I236">
            <v>68484.25</v>
          </cell>
        </row>
        <row r="244">
          <cell r="D244">
            <v>2</v>
          </cell>
          <cell r="F244">
            <v>369982.98000000004</v>
          </cell>
          <cell r="G244">
            <v>315865.53000000003</v>
          </cell>
          <cell r="H244">
            <v>32470.480000000003</v>
          </cell>
          <cell r="I244">
            <v>21646.97</v>
          </cell>
        </row>
        <row r="250">
          <cell r="D250">
            <v>8</v>
          </cell>
          <cell r="F250">
            <v>911117.54</v>
          </cell>
          <cell r="G250">
            <v>777848.29</v>
          </cell>
          <cell r="H250">
            <v>66634.63</v>
          </cell>
          <cell r="I250">
            <v>66634.62</v>
          </cell>
        </row>
        <row r="262">
          <cell r="D262">
            <v>3</v>
          </cell>
          <cell r="F262">
            <v>509003.06</v>
          </cell>
          <cell r="G262">
            <v>434551.13</v>
          </cell>
          <cell r="H262">
            <v>23768.91</v>
          </cell>
          <cell r="I262">
            <v>50683.02</v>
          </cell>
        </row>
        <row r="269">
          <cell r="D269">
            <v>8</v>
          </cell>
          <cell r="F269">
            <v>2253036.9499999997</v>
          </cell>
          <cell r="G269">
            <v>2011185.31</v>
          </cell>
          <cell r="H269">
            <v>121051.64</v>
          </cell>
          <cell r="I269">
            <v>120800</v>
          </cell>
        </row>
        <row r="282">
          <cell r="D282">
            <v>4</v>
          </cell>
          <cell r="F282">
            <v>756895.28</v>
          </cell>
          <cell r="G282">
            <v>606444.31999999995</v>
          </cell>
          <cell r="H282">
            <v>93706.27</v>
          </cell>
          <cell r="I282">
            <v>56744.69</v>
          </cell>
        </row>
        <row r="290">
          <cell r="D290">
            <v>3</v>
          </cell>
          <cell r="F290">
            <v>679104.08</v>
          </cell>
          <cell r="G290">
            <v>579235.27999999991</v>
          </cell>
          <cell r="H290">
            <v>49934.41</v>
          </cell>
          <cell r="I290">
            <v>49934.39</v>
          </cell>
        </row>
        <row r="298">
          <cell r="D298">
            <v>14</v>
          </cell>
          <cell r="F298">
            <v>4692504.0100000007</v>
          </cell>
          <cell r="G298">
            <v>3775999.13</v>
          </cell>
          <cell r="H298">
            <v>713033.6100000001</v>
          </cell>
          <cell r="I298">
            <v>203471.27</v>
          </cell>
        </row>
        <row r="315">
          <cell r="D315">
            <v>65</v>
          </cell>
          <cell r="F315">
            <v>11797000.640000001</v>
          </cell>
          <cell r="G315">
            <v>10227700.23</v>
          </cell>
          <cell r="H315">
            <v>1192869.71</v>
          </cell>
          <cell r="I315">
            <v>376430.70000000007</v>
          </cell>
        </row>
        <row r="388">
          <cell r="D388">
            <v>4</v>
          </cell>
          <cell r="F388">
            <v>447093.27999999997</v>
          </cell>
          <cell r="G388">
            <v>381285.73999999993</v>
          </cell>
          <cell r="H388">
            <v>40758.700000000004</v>
          </cell>
          <cell r="I388">
            <v>25048.84</v>
          </cell>
        </row>
        <row r="398">
          <cell r="D398">
            <v>5</v>
          </cell>
          <cell r="F398">
            <v>549200.37</v>
          </cell>
          <cell r="G398">
            <v>468856.49</v>
          </cell>
          <cell r="H398">
            <v>35592.630000000005</v>
          </cell>
          <cell r="I398">
            <v>44751.25</v>
          </cell>
        </row>
        <row r="410">
          <cell r="D410">
            <v>9</v>
          </cell>
          <cell r="F410">
            <v>1769323.0100000002</v>
          </cell>
          <cell r="G410">
            <v>1510523.9200000002</v>
          </cell>
          <cell r="H410">
            <v>0</v>
          </cell>
          <cell r="I410">
            <v>258799.09000000003</v>
          </cell>
        </row>
        <row r="425">
          <cell r="D425">
            <v>5</v>
          </cell>
          <cell r="F425">
            <v>1032187.0599999999</v>
          </cell>
          <cell r="G425">
            <v>660099.99999999988</v>
          </cell>
          <cell r="H425">
            <v>348126.54</v>
          </cell>
          <cell r="I425">
            <v>23960.52</v>
          </cell>
        </row>
        <row r="435">
          <cell r="D435">
            <v>7</v>
          </cell>
          <cell r="F435">
            <v>1175598.1699999997</v>
          </cell>
          <cell r="G435">
            <v>888165.88000000012</v>
          </cell>
          <cell r="H435">
            <v>229945.85</v>
          </cell>
          <cell r="I435">
            <v>57486.44</v>
          </cell>
        </row>
        <row r="449">
          <cell r="D449">
            <v>4</v>
          </cell>
          <cell r="F449">
            <v>451027.91</v>
          </cell>
          <cell r="G449">
            <v>383931.27999999997</v>
          </cell>
          <cell r="H449">
            <v>44731.1</v>
          </cell>
          <cell r="I449">
            <v>22365.53</v>
          </cell>
        </row>
        <row r="458">
          <cell r="D458">
            <v>12</v>
          </cell>
          <cell r="F458">
            <v>2314511.39</v>
          </cell>
          <cell r="G458">
            <v>1896000.0000000002</v>
          </cell>
          <cell r="H458">
            <v>276445.39</v>
          </cell>
          <cell r="I458">
            <v>142066</v>
          </cell>
        </row>
        <row r="475">
          <cell r="D475">
            <v>8</v>
          </cell>
          <cell r="F475">
            <v>869575.21000000008</v>
          </cell>
          <cell r="G475">
            <v>699476.36</v>
          </cell>
          <cell r="H475">
            <v>85050.439999999988</v>
          </cell>
          <cell r="I475">
            <v>85048.409999999989</v>
          </cell>
        </row>
        <row r="491">
          <cell r="D491">
            <v>5</v>
          </cell>
          <cell r="F491">
            <v>1176349.1200000001</v>
          </cell>
          <cell r="G491">
            <v>996821.67</v>
          </cell>
          <cell r="H491">
            <v>94860.38</v>
          </cell>
          <cell r="I491">
            <v>84667.07</v>
          </cell>
        </row>
        <row r="502">
          <cell r="D502">
            <v>6</v>
          </cell>
          <cell r="F502">
            <v>435200</v>
          </cell>
          <cell r="G502">
            <v>350200</v>
          </cell>
          <cell r="H502">
            <v>76000</v>
          </cell>
          <cell r="I502">
            <v>9000</v>
          </cell>
        </row>
        <row r="513">
          <cell r="D513">
            <v>5</v>
          </cell>
          <cell r="F513">
            <v>1500073.07</v>
          </cell>
          <cell r="G513">
            <v>1280657.22</v>
          </cell>
          <cell r="H513">
            <v>109707.93000000001</v>
          </cell>
          <cell r="I513">
            <v>109707.92</v>
          </cell>
        </row>
        <row r="524">
          <cell r="D524">
            <v>23</v>
          </cell>
          <cell r="F524">
            <v>3519312.1000000006</v>
          </cell>
          <cell r="G524">
            <v>2594602.08</v>
          </cell>
          <cell r="H524">
            <v>363094.05999999994</v>
          </cell>
          <cell r="I524">
            <v>561615.96</v>
          </cell>
        </row>
        <row r="555">
          <cell r="D555">
            <v>11</v>
          </cell>
          <cell r="F555">
            <v>2528671.98</v>
          </cell>
          <cell r="G555">
            <v>1705649.79</v>
          </cell>
          <cell r="H555">
            <v>372491.87</v>
          </cell>
          <cell r="I555">
            <v>450530.31999999995</v>
          </cell>
        </row>
        <row r="570">
          <cell r="D570">
            <v>6</v>
          </cell>
          <cell r="F570">
            <v>492573.23000000004</v>
          </cell>
          <cell r="G570">
            <v>419866.22000000003</v>
          </cell>
          <cell r="H570">
            <v>48471.350000000006</v>
          </cell>
          <cell r="I570">
            <v>24235.66</v>
          </cell>
        </row>
        <row r="581">
          <cell r="D581">
            <v>3</v>
          </cell>
          <cell r="F581">
            <v>482023.86</v>
          </cell>
          <cell r="G581">
            <v>411517.36</v>
          </cell>
          <cell r="H581">
            <v>39703</v>
          </cell>
          <cell r="I581">
            <v>30803.5</v>
          </cell>
        </row>
        <row r="589">
          <cell r="D589">
            <v>3</v>
          </cell>
          <cell r="F589">
            <v>714760.92</v>
          </cell>
          <cell r="G589">
            <v>610212.75000000012</v>
          </cell>
          <cell r="H589">
            <v>52274.07</v>
          </cell>
          <cell r="I589">
            <v>52274.100000000006</v>
          </cell>
        </row>
        <row r="597">
          <cell r="D597">
            <v>4</v>
          </cell>
          <cell r="F597">
            <v>889962.29000000015</v>
          </cell>
          <cell r="G597">
            <v>759664.74</v>
          </cell>
          <cell r="H597">
            <v>89633.34</v>
          </cell>
          <cell r="I597">
            <v>40664.21</v>
          </cell>
        </row>
        <row r="606">
          <cell r="D606">
            <v>11</v>
          </cell>
          <cell r="F606">
            <v>2793838.5500000003</v>
          </cell>
          <cell r="G606">
            <v>2109219.0700000003</v>
          </cell>
          <cell r="H606">
            <v>277121.84000000003</v>
          </cell>
          <cell r="I606">
            <v>407497.64</v>
          </cell>
        </row>
        <row r="624">
          <cell r="D624">
            <v>15</v>
          </cell>
          <cell r="F624">
            <v>3816021.3200000003</v>
          </cell>
          <cell r="G624">
            <v>2783065.5999999996</v>
          </cell>
          <cell r="H624">
            <v>516477.88999999996</v>
          </cell>
          <cell r="I624">
            <v>516477.83000000007</v>
          </cell>
        </row>
        <row r="646">
          <cell r="D646">
            <v>6</v>
          </cell>
          <cell r="F646">
            <v>1178323.98</v>
          </cell>
          <cell r="G646">
            <v>851808.34000000008</v>
          </cell>
          <cell r="H646">
            <v>151231.39000000001</v>
          </cell>
          <cell r="I646">
            <v>175284.25000000003</v>
          </cell>
        </row>
        <row r="657">
          <cell r="D657">
            <v>3</v>
          </cell>
          <cell r="F657">
            <v>651200</v>
          </cell>
          <cell r="G657">
            <v>553520</v>
          </cell>
          <cell r="H657">
            <v>59490</v>
          </cell>
          <cell r="I657">
            <v>38190</v>
          </cell>
        </row>
        <row r="664">
          <cell r="D664">
            <v>5</v>
          </cell>
          <cell r="F664">
            <v>967764.37</v>
          </cell>
          <cell r="G664">
            <v>826209.86</v>
          </cell>
          <cell r="H664">
            <v>88855.63</v>
          </cell>
          <cell r="I664">
            <v>52698.880000000005</v>
          </cell>
        </row>
        <row r="672">
          <cell r="D672">
            <v>6</v>
          </cell>
          <cell r="F672">
            <v>1216444.9200000002</v>
          </cell>
          <cell r="G672">
            <v>1038515.39</v>
          </cell>
          <cell r="H672">
            <v>88964.76999999999</v>
          </cell>
          <cell r="I672">
            <v>88964.76</v>
          </cell>
        </row>
        <row r="685">
          <cell r="D685">
            <v>6</v>
          </cell>
          <cell r="F685">
            <v>743749.44</v>
          </cell>
          <cell r="G685">
            <v>584026</v>
          </cell>
          <cell r="H685">
            <v>109757.34</v>
          </cell>
          <cell r="I685">
            <v>49966.1</v>
          </cell>
        </row>
        <row r="697">
          <cell r="D697">
            <v>5</v>
          </cell>
          <cell r="F697">
            <v>1809720.76</v>
          </cell>
          <cell r="G697">
            <v>1521356.36</v>
          </cell>
          <cell r="H697">
            <v>27709.4</v>
          </cell>
          <cell r="I697">
            <v>260655</v>
          </cell>
        </row>
        <row r="708">
          <cell r="D708">
            <v>3</v>
          </cell>
          <cell r="F708">
            <v>427108.42000000004</v>
          </cell>
          <cell r="G708">
            <v>364635.22000000003</v>
          </cell>
          <cell r="H708">
            <v>30869.120000000003</v>
          </cell>
          <cell r="I708">
            <v>31604.080000000002</v>
          </cell>
        </row>
        <row r="716">
          <cell r="D716">
            <v>4</v>
          </cell>
          <cell r="F716">
            <v>2479874.6800000002</v>
          </cell>
          <cell r="G716">
            <v>1751214.16</v>
          </cell>
          <cell r="H716">
            <v>607217.1</v>
          </cell>
          <cell r="I716">
            <v>121443.42</v>
          </cell>
        </row>
        <row r="723">
          <cell r="D723">
            <v>4</v>
          </cell>
          <cell r="F723">
            <v>601138.84</v>
          </cell>
          <cell r="G723">
            <v>482000.01</v>
          </cell>
          <cell r="H723">
            <v>75106.33</v>
          </cell>
          <cell r="I723">
            <v>44032.5</v>
          </cell>
        </row>
        <row r="732">
          <cell r="D732">
            <v>2</v>
          </cell>
          <cell r="F732">
            <v>624995.99999999988</v>
          </cell>
          <cell r="G732">
            <v>533577.77</v>
          </cell>
          <cell r="H732">
            <v>60945.490000000005</v>
          </cell>
          <cell r="I732">
            <v>30472.739999999998</v>
          </cell>
        </row>
        <row r="738">
          <cell r="D738">
            <v>4</v>
          </cell>
          <cell r="F738">
            <v>1469805.0499999998</v>
          </cell>
          <cell r="G738">
            <v>1110439.52</v>
          </cell>
          <cell r="H738">
            <v>179682.77000000002</v>
          </cell>
          <cell r="I738">
            <v>179682.76</v>
          </cell>
        </row>
        <row r="747">
          <cell r="D747">
            <v>4</v>
          </cell>
          <cell r="F747">
            <v>350912.51</v>
          </cell>
          <cell r="G747">
            <v>299187.92</v>
          </cell>
          <cell r="H747">
            <v>26726.090000000004</v>
          </cell>
          <cell r="I747">
            <v>24998.5</v>
          </cell>
        </row>
        <row r="756">
          <cell r="D756">
            <v>2</v>
          </cell>
          <cell r="F756">
            <v>539044.79999999993</v>
          </cell>
          <cell r="G756">
            <v>460198.64</v>
          </cell>
          <cell r="H756">
            <v>39423.08</v>
          </cell>
          <cell r="I756">
            <v>39423.08</v>
          </cell>
        </row>
        <row r="761">
          <cell r="D761">
            <v>5</v>
          </cell>
          <cell r="F761">
            <v>747059</v>
          </cell>
          <cell r="G761">
            <v>635000</v>
          </cell>
          <cell r="H761">
            <v>56030</v>
          </cell>
          <cell r="I761">
            <v>56029</v>
          </cell>
        </row>
        <row r="771">
          <cell r="D771">
            <v>3</v>
          </cell>
          <cell r="F771">
            <v>602119.22000000009</v>
          </cell>
          <cell r="G771">
            <v>514047.17000000004</v>
          </cell>
          <cell r="H771">
            <v>58714.7</v>
          </cell>
          <cell r="I771">
            <v>29357.350000000002</v>
          </cell>
        </row>
        <row r="779">
          <cell r="D779">
            <v>5</v>
          </cell>
          <cell r="F779">
            <v>654568.78</v>
          </cell>
          <cell r="G779">
            <v>558569.77</v>
          </cell>
          <cell r="H779">
            <v>57259.67</v>
          </cell>
          <cell r="I779">
            <v>38739.340000000004</v>
          </cell>
        </row>
        <row r="790">
          <cell r="D790">
            <v>4</v>
          </cell>
          <cell r="F790">
            <v>845741.78</v>
          </cell>
          <cell r="G790">
            <v>721397.02</v>
          </cell>
          <cell r="H790">
            <v>38281.699999999997</v>
          </cell>
          <cell r="I790">
            <v>86063.06</v>
          </cell>
        </row>
        <row r="799">
          <cell r="D799">
            <v>4</v>
          </cell>
          <cell r="F799">
            <v>848377.82000000007</v>
          </cell>
          <cell r="G799">
            <v>723627.93</v>
          </cell>
          <cell r="H799">
            <v>62375.290000000008</v>
          </cell>
          <cell r="I799">
            <v>62374.6</v>
          </cell>
        </row>
        <row r="808">
          <cell r="D808">
            <v>8</v>
          </cell>
          <cell r="F808">
            <v>1231749.6299999999</v>
          </cell>
          <cell r="G808">
            <v>934364.60999999987</v>
          </cell>
          <cell r="H808">
            <v>191418.09000000003</v>
          </cell>
          <cell r="I808">
            <v>105966.93000000001</v>
          </cell>
        </row>
        <row r="822">
          <cell r="D822">
            <v>4</v>
          </cell>
          <cell r="F822">
            <v>808749.64</v>
          </cell>
          <cell r="G822">
            <v>689795.17999999993</v>
          </cell>
          <cell r="H822">
            <v>59477.23</v>
          </cell>
          <cell r="I822">
            <v>59477.23</v>
          </cell>
        </row>
        <row r="831">
          <cell r="D831">
            <v>4</v>
          </cell>
          <cell r="F831">
            <v>593686.58000000007</v>
          </cell>
          <cell r="G831">
            <v>504633.59</v>
          </cell>
          <cell r="H831">
            <v>44526.5</v>
          </cell>
          <cell r="I831">
            <v>44526.490000000005</v>
          </cell>
        </row>
        <row r="840">
          <cell r="D840">
            <v>4</v>
          </cell>
          <cell r="F840">
            <v>696059.56</v>
          </cell>
          <cell r="G840">
            <v>594246.85000000009</v>
          </cell>
          <cell r="H840">
            <v>50906.409999999996</v>
          </cell>
          <cell r="I840">
            <v>50906.3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77111117893"/>
  </sheetPr>
  <dimension ref="A1:AA80"/>
  <sheetViews>
    <sheetView showGridLines="0" view="pageBreakPreview" zoomScale="85" zoomScaleNormal="75" zoomScaleSheetLayoutView="85" workbookViewId="0">
      <pane ySplit="5" topLeftCell="A6" activePane="bottomLeft" state="frozen"/>
      <selection activeCell="G903" sqref="G903"/>
      <selection pane="bottomLeft" activeCell="F18" sqref="F18"/>
    </sheetView>
  </sheetViews>
  <sheetFormatPr baseColWidth="10" defaultRowHeight="14.25"/>
  <cols>
    <col min="1" max="1" width="28.28515625" style="208" bestFit="1" customWidth="1"/>
    <col min="2" max="2" width="18.140625" style="272" customWidth="1"/>
    <col min="3" max="3" width="17.85546875" style="273" bestFit="1" customWidth="1"/>
    <col min="4" max="4" width="16" style="208" customWidth="1"/>
    <col min="5" max="5" width="16" style="271" customWidth="1"/>
    <col min="6" max="7" width="14.7109375" style="208" bestFit="1" customWidth="1"/>
    <col min="8" max="8" width="7.85546875" style="270" customWidth="1"/>
    <col min="9" max="9" width="11.5703125" style="208" customWidth="1"/>
    <col min="10" max="10" width="12.28515625" style="216" bestFit="1" customWidth="1"/>
    <col min="11" max="16384" width="11.42578125" style="208"/>
  </cols>
  <sheetData>
    <row r="1" spans="1:27" ht="19.5">
      <c r="A1" s="316" t="s">
        <v>1</v>
      </c>
      <c r="B1" s="316"/>
      <c r="C1" s="316"/>
      <c r="D1" s="316"/>
      <c r="E1" s="316"/>
      <c r="F1" s="316"/>
      <c r="G1" s="316"/>
      <c r="H1" s="316"/>
      <c r="I1" s="316"/>
      <c r="J1" s="207"/>
    </row>
    <row r="2" spans="1:27" s="212" customFormat="1" ht="18">
      <c r="A2" s="317" t="s">
        <v>781</v>
      </c>
      <c r="B2" s="317"/>
      <c r="C2" s="317"/>
      <c r="D2" s="317"/>
      <c r="E2" s="317"/>
      <c r="F2" s="317"/>
      <c r="G2" s="317"/>
      <c r="H2" s="317"/>
      <c r="I2" s="317"/>
      <c r="J2" s="209"/>
      <c r="K2" s="210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spans="1:27" ht="15" thickBot="1">
      <c r="A3" s="213" t="s">
        <v>0</v>
      </c>
      <c r="B3" s="214"/>
      <c r="C3" s="215"/>
      <c r="D3" s="213"/>
      <c r="E3" s="318"/>
      <c r="F3" s="318"/>
      <c r="G3" s="318"/>
      <c r="H3" s="318"/>
      <c r="I3" s="318"/>
    </row>
    <row r="4" spans="1:27" s="275" customFormat="1" ht="15" customHeight="1">
      <c r="A4" s="349" t="s">
        <v>5</v>
      </c>
      <c r="B4" s="350" t="s">
        <v>782</v>
      </c>
      <c r="C4" s="351"/>
      <c r="D4" s="352" t="s">
        <v>783</v>
      </c>
      <c r="E4" s="353" t="s">
        <v>784</v>
      </c>
      <c r="F4" s="352" t="s">
        <v>5</v>
      </c>
      <c r="G4" s="352" t="s">
        <v>7</v>
      </c>
      <c r="H4" s="359" t="s">
        <v>785</v>
      </c>
      <c r="I4" s="360" t="s">
        <v>786</v>
      </c>
      <c r="J4" s="274"/>
    </row>
    <row r="5" spans="1:27" s="275" customFormat="1" ht="15" customHeight="1" thickBot="1">
      <c r="A5" s="354"/>
      <c r="B5" s="355" t="s">
        <v>787</v>
      </c>
      <c r="C5" s="356" t="s">
        <v>788</v>
      </c>
      <c r="D5" s="357"/>
      <c r="E5" s="358"/>
      <c r="F5" s="357"/>
      <c r="G5" s="357"/>
      <c r="H5" s="361"/>
      <c r="I5" s="362"/>
      <c r="J5" s="274"/>
    </row>
    <row r="6" spans="1:27" s="226" customFormat="1" ht="28.5" customHeight="1">
      <c r="A6" s="217" t="s">
        <v>8</v>
      </c>
      <c r="B6" s="218">
        <v>1080000</v>
      </c>
      <c r="C6" s="219">
        <v>874000</v>
      </c>
      <c r="D6" s="220">
        <f>+[1]PISO!F7</f>
        <v>1143371.02</v>
      </c>
      <c r="E6" s="221">
        <f>+[1]PISO!G7</f>
        <v>973551.5</v>
      </c>
      <c r="F6" s="222">
        <f>+[1]PISO!H7</f>
        <v>110494</v>
      </c>
      <c r="G6" s="223">
        <f>+[1]PISO!I7</f>
        <v>59325.52</v>
      </c>
      <c r="H6" s="224">
        <f>+[1]PISO!D7</f>
        <v>9</v>
      </c>
      <c r="I6" s="225">
        <f>E6/C6</f>
        <v>1.1139033180778033</v>
      </c>
      <c r="J6" s="210"/>
    </row>
    <row r="7" spans="1:27" s="226" customFormat="1" ht="28.5" customHeight="1">
      <c r="A7" s="227" t="s">
        <v>9</v>
      </c>
      <c r="B7" s="228">
        <v>3574000</v>
      </c>
      <c r="C7" s="229">
        <v>2324000</v>
      </c>
      <c r="D7" s="230">
        <f>+[1]PISO!F21</f>
        <v>2834387.8699999996</v>
      </c>
      <c r="E7" s="230">
        <f>+[1]PISO!G21</f>
        <v>1988525.5799999998</v>
      </c>
      <c r="F7" s="230">
        <f>+[1]PISO!H21</f>
        <v>422931.15</v>
      </c>
      <c r="G7" s="231">
        <f>+[1]PISO!I21</f>
        <v>422931.14</v>
      </c>
      <c r="H7" s="232">
        <f>+[1]PISO!D21</f>
        <v>5</v>
      </c>
      <c r="I7" s="233">
        <f t="shared" ref="I7:I70" si="0">E7/C7</f>
        <v>0.85564783993115312</v>
      </c>
      <c r="J7" s="210"/>
    </row>
    <row r="8" spans="1:27" s="226" customFormat="1" ht="28.5" customHeight="1">
      <c r="A8" s="227" t="s">
        <v>10</v>
      </c>
      <c r="B8" s="228">
        <v>3500000</v>
      </c>
      <c r="C8" s="229">
        <v>2139000</v>
      </c>
      <c r="D8" s="230">
        <f>+[1]PISO!F31</f>
        <v>2574360.34</v>
      </c>
      <c r="E8" s="234">
        <f>+[1]PISO!G31</f>
        <v>2197808.3599999994</v>
      </c>
      <c r="F8" s="235">
        <f>+[1]PISO!H31</f>
        <v>251034.65000000002</v>
      </c>
      <c r="G8" s="236">
        <f>+[1]PISO!I31</f>
        <v>125517.33</v>
      </c>
      <c r="H8" s="232">
        <f>+[1]PISO!D31</f>
        <v>8</v>
      </c>
      <c r="I8" s="233">
        <f t="shared" si="0"/>
        <v>1.0274933894343148</v>
      </c>
      <c r="J8" s="210"/>
    </row>
    <row r="9" spans="1:27" s="226" customFormat="1" ht="28.5" customHeight="1">
      <c r="A9" s="227" t="s">
        <v>11</v>
      </c>
      <c r="B9" s="228">
        <v>1637000</v>
      </c>
      <c r="C9" s="229">
        <v>820000</v>
      </c>
      <c r="D9" s="230">
        <f>+[1]PISO!F46</f>
        <v>1230804.8900000001</v>
      </c>
      <c r="E9" s="234">
        <f>+[1]PISO!G46</f>
        <v>929874.58999999985</v>
      </c>
      <c r="F9" s="235">
        <f>+[1]PISO!H46</f>
        <v>164324.04</v>
      </c>
      <c r="G9" s="236">
        <f>+[1]PISO!I46</f>
        <v>136606.26</v>
      </c>
      <c r="H9" s="232">
        <f>+[1]PISO!D46</f>
        <v>7</v>
      </c>
      <c r="I9" s="233">
        <f t="shared" si="0"/>
        <v>1.1339934024390241</v>
      </c>
      <c r="J9" s="210"/>
    </row>
    <row r="10" spans="1:27" s="240" customFormat="1" ht="28.5" customHeight="1">
      <c r="A10" s="237" t="s">
        <v>12</v>
      </c>
      <c r="B10" s="228">
        <v>942000</v>
      </c>
      <c r="C10" s="229">
        <v>471000</v>
      </c>
      <c r="D10" s="230">
        <f>+[1]PISO!F58</f>
        <v>821742.62</v>
      </c>
      <c r="E10" s="234">
        <f>+[1]PISO!G58</f>
        <v>701545.95000000007</v>
      </c>
      <c r="F10" s="235">
        <f>+[1]PISO!H58</f>
        <v>63113.86</v>
      </c>
      <c r="G10" s="236">
        <f>+[1]PISO!I58</f>
        <v>57082.81</v>
      </c>
      <c r="H10" s="232">
        <f>+[1]PISO!D58</f>
        <v>5</v>
      </c>
      <c r="I10" s="238">
        <f t="shared" si="0"/>
        <v>1.4894818471337581</v>
      </c>
      <c r="J10" s="239"/>
    </row>
    <row r="11" spans="1:27" s="226" customFormat="1" ht="28.5" customHeight="1">
      <c r="A11" s="227" t="s">
        <v>13</v>
      </c>
      <c r="B11" s="228">
        <v>1185000</v>
      </c>
      <c r="C11" s="229">
        <v>711000</v>
      </c>
      <c r="D11" s="230">
        <f>+[1]PISO!F69</f>
        <v>834239.6</v>
      </c>
      <c r="E11" s="230">
        <f>+[1]PISO!G69</f>
        <v>711000.01</v>
      </c>
      <c r="F11" s="230">
        <f>+[1]PISO!H69</f>
        <v>61642.600000000006</v>
      </c>
      <c r="G11" s="231">
        <f>+[1]PISO!I69</f>
        <v>61596.990000000005</v>
      </c>
      <c r="H11" s="232">
        <f>+[1]PISO!D69</f>
        <v>6</v>
      </c>
      <c r="I11" s="233">
        <f t="shared" si="0"/>
        <v>1.0000000140646976</v>
      </c>
      <c r="J11" s="210"/>
    </row>
    <row r="12" spans="1:27" s="240" customFormat="1" ht="28.5" customHeight="1">
      <c r="A12" s="237" t="s">
        <v>14</v>
      </c>
      <c r="B12" s="228">
        <v>926000</v>
      </c>
      <c r="C12" s="229">
        <v>463000</v>
      </c>
      <c r="D12" s="230">
        <f>+[1]PISO!F82</f>
        <v>579115.66</v>
      </c>
      <c r="E12" s="234">
        <f>+[1]PISO!G82</f>
        <v>489871.95999999996</v>
      </c>
      <c r="F12" s="235">
        <f>+[1]PISO!H82</f>
        <v>52243.7</v>
      </c>
      <c r="G12" s="236">
        <f>+[1]PISO!I82</f>
        <v>37000</v>
      </c>
      <c r="H12" s="232">
        <f>+[1]PISO!D82</f>
        <v>4</v>
      </c>
      <c r="I12" s="238">
        <f t="shared" si="0"/>
        <v>1.0580387904967601</v>
      </c>
      <c r="J12" s="239"/>
    </row>
    <row r="13" spans="1:27" s="240" customFormat="1" ht="28.5" customHeight="1">
      <c r="A13" s="237" t="s">
        <v>15</v>
      </c>
      <c r="B13" s="228">
        <v>663000</v>
      </c>
      <c r="C13" s="229">
        <v>398000</v>
      </c>
      <c r="D13" s="230">
        <f>+[1]PISO!F92</f>
        <v>597542.74999999988</v>
      </c>
      <c r="E13" s="234">
        <f>+[1]PISO!G92</f>
        <v>509531.38</v>
      </c>
      <c r="F13" s="235">
        <f>+[1]PISO!H92</f>
        <v>48085.69</v>
      </c>
      <c r="G13" s="236">
        <f>+[1]PISO!I92</f>
        <v>39925.68</v>
      </c>
      <c r="H13" s="232">
        <f>+[1]PISO!D92</f>
        <v>4</v>
      </c>
      <c r="I13" s="238">
        <f t="shared" si="0"/>
        <v>1.2802295979899498</v>
      </c>
      <c r="J13" s="239"/>
    </row>
    <row r="14" spans="1:27" s="240" customFormat="1" ht="28.5" customHeight="1">
      <c r="A14" s="237" t="s">
        <v>16</v>
      </c>
      <c r="B14" s="228">
        <v>862000</v>
      </c>
      <c r="C14" s="229">
        <v>517000</v>
      </c>
      <c r="D14" s="230">
        <f>+[1]PISO!F101</f>
        <v>731103.7</v>
      </c>
      <c r="E14" s="234">
        <f>+[1]PISO!G101</f>
        <v>623493.69999999995</v>
      </c>
      <c r="F14" s="235">
        <f>+[1]PISO!H101</f>
        <v>58305</v>
      </c>
      <c r="G14" s="236">
        <f>+[1]PISO!I101</f>
        <v>49305</v>
      </c>
      <c r="H14" s="232">
        <f>+[1]PISO!D101</f>
        <v>4</v>
      </c>
      <c r="I14" s="238">
        <f t="shared" si="0"/>
        <v>1.2059839458413926</v>
      </c>
      <c r="J14" s="239"/>
    </row>
    <row r="15" spans="1:27" s="240" customFormat="1" ht="28.5" customHeight="1">
      <c r="A15" s="237" t="s">
        <v>17</v>
      </c>
      <c r="B15" s="228">
        <v>663000</v>
      </c>
      <c r="C15" s="229">
        <v>398000</v>
      </c>
      <c r="D15" s="230">
        <f>+[1]PISO!F109</f>
        <v>466455.23</v>
      </c>
      <c r="E15" s="234">
        <f>+[1]PISO!G109</f>
        <v>397770.23</v>
      </c>
      <c r="F15" s="235">
        <f>+[1]PISO!H109</f>
        <v>39405</v>
      </c>
      <c r="G15" s="236">
        <f>+[1]PISO!I109</f>
        <v>29280</v>
      </c>
      <c r="H15" s="232">
        <f>+[1]PISO!D109</f>
        <v>3</v>
      </c>
      <c r="I15" s="238">
        <f t="shared" si="0"/>
        <v>0.99942268844221105</v>
      </c>
      <c r="J15" s="239"/>
    </row>
    <row r="16" spans="1:27" s="240" customFormat="1" ht="28.5" customHeight="1">
      <c r="A16" s="237" t="s">
        <v>18</v>
      </c>
      <c r="B16" s="228">
        <v>902000</v>
      </c>
      <c r="C16" s="229">
        <v>451000</v>
      </c>
      <c r="D16" s="230">
        <f>+[1]PISO!F117</f>
        <v>503244.97000000003</v>
      </c>
      <c r="E16" s="230">
        <f>+[1]PISO!G117</f>
        <v>429635.27</v>
      </c>
      <c r="F16" s="230">
        <f>+[1]PISO!H117</f>
        <v>47238.62</v>
      </c>
      <c r="G16" s="231">
        <f>+[1]PISO!I117</f>
        <v>26371.079999999998</v>
      </c>
      <c r="H16" s="232">
        <f>+[1]PISO!D117</f>
        <v>2</v>
      </c>
      <c r="I16" s="238">
        <f t="shared" si="0"/>
        <v>0.95262809312638586</v>
      </c>
      <c r="J16" s="239"/>
    </row>
    <row r="17" spans="1:10" s="240" customFormat="1" ht="28.5" customHeight="1">
      <c r="A17" s="237" t="s">
        <v>19</v>
      </c>
      <c r="B17" s="228">
        <v>1782000</v>
      </c>
      <c r="C17" s="229">
        <v>1069000</v>
      </c>
      <c r="D17" s="230">
        <f>+[1]PISO!F123</f>
        <v>1253645.08</v>
      </c>
      <c r="E17" s="234">
        <f>+[1]PISO!G123</f>
        <v>1068999.5999999999</v>
      </c>
      <c r="F17" s="235">
        <f>+[1]PISO!H123</f>
        <v>92322.75</v>
      </c>
      <c r="G17" s="236">
        <f>+[1]PISO!I123</f>
        <v>92322.73</v>
      </c>
      <c r="H17" s="232">
        <f>+[1]PISO!D123</f>
        <v>6</v>
      </c>
      <c r="I17" s="238">
        <f t="shared" si="0"/>
        <v>0.99999962581852186</v>
      </c>
      <c r="J17" s="239"/>
    </row>
    <row r="18" spans="1:10" s="240" customFormat="1" ht="28.5" customHeight="1">
      <c r="A18" s="237" t="s">
        <v>20</v>
      </c>
      <c r="B18" s="228">
        <v>1011000</v>
      </c>
      <c r="C18" s="229">
        <v>607000</v>
      </c>
      <c r="D18" s="230">
        <f>+[1]PISO!F134</f>
        <v>712975.35999999999</v>
      </c>
      <c r="E18" s="230">
        <f>+[1]PISO!G134</f>
        <v>608688.37000000011</v>
      </c>
      <c r="F18" s="230">
        <f>+[1]PISO!H134</f>
        <v>89248.11</v>
      </c>
      <c r="G18" s="231">
        <f>+[1]PISO!I134</f>
        <v>15038.880000000001</v>
      </c>
      <c r="H18" s="232">
        <f>+[1]PISO!D134</f>
        <v>5</v>
      </c>
      <c r="I18" s="238">
        <f t="shared" si="0"/>
        <v>1.0027814991762769</v>
      </c>
      <c r="J18" s="239"/>
    </row>
    <row r="19" spans="1:10" s="240" customFormat="1" ht="28.5" customHeight="1">
      <c r="A19" s="241" t="s">
        <v>21</v>
      </c>
      <c r="B19" s="228">
        <v>1270000</v>
      </c>
      <c r="C19" s="229">
        <v>762000</v>
      </c>
      <c r="D19" s="230">
        <f>+[1]PISO!F145</f>
        <v>986923.42999999993</v>
      </c>
      <c r="E19" s="234">
        <f>+[1]PISO!G145</f>
        <v>796310.29999999993</v>
      </c>
      <c r="F19" s="235">
        <f>+[1]PISO!H145</f>
        <v>116172.07</v>
      </c>
      <c r="G19" s="236">
        <f>+[1]PISO!I145</f>
        <v>74441.06</v>
      </c>
      <c r="H19" s="232">
        <f>+[1]PISO!D145</f>
        <v>7</v>
      </c>
      <c r="I19" s="238">
        <f t="shared" si="0"/>
        <v>1.0450266404199473</v>
      </c>
      <c r="J19" s="239"/>
    </row>
    <row r="20" spans="1:10" s="240" customFormat="1" ht="28.5" customHeight="1">
      <c r="A20" s="241" t="s">
        <v>22</v>
      </c>
      <c r="B20" s="228">
        <v>632000</v>
      </c>
      <c r="C20" s="229">
        <v>316000</v>
      </c>
      <c r="D20" s="230">
        <f>+[1]PISO!F157</f>
        <v>392231.12999999995</v>
      </c>
      <c r="E20" s="230">
        <f>+[1]PISO!G157</f>
        <v>334859.34999999998</v>
      </c>
      <c r="F20" s="230">
        <f>+[1]PISO!H157</f>
        <v>38247.85</v>
      </c>
      <c r="G20" s="230">
        <f>+[1]PISO!I157</f>
        <v>19123.93</v>
      </c>
      <c r="H20" s="232">
        <f>+[1]PISO!D157</f>
        <v>3</v>
      </c>
      <c r="I20" s="238">
        <f t="shared" si="0"/>
        <v>1.0596814873417721</v>
      </c>
      <c r="J20" s="239"/>
    </row>
    <row r="21" spans="1:10" s="240" customFormat="1" ht="28.5" customHeight="1">
      <c r="A21" s="241" t="s">
        <v>23</v>
      </c>
      <c r="B21" s="228">
        <v>1610000</v>
      </c>
      <c r="C21" s="229">
        <v>644000</v>
      </c>
      <c r="D21" s="230">
        <f>+[1]PISO!F164</f>
        <v>776967.07000000007</v>
      </c>
      <c r="E21" s="230">
        <f>+[1]PISO!G164</f>
        <v>663320</v>
      </c>
      <c r="F21" s="230">
        <f>+[1]PISO!H164</f>
        <v>56823.53</v>
      </c>
      <c r="G21" s="231">
        <f>+[1]PISO!I164</f>
        <v>56823.539999999994</v>
      </c>
      <c r="H21" s="232">
        <f>+[1]PISO!D164</f>
        <v>7</v>
      </c>
      <c r="I21" s="238">
        <f t="shared" si="0"/>
        <v>1.03</v>
      </c>
      <c r="J21" s="239"/>
    </row>
    <row r="22" spans="1:10" s="240" customFormat="1" ht="28.5" customHeight="1">
      <c r="A22" s="241" t="s">
        <v>24</v>
      </c>
      <c r="B22" s="228">
        <v>1048000</v>
      </c>
      <c r="C22" s="229">
        <v>472000</v>
      </c>
      <c r="D22" s="230">
        <f>+[1]PISO!F175</f>
        <v>648495.34</v>
      </c>
      <c r="E22" s="234">
        <f>+[1]PISO!G175</f>
        <v>553636.84</v>
      </c>
      <c r="F22" s="235">
        <f>+[1]PISO!H175</f>
        <v>50393</v>
      </c>
      <c r="G22" s="236">
        <f>+[1]PISO!I175</f>
        <v>44465.5</v>
      </c>
      <c r="H22" s="232">
        <f>+[1]PISO!D175</f>
        <v>3</v>
      </c>
      <c r="I22" s="238">
        <f t="shared" si="0"/>
        <v>1.1729594067796609</v>
      </c>
      <c r="J22" s="239"/>
    </row>
    <row r="23" spans="1:10" s="240" customFormat="1" ht="28.5" customHeight="1">
      <c r="A23" s="241" t="s">
        <v>25</v>
      </c>
      <c r="B23" s="228">
        <v>3931000</v>
      </c>
      <c r="C23" s="229">
        <v>2752000</v>
      </c>
      <c r="D23" s="230">
        <f>+[1]PISO!F183</f>
        <v>3674583.38</v>
      </c>
      <c r="E23" s="234">
        <f>+[1]PISO!G183</f>
        <v>2678493.7700000005</v>
      </c>
      <c r="F23" s="235">
        <f>+[1]PISO!H183</f>
        <v>529371.6100000001</v>
      </c>
      <c r="G23" s="236">
        <f>+[1]PISO!I183</f>
        <v>466718</v>
      </c>
      <c r="H23" s="232">
        <f>+[1]PISO!D183</f>
        <v>9</v>
      </c>
      <c r="I23" s="238">
        <f t="shared" si="0"/>
        <v>0.97328988735465138</v>
      </c>
      <c r="J23" s="239"/>
    </row>
    <row r="24" spans="1:10" s="240" customFormat="1" ht="28.5" customHeight="1" thickBot="1">
      <c r="A24" s="242" t="s">
        <v>26</v>
      </c>
      <c r="B24" s="243">
        <v>6698000</v>
      </c>
      <c r="C24" s="244">
        <v>5879000</v>
      </c>
      <c r="D24" s="245">
        <f>+[1]PISO!F197</f>
        <v>8702215.2300000023</v>
      </c>
      <c r="E24" s="246">
        <f>+[1]PISO!G197</f>
        <v>6600705.5299999993</v>
      </c>
      <c r="F24" s="247">
        <f>+[1]PISO!H197</f>
        <v>1276527.8699999999</v>
      </c>
      <c r="G24" s="248">
        <f>+[1]PISO!I197</f>
        <v>824981.83</v>
      </c>
      <c r="H24" s="249">
        <f>+[1]PISO!D197</f>
        <v>31</v>
      </c>
      <c r="I24" s="250">
        <f t="shared" si="0"/>
        <v>1.1227599132505528</v>
      </c>
      <c r="J24" s="239"/>
    </row>
    <row r="25" spans="1:10" s="240" customFormat="1" ht="28.5" customHeight="1">
      <c r="A25" s="251" t="s">
        <v>27</v>
      </c>
      <c r="B25" s="218">
        <v>3154000</v>
      </c>
      <c r="C25" s="219">
        <v>1577000</v>
      </c>
      <c r="D25" s="220"/>
      <c r="E25" s="221"/>
      <c r="F25" s="222"/>
      <c r="G25" s="223"/>
      <c r="H25" s="224"/>
      <c r="I25" s="252">
        <f t="shared" si="0"/>
        <v>0</v>
      </c>
      <c r="J25" s="239"/>
    </row>
    <row r="26" spans="1:10" s="240" customFormat="1" ht="28.5" customHeight="1">
      <c r="A26" s="241" t="s">
        <v>28</v>
      </c>
      <c r="B26" s="228">
        <v>1158000</v>
      </c>
      <c r="C26" s="229">
        <v>811000</v>
      </c>
      <c r="D26" s="230">
        <f>+[1]PISO!F236</f>
        <v>912998.04</v>
      </c>
      <c r="E26" s="230">
        <f>+[1]PISO!G236</f>
        <v>776048.33000000007</v>
      </c>
      <c r="F26" s="230">
        <f>+[1]PISO!H236</f>
        <v>68465.459999999992</v>
      </c>
      <c r="G26" s="231">
        <f>+[1]PISO!I236</f>
        <v>68484.25</v>
      </c>
      <c r="H26" s="232">
        <f>+[1]PISO!D236</f>
        <v>3</v>
      </c>
      <c r="I26" s="238">
        <f t="shared" si="0"/>
        <v>0.95690299630086317</v>
      </c>
      <c r="J26" s="239"/>
    </row>
    <row r="27" spans="1:10" s="240" customFormat="1" ht="28.5" customHeight="1">
      <c r="A27" s="241" t="s">
        <v>29</v>
      </c>
      <c r="B27" s="228">
        <v>702000</v>
      </c>
      <c r="C27" s="229">
        <v>421000</v>
      </c>
      <c r="D27" s="230">
        <f>+[1]PISO!F244</f>
        <v>369982.98000000004</v>
      </c>
      <c r="E27" s="230">
        <f>+[1]PISO!G244</f>
        <v>315865.53000000003</v>
      </c>
      <c r="F27" s="230">
        <f>+[1]PISO!H244</f>
        <v>32470.480000000003</v>
      </c>
      <c r="G27" s="231">
        <f>+[1]PISO!I244</f>
        <v>21646.97</v>
      </c>
      <c r="H27" s="232">
        <f>+[1]PISO!D244</f>
        <v>2</v>
      </c>
      <c r="I27" s="238">
        <f t="shared" si="0"/>
        <v>0.75027441805225659</v>
      </c>
      <c r="J27" s="239"/>
    </row>
    <row r="28" spans="1:10" s="240" customFormat="1" ht="28.5" customHeight="1">
      <c r="A28" s="241" t="s">
        <v>30</v>
      </c>
      <c r="B28" s="228">
        <v>1126000</v>
      </c>
      <c r="C28" s="229">
        <v>788000</v>
      </c>
      <c r="D28" s="230">
        <f>+[1]PISO!F250</f>
        <v>911117.54</v>
      </c>
      <c r="E28" s="234">
        <f>+[1]PISO!G250</f>
        <v>777848.29</v>
      </c>
      <c r="F28" s="235">
        <f>+[1]PISO!H250</f>
        <v>66634.63</v>
      </c>
      <c r="G28" s="236">
        <f>+[1]PISO!I250</f>
        <v>66634.62</v>
      </c>
      <c r="H28" s="253">
        <f>+[1]PISO!D250</f>
        <v>8</v>
      </c>
      <c r="I28" s="238">
        <f t="shared" si="0"/>
        <v>0.98711711928934009</v>
      </c>
      <c r="J28" s="239"/>
    </row>
    <row r="29" spans="1:10" s="240" customFormat="1" ht="28.5" customHeight="1">
      <c r="A29" s="241" t="s">
        <v>31</v>
      </c>
      <c r="B29" s="228">
        <v>722000</v>
      </c>
      <c r="C29" s="229">
        <v>433000</v>
      </c>
      <c r="D29" s="230">
        <f>+[1]PISO!F262</f>
        <v>509003.06</v>
      </c>
      <c r="E29" s="230">
        <f>+[1]PISO!G262</f>
        <v>434551.13</v>
      </c>
      <c r="F29" s="230">
        <f>+[1]PISO!H262</f>
        <v>23768.91</v>
      </c>
      <c r="G29" s="231">
        <f>+[1]PISO!I262</f>
        <v>50683.02</v>
      </c>
      <c r="H29" s="232">
        <f>+[1]PISO!D262</f>
        <v>3</v>
      </c>
      <c r="I29" s="238">
        <f t="shared" si="0"/>
        <v>1.0035822863741339</v>
      </c>
      <c r="J29" s="239"/>
    </row>
    <row r="30" spans="1:10" s="240" customFormat="1" ht="28.5" customHeight="1">
      <c r="A30" s="241" t="s">
        <v>32</v>
      </c>
      <c r="B30" s="228">
        <v>3983000</v>
      </c>
      <c r="C30" s="229">
        <v>1991000</v>
      </c>
      <c r="D30" s="230"/>
      <c r="E30" s="234"/>
      <c r="F30" s="235"/>
      <c r="G30" s="236"/>
      <c r="H30" s="232"/>
      <c r="I30" s="238">
        <f t="shared" si="0"/>
        <v>0</v>
      </c>
      <c r="J30" s="239"/>
    </row>
    <row r="31" spans="1:10" s="240" customFormat="1" ht="28.5" customHeight="1">
      <c r="A31" s="241" t="s">
        <v>33</v>
      </c>
      <c r="B31" s="228">
        <v>3980000</v>
      </c>
      <c r="C31" s="229">
        <v>1393000</v>
      </c>
      <c r="D31" s="230">
        <f>+[1]PISO!F269</f>
        <v>2253036.9499999997</v>
      </c>
      <c r="E31" s="230">
        <f>+[1]PISO!G269</f>
        <v>2011185.31</v>
      </c>
      <c r="F31" s="230">
        <f>+[1]PISO!H269</f>
        <v>121051.64</v>
      </c>
      <c r="G31" s="231">
        <f>+[1]PISO!I269</f>
        <v>120800</v>
      </c>
      <c r="H31" s="232">
        <f>+[1]PISO!D269</f>
        <v>8</v>
      </c>
      <c r="I31" s="238">
        <f t="shared" si="0"/>
        <v>1.4437798348887294</v>
      </c>
      <c r="J31" s="239"/>
    </row>
    <row r="32" spans="1:10" s="240" customFormat="1" ht="28.5" customHeight="1">
      <c r="A32" s="241" t="s">
        <v>34</v>
      </c>
      <c r="B32" s="228">
        <v>841000</v>
      </c>
      <c r="C32" s="229">
        <v>589000</v>
      </c>
      <c r="D32" s="230">
        <f>+[1]PISO!F282</f>
        <v>756895.28</v>
      </c>
      <c r="E32" s="230">
        <f>+[1]PISO!G282</f>
        <v>606444.31999999995</v>
      </c>
      <c r="F32" s="230">
        <f>+[1]PISO!H282</f>
        <v>93706.27</v>
      </c>
      <c r="G32" s="231">
        <f>+[1]PISO!I282</f>
        <v>56744.69</v>
      </c>
      <c r="H32" s="232">
        <f>+[1]PISO!D282</f>
        <v>4</v>
      </c>
      <c r="I32" s="238">
        <f t="shared" si="0"/>
        <v>1.0296168421052632</v>
      </c>
      <c r="J32" s="239"/>
    </row>
    <row r="33" spans="1:11" s="240" customFormat="1" ht="28.5" customHeight="1">
      <c r="A33" s="241" t="s">
        <v>35</v>
      </c>
      <c r="B33" s="228">
        <v>752000</v>
      </c>
      <c r="C33" s="229">
        <v>451000</v>
      </c>
      <c r="D33" s="230">
        <f>+[1]PISO!F290</f>
        <v>679104.08</v>
      </c>
      <c r="E33" s="234">
        <f>+[1]PISO!G290</f>
        <v>579235.27999999991</v>
      </c>
      <c r="F33" s="235">
        <f>+[1]PISO!H290</f>
        <v>49934.41</v>
      </c>
      <c r="G33" s="236">
        <f>+[1]PISO!I290</f>
        <v>49934.39</v>
      </c>
      <c r="H33" s="232">
        <f>+[1]PISO!D290</f>
        <v>3</v>
      </c>
      <c r="I33" s="238">
        <f t="shared" si="0"/>
        <v>1.2843354323725054</v>
      </c>
      <c r="J33" s="239"/>
    </row>
    <row r="34" spans="1:11" s="240" customFormat="1" ht="28.5" customHeight="1">
      <c r="A34" s="241" t="s">
        <v>36</v>
      </c>
      <c r="B34" s="228">
        <v>5395000</v>
      </c>
      <c r="C34" s="229">
        <v>3776000</v>
      </c>
      <c r="D34" s="230">
        <f>+[1]PISO!F298</f>
        <v>4692504.0100000007</v>
      </c>
      <c r="E34" s="234">
        <f>+[1]PISO!G298</f>
        <v>3775999.13</v>
      </c>
      <c r="F34" s="235">
        <f>+[1]PISO!H298</f>
        <v>713033.6100000001</v>
      </c>
      <c r="G34" s="236">
        <f>+[1]PISO!I298</f>
        <v>203471.27</v>
      </c>
      <c r="H34" s="232">
        <f>+[1]PISO!D298</f>
        <v>14</v>
      </c>
      <c r="I34" s="238">
        <f t="shared" si="0"/>
        <v>0.99999976959745762</v>
      </c>
      <c r="J34" s="239"/>
    </row>
    <row r="35" spans="1:11" s="240" customFormat="1" ht="28.5" customHeight="1">
      <c r="A35" s="241" t="s">
        <v>37</v>
      </c>
      <c r="B35" s="228">
        <v>10180000</v>
      </c>
      <c r="C35" s="229">
        <v>10180000</v>
      </c>
      <c r="D35" s="230">
        <f>+[1]PISO!F315</f>
        <v>11797000.640000001</v>
      </c>
      <c r="E35" s="234">
        <f>+[1]PISO!G315</f>
        <v>10227700.23</v>
      </c>
      <c r="F35" s="235">
        <f>+[1]PISO!H315</f>
        <v>1192869.71</v>
      </c>
      <c r="G35" s="236">
        <f>+[1]PISO!I315</f>
        <v>376430.70000000007</v>
      </c>
      <c r="H35" s="232">
        <f>+[1]PISO!D315</f>
        <v>65</v>
      </c>
      <c r="I35" s="238">
        <f t="shared" si="0"/>
        <v>1.0046856807465618</v>
      </c>
      <c r="J35" s="239"/>
    </row>
    <row r="36" spans="1:11" s="240" customFormat="1" ht="28.5" customHeight="1">
      <c r="A36" s="241" t="s">
        <v>38</v>
      </c>
      <c r="B36" s="228">
        <v>663000</v>
      </c>
      <c r="C36" s="229">
        <v>398000</v>
      </c>
      <c r="D36" s="230">
        <f>+[1]PISO!F388</f>
        <v>447093.27999999997</v>
      </c>
      <c r="E36" s="230">
        <f>+[1]PISO!G388</f>
        <v>381285.73999999993</v>
      </c>
      <c r="F36" s="230">
        <f>+[1]PISO!H388</f>
        <v>40758.700000000004</v>
      </c>
      <c r="G36" s="231">
        <f>+[1]PISO!I388</f>
        <v>25048.84</v>
      </c>
      <c r="H36" s="232">
        <f>+[1]PISO!D388</f>
        <v>4</v>
      </c>
      <c r="I36" s="238">
        <f t="shared" si="0"/>
        <v>0.95800437185929632</v>
      </c>
      <c r="J36" s="239"/>
    </row>
    <row r="37" spans="1:11" s="240" customFormat="1" ht="28.5" customHeight="1">
      <c r="A37" s="241" t="s">
        <v>39</v>
      </c>
      <c r="B37" s="228">
        <v>782000</v>
      </c>
      <c r="C37" s="229">
        <v>469000</v>
      </c>
      <c r="D37" s="230">
        <f>+[1]PISO!F398</f>
        <v>549200.37</v>
      </c>
      <c r="E37" s="234">
        <f>+[1]PISO!G398</f>
        <v>468856.49</v>
      </c>
      <c r="F37" s="235">
        <f>+[1]PISO!H398</f>
        <v>35592.630000000005</v>
      </c>
      <c r="G37" s="236">
        <f>+[1]PISO!I398</f>
        <v>44751.25</v>
      </c>
      <c r="H37" s="232">
        <f>+[1]PISO!D398</f>
        <v>5</v>
      </c>
      <c r="I37" s="238">
        <f t="shared" si="0"/>
        <v>0.99969400852878465</v>
      </c>
      <c r="J37" s="239"/>
    </row>
    <row r="38" spans="1:11" s="240" customFormat="1" ht="28.5" customHeight="1">
      <c r="A38" s="241" t="s">
        <v>40</v>
      </c>
      <c r="B38" s="228">
        <v>4321000</v>
      </c>
      <c r="C38" s="229">
        <v>1512000</v>
      </c>
      <c r="D38" s="230">
        <f>+[1]PISO!F410</f>
        <v>1769323.0100000002</v>
      </c>
      <c r="E38" s="230">
        <f>+[1]PISO!G410</f>
        <v>1510523.9200000002</v>
      </c>
      <c r="F38" s="230">
        <f>+[1]PISO!H410</f>
        <v>0</v>
      </c>
      <c r="G38" s="231">
        <f>+[1]PISO!I410</f>
        <v>258799.09000000003</v>
      </c>
      <c r="H38" s="232">
        <f>+[1]PISO!D410</f>
        <v>9</v>
      </c>
      <c r="I38" s="238">
        <f t="shared" si="0"/>
        <v>0.99902375661375675</v>
      </c>
      <c r="J38" s="239">
        <v>1454360.01</v>
      </c>
      <c r="K38" s="239" t="e">
        <f>+#REF!-J38</f>
        <v>#REF!</v>
      </c>
    </row>
    <row r="39" spans="1:11" s="240" customFormat="1" ht="28.5" customHeight="1">
      <c r="A39" s="241" t="s">
        <v>41</v>
      </c>
      <c r="B39" s="228">
        <v>956000</v>
      </c>
      <c r="C39" s="229">
        <v>574000</v>
      </c>
      <c r="D39" s="230">
        <f>+[1]PISO!F425</f>
        <v>1032187.0599999999</v>
      </c>
      <c r="E39" s="234">
        <f>+[1]PISO!G425</f>
        <v>660099.99999999988</v>
      </c>
      <c r="F39" s="235">
        <f>+[1]PISO!H425</f>
        <v>348126.54</v>
      </c>
      <c r="G39" s="236">
        <f>+[1]PISO!I425</f>
        <v>23960.52</v>
      </c>
      <c r="H39" s="232">
        <f>+[1]PISO!D425</f>
        <v>5</v>
      </c>
      <c r="I39" s="238">
        <f t="shared" si="0"/>
        <v>1.1499999999999997</v>
      </c>
      <c r="J39" s="239"/>
    </row>
    <row r="40" spans="1:11" s="240" customFormat="1" ht="28.5" customHeight="1">
      <c r="A40" s="241" t="s">
        <v>42</v>
      </c>
      <c r="B40" s="228">
        <v>1465000</v>
      </c>
      <c r="C40" s="229">
        <v>879000</v>
      </c>
      <c r="D40" s="230">
        <f>+[1]PISO!F435</f>
        <v>1175598.1699999997</v>
      </c>
      <c r="E40" s="230">
        <f>+[1]PISO!G435</f>
        <v>888165.88000000012</v>
      </c>
      <c r="F40" s="230">
        <f>+[1]PISO!H435</f>
        <v>229945.85</v>
      </c>
      <c r="G40" s="231">
        <f>+[1]PISO!I435</f>
        <v>57486.44</v>
      </c>
      <c r="H40" s="232">
        <f>+[1]PISO!D435</f>
        <v>7</v>
      </c>
      <c r="I40" s="238">
        <f t="shared" si="0"/>
        <v>1.0104276222980662</v>
      </c>
      <c r="J40" s="239"/>
    </row>
    <row r="41" spans="1:11" s="240" customFormat="1" ht="28.5" customHeight="1">
      <c r="A41" s="241" t="s">
        <v>43</v>
      </c>
      <c r="B41" s="228">
        <v>728000</v>
      </c>
      <c r="C41" s="229">
        <v>437000</v>
      </c>
      <c r="D41" s="230">
        <f>+[1]PISO!F449</f>
        <v>451027.91</v>
      </c>
      <c r="E41" s="230">
        <f>+[1]PISO!G449</f>
        <v>383931.27999999997</v>
      </c>
      <c r="F41" s="230">
        <f>+[1]PISO!H449</f>
        <v>44731.1</v>
      </c>
      <c r="G41" s="231">
        <f>+[1]PISO!I449</f>
        <v>22365.53</v>
      </c>
      <c r="H41" s="232">
        <f>+[1]PISO!D449</f>
        <v>4</v>
      </c>
      <c r="I41" s="238">
        <f t="shared" si="0"/>
        <v>0.87856128146453083</v>
      </c>
      <c r="J41" s="239"/>
    </row>
    <row r="42" spans="1:11" s="240" customFormat="1" ht="28.5" customHeight="1">
      <c r="A42" s="241" t="s">
        <v>789</v>
      </c>
      <c r="B42" s="228">
        <v>3096000</v>
      </c>
      <c r="C42" s="229">
        <v>1896000</v>
      </c>
      <c r="D42" s="230">
        <f>+[1]PISO!F458</f>
        <v>2314511.39</v>
      </c>
      <c r="E42" s="234">
        <f>+[1]PISO!G458</f>
        <v>1896000.0000000002</v>
      </c>
      <c r="F42" s="235">
        <f>+[1]PISO!H458</f>
        <v>276445.39</v>
      </c>
      <c r="G42" s="236">
        <f>+[1]PISO!I458</f>
        <v>142066</v>
      </c>
      <c r="H42" s="232">
        <f>+[1]PISO!D458</f>
        <v>12</v>
      </c>
      <c r="I42" s="238">
        <f t="shared" si="0"/>
        <v>1.0000000000000002</v>
      </c>
      <c r="J42" s="239"/>
    </row>
    <row r="43" spans="1:11" s="240" customFormat="1" ht="28.5" customHeight="1" thickBot="1">
      <c r="A43" s="242" t="s">
        <v>790</v>
      </c>
      <c r="B43" s="243">
        <v>1011000</v>
      </c>
      <c r="C43" s="244">
        <v>708000</v>
      </c>
      <c r="D43" s="245">
        <f>+[1]PISO!F475</f>
        <v>869575.21000000008</v>
      </c>
      <c r="E43" s="245">
        <f>+[1]PISO!G475</f>
        <v>699476.36</v>
      </c>
      <c r="F43" s="245">
        <f>+[1]PISO!H475</f>
        <v>85050.439999999988</v>
      </c>
      <c r="G43" s="254">
        <f>+[1]PISO!I475</f>
        <v>85048.409999999989</v>
      </c>
      <c r="H43" s="249">
        <f>+[1]PISO!D475</f>
        <v>8</v>
      </c>
      <c r="I43" s="250">
        <f t="shared" si="0"/>
        <v>0.98796096045197734</v>
      </c>
      <c r="J43" s="239"/>
    </row>
    <row r="44" spans="1:11" s="240" customFormat="1" ht="28.5" customHeight="1">
      <c r="A44" s="255" t="s">
        <v>44</v>
      </c>
      <c r="B44" s="256">
        <v>932000</v>
      </c>
      <c r="C44" s="257">
        <v>507000</v>
      </c>
      <c r="D44" s="258">
        <f>+[1]PISO!F491</f>
        <v>1176349.1200000001</v>
      </c>
      <c r="E44" s="259">
        <f>+[1]PISO!G491</f>
        <v>996821.67</v>
      </c>
      <c r="F44" s="260">
        <f>+[1]PISO!H491</f>
        <v>94860.38</v>
      </c>
      <c r="G44" s="261">
        <f>+[1]PISO!I491</f>
        <v>84667.07</v>
      </c>
      <c r="H44" s="253">
        <f>+[1]PISO!D491</f>
        <v>5</v>
      </c>
      <c r="I44" s="262">
        <f t="shared" si="0"/>
        <v>1.9661176923076924</v>
      </c>
      <c r="J44" s="239"/>
    </row>
    <row r="45" spans="1:11" s="240" customFormat="1" ht="28.5" customHeight="1">
      <c r="A45" s="241" t="s">
        <v>45</v>
      </c>
      <c r="B45" s="228">
        <v>841000</v>
      </c>
      <c r="C45" s="229">
        <v>589000</v>
      </c>
      <c r="D45" s="230">
        <f>+[1]PISO!F502</f>
        <v>435200</v>
      </c>
      <c r="E45" s="234">
        <f>+[1]PISO!G502</f>
        <v>350200</v>
      </c>
      <c r="F45" s="235">
        <f>+[1]PISO!H502</f>
        <v>76000</v>
      </c>
      <c r="G45" s="236">
        <f>+[1]PISO!I502</f>
        <v>9000</v>
      </c>
      <c r="H45" s="232">
        <f>+[1]PISO!D502</f>
        <v>6</v>
      </c>
      <c r="I45" s="238">
        <f t="shared" si="0"/>
        <v>0.59456706281833616</v>
      </c>
      <c r="J45" s="239"/>
    </row>
    <row r="46" spans="1:11" s="240" customFormat="1" ht="28.5" customHeight="1">
      <c r="A46" s="241" t="s">
        <v>46</v>
      </c>
      <c r="B46" s="228">
        <v>842000</v>
      </c>
      <c r="C46" s="229">
        <v>412000</v>
      </c>
      <c r="D46" s="230"/>
      <c r="E46" s="234"/>
      <c r="F46" s="235"/>
      <c r="G46" s="236"/>
      <c r="H46" s="232"/>
      <c r="I46" s="238">
        <f t="shared" si="0"/>
        <v>0</v>
      </c>
      <c r="J46" s="239"/>
    </row>
    <row r="47" spans="1:11" s="240" customFormat="1" ht="28.5" customHeight="1">
      <c r="A47" s="241" t="s">
        <v>285</v>
      </c>
      <c r="B47" s="228">
        <v>1665000</v>
      </c>
      <c r="C47" s="229">
        <v>1165000</v>
      </c>
      <c r="D47" s="230">
        <f>+[1]PISO!F513</f>
        <v>1500073.07</v>
      </c>
      <c r="E47" s="234">
        <f>+[1]PISO!G513</f>
        <v>1280657.22</v>
      </c>
      <c r="F47" s="235">
        <f>+[1]PISO!H513</f>
        <v>109707.93000000001</v>
      </c>
      <c r="G47" s="236">
        <f>+[1]PISO!I513</f>
        <v>109707.92</v>
      </c>
      <c r="H47" s="232">
        <f>+[1]PISO!D513</f>
        <v>5</v>
      </c>
      <c r="I47" s="238">
        <f t="shared" si="0"/>
        <v>1.099276583690987</v>
      </c>
      <c r="J47" s="239"/>
    </row>
    <row r="48" spans="1:11" s="240" customFormat="1" ht="28.5" customHeight="1">
      <c r="A48" s="241" t="s">
        <v>47</v>
      </c>
      <c r="B48" s="228">
        <v>5267000</v>
      </c>
      <c r="C48" s="229">
        <v>2633000</v>
      </c>
      <c r="D48" s="230">
        <f>+[1]PISO!F524</f>
        <v>3519312.1000000006</v>
      </c>
      <c r="E48" s="234">
        <f>+[1]PISO!G524</f>
        <v>2594602.08</v>
      </c>
      <c r="F48" s="235">
        <f>+[1]PISO!H524</f>
        <v>363094.05999999994</v>
      </c>
      <c r="G48" s="236">
        <f>+[1]PISO!I524</f>
        <v>561615.96</v>
      </c>
      <c r="H48" s="232">
        <f>+[1]PISO!D524</f>
        <v>23</v>
      </c>
      <c r="I48" s="238">
        <f t="shared" si="0"/>
        <v>0.98541666540068362</v>
      </c>
      <c r="J48" s="239"/>
    </row>
    <row r="49" spans="1:10" s="240" customFormat="1" ht="28.5" customHeight="1">
      <c r="A49" s="241" t="s">
        <v>48</v>
      </c>
      <c r="B49" s="228">
        <v>4962000</v>
      </c>
      <c r="C49" s="229">
        <v>1737000</v>
      </c>
      <c r="D49" s="230">
        <f>+[1]PISO!F555</f>
        <v>2528671.98</v>
      </c>
      <c r="E49" s="230">
        <f>+[1]PISO!G555</f>
        <v>1705649.79</v>
      </c>
      <c r="F49" s="230">
        <f>+[1]PISO!H555</f>
        <v>372491.87</v>
      </c>
      <c r="G49" s="231">
        <f>+[1]PISO!I555</f>
        <v>450530.31999999995</v>
      </c>
      <c r="H49" s="232">
        <f>+[1]PISO!D555</f>
        <v>11</v>
      </c>
      <c r="I49" s="238">
        <f t="shared" si="0"/>
        <v>0.98195151986183071</v>
      </c>
      <c r="J49" s="239"/>
    </row>
    <row r="50" spans="1:10" s="240" customFormat="1" ht="28.5" customHeight="1">
      <c r="A50" s="241" t="s">
        <v>49</v>
      </c>
      <c r="B50" s="228">
        <v>604000</v>
      </c>
      <c r="C50" s="229">
        <v>362000</v>
      </c>
      <c r="D50" s="230">
        <f>+[1]PISO!F570</f>
        <v>492573.23000000004</v>
      </c>
      <c r="E50" s="234">
        <f>+[1]PISO!G570</f>
        <v>419866.22000000003</v>
      </c>
      <c r="F50" s="235">
        <f>+[1]PISO!H570</f>
        <v>48471.350000000006</v>
      </c>
      <c r="G50" s="236">
        <f>+[1]PISO!I570</f>
        <v>24235.66</v>
      </c>
      <c r="H50" s="232">
        <f>+[1]PISO!D570</f>
        <v>6</v>
      </c>
      <c r="I50" s="238">
        <f t="shared" si="0"/>
        <v>1.1598514364640884</v>
      </c>
      <c r="J50" s="239"/>
    </row>
    <row r="51" spans="1:10" s="240" customFormat="1" ht="28.5" customHeight="1">
      <c r="A51" s="241" t="s">
        <v>50</v>
      </c>
      <c r="B51" s="228">
        <v>644000</v>
      </c>
      <c r="C51" s="229">
        <v>386000</v>
      </c>
      <c r="D51" s="230">
        <f>+[1]PISO!F581</f>
        <v>482023.86</v>
      </c>
      <c r="E51" s="234">
        <f>+[1]PISO!G581</f>
        <v>411517.36</v>
      </c>
      <c r="F51" s="235">
        <f>+[1]PISO!H581</f>
        <v>39703</v>
      </c>
      <c r="G51" s="236">
        <f>+[1]PISO!I581</f>
        <v>30803.5</v>
      </c>
      <c r="H51" s="232">
        <f>+[1]PISO!D581</f>
        <v>3</v>
      </c>
      <c r="I51" s="238">
        <f t="shared" si="0"/>
        <v>1.0661071502590673</v>
      </c>
      <c r="J51" s="239"/>
    </row>
    <row r="52" spans="1:10" s="240" customFormat="1" ht="28.5" customHeight="1">
      <c r="A52" s="241" t="s">
        <v>51</v>
      </c>
      <c r="B52" s="228">
        <v>900000</v>
      </c>
      <c r="C52" s="229">
        <v>593000</v>
      </c>
      <c r="D52" s="230">
        <f>+[1]PISO!F589</f>
        <v>714760.92</v>
      </c>
      <c r="E52" s="234">
        <f>+[1]PISO!G589</f>
        <v>610212.75000000012</v>
      </c>
      <c r="F52" s="235">
        <f>+[1]PISO!H589</f>
        <v>52274.07</v>
      </c>
      <c r="G52" s="236">
        <f>+[1]PISO!I589</f>
        <v>52274.100000000006</v>
      </c>
      <c r="H52" s="232">
        <f>+[1]PISO!D589</f>
        <v>3</v>
      </c>
      <c r="I52" s="238">
        <f t="shared" si="0"/>
        <v>1.0290265598650929</v>
      </c>
      <c r="J52" s="239"/>
    </row>
    <row r="53" spans="1:10" s="240" customFormat="1" ht="28.5" customHeight="1">
      <c r="A53" s="241" t="s">
        <v>52</v>
      </c>
      <c r="B53" s="228">
        <v>1367000</v>
      </c>
      <c r="C53" s="229">
        <v>820000</v>
      </c>
      <c r="D53" s="230">
        <f>+[1]PISO!F597</f>
        <v>889962.29000000015</v>
      </c>
      <c r="E53" s="234">
        <f>+[1]PISO!G597</f>
        <v>759664.74</v>
      </c>
      <c r="F53" s="235">
        <f>+[1]PISO!H597</f>
        <v>89633.34</v>
      </c>
      <c r="G53" s="236">
        <f>+[1]PISO!I597</f>
        <v>40664.21</v>
      </c>
      <c r="H53" s="232">
        <f>+[1]PISO!D597</f>
        <v>4</v>
      </c>
      <c r="I53" s="238">
        <f t="shared" si="0"/>
        <v>0.92642041463414637</v>
      </c>
      <c r="J53" s="239"/>
    </row>
    <row r="54" spans="1:10" s="240" customFormat="1" ht="28.5" customHeight="1">
      <c r="A54" s="241" t="s">
        <v>53</v>
      </c>
      <c r="B54" s="228">
        <v>3041000</v>
      </c>
      <c r="C54" s="229">
        <v>2129000</v>
      </c>
      <c r="D54" s="230">
        <f>+[1]PISO!F606</f>
        <v>2793838.5500000003</v>
      </c>
      <c r="E54" s="234">
        <f>+[1]PISO!G606</f>
        <v>2109219.0700000003</v>
      </c>
      <c r="F54" s="235">
        <f>+[1]PISO!H606</f>
        <v>277121.84000000003</v>
      </c>
      <c r="G54" s="236">
        <f>+[1]PISO!I606</f>
        <v>407497.64</v>
      </c>
      <c r="H54" s="232">
        <f>+[1]PISO!D606</f>
        <v>11</v>
      </c>
      <c r="I54" s="238">
        <f t="shared" si="0"/>
        <v>0.99070881634570229</v>
      </c>
      <c r="J54" s="239"/>
    </row>
    <row r="55" spans="1:10" s="240" customFormat="1" ht="28.5" customHeight="1">
      <c r="A55" s="241" t="s">
        <v>54</v>
      </c>
      <c r="B55" s="228">
        <v>3513000</v>
      </c>
      <c r="C55" s="229">
        <v>2459000</v>
      </c>
      <c r="D55" s="230">
        <f>+[1]PISO!F624</f>
        <v>3816021.3200000003</v>
      </c>
      <c r="E55" s="234">
        <f>+[1]PISO!G624</f>
        <v>2783065.5999999996</v>
      </c>
      <c r="F55" s="235">
        <f>+[1]PISO!H624</f>
        <v>516477.88999999996</v>
      </c>
      <c r="G55" s="236">
        <f>+[1]PISO!I624</f>
        <v>516477.83000000007</v>
      </c>
      <c r="H55" s="232">
        <f>+[1]PISO!D624</f>
        <v>15</v>
      </c>
      <c r="I55" s="238">
        <f t="shared" si="0"/>
        <v>1.1317875559170394</v>
      </c>
      <c r="J55" s="239"/>
    </row>
    <row r="56" spans="1:10" s="240" customFormat="1" ht="28.5" customHeight="1">
      <c r="A56" s="241" t="s">
        <v>55</v>
      </c>
      <c r="B56" s="228">
        <v>1075000</v>
      </c>
      <c r="C56" s="229">
        <v>752000</v>
      </c>
      <c r="D56" s="230">
        <f>+[1]PISO!F646</f>
        <v>1178323.98</v>
      </c>
      <c r="E56" s="230">
        <f>+[1]PISO!G646</f>
        <v>851808.34000000008</v>
      </c>
      <c r="F56" s="230">
        <f>+[1]PISO!H646</f>
        <v>151231.39000000001</v>
      </c>
      <c r="G56" s="231">
        <f>+[1]PISO!I646</f>
        <v>175284.25000000003</v>
      </c>
      <c r="H56" s="232">
        <f>+[1]PISO!D646</f>
        <v>6</v>
      </c>
      <c r="I56" s="238">
        <f t="shared" si="0"/>
        <v>1.1327238563829789</v>
      </c>
      <c r="J56" s="239"/>
    </row>
    <row r="57" spans="1:10" s="240" customFormat="1" ht="28.5" customHeight="1">
      <c r="A57" s="241" t="s">
        <v>56</v>
      </c>
      <c r="B57" s="228">
        <v>926000</v>
      </c>
      <c r="C57" s="229">
        <v>556000</v>
      </c>
      <c r="D57" s="230">
        <f>+[1]PISO!F657</f>
        <v>651200</v>
      </c>
      <c r="E57" s="230">
        <f>+[1]PISO!G657</f>
        <v>553520</v>
      </c>
      <c r="F57" s="230">
        <f>+[1]PISO!H657</f>
        <v>59490</v>
      </c>
      <c r="G57" s="230">
        <f>+[1]PISO!I657</f>
        <v>38190</v>
      </c>
      <c r="H57" s="232">
        <f>+[1]PISO!D657</f>
        <v>3</v>
      </c>
      <c r="I57" s="238">
        <f t="shared" si="0"/>
        <v>0.99553956834532376</v>
      </c>
      <c r="J57" s="239"/>
    </row>
    <row r="58" spans="1:10" s="240" customFormat="1" ht="28.5" customHeight="1">
      <c r="A58" s="241" t="s">
        <v>57</v>
      </c>
      <c r="B58" s="228">
        <v>1355000</v>
      </c>
      <c r="C58" s="229">
        <v>813000</v>
      </c>
      <c r="D58" s="230">
        <f>+[1]PISO!F664</f>
        <v>967764.37</v>
      </c>
      <c r="E58" s="234">
        <f>+[1]PISO!G664</f>
        <v>826209.86</v>
      </c>
      <c r="F58" s="235">
        <f>+[1]PISO!H664</f>
        <v>88855.63</v>
      </c>
      <c r="G58" s="236">
        <f>+[1]PISO!I664</f>
        <v>52698.880000000005</v>
      </c>
      <c r="H58" s="232">
        <f>+[1]PISO!D664</f>
        <v>5</v>
      </c>
      <c r="I58" s="238">
        <f t="shared" si="0"/>
        <v>1.0162482902829029</v>
      </c>
      <c r="J58" s="239"/>
    </row>
    <row r="59" spans="1:10" s="240" customFormat="1" ht="28.5" customHeight="1">
      <c r="A59" s="241" t="s">
        <v>58</v>
      </c>
      <c r="B59" s="228">
        <v>1215000</v>
      </c>
      <c r="C59" s="229">
        <v>729000</v>
      </c>
      <c r="D59" s="230">
        <f>+[1]PISO!F672</f>
        <v>1216444.9200000002</v>
      </c>
      <c r="E59" s="234">
        <f>+[1]PISO!G672</f>
        <v>1038515.39</v>
      </c>
      <c r="F59" s="235">
        <f>+[1]PISO!H672</f>
        <v>88964.76999999999</v>
      </c>
      <c r="G59" s="236">
        <f>+[1]PISO!I672</f>
        <v>88964.76</v>
      </c>
      <c r="H59" s="232">
        <f>+[1]PISO!D672</f>
        <v>6</v>
      </c>
      <c r="I59" s="238">
        <f t="shared" si="0"/>
        <v>1.4245752949245543</v>
      </c>
      <c r="J59" s="239"/>
    </row>
    <row r="60" spans="1:10" s="240" customFormat="1" ht="28.5" customHeight="1">
      <c r="A60" s="241" t="s">
        <v>791</v>
      </c>
      <c r="B60" s="228">
        <v>902000</v>
      </c>
      <c r="C60" s="229">
        <v>541000</v>
      </c>
      <c r="D60" s="230">
        <f>+[1]PISO!F685</f>
        <v>743749.44</v>
      </c>
      <c r="E60" s="234">
        <f>+[1]PISO!G685</f>
        <v>584026</v>
      </c>
      <c r="F60" s="235">
        <f>+[1]PISO!H685</f>
        <v>109757.34</v>
      </c>
      <c r="G60" s="236">
        <f>+[1]PISO!I685</f>
        <v>49966.1</v>
      </c>
      <c r="H60" s="232">
        <f>+[1]PISO!D685</f>
        <v>6</v>
      </c>
      <c r="I60" s="238">
        <f t="shared" si="0"/>
        <v>1.0795304990757857</v>
      </c>
      <c r="J60" s="239"/>
    </row>
    <row r="61" spans="1:10" s="240" customFormat="1" ht="28.5" customHeight="1">
      <c r="A61" s="241" t="s">
        <v>792</v>
      </c>
      <c r="B61" s="228">
        <v>1960000</v>
      </c>
      <c r="C61" s="229">
        <v>1372000</v>
      </c>
      <c r="D61" s="230">
        <f>+[1]PISO!F697</f>
        <v>1809720.76</v>
      </c>
      <c r="E61" s="234">
        <f>+[1]PISO!G697</f>
        <v>1521356.36</v>
      </c>
      <c r="F61" s="235">
        <f>+[1]PISO!H697</f>
        <v>27709.4</v>
      </c>
      <c r="G61" s="236">
        <f>+[1]PISO!I697</f>
        <v>260655</v>
      </c>
      <c r="H61" s="232">
        <f>+[1]PISO!D697</f>
        <v>5</v>
      </c>
      <c r="I61" s="238">
        <f t="shared" si="0"/>
        <v>1.1088603206997085</v>
      </c>
      <c r="J61" s="239"/>
    </row>
    <row r="62" spans="1:10" s="240" customFormat="1" ht="28.5" customHeight="1" thickBot="1">
      <c r="A62" s="242" t="s">
        <v>59</v>
      </c>
      <c r="B62" s="243">
        <v>604000</v>
      </c>
      <c r="C62" s="244">
        <v>362000</v>
      </c>
      <c r="D62" s="245">
        <f>+[1]PISO!F708</f>
        <v>427108.42000000004</v>
      </c>
      <c r="E62" s="246">
        <f>+[1]PISO!G708</f>
        <v>364635.22000000003</v>
      </c>
      <c r="F62" s="247">
        <f>+[1]PISO!H708</f>
        <v>30869.120000000003</v>
      </c>
      <c r="G62" s="248">
        <f>+[1]PISO!I708</f>
        <v>31604.080000000002</v>
      </c>
      <c r="H62" s="249">
        <f>+[1]PISO!D708</f>
        <v>3</v>
      </c>
      <c r="I62" s="250">
        <f t="shared" si="0"/>
        <v>1.0072796132596686</v>
      </c>
      <c r="J62" s="239"/>
    </row>
    <row r="63" spans="1:10" s="240" customFormat="1" ht="28.5" customHeight="1">
      <c r="A63" s="255" t="s">
        <v>60</v>
      </c>
      <c r="B63" s="256">
        <v>5042000</v>
      </c>
      <c r="C63" s="257">
        <v>1765000</v>
      </c>
      <c r="D63" s="258">
        <f>+[1]PISO!F716</f>
        <v>2479874.6800000002</v>
      </c>
      <c r="E63" s="258">
        <f>+[1]PISO!G716</f>
        <v>1751214.16</v>
      </c>
      <c r="F63" s="258">
        <f>+[1]PISO!H716</f>
        <v>607217.1</v>
      </c>
      <c r="G63" s="263">
        <f>+[1]PISO!I716</f>
        <v>121443.42</v>
      </c>
      <c r="H63" s="253">
        <f>+[1]PISO!D716</f>
        <v>4</v>
      </c>
      <c r="I63" s="262">
        <f t="shared" si="0"/>
        <v>0.99218932577903673</v>
      </c>
      <c r="J63" s="239"/>
    </row>
    <row r="64" spans="1:10" s="240" customFormat="1" ht="28.5" customHeight="1">
      <c r="A64" s="241" t="s">
        <v>61</v>
      </c>
      <c r="B64" s="228">
        <v>982000</v>
      </c>
      <c r="C64" s="229">
        <v>482000</v>
      </c>
      <c r="D64" s="230">
        <f>+[1]PISO!F723</f>
        <v>601138.84</v>
      </c>
      <c r="E64" s="230">
        <f>+[1]PISO!G723</f>
        <v>482000.01</v>
      </c>
      <c r="F64" s="230">
        <f>+[1]PISO!H723</f>
        <v>75106.33</v>
      </c>
      <c r="G64" s="230">
        <f>+[1]PISO!I723</f>
        <v>44032.5</v>
      </c>
      <c r="H64" s="253">
        <f>+[1]PISO!D723</f>
        <v>4</v>
      </c>
      <c r="I64" s="238">
        <f t="shared" si="0"/>
        <v>1.000000020746888</v>
      </c>
      <c r="J64" s="239"/>
    </row>
    <row r="65" spans="1:11" s="240" customFormat="1" ht="28.5" customHeight="1">
      <c r="A65" s="241" t="s">
        <v>62</v>
      </c>
      <c r="B65" s="228">
        <v>893000</v>
      </c>
      <c r="C65" s="229">
        <v>536000</v>
      </c>
      <c r="D65" s="230">
        <f>+[1]PISO!F732</f>
        <v>624995.99999999988</v>
      </c>
      <c r="E65" s="230">
        <f>+[1]PISO!G732</f>
        <v>533577.77</v>
      </c>
      <c r="F65" s="230">
        <f>+[1]PISO!H732</f>
        <v>60945.490000000005</v>
      </c>
      <c r="G65" s="231">
        <f>+[1]PISO!I732</f>
        <v>30472.739999999998</v>
      </c>
      <c r="H65" s="253">
        <f>+[1]PISO!D732</f>
        <v>2</v>
      </c>
      <c r="I65" s="238">
        <f t="shared" si="0"/>
        <v>0.99548091417910456</v>
      </c>
      <c r="J65" s="239"/>
    </row>
    <row r="66" spans="1:11" s="240" customFormat="1" ht="28.5" customHeight="1">
      <c r="A66" s="241" t="s">
        <v>63</v>
      </c>
      <c r="B66" s="228">
        <v>1533000</v>
      </c>
      <c r="C66" s="229">
        <v>1073000</v>
      </c>
      <c r="D66" s="230">
        <f>+[1]PISO!F738</f>
        <v>1469805.0499999998</v>
      </c>
      <c r="E66" s="234">
        <f>+[1]PISO!G738</f>
        <v>1110439.52</v>
      </c>
      <c r="F66" s="235">
        <f>+[1]PISO!H738</f>
        <v>179682.77000000002</v>
      </c>
      <c r="G66" s="236">
        <f>+[1]PISO!I738</f>
        <v>179682.76</v>
      </c>
      <c r="H66" s="232">
        <f>+[1]PISO!D738</f>
        <v>4</v>
      </c>
      <c r="I66" s="238">
        <f t="shared" si="0"/>
        <v>1.0348923765144455</v>
      </c>
      <c r="J66" s="239"/>
    </row>
    <row r="67" spans="1:11" s="240" customFormat="1" ht="28.5" customHeight="1">
      <c r="A67" s="241" t="s">
        <v>64</v>
      </c>
      <c r="B67" s="228">
        <v>613000</v>
      </c>
      <c r="C67" s="229">
        <v>300000</v>
      </c>
      <c r="D67" s="264">
        <f>+[1]PISO!F747</f>
        <v>350912.51</v>
      </c>
      <c r="E67" s="264">
        <f>+[1]PISO!G747</f>
        <v>299187.92</v>
      </c>
      <c r="F67" s="264">
        <f>+[1]PISO!H747</f>
        <v>26726.090000000004</v>
      </c>
      <c r="G67" s="265">
        <f>+[1]PISO!I747</f>
        <v>24998.5</v>
      </c>
      <c r="H67" s="266">
        <f>+[1]PISO!D747</f>
        <v>4</v>
      </c>
      <c r="I67" s="238">
        <f t="shared" si="0"/>
        <v>0.99729306666666662</v>
      </c>
      <c r="J67" s="239"/>
      <c r="K67" s="239"/>
    </row>
    <row r="68" spans="1:11" s="240" customFormat="1" ht="28.5" customHeight="1">
      <c r="A68" s="241" t="s">
        <v>65</v>
      </c>
      <c r="B68" s="228">
        <v>926000</v>
      </c>
      <c r="C68" s="229">
        <v>456000</v>
      </c>
      <c r="D68" s="230">
        <f>+[1]PISO!F756</f>
        <v>539044.79999999993</v>
      </c>
      <c r="E68" s="230">
        <f>+[1]PISO!G756</f>
        <v>460198.64</v>
      </c>
      <c r="F68" s="230">
        <f>+[1]PISO!H756</f>
        <v>39423.08</v>
      </c>
      <c r="G68" s="231">
        <f>+[1]PISO!I756</f>
        <v>39423.08</v>
      </c>
      <c r="H68" s="232">
        <f>+[1]PISO!D756</f>
        <v>2</v>
      </c>
      <c r="I68" s="238">
        <f t="shared" si="0"/>
        <v>1.0092075438596491</v>
      </c>
      <c r="J68" s="239"/>
    </row>
    <row r="69" spans="1:11" s="240" customFormat="1" ht="28.5" customHeight="1">
      <c r="A69" s="241" t="s">
        <v>66</v>
      </c>
      <c r="B69" s="228">
        <v>1059000</v>
      </c>
      <c r="C69" s="229">
        <v>635000</v>
      </c>
      <c r="D69" s="230">
        <f>+[1]PISO!F761</f>
        <v>747059</v>
      </c>
      <c r="E69" s="234">
        <f>+[1]PISO!G761</f>
        <v>635000</v>
      </c>
      <c r="F69" s="235">
        <f>+[1]PISO!H761</f>
        <v>56030</v>
      </c>
      <c r="G69" s="236">
        <f>+[1]PISO!I761</f>
        <v>56029</v>
      </c>
      <c r="H69" s="232">
        <f>+[1]PISO!D761</f>
        <v>5</v>
      </c>
      <c r="I69" s="238">
        <f t="shared" si="0"/>
        <v>1</v>
      </c>
      <c r="J69" s="239"/>
    </row>
    <row r="70" spans="1:11" s="240" customFormat="1" ht="28.5" customHeight="1">
      <c r="A70" s="241" t="s">
        <v>67</v>
      </c>
      <c r="B70" s="228">
        <v>675000</v>
      </c>
      <c r="C70" s="229">
        <v>405000</v>
      </c>
      <c r="D70" s="230">
        <f>+[1]PISO!F771</f>
        <v>602119.22000000009</v>
      </c>
      <c r="E70" s="234">
        <f>+[1]PISO!G771</f>
        <v>514047.17000000004</v>
      </c>
      <c r="F70" s="235">
        <f>+[1]PISO!H771</f>
        <v>58714.7</v>
      </c>
      <c r="G70" s="236">
        <f>+[1]PISO!I771</f>
        <v>29357.350000000002</v>
      </c>
      <c r="H70" s="232">
        <f>+[1]PISO!D771</f>
        <v>3</v>
      </c>
      <c r="I70" s="238">
        <f t="shared" si="0"/>
        <v>1.2692522716049384</v>
      </c>
      <c r="J70" s="239"/>
    </row>
    <row r="71" spans="1:11" s="240" customFormat="1" ht="28.5" customHeight="1">
      <c r="A71" s="241" t="s">
        <v>68</v>
      </c>
      <c r="B71" s="228">
        <v>723000</v>
      </c>
      <c r="C71" s="229">
        <v>506000</v>
      </c>
      <c r="D71" s="230">
        <f>+[1]PISO!F779</f>
        <v>654568.78</v>
      </c>
      <c r="E71" s="234">
        <f>+[1]PISO!G779</f>
        <v>558569.77</v>
      </c>
      <c r="F71" s="235">
        <f>+[1]PISO!H779</f>
        <v>57259.67</v>
      </c>
      <c r="G71" s="236">
        <f>+[1]PISO!I779</f>
        <v>38739.340000000004</v>
      </c>
      <c r="H71" s="232">
        <f>+[1]PISO!D779</f>
        <v>5</v>
      </c>
      <c r="I71" s="238">
        <f t="shared" ref="I71:I78" si="1">E71/C71</f>
        <v>1.1038928260869565</v>
      </c>
      <c r="J71" s="239"/>
    </row>
    <row r="72" spans="1:11" s="240" customFormat="1" ht="28.5" customHeight="1">
      <c r="A72" s="241" t="s">
        <v>69</v>
      </c>
      <c r="B72" s="228">
        <v>727000</v>
      </c>
      <c r="C72" s="229">
        <v>436000</v>
      </c>
      <c r="D72" s="230">
        <f>+[1]PISO!F790</f>
        <v>845741.78</v>
      </c>
      <c r="E72" s="234">
        <f>+[1]PISO!G790</f>
        <v>721397.02</v>
      </c>
      <c r="F72" s="235">
        <f>+[1]PISO!H790</f>
        <v>38281.699999999997</v>
      </c>
      <c r="G72" s="236">
        <f>+[1]PISO!I790</f>
        <v>86063.06</v>
      </c>
      <c r="H72" s="232">
        <f>+[1]PISO!D790</f>
        <v>4</v>
      </c>
      <c r="I72" s="238">
        <f t="shared" si="1"/>
        <v>1.6545803211009176</v>
      </c>
      <c r="J72" s="239"/>
    </row>
    <row r="73" spans="1:11" s="240" customFormat="1" ht="28.5" customHeight="1">
      <c r="A73" s="241" t="s">
        <v>70</v>
      </c>
      <c r="B73" s="228">
        <v>899000</v>
      </c>
      <c r="C73" s="229">
        <v>629000</v>
      </c>
      <c r="D73" s="230">
        <f>+[1]PISO!F799</f>
        <v>848377.82000000007</v>
      </c>
      <c r="E73" s="234">
        <f>+[1]PISO!G799</f>
        <v>723627.93</v>
      </c>
      <c r="F73" s="235">
        <f>+[1]PISO!H799</f>
        <v>62375.290000000008</v>
      </c>
      <c r="G73" s="236">
        <f>+[1]PISO!I799</f>
        <v>62374.6</v>
      </c>
      <c r="H73" s="232">
        <f>+[1]PISO!D799</f>
        <v>4</v>
      </c>
      <c r="I73" s="238">
        <f t="shared" si="1"/>
        <v>1.1504418600953896</v>
      </c>
      <c r="J73" s="239"/>
    </row>
    <row r="74" spans="1:11" s="240" customFormat="1" ht="28.5" customHeight="1">
      <c r="A74" s="241" t="s">
        <v>71</v>
      </c>
      <c r="B74" s="228">
        <v>1476000</v>
      </c>
      <c r="C74" s="229">
        <v>885000</v>
      </c>
      <c r="D74" s="230">
        <f>+[1]PISO!F808</f>
        <v>1231749.6299999999</v>
      </c>
      <c r="E74" s="234">
        <f>+[1]PISO!G808</f>
        <v>934364.60999999987</v>
      </c>
      <c r="F74" s="235">
        <f>+[1]PISO!H808</f>
        <v>191418.09000000003</v>
      </c>
      <c r="G74" s="236">
        <f>+[1]PISO!I808</f>
        <v>105966.93000000001</v>
      </c>
      <c r="H74" s="232">
        <f>+[1]PISO!D808</f>
        <v>8</v>
      </c>
      <c r="I74" s="238">
        <f t="shared" si="1"/>
        <v>1.0557792203389829</v>
      </c>
      <c r="J74" s="239"/>
    </row>
    <row r="75" spans="1:11" s="240" customFormat="1" ht="28.5" customHeight="1">
      <c r="A75" s="241" t="s">
        <v>72</v>
      </c>
      <c r="B75" s="228">
        <v>761000</v>
      </c>
      <c r="C75" s="229">
        <v>533000</v>
      </c>
      <c r="D75" s="230">
        <f>+[1]PISO!F822</f>
        <v>808749.64</v>
      </c>
      <c r="E75" s="234">
        <f>+[1]PISO!G822</f>
        <v>689795.17999999993</v>
      </c>
      <c r="F75" s="235">
        <f>+[1]PISO!H822</f>
        <v>59477.23</v>
      </c>
      <c r="G75" s="236">
        <f>+[1]PISO!I822</f>
        <v>59477.23</v>
      </c>
      <c r="H75" s="232">
        <f>+[1]PISO!D822</f>
        <v>4</v>
      </c>
      <c r="I75" s="238">
        <f t="shared" si="1"/>
        <v>1.2941748217636022</v>
      </c>
      <c r="J75" s="239"/>
    </row>
    <row r="76" spans="1:11" s="240" customFormat="1" ht="28.5" customHeight="1">
      <c r="A76" s="241" t="s">
        <v>73</v>
      </c>
      <c r="B76" s="228">
        <v>845000</v>
      </c>
      <c r="C76" s="229">
        <v>507000</v>
      </c>
      <c r="D76" s="230">
        <f>+[1]PISO!F831</f>
        <v>593686.58000000007</v>
      </c>
      <c r="E76" s="230">
        <f>+[1]PISO!G831</f>
        <v>504633.59</v>
      </c>
      <c r="F76" s="230">
        <f>+[1]PISO!H831</f>
        <v>44526.5</v>
      </c>
      <c r="G76" s="231">
        <f>+[1]PISO!I831</f>
        <v>44526.490000000005</v>
      </c>
      <c r="H76" s="232">
        <f>+[1]PISO!D831</f>
        <v>4</v>
      </c>
      <c r="I76" s="238">
        <f t="shared" si="1"/>
        <v>0.99533252465483235</v>
      </c>
      <c r="J76" s="239"/>
    </row>
    <row r="77" spans="1:11" s="240" customFormat="1" ht="28.5" customHeight="1" thickBot="1">
      <c r="A77" s="242" t="s">
        <v>74</v>
      </c>
      <c r="B77" s="243">
        <v>1300000</v>
      </c>
      <c r="C77" s="244">
        <v>585000</v>
      </c>
      <c r="D77" s="245">
        <f>+[1]PISO!F840</f>
        <v>696059.56</v>
      </c>
      <c r="E77" s="245">
        <f>+[1]PISO!G840</f>
        <v>594246.85000000009</v>
      </c>
      <c r="F77" s="245">
        <f>+[1]PISO!H840</f>
        <v>50906.409999999996</v>
      </c>
      <c r="G77" s="254">
        <f>+[1]PISO!I840</f>
        <v>50906.3</v>
      </c>
      <c r="H77" s="249">
        <f>+[1]PISO!D840</f>
        <v>4</v>
      </c>
      <c r="I77" s="250">
        <f t="shared" si="1"/>
        <v>1.0158065811965813</v>
      </c>
      <c r="J77" s="239"/>
    </row>
    <row r="78" spans="1:11" s="277" customFormat="1" ht="28.5" customHeight="1" thickBot="1">
      <c r="A78" s="363" t="s">
        <v>83</v>
      </c>
      <c r="B78" s="364">
        <f>SUM(B6:B77)</f>
        <v>130000000</v>
      </c>
      <c r="C78" s="365">
        <f t="shared" ref="C78:H78" si="2">SUM(C6:C77)</f>
        <v>80000000</v>
      </c>
      <c r="D78" s="366">
        <f t="shared" si="2"/>
        <v>99391545.87000002</v>
      </c>
      <c r="E78" s="367">
        <f t="shared" si="2"/>
        <v>79924687.320000008</v>
      </c>
      <c r="F78" s="367">
        <f t="shared" si="2"/>
        <v>11195314.699999997</v>
      </c>
      <c r="G78" s="368">
        <f t="shared" si="2"/>
        <v>8271543.8499999978</v>
      </c>
      <c r="H78" s="369">
        <f t="shared" si="2"/>
        <v>479</v>
      </c>
      <c r="I78" s="370">
        <f t="shared" si="1"/>
        <v>0.99905859150000009</v>
      </c>
      <c r="J78" s="276"/>
    </row>
    <row r="79" spans="1:11" ht="50.25" customHeight="1">
      <c r="B79" s="267"/>
      <c r="C79" s="268"/>
      <c r="D79" s="216"/>
      <c r="E79" s="269"/>
      <c r="F79" s="216"/>
      <c r="G79" s="216"/>
    </row>
    <row r="80" spans="1:11">
      <c r="A80" s="23"/>
      <c r="B80" s="267"/>
      <c r="C80" s="268"/>
      <c r="D80" s="216"/>
    </row>
  </sheetData>
  <mergeCells count="11">
    <mergeCell ref="I4:I5"/>
    <mergeCell ref="A1:I1"/>
    <mergeCell ref="A2:I2"/>
    <mergeCell ref="E3:I3"/>
    <mergeCell ref="A4:A5"/>
    <mergeCell ref="B4:C4"/>
    <mergeCell ref="D4:D5"/>
    <mergeCell ref="E4:E5"/>
    <mergeCell ref="F4:F5"/>
    <mergeCell ref="G4:G5"/>
    <mergeCell ref="H4:H5"/>
  </mergeCells>
  <printOptions horizontalCentered="1"/>
  <pageMargins left="0.39370078740157483" right="0.39370078740157483" top="0.27559055118110237" bottom="0.39370078740157483" header="0" footer="0"/>
  <pageSetup scale="90" fitToHeight="59" orientation="landscape" horizontalDpi="4294967293" r:id="rId1"/>
  <headerFooter alignWithMargins="0">
    <oddFooter>&amp;R&amp;"Tahoma,Normal"&amp;8&amp;P</oddFooter>
  </headerFooter>
  <colBreaks count="2" manualBreakCount="2">
    <brk id="10" max="116" man="1"/>
    <brk id="15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R1387"/>
  <sheetViews>
    <sheetView showGridLines="0" tabSelected="1" view="pageBreakPreview" zoomScale="70" zoomScaleNormal="75" zoomScaleSheetLayoutView="70" workbookViewId="0">
      <pane xSplit="2" ySplit="5" topLeftCell="C6" activePane="bottomRight" state="frozen"/>
      <selection activeCell="B1519" sqref="B1519"/>
      <selection pane="topRight" activeCell="B1519" sqref="B1519"/>
      <selection pane="bottomLeft" activeCell="B1519" sqref="B1519"/>
      <selection pane="bottomRight" activeCell="A848" sqref="A848"/>
    </sheetView>
  </sheetViews>
  <sheetFormatPr baseColWidth="10" defaultRowHeight="18"/>
  <cols>
    <col min="1" max="1" width="5.140625" style="2" customWidth="1"/>
    <col min="2" max="2" width="52.5703125" style="6" customWidth="1"/>
    <col min="3" max="3" width="8.140625" style="164" customWidth="1"/>
    <col min="4" max="4" width="8.7109375" style="164" customWidth="1"/>
    <col min="5" max="5" width="21.28515625" style="158" customWidth="1"/>
    <col min="6" max="6" width="21.28515625" style="6" customWidth="1"/>
    <col min="7" max="7" width="21" style="6" customWidth="1"/>
    <col min="8" max="8" width="19.85546875" style="6" customWidth="1"/>
    <col min="9" max="9" width="18.42578125" style="6" customWidth="1"/>
    <col min="10" max="10" width="11.85546875" style="165" customWidth="1"/>
    <col min="11" max="11" width="10.28515625" style="165" customWidth="1"/>
    <col min="12" max="13" width="6.5703125" style="166" bestFit="1" customWidth="1"/>
    <col min="14" max="14" width="19.140625" style="167" hidden="1" customWidth="1"/>
    <col min="15" max="18" width="15.85546875" style="161" customWidth="1"/>
    <col min="19" max="16384" width="11.42578125" style="6"/>
  </cols>
  <sheetData>
    <row r="1" spans="1:18" s="2" customFormat="1" ht="25.5" customHeight="1">
      <c r="A1" s="319" t="s">
        <v>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128"/>
      <c r="O1" s="129"/>
      <c r="P1" s="129"/>
      <c r="Q1" s="129"/>
      <c r="R1" s="129"/>
    </row>
    <row r="2" spans="1:18" s="2" customFormat="1" ht="22.5">
      <c r="A2" s="320" t="s">
        <v>96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131"/>
      <c r="O2" s="129"/>
      <c r="P2" s="129"/>
      <c r="Q2" s="129"/>
      <c r="R2" s="129"/>
    </row>
    <row r="3" spans="1:18" s="2" customFormat="1">
      <c r="E3" s="132"/>
      <c r="J3" s="133"/>
      <c r="K3" s="323"/>
      <c r="L3" s="323"/>
      <c r="M3" s="323"/>
      <c r="N3" s="130"/>
      <c r="O3" s="129"/>
      <c r="P3" s="129"/>
      <c r="Q3" s="129"/>
      <c r="R3" s="129"/>
    </row>
    <row r="4" spans="1:18" s="169" customFormat="1" ht="13.5" customHeight="1">
      <c r="A4" s="371" t="s">
        <v>5</v>
      </c>
      <c r="B4" s="332"/>
      <c r="C4" s="333" t="s">
        <v>76</v>
      </c>
      <c r="D4" s="333" t="s">
        <v>77</v>
      </c>
      <c r="E4" s="372" t="s">
        <v>6</v>
      </c>
      <c r="F4" s="334" t="s">
        <v>78</v>
      </c>
      <c r="G4" s="335"/>
      <c r="H4" s="335"/>
      <c r="I4" s="336"/>
      <c r="J4" s="333" t="s">
        <v>79</v>
      </c>
      <c r="K4" s="337" t="s">
        <v>80</v>
      </c>
      <c r="L4" s="373" t="s">
        <v>81</v>
      </c>
      <c r="M4" s="374"/>
      <c r="N4" s="321" t="s">
        <v>82</v>
      </c>
      <c r="O4" s="168"/>
      <c r="P4" s="168"/>
      <c r="Q4" s="168"/>
      <c r="R4" s="168"/>
    </row>
    <row r="5" spans="1:18" s="169" customFormat="1" ht="13.5" customHeight="1">
      <c r="A5" s="375"/>
      <c r="B5" s="376" t="s">
        <v>75</v>
      </c>
      <c r="C5" s="342"/>
      <c r="D5" s="342"/>
      <c r="E5" s="377" t="s">
        <v>84</v>
      </c>
      <c r="F5" s="377" t="s">
        <v>2</v>
      </c>
      <c r="G5" s="377" t="s">
        <v>3</v>
      </c>
      <c r="H5" s="377" t="s">
        <v>85</v>
      </c>
      <c r="I5" s="377" t="s">
        <v>7</v>
      </c>
      <c r="J5" s="342"/>
      <c r="K5" s="344"/>
      <c r="L5" s="378" t="s">
        <v>86</v>
      </c>
      <c r="M5" s="378" t="s">
        <v>87</v>
      </c>
      <c r="N5" s="322"/>
      <c r="O5" s="168"/>
      <c r="P5" s="168"/>
      <c r="Q5" s="168"/>
      <c r="R5" s="168"/>
    </row>
    <row r="6" spans="1:18" s="20" customFormat="1">
      <c r="A6" s="117" t="s">
        <v>8</v>
      </c>
      <c r="B6" s="117"/>
      <c r="C6" s="89" t="s">
        <v>0</v>
      </c>
      <c r="D6" s="90">
        <f>+D7+D12+D16</f>
        <v>9</v>
      </c>
      <c r="E6" s="91">
        <v>874000</v>
      </c>
      <c r="F6" s="92">
        <v>1143371.02</v>
      </c>
      <c r="G6" s="92">
        <v>973551.5</v>
      </c>
      <c r="H6" s="92">
        <v>110494</v>
      </c>
      <c r="I6" s="92">
        <v>59325.52</v>
      </c>
      <c r="J6" s="93"/>
      <c r="K6" s="94" t="s">
        <v>0</v>
      </c>
      <c r="L6" s="90"/>
      <c r="M6" s="89"/>
      <c r="N6" s="125"/>
    </row>
    <row r="7" spans="1:18" s="60" customFormat="1">
      <c r="A7" s="115" t="s">
        <v>114</v>
      </c>
      <c r="B7" s="115"/>
      <c r="C7" s="55"/>
      <c r="D7" s="55">
        <v>4</v>
      </c>
      <c r="E7" s="56"/>
      <c r="F7" s="57">
        <v>792500.85</v>
      </c>
      <c r="G7" s="57">
        <v>673623.5</v>
      </c>
      <c r="H7" s="57">
        <v>79249</v>
      </c>
      <c r="I7" s="57">
        <v>39628.35</v>
      </c>
      <c r="J7" s="58"/>
      <c r="K7" s="59"/>
      <c r="L7" s="55"/>
      <c r="M7" s="55"/>
      <c r="N7" s="126" t="s">
        <v>0</v>
      </c>
    </row>
    <row r="8" spans="1:18" ht="66.75" customHeight="1">
      <c r="A8" s="62"/>
      <c r="B8" s="78" t="s">
        <v>171</v>
      </c>
      <c r="C8" s="63" t="s">
        <v>88</v>
      </c>
      <c r="D8" s="63"/>
      <c r="E8" s="4"/>
      <c r="F8" s="64">
        <v>349063.19</v>
      </c>
      <c r="G8" s="64">
        <v>296703</v>
      </c>
      <c r="H8" s="64">
        <v>34906</v>
      </c>
      <c r="I8" s="64">
        <v>17454.189999999999</v>
      </c>
      <c r="J8" s="65" t="s">
        <v>177</v>
      </c>
      <c r="K8" s="66">
        <v>1100</v>
      </c>
      <c r="L8" s="134">
        <v>100</v>
      </c>
      <c r="M8" s="134">
        <v>100</v>
      </c>
      <c r="N8" s="135">
        <v>8901</v>
      </c>
      <c r="O8" s="68"/>
      <c r="P8" s="68"/>
      <c r="Q8" s="68"/>
      <c r="R8" s="68"/>
    </row>
    <row r="9" spans="1:18" ht="66.75" customHeight="1">
      <c r="A9" s="62"/>
      <c r="B9" s="78" t="s">
        <v>172</v>
      </c>
      <c r="C9" s="63" t="s">
        <v>88</v>
      </c>
      <c r="D9" s="63"/>
      <c r="E9" s="4"/>
      <c r="F9" s="64">
        <v>162244.24</v>
      </c>
      <c r="G9" s="64">
        <v>137907</v>
      </c>
      <c r="H9" s="64">
        <v>16224</v>
      </c>
      <c r="I9" s="64">
        <v>8113.24</v>
      </c>
      <c r="J9" s="65" t="s">
        <v>178</v>
      </c>
      <c r="K9" s="66">
        <v>1100</v>
      </c>
      <c r="L9" s="134">
        <v>100</v>
      </c>
      <c r="M9" s="134">
        <v>100</v>
      </c>
      <c r="N9" s="135">
        <v>4137</v>
      </c>
      <c r="O9" s="68"/>
      <c r="P9" s="68"/>
      <c r="Q9" s="68"/>
      <c r="R9" s="68"/>
    </row>
    <row r="10" spans="1:18" ht="66.75" customHeight="1">
      <c r="A10" s="62"/>
      <c r="B10" s="78" t="s">
        <v>173</v>
      </c>
      <c r="C10" s="63" t="s">
        <v>88</v>
      </c>
      <c r="D10" s="63"/>
      <c r="E10" s="4"/>
      <c r="F10" s="64">
        <v>167483.42000000001</v>
      </c>
      <c r="G10" s="64">
        <v>142360</v>
      </c>
      <c r="H10" s="64">
        <v>16748</v>
      </c>
      <c r="I10" s="64">
        <v>8375.42</v>
      </c>
      <c r="J10" s="65" t="s">
        <v>179</v>
      </c>
      <c r="K10" s="66">
        <v>600</v>
      </c>
      <c r="L10" s="134">
        <v>100</v>
      </c>
      <c r="M10" s="134">
        <v>100</v>
      </c>
      <c r="N10" s="135">
        <v>4270</v>
      </c>
      <c r="O10" s="68"/>
      <c r="P10" s="68"/>
      <c r="Q10" s="68"/>
      <c r="R10" s="68"/>
    </row>
    <row r="11" spans="1:18" s="138" customFormat="1" ht="66.75" customHeight="1">
      <c r="A11" s="84"/>
      <c r="B11" s="112" t="s">
        <v>703</v>
      </c>
      <c r="C11" s="80" t="s">
        <v>88</v>
      </c>
      <c r="D11" s="80"/>
      <c r="E11" s="113"/>
      <c r="F11" s="81">
        <v>113710</v>
      </c>
      <c r="G11" s="81">
        <v>96653.5</v>
      </c>
      <c r="H11" s="81">
        <v>11371</v>
      </c>
      <c r="I11" s="81">
        <v>5685.5</v>
      </c>
      <c r="J11" s="82" t="s">
        <v>704</v>
      </c>
      <c r="K11" s="83">
        <v>400</v>
      </c>
      <c r="L11" s="114">
        <v>100</v>
      </c>
      <c r="M11" s="114">
        <v>100</v>
      </c>
      <c r="N11" s="136">
        <v>2899</v>
      </c>
      <c r="O11" s="137"/>
      <c r="P11" s="137"/>
      <c r="Q11" s="137"/>
      <c r="R11" s="137"/>
    </row>
    <row r="12" spans="1:18" s="60" customFormat="1">
      <c r="A12" s="115" t="s">
        <v>99</v>
      </c>
      <c r="B12" s="115"/>
      <c r="C12" s="55"/>
      <c r="D12" s="55">
        <v>3</v>
      </c>
      <c r="E12" s="56"/>
      <c r="F12" s="57">
        <v>176000</v>
      </c>
      <c r="G12" s="57">
        <v>149600</v>
      </c>
      <c r="H12" s="57">
        <v>14030</v>
      </c>
      <c r="I12" s="57">
        <v>12370</v>
      </c>
      <c r="J12" s="58"/>
      <c r="K12" s="59"/>
      <c r="L12" s="55"/>
      <c r="M12" s="55"/>
      <c r="N12" s="126" t="s">
        <v>0</v>
      </c>
    </row>
    <row r="13" spans="1:18" ht="66.75" customHeight="1">
      <c r="A13" s="62"/>
      <c r="B13" s="78" t="s">
        <v>174</v>
      </c>
      <c r="C13" s="63" t="s">
        <v>88</v>
      </c>
      <c r="D13" s="63"/>
      <c r="E13" s="4"/>
      <c r="F13" s="64">
        <v>50000</v>
      </c>
      <c r="G13" s="64">
        <v>42500</v>
      </c>
      <c r="H13" s="64">
        <v>4000</v>
      </c>
      <c r="I13" s="64">
        <v>3500</v>
      </c>
      <c r="J13" s="65" t="s">
        <v>90</v>
      </c>
      <c r="K13" s="66">
        <v>68</v>
      </c>
      <c r="L13" s="134">
        <v>100</v>
      </c>
      <c r="M13" s="134">
        <v>100</v>
      </c>
      <c r="N13" s="135">
        <v>1275</v>
      </c>
      <c r="O13" s="68"/>
      <c r="P13" s="68"/>
      <c r="Q13" s="68"/>
      <c r="R13" s="68"/>
    </row>
    <row r="14" spans="1:18" ht="66.75" customHeight="1">
      <c r="A14" s="62"/>
      <c r="B14" s="78" t="s">
        <v>175</v>
      </c>
      <c r="C14" s="63" t="s">
        <v>88</v>
      </c>
      <c r="D14" s="63"/>
      <c r="E14" s="4"/>
      <c r="F14" s="64">
        <v>56000</v>
      </c>
      <c r="G14" s="64">
        <v>47600</v>
      </c>
      <c r="H14" s="64">
        <v>4530</v>
      </c>
      <c r="I14" s="64">
        <v>3870</v>
      </c>
      <c r="J14" s="65" t="s">
        <v>90</v>
      </c>
      <c r="K14" s="66">
        <v>28</v>
      </c>
      <c r="L14" s="134">
        <v>100</v>
      </c>
      <c r="M14" s="134">
        <v>100</v>
      </c>
      <c r="N14" s="135">
        <v>1428</v>
      </c>
      <c r="O14" s="68"/>
      <c r="P14" s="68"/>
      <c r="Q14" s="68"/>
      <c r="R14" s="68"/>
    </row>
    <row r="15" spans="1:18" ht="66.75" customHeight="1">
      <c r="A15" s="62"/>
      <c r="B15" s="78" t="s">
        <v>176</v>
      </c>
      <c r="C15" s="63" t="s">
        <v>88</v>
      </c>
      <c r="D15" s="63"/>
      <c r="E15" s="4"/>
      <c r="F15" s="64">
        <v>70000</v>
      </c>
      <c r="G15" s="64">
        <v>59500</v>
      </c>
      <c r="H15" s="64">
        <v>5500</v>
      </c>
      <c r="I15" s="64">
        <v>5000</v>
      </c>
      <c r="J15" s="65" t="s">
        <v>90</v>
      </c>
      <c r="K15" s="66">
        <v>225</v>
      </c>
      <c r="L15" s="134">
        <v>100</v>
      </c>
      <c r="M15" s="134">
        <v>100</v>
      </c>
      <c r="N15" s="135">
        <v>1785</v>
      </c>
      <c r="O15" s="68"/>
      <c r="P15" s="68"/>
      <c r="Q15" s="68"/>
      <c r="R15" s="68"/>
    </row>
    <row r="16" spans="1:18" s="60" customFormat="1">
      <c r="A16" s="115" t="s">
        <v>213</v>
      </c>
      <c r="B16" s="115"/>
      <c r="C16" s="55"/>
      <c r="D16" s="55">
        <v>2</v>
      </c>
      <c r="E16" s="56"/>
      <c r="F16" s="57">
        <v>146517.16999999998</v>
      </c>
      <c r="G16" s="57">
        <v>121975</v>
      </c>
      <c r="H16" s="57">
        <v>17215</v>
      </c>
      <c r="I16" s="57">
        <v>7327.17</v>
      </c>
      <c r="J16" s="58"/>
      <c r="K16" s="59"/>
      <c r="L16" s="55"/>
      <c r="M16" s="55"/>
      <c r="N16" s="126" t="s">
        <v>0</v>
      </c>
    </row>
    <row r="17" spans="1:18" s="138" customFormat="1" ht="66.75" customHeight="1">
      <c r="A17" s="84"/>
      <c r="B17" s="112" t="s">
        <v>449</v>
      </c>
      <c r="C17" s="80" t="s">
        <v>88</v>
      </c>
      <c r="D17" s="80"/>
      <c r="E17" s="113"/>
      <c r="F17" s="81">
        <v>43606</v>
      </c>
      <c r="G17" s="81">
        <v>37065</v>
      </c>
      <c r="H17" s="81">
        <v>4360</v>
      </c>
      <c r="I17" s="81">
        <v>2181</v>
      </c>
      <c r="J17" s="82" t="s">
        <v>451</v>
      </c>
      <c r="K17" s="83">
        <v>40</v>
      </c>
      <c r="L17" s="114">
        <v>100</v>
      </c>
      <c r="M17" s="114">
        <v>100</v>
      </c>
      <c r="N17" s="136">
        <v>1111</v>
      </c>
      <c r="O17" s="137"/>
      <c r="P17" s="137"/>
      <c r="Q17" s="137"/>
      <c r="R17" s="137"/>
    </row>
    <row r="18" spans="1:18" s="138" customFormat="1" ht="66.75" customHeight="1">
      <c r="A18" s="84"/>
      <c r="B18" s="112" t="s">
        <v>450</v>
      </c>
      <c r="C18" s="80" t="s">
        <v>88</v>
      </c>
      <c r="D18" s="80"/>
      <c r="E18" s="113"/>
      <c r="F18" s="81">
        <v>102911.17</v>
      </c>
      <c r="G18" s="81">
        <v>84910</v>
      </c>
      <c r="H18" s="81">
        <v>12855</v>
      </c>
      <c r="I18" s="81">
        <v>5146.17</v>
      </c>
      <c r="J18" s="82" t="s">
        <v>452</v>
      </c>
      <c r="K18" s="83">
        <v>400</v>
      </c>
      <c r="L18" s="114">
        <v>100</v>
      </c>
      <c r="M18" s="114">
        <v>100</v>
      </c>
      <c r="N18" s="136">
        <v>2547</v>
      </c>
      <c r="O18" s="137"/>
      <c r="P18" s="137"/>
      <c r="Q18" s="137"/>
      <c r="R18" s="137"/>
    </row>
    <row r="19" spans="1:18" s="77" customFormat="1">
      <c r="A19" s="105"/>
      <c r="B19" s="106" t="s">
        <v>82</v>
      </c>
      <c r="C19" s="107"/>
      <c r="D19" s="107"/>
      <c r="E19" s="108"/>
      <c r="F19" s="109">
        <v>28353</v>
      </c>
      <c r="G19" s="109">
        <v>28353</v>
      </c>
      <c r="H19" s="109"/>
      <c r="I19" s="109"/>
      <c r="J19" s="110"/>
      <c r="K19" s="111"/>
      <c r="L19" s="107"/>
      <c r="M19" s="107"/>
      <c r="N19" s="127"/>
    </row>
    <row r="20" spans="1:18" s="20" customFormat="1">
      <c r="A20" s="116" t="s">
        <v>9</v>
      </c>
      <c r="B20" s="116"/>
      <c r="C20" s="51" t="s">
        <v>0</v>
      </c>
      <c r="D20" s="52">
        <f>+D21+D24+D26</f>
        <v>5</v>
      </c>
      <c r="E20" s="14">
        <v>2324000</v>
      </c>
      <c r="F20" s="53">
        <v>2834387.8699999996</v>
      </c>
      <c r="G20" s="53">
        <v>1988525.5799999998</v>
      </c>
      <c r="H20" s="53">
        <v>422931.15</v>
      </c>
      <c r="I20" s="53">
        <v>422931.14</v>
      </c>
      <c r="J20" s="54"/>
      <c r="K20" s="5" t="s">
        <v>0</v>
      </c>
      <c r="L20" s="52"/>
      <c r="M20" s="51"/>
      <c r="N20" s="127"/>
    </row>
    <row r="21" spans="1:18" s="60" customFormat="1">
      <c r="A21" s="115" t="s">
        <v>99</v>
      </c>
      <c r="B21" s="115"/>
      <c r="C21" s="55"/>
      <c r="D21" s="55">
        <v>2</v>
      </c>
      <c r="E21" s="56"/>
      <c r="F21" s="57">
        <v>378696.31</v>
      </c>
      <c r="G21" s="57">
        <v>265087.41000000003</v>
      </c>
      <c r="H21" s="57">
        <v>56804.450000000004</v>
      </c>
      <c r="I21" s="57">
        <v>56804.450000000004</v>
      </c>
      <c r="J21" s="58"/>
      <c r="K21" s="59"/>
      <c r="L21" s="55"/>
      <c r="M21" s="55"/>
      <c r="N21" s="126" t="s">
        <v>0</v>
      </c>
    </row>
    <row r="22" spans="1:18" s="288" customFormat="1" ht="66.75" customHeight="1">
      <c r="A22" s="278"/>
      <c r="B22" s="279" t="s">
        <v>457</v>
      </c>
      <c r="C22" s="280" t="s">
        <v>88</v>
      </c>
      <c r="D22" s="280"/>
      <c r="E22" s="281"/>
      <c r="F22" s="282">
        <v>228015.8</v>
      </c>
      <c r="G22" s="282">
        <v>159611.06</v>
      </c>
      <c r="H22" s="282">
        <v>34202.370000000003</v>
      </c>
      <c r="I22" s="282">
        <v>34202.370000000003</v>
      </c>
      <c r="J22" s="283" t="s">
        <v>90</v>
      </c>
      <c r="K22" s="284">
        <v>400</v>
      </c>
      <c r="L22" s="285">
        <v>100</v>
      </c>
      <c r="M22" s="285">
        <v>100</v>
      </c>
      <c r="N22" s="286">
        <v>4788.33</v>
      </c>
      <c r="O22" s="287"/>
      <c r="P22" s="287"/>
      <c r="Q22" s="287"/>
      <c r="R22" s="287"/>
    </row>
    <row r="23" spans="1:18" s="138" customFormat="1" ht="66.75" customHeight="1">
      <c r="A23" s="84"/>
      <c r="B23" s="112" t="s">
        <v>458</v>
      </c>
      <c r="C23" s="80" t="s">
        <v>88</v>
      </c>
      <c r="D23" s="80"/>
      <c r="E23" s="113"/>
      <c r="F23" s="81">
        <v>150680.51</v>
      </c>
      <c r="G23" s="81">
        <v>105476.35</v>
      </c>
      <c r="H23" s="81">
        <v>22602.080000000002</v>
      </c>
      <c r="I23" s="81">
        <v>22602.080000000002</v>
      </c>
      <c r="J23" s="82" t="s">
        <v>90</v>
      </c>
      <c r="K23" s="83">
        <v>500</v>
      </c>
      <c r="L23" s="114">
        <v>100</v>
      </c>
      <c r="M23" s="114">
        <v>100</v>
      </c>
      <c r="N23" s="136">
        <v>3164.29</v>
      </c>
      <c r="O23" s="137"/>
      <c r="P23" s="137"/>
      <c r="Q23" s="137"/>
      <c r="R23" s="137"/>
    </row>
    <row r="24" spans="1:18" s="60" customFormat="1">
      <c r="A24" s="115" t="s">
        <v>213</v>
      </c>
      <c r="B24" s="115"/>
      <c r="C24" s="55"/>
      <c r="D24" s="55">
        <v>1</v>
      </c>
      <c r="E24" s="56"/>
      <c r="F24" s="57">
        <v>2112543.0699999998</v>
      </c>
      <c r="G24" s="57">
        <v>1478780.16</v>
      </c>
      <c r="H24" s="57">
        <v>316881.45</v>
      </c>
      <c r="I24" s="57">
        <v>316881.46000000002</v>
      </c>
      <c r="J24" s="58"/>
      <c r="K24" s="59"/>
      <c r="L24" s="55"/>
      <c r="M24" s="55"/>
      <c r="N24" s="126" t="s">
        <v>0</v>
      </c>
    </row>
    <row r="25" spans="1:18" s="138" customFormat="1" ht="66.75" customHeight="1">
      <c r="A25" s="84"/>
      <c r="B25" s="112" t="s">
        <v>722</v>
      </c>
      <c r="C25" s="80" t="s">
        <v>88</v>
      </c>
      <c r="D25" s="80"/>
      <c r="E25" s="113"/>
      <c r="F25" s="81">
        <v>2112543.0699999998</v>
      </c>
      <c r="G25" s="81">
        <v>1478780.16</v>
      </c>
      <c r="H25" s="81">
        <v>316881.45</v>
      </c>
      <c r="I25" s="81">
        <v>316881.46000000002</v>
      </c>
      <c r="J25" s="82" t="s">
        <v>90</v>
      </c>
      <c r="K25" s="83">
        <v>4000</v>
      </c>
      <c r="L25" s="114">
        <v>95</v>
      </c>
      <c r="M25" s="114">
        <v>95</v>
      </c>
      <c r="N25" s="136">
        <v>0</v>
      </c>
      <c r="O25" s="137"/>
      <c r="P25" s="137"/>
      <c r="Q25" s="137"/>
      <c r="R25" s="137"/>
    </row>
    <row r="26" spans="1:18" s="60" customFormat="1">
      <c r="A26" s="115" t="s">
        <v>753</v>
      </c>
      <c r="B26" s="115"/>
      <c r="C26" s="55"/>
      <c r="D26" s="55">
        <v>2</v>
      </c>
      <c r="E26" s="56"/>
      <c r="F26" s="57">
        <v>328301.55</v>
      </c>
      <c r="G26" s="57">
        <v>229811.07</v>
      </c>
      <c r="H26" s="57">
        <v>49245.25</v>
      </c>
      <c r="I26" s="57">
        <v>49245.23</v>
      </c>
      <c r="J26" s="58"/>
      <c r="K26" s="59"/>
      <c r="L26" s="55"/>
      <c r="M26" s="55"/>
      <c r="N26" s="126" t="s">
        <v>0</v>
      </c>
    </row>
    <row r="27" spans="1:18" s="138" customFormat="1" ht="66.75" customHeight="1">
      <c r="A27" s="84"/>
      <c r="B27" s="112" t="s">
        <v>644</v>
      </c>
      <c r="C27" s="80" t="s">
        <v>88</v>
      </c>
      <c r="D27" s="80"/>
      <c r="E27" s="113"/>
      <c r="F27" s="81">
        <v>48961.68</v>
      </c>
      <c r="G27" s="81">
        <v>34273.17</v>
      </c>
      <c r="H27" s="81">
        <v>7344.26</v>
      </c>
      <c r="I27" s="81">
        <v>7344.25</v>
      </c>
      <c r="J27" s="82" t="s">
        <v>90</v>
      </c>
      <c r="K27" s="83">
        <v>50</v>
      </c>
      <c r="L27" s="114">
        <v>100</v>
      </c>
      <c r="M27" s="114">
        <v>100</v>
      </c>
      <c r="N27" s="136">
        <v>1028.19</v>
      </c>
      <c r="O27" s="137"/>
      <c r="P27" s="137"/>
      <c r="Q27" s="137"/>
      <c r="R27" s="137"/>
    </row>
    <row r="28" spans="1:18" s="138" customFormat="1" ht="66.75" customHeight="1">
      <c r="A28" s="84"/>
      <c r="B28" s="112" t="s">
        <v>643</v>
      </c>
      <c r="C28" s="80" t="s">
        <v>88</v>
      </c>
      <c r="D28" s="80"/>
      <c r="E28" s="113"/>
      <c r="F28" s="81">
        <v>279339.87</v>
      </c>
      <c r="G28" s="81">
        <v>195537.9</v>
      </c>
      <c r="H28" s="81">
        <v>41900.99</v>
      </c>
      <c r="I28" s="81">
        <v>41900.980000000003</v>
      </c>
      <c r="J28" s="82" t="s">
        <v>90</v>
      </c>
      <c r="K28" s="83">
        <v>185</v>
      </c>
      <c r="L28" s="114">
        <v>100</v>
      </c>
      <c r="M28" s="114">
        <v>100</v>
      </c>
      <c r="N28" s="136">
        <v>5866.13</v>
      </c>
      <c r="O28" s="137"/>
      <c r="P28" s="137"/>
      <c r="Q28" s="137"/>
      <c r="R28" s="137"/>
    </row>
    <row r="29" spans="1:18" s="104" customFormat="1">
      <c r="A29" s="105"/>
      <c r="B29" s="106" t="s">
        <v>82</v>
      </c>
      <c r="C29" s="107"/>
      <c r="D29" s="107"/>
      <c r="E29" s="108"/>
      <c r="F29" s="109">
        <v>14846.939999999999</v>
      </c>
      <c r="G29" s="109">
        <v>14846.939999999999</v>
      </c>
      <c r="H29" s="109"/>
      <c r="I29" s="101"/>
      <c r="J29" s="102"/>
      <c r="K29" s="103"/>
      <c r="L29" s="100"/>
      <c r="M29" s="100"/>
      <c r="N29" s="127"/>
    </row>
    <row r="30" spans="1:18" s="20" customFormat="1">
      <c r="A30" s="116" t="s">
        <v>10</v>
      </c>
      <c r="B30" s="116"/>
      <c r="C30" s="51" t="s">
        <v>0</v>
      </c>
      <c r="D30" s="52">
        <f>+D31+D33+D37+D39+D42</f>
        <v>8</v>
      </c>
      <c r="E30" s="14">
        <v>2139000</v>
      </c>
      <c r="F30" s="53">
        <v>2574360.34</v>
      </c>
      <c r="G30" s="53">
        <v>2197808.3599999994</v>
      </c>
      <c r="H30" s="53">
        <v>251034.65000000002</v>
      </c>
      <c r="I30" s="53">
        <v>125517.33</v>
      </c>
      <c r="J30" s="54"/>
      <c r="K30" s="5" t="s">
        <v>0</v>
      </c>
      <c r="L30" s="52"/>
      <c r="M30" s="51"/>
      <c r="N30" s="127"/>
    </row>
    <row r="31" spans="1:18" s="60" customFormat="1">
      <c r="A31" s="115" t="s">
        <v>99</v>
      </c>
      <c r="B31" s="115"/>
      <c r="C31" s="55"/>
      <c r="D31" s="55">
        <v>1</v>
      </c>
      <c r="E31" s="56"/>
      <c r="F31" s="57">
        <v>220200</v>
      </c>
      <c r="G31" s="57">
        <v>187170</v>
      </c>
      <c r="H31" s="57">
        <v>22020</v>
      </c>
      <c r="I31" s="57">
        <v>11010</v>
      </c>
      <c r="J31" s="58"/>
      <c r="K31" s="59"/>
      <c r="L31" s="55"/>
      <c r="M31" s="55"/>
      <c r="N31" s="126" t="s">
        <v>0</v>
      </c>
    </row>
    <row r="32" spans="1:18" ht="66.75" customHeight="1">
      <c r="A32" s="62"/>
      <c r="B32" s="78" t="s">
        <v>219</v>
      </c>
      <c r="C32" s="63" t="s">
        <v>88</v>
      </c>
      <c r="D32" s="63"/>
      <c r="E32" s="4"/>
      <c r="F32" s="64">
        <v>220200</v>
      </c>
      <c r="G32" s="64">
        <v>187170</v>
      </c>
      <c r="H32" s="64">
        <v>22020</v>
      </c>
      <c r="I32" s="64">
        <v>11010</v>
      </c>
      <c r="J32" s="65" t="s">
        <v>90</v>
      </c>
      <c r="K32" s="66">
        <v>112</v>
      </c>
      <c r="L32" s="134">
        <v>100</v>
      </c>
      <c r="M32" s="134">
        <v>100</v>
      </c>
      <c r="N32" s="135">
        <v>5615.1</v>
      </c>
      <c r="O32" s="68"/>
      <c r="P32" s="68"/>
      <c r="Q32" s="68"/>
      <c r="R32" s="68"/>
    </row>
    <row r="33" spans="1:18" s="60" customFormat="1">
      <c r="A33" s="115" t="s">
        <v>100</v>
      </c>
      <c r="B33" s="115"/>
      <c r="C33" s="55"/>
      <c r="D33" s="55">
        <v>3</v>
      </c>
      <c r="E33" s="56"/>
      <c r="F33" s="57">
        <v>811667.16999999993</v>
      </c>
      <c r="G33" s="57">
        <v>689917.09</v>
      </c>
      <c r="H33" s="57">
        <v>81166.720000000001</v>
      </c>
      <c r="I33" s="57">
        <v>40583.360000000001</v>
      </c>
      <c r="J33" s="58"/>
      <c r="K33" s="59"/>
      <c r="L33" s="55"/>
      <c r="M33" s="55"/>
      <c r="N33" s="126" t="s">
        <v>0</v>
      </c>
    </row>
    <row r="34" spans="1:18" ht="66.75" customHeight="1">
      <c r="A34" s="62"/>
      <c r="B34" s="78" t="s">
        <v>220</v>
      </c>
      <c r="C34" s="63" t="s">
        <v>88</v>
      </c>
      <c r="D34" s="63"/>
      <c r="E34" s="4"/>
      <c r="F34" s="64">
        <v>270000</v>
      </c>
      <c r="G34" s="64">
        <v>229500</v>
      </c>
      <c r="H34" s="64">
        <v>27000</v>
      </c>
      <c r="I34" s="64">
        <v>13500</v>
      </c>
      <c r="J34" s="65" t="s">
        <v>90</v>
      </c>
      <c r="K34" s="66">
        <v>250</v>
      </c>
      <c r="L34" s="134">
        <v>100</v>
      </c>
      <c r="M34" s="134">
        <v>100</v>
      </c>
      <c r="N34" s="135">
        <v>6885</v>
      </c>
      <c r="O34" s="68"/>
      <c r="P34" s="68"/>
      <c r="Q34" s="68"/>
      <c r="R34" s="68"/>
    </row>
    <row r="35" spans="1:18" ht="66.75" customHeight="1">
      <c r="A35" s="62"/>
      <c r="B35" s="78" t="s">
        <v>221</v>
      </c>
      <c r="C35" s="63" t="s">
        <v>88</v>
      </c>
      <c r="D35" s="63"/>
      <c r="E35" s="4"/>
      <c r="F35" s="64">
        <v>346000</v>
      </c>
      <c r="G35" s="64">
        <v>294100</v>
      </c>
      <c r="H35" s="64">
        <v>34600</v>
      </c>
      <c r="I35" s="64">
        <v>17300</v>
      </c>
      <c r="J35" s="65" t="s">
        <v>90</v>
      </c>
      <c r="K35" s="66">
        <v>200</v>
      </c>
      <c r="L35" s="134">
        <v>100</v>
      </c>
      <c r="M35" s="134">
        <v>100</v>
      </c>
      <c r="N35" s="135">
        <v>8823</v>
      </c>
      <c r="O35" s="68"/>
      <c r="P35" s="68"/>
      <c r="Q35" s="68"/>
      <c r="R35" s="68"/>
    </row>
    <row r="36" spans="1:18" s="138" customFormat="1" ht="66.75" customHeight="1">
      <c r="A36" s="84"/>
      <c r="B36" s="112" t="s">
        <v>505</v>
      </c>
      <c r="C36" s="80" t="s">
        <v>89</v>
      </c>
      <c r="D36" s="80"/>
      <c r="E36" s="113"/>
      <c r="F36" s="81">
        <v>195667.16999999998</v>
      </c>
      <c r="G36" s="81">
        <v>166317.09</v>
      </c>
      <c r="H36" s="81">
        <v>19566.72</v>
      </c>
      <c r="I36" s="81">
        <v>9783.36</v>
      </c>
      <c r="J36" s="82" t="s">
        <v>90</v>
      </c>
      <c r="K36" s="83">
        <v>1200</v>
      </c>
      <c r="L36" s="114">
        <v>100</v>
      </c>
      <c r="M36" s="114">
        <v>100</v>
      </c>
      <c r="N36" s="136">
        <v>4989.51</v>
      </c>
      <c r="O36" s="137"/>
      <c r="P36" s="137"/>
      <c r="Q36" s="137"/>
      <c r="R36" s="137"/>
    </row>
    <row r="37" spans="1:18" s="60" customFormat="1">
      <c r="A37" s="115" t="s">
        <v>213</v>
      </c>
      <c r="B37" s="115"/>
      <c r="C37" s="55"/>
      <c r="D37" s="55">
        <v>1</v>
      </c>
      <c r="E37" s="56"/>
      <c r="F37" s="57">
        <v>75018.78</v>
      </c>
      <c r="G37" s="57">
        <v>63765.96</v>
      </c>
      <c r="H37" s="57">
        <v>7501.88</v>
      </c>
      <c r="I37" s="57">
        <v>3750.94</v>
      </c>
      <c r="J37" s="58"/>
      <c r="K37" s="59"/>
      <c r="L37" s="55"/>
      <c r="M37" s="55"/>
      <c r="N37" s="126" t="s">
        <v>0</v>
      </c>
    </row>
    <row r="38" spans="1:18" s="138" customFormat="1" ht="66.75" customHeight="1">
      <c r="A38" s="84"/>
      <c r="B38" s="112" t="s">
        <v>754</v>
      </c>
      <c r="C38" s="80" t="s">
        <v>89</v>
      </c>
      <c r="D38" s="80"/>
      <c r="E38" s="113"/>
      <c r="F38" s="81">
        <v>75018.78</v>
      </c>
      <c r="G38" s="81">
        <v>63765.96</v>
      </c>
      <c r="H38" s="81">
        <v>7501.88</v>
      </c>
      <c r="I38" s="81">
        <v>3750.94</v>
      </c>
      <c r="J38" s="82" t="s">
        <v>90</v>
      </c>
      <c r="K38" s="83">
        <v>1100</v>
      </c>
      <c r="L38" s="114">
        <v>100</v>
      </c>
      <c r="M38" s="114">
        <v>100</v>
      </c>
      <c r="N38" s="136">
        <v>1912.98</v>
      </c>
      <c r="O38" s="137"/>
      <c r="P38" s="137"/>
      <c r="Q38" s="137"/>
      <c r="R38" s="137"/>
    </row>
    <row r="39" spans="1:18" s="60" customFormat="1" ht="21.75" customHeight="1">
      <c r="A39" s="115" t="s">
        <v>101</v>
      </c>
      <c r="B39" s="115"/>
      <c r="C39" s="55"/>
      <c r="D39" s="55">
        <v>2</v>
      </c>
      <c r="E39" s="56"/>
      <c r="F39" s="57">
        <v>1075650</v>
      </c>
      <c r="G39" s="57">
        <v>914302.5</v>
      </c>
      <c r="H39" s="57">
        <v>107565</v>
      </c>
      <c r="I39" s="57">
        <v>53782.5</v>
      </c>
      <c r="J39" s="58"/>
      <c r="K39" s="59"/>
      <c r="L39" s="55"/>
      <c r="M39" s="55"/>
      <c r="N39" s="126" t="s">
        <v>0</v>
      </c>
    </row>
    <row r="40" spans="1:18" s="299" customFormat="1" ht="51.75" customHeight="1">
      <c r="A40" s="289"/>
      <c r="B40" s="290" t="s">
        <v>222</v>
      </c>
      <c r="C40" s="291" t="s">
        <v>88</v>
      </c>
      <c r="D40" s="291"/>
      <c r="E40" s="292"/>
      <c r="F40" s="293">
        <v>200000</v>
      </c>
      <c r="G40" s="293">
        <v>170000</v>
      </c>
      <c r="H40" s="293">
        <v>20000</v>
      </c>
      <c r="I40" s="293">
        <v>10000</v>
      </c>
      <c r="J40" s="294" t="s">
        <v>90</v>
      </c>
      <c r="K40" s="295">
        <v>350</v>
      </c>
      <c r="L40" s="296">
        <v>100</v>
      </c>
      <c r="M40" s="296">
        <v>100</v>
      </c>
      <c r="N40" s="297">
        <v>5100</v>
      </c>
      <c r="O40" s="298"/>
      <c r="P40" s="298"/>
      <c r="Q40" s="298"/>
      <c r="R40" s="298"/>
    </row>
    <row r="41" spans="1:18" ht="66.75" customHeight="1">
      <c r="A41" s="62"/>
      <c r="B41" s="78" t="s">
        <v>223</v>
      </c>
      <c r="C41" s="63" t="s">
        <v>88</v>
      </c>
      <c r="D41" s="63"/>
      <c r="E41" s="4"/>
      <c r="F41" s="64">
        <v>875650</v>
      </c>
      <c r="G41" s="64">
        <v>744302.5</v>
      </c>
      <c r="H41" s="64">
        <v>87565</v>
      </c>
      <c r="I41" s="64">
        <v>43782.5</v>
      </c>
      <c r="J41" s="65" t="s">
        <v>90</v>
      </c>
      <c r="K41" s="66">
        <v>12000</v>
      </c>
      <c r="L41" s="134">
        <v>100</v>
      </c>
      <c r="M41" s="134">
        <v>100</v>
      </c>
      <c r="N41" s="135">
        <v>22329.08</v>
      </c>
      <c r="O41" s="68"/>
      <c r="P41" s="68"/>
      <c r="Q41" s="68"/>
      <c r="R41" s="68"/>
    </row>
    <row r="42" spans="1:18" s="60" customFormat="1">
      <c r="A42" s="115" t="s">
        <v>628</v>
      </c>
      <c r="B42" s="115"/>
      <c r="C42" s="55"/>
      <c r="D42" s="55">
        <v>1</v>
      </c>
      <c r="E42" s="56"/>
      <c r="F42" s="57">
        <v>327810.54999999993</v>
      </c>
      <c r="G42" s="57">
        <v>278638.96999999997</v>
      </c>
      <c r="H42" s="57">
        <v>32781.050000000003</v>
      </c>
      <c r="I42" s="57">
        <v>16390.53</v>
      </c>
      <c r="J42" s="58"/>
      <c r="K42" s="59"/>
      <c r="L42" s="55"/>
      <c r="M42" s="55"/>
      <c r="N42" s="126" t="s">
        <v>0</v>
      </c>
    </row>
    <row r="43" spans="1:18" s="138" customFormat="1" ht="66.75" customHeight="1">
      <c r="A43" s="84"/>
      <c r="B43" s="112" t="s">
        <v>629</v>
      </c>
      <c r="C43" s="80" t="s">
        <v>88</v>
      </c>
      <c r="D43" s="80"/>
      <c r="E43" s="113"/>
      <c r="F43" s="81">
        <v>327810.54999999993</v>
      </c>
      <c r="G43" s="81">
        <v>278638.96999999997</v>
      </c>
      <c r="H43" s="81">
        <v>32781.050000000003</v>
      </c>
      <c r="I43" s="81">
        <v>16390.53</v>
      </c>
      <c r="J43" s="82" t="s">
        <v>90</v>
      </c>
      <c r="K43" s="83">
        <v>12000</v>
      </c>
      <c r="L43" s="114">
        <v>100</v>
      </c>
      <c r="M43" s="114">
        <v>100</v>
      </c>
      <c r="N43" s="136">
        <v>8359.17</v>
      </c>
      <c r="O43" s="137"/>
      <c r="P43" s="137"/>
      <c r="Q43" s="137"/>
      <c r="R43" s="137"/>
    </row>
    <row r="44" spans="1:18" s="77" customFormat="1">
      <c r="A44" s="105"/>
      <c r="B44" s="106" t="s">
        <v>82</v>
      </c>
      <c r="C44" s="107"/>
      <c r="D44" s="107"/>
      <c r="E44" s="108"/>
      <c r="F44" s="109">
        <v>64013.84</v>
      </c>
      <c r="G44" s="109">
        <v>64013.84</v>
      </c>
      <c r="H44" s="109"/>
      <c r="I44" s="109"/>
      <c r="J44" s="110"/>
      <c r="K44" s="111"/>
      <c r="L44" s="107"/>
      <c r="M44" s="107"/>
      <c r="N44" s="127"/>
    </row>
    <row r="45" spans="1:18" s="20" customFormat="1">
      <c r="A45" s="116" t="s">
        <v>11</v>
      </c>
      <c r="B45" s="116"/>
      <c r="C45" s="51" t="s">
        <v>0</v>
      </c>
      <c r="D45" s="52">
        <f>+D46+D52+D54</f>
        <v>7</v>
      </c>
      <c r="E45" s="14">
        <v>820000</v>
      </c>
      <c r="F45" s="53">
        <v>1230804.8900000001</v>
      </c>
      <c r="G45" s="53">
        <v>929874.58999999985</v>
      </c>
      <c r="H45" s="53">
        <v>164324.04</v>
      </c>
      <c r="I45" s="53">
        <v>136606.26</v>
      </c>
      <c r="J45" s="54"/>
      <c r="K45" s="5" t="s">
        <v>0</v>
      </c>
      <c r="L45" s="52"/>
      <c r="M45" s="51"/>
      <c r="N45" s="127"/>
    </row>
    <row r="46" spans="1:18" s="60" customFormat="1">
      <c r="A46" s="115" t="s">
        <v>99</v>
      </c>
      <c r="B46" s="115"/>
      <c r="C46" s="55"/>
      <c r="D46" s="55">
        <v>5</v>
      </c>
      <c r="E46" s="56"/>
      <c r="F46" s="57">
        <v>819461.93000000017</v>
      </c>
      <c r="G46" s="57">
        <v>614596.44999999995</v>
      </c>
      <c r="H46" s="57">
        <v>102432.76</v>
      </c>
      <c r="I46" s="57">
        <v>102432.72</v>
      </c>
      <c r="J46" s="58"/>
      <c r="K46" s="59"/>
      <c r="L46" s="55"/>
      <c r="M46" s="55"/>
      <c r="N46" s="126" t="s">
        <v>0</v>
      </c>
    </row>
    <row r="47" spans="1:18" ht="66.75" customHeight="1">
      <c r="A47" s="62"/>
      <c r="B47" s="78" t="s">
        <v>164</v>
      </c>
      <c r="C47" s="63" t="s">
        <v>89</v>
      </c>
      <c r="D47" s="63"/>
      <c r="E47" s="4"/>
      <c r="F47" s="64">
        <v>229791.5</v>
      </c>
      <c r="G47" s="64">
        <v>172343.62</v>
      </c>
      <c r="H47" s="64">
        <v>28723.95</v>
      </c>
      <c r="I47" s="64">
        <v>28723.93</v>
      </c>
      <c r="J47" s="65" t="s">
        <v>90</v>
      </c>
      <c r="K47" s="66">
        <v>222</v>
      </c>
      <c r="L47" s="134">
        <v>100</v>
      </c>
      <c r="M47" s="134">
        <v>100</v>
      </c>
      <c r="N47" s="135">
        <v>5170.3100000000004</v>
      </c>
      <c r="O47" s="68"/>
      <c r="P47" s="68"/>
      <c r="Q47" s="68"/>
      <c r="R47" s="68"/>
    </row>
    <row r="48" spans="1:18" ht="66.75" customHeight="1">
      <c r="A48" s="62"/>
      <c r="B48" s="78" t="s">
        <v>165</v>
      </c>
      <c r="C48" s="63" t="s">
        <v>89</v>
      </c>
      <c r="D48" s="63"/>
      <c r="E48" s="4"/>
      <c r="F48" s="64">
        <v>70037.58</v>
      </c>
      <c r="G48" s="64">
        <v>52528.18</v>
      </c>
      <c r="H48" s="64">
        <v>8754.7099999999991</v>
      </c>
      <c r="I48" s="64">
        <v>8754.69</v>
      </c>
      <c r="J48" s="65" t="s">
        <v>90</v>
      </c>
      <c r="K48" s="66">
        <v>406</v>
      </c>
      <c r="L48" s="134">
        <v>100</v>
      </c>
      <c r="M48" s="134">
        <v>100</v>
      </c>
      <c r="N48" s="135">
        <v>1575.84</v>
      </c>
      <c r="O48" s="68"/>
      <c r="P48" s="68"/>
      <c r="Q48" s="68"/>
      <c r="R48" s="68"/>
    </row>
    <row r="49" spans="1:18" s="138" customFormat="1" ht="66.75" customHeight="1">
      <c r="A49" s="84"/>
      <c r="B49" s="112" t="s">
        <v>429</v>
      </c>
      <c r="C49" s="80" t="s">
        <v>89</v>
      </c>
      <c r="D49" s="80"/>
      <c r="E49" s="113"/>
      <c r="F49" s="81">
        <v>276665.30000000005</v>
      </c>
      <c r="G49" s="81">
        <v>207498.97</v>
      </c>
      <c r="H49" s="81">
        <v>34583.17</v>
      </c>
      <c r="I49" s="81">
        <v>34583.160000000003</v>
      </c>
      <c r="J49" s="82" t="s">
        <v>90</v>
      </c>
      <c r="K49" s="83">
        <v>450</v>
      </c>
      <c r="L49" s="114">
        <v>100</v>
      </c>
      <c r="M49" s="114">
        <v>100</v>
      </c>
      <c r="N49" s="136">
        <v>6224.97</v>
      </c>
      <c r="O49" s="137"/>
      <c r="P49" s="137"/>
      <c r="Q49" s="137"/>
      <c r="R49" s="137"/>
    </row>
    <row r="50" spans="1:18" s="138" customFormat="1" ht="66.75" customHeight="1">
      <c r="A50" s="84"/>
      <c r="B50" s="112" t="s">
        <v>670</v>
      </c>
      <c r="C50" s="80" t="s">
        <v>89</v>
      </c>
      <c r="D50" s="80"/>
      <c r="E50" s="113"/>
      <c r="F50" s="81">
        <v>119392.54999999999</v>
      </c>
      <c r="G50" s="81">
        <v>89544.43</v>
      </c>
      <c r="H50" s="81">
        <v>14924.06</v>
      </c>
      <c r="I50" s="81">
        <v>14924.06</v>
      </c>
      <c r="J50" s="82" t="s">
        <v>90</v>
      </c>
      <c r="K50" s="83">
        <v>80</v>
      </c>
      <c r="L50" s="114">
        <v>80</v>
      </c>
      <c r="M50" s="114">
        <v>80</v>
      </c>
      <c r="N50" s="136">
        <v>2686.33</v>
      </c>
      <c r="O50" s="137"/>
      <c r="P50" s="137"/>
      <c r="Q50" s="137"/>
      <c r="R50" s="137"/>
    </row>
    <row r="51" spans="1:18" s="138" customFormat="1" ht="66.75" customHeight="1">
      <c r="A51" s="84"/>
      <c r="B51" s="112" t="s">
        <v>671</v>
      </c>
      <c r="C51" s="80" t="s">
        <v>89</v>
      </c>
      <c r="D51" s="80"/>
      <c r="E51" s="113"/>
      <c r="F51" s="81">
        <v>123575</v>
      </c>
      <c r="G51" s="81">
        <v>92681.25</v>
      </c>
      <c r="H51" s="81">
        <v>15446.87</v>
      </c>
      <c r="I51" s="81">
        <v>15446.88</v>
      </c>
      <c r="J51" s="82" t="s">
        <v>90</v>
      </c>
      <c r="K51" s="83">
        <v>406</v>
      </c>
      <c r="L51" s="114">
        <v>100</v>
      </c>
      <c r="M51" s="114">
        <v>100</v>
      </c>
      <c r="N51" s="136">
        <v>2780.43</v>
      </c>
      <c r="O51" s="137"/>
      <c r="P51" s="137"/>
      <c r="Q51" s="137"/>
      <c r="R51" s="137"/>
    </row>
    <row r="52" spans="1:18" s="60" customFormat="1">
      <c r="A52" s="118" t="s">
        <v>100</v>
      </c>
      <c r="B52" s="119"/>
      <c r="C52" s="55"/>
      <c r="D52" s="55">
        <v>1</v>
      </c>
      <c r="E52" s="56"/>
      <c r="F52" s="57">
        <v>184785</v>
      </c>
      <c r="G52" s="57">
        <v>138588.75</v>
      </c>
      <c r="H52" s="57">
        <v>36957</v>
      </c>
      <c r="I52" s="57">
        <v>9239.25</v>
      </c>
      <c r="J52" s="58"/>
      <c r="K52" s="59"/>
      <c r="L52" s="55"/>
      <c r="M52" s="55"/>
      <c r="N52" s="126" t="s">
        <v>0</v>
      </c>
    </row>
    <row r="53" spans="1:18" s="138" customFormat="1" ht="66.75" customHeight="1">
      <c r="A53" s="84"/>
      <c r="B53" s="112" t="s">
        <v>672</v>
      </c>
      <c r="C53" s="80" t="s">
        <v>89</v>
      </c>
      <c r="D53" s="80"/>
      <c r="E53" s="113"/>
      <c r="F53" s="81">
        <v>184785</v>
      </c>
      <c r="G53" s="81">
        <v>138588.75</v>
      </c>
      <c r="H53" s="81">
        <v>36957</v>
      </c>
      <c r="I53" s="81">
        <v>9239.25</v>
      </c>
      <c r="J53" s="82" t="s">
        <v>90</v>
      </c>
      <c r="K53" s="83">
        <v>1000</v>
      </c>
      <c r="L53" s="114">
        <v>100</v>
      </c>
      <c r="M53" s="114">
        <v>100</v>
      </c>
      <c r="N53" s="136">
        <v>4157.66</v>
      </c>
      <c r="O53" s="137"/>
      <c r="P53" s="137"/>
      <c r="Q53" s="137"/>
      <c r="R53" s="137"/>
    </row>
    <row r="54" spans="1:18" s="60" customFormat="1">
      <c r="A54" s="118" t="s">
        <v>101</v>
      </c>
      <c r="B54" s="119"/>
      <c r="C54" s="55"/>
      <c r="D54" s="55">
        <v>1</v>
      </c>
      <c r="E54" s="56"/>
      <c r="F54" s="57">
        <v>199474.25</v>
      </c>
      <c r="G54" s="57">
        <v>149605.68</v>
      </c>
      <c r="H54" s="57">
        <v>24934.28</v>
      </c>
      <c r="I54" s="57">
        <v>24934.29</v>
      </c>
      <c r="J54" s="58"/>
      <c r="K54" s="59"/>
      <c r="L54" s="55"/>
      <c r="M54" s="55"/>
      <c r="N54" s="126" t="s">
        <v>0</v>
      </c>
    </row>
    <row r="55" spans="1:18" s="138" customFormat="1" ht="49.5" customHeight="1">
      <c r="A55" s="84"/>
      <c r="B55" s="112" t="s">
        <v>673</v>
      </c>
      <c r="C55" s="80" t="s">
        <v>89</v>
      </c>
      <c r="D55" s="80"/>
      <c r="E55" s="113"/>
      <c r="F55" s="81">
        <v>199474.25</v>
      </c>
      <c r="G55" s="81">
        <v>149605.68</v>
      </c>
      <c r="H55" s="81">
        <v>24934.28</v>
      </c>
      <c r="I55" s="81">
        <v>24934.29</v>
      </c>
      <c r="J55" s="82" t="s">
        <v>90</v>
      </c>
      <c r="K55" s="83">
        <v>15000</v>
      </c>
      <c r="L55" s="114">
        <v>75</v>
      </c>
      <c r="M55" s="114">
        <v>75</v>
      </c>
      <c r="N55" s="136">
        <v>4488.17</v>
      </c>
      <c r="O55" s="137"/>
      <c r="P55" s="137"/>
      <c r="Q55" s="137"/>
      <c r="R55" s="137"/>
    </row>
    <row r="56" spans="1:18" s="104" customFormat="1">
      <c r="A56" s="105"/>
      <c r="B56" s="106" t="s">
        <v>82</v>
      </c>
      <c r="C56" s="107"/>
      <c r="D56" s="107"/>
      <c r="E56" s="108"/>
      <c r="F56" s="109">
        <v>27083.71</v>
      </c>
      <c r="G56" s="109">
        <v>27083.71</v>
      </c>
      <c r="H56" s="109"/>
      <c r="I56" s="101"/>
      <c r="J56" s="102"/>
      <c r="K56" s="103"/>
      <c r="L56" s="100"/>
      <c r="M56" s="100"/>
      <c r="N56" s="127"/>
    </row>
    <row r="57" spans="1:18" s="20" customFormat="1">
      <c r="A57" s="116" t="s">
        <v>12</v>
      </c>
      <c r="B57" s="116"/>
      <c r="C57" s="51" t="s">
        <v>0</v>
      </c>
      <c r="D57" s="52">
        <f>+D58+D60+D63+D65</f>
        <v>5</v>
      </c>
      <c r="E57" s="14">
        <v>471000</v>
      </c>
      <c r="F57" s="53">
        <v>821742.62</v>
      </c>
      <c r="G57" s="53">
        <v>701545.95000000007</v>
      </c>
      <c r="H57" s="53">
        <v>63113.86</v>
      </c>
      <c r="I57" s="53">
        <v>57082.81</v>
      </c>
      <c r="J57" s="54"/>
      <c r="K57" s="5" t="s">
        <v>0</v>
      </c>
      <c r="L57" s="52"/>
      <c r="M57" s="51"/>
      <c r="N57" s="127"/>
    </row>
    <row r="58" spans="1:18" s="60" customFormat="1">
      <c r="A58" s="115" t="s">
        <v>99</v>
      </c>
      <c r="B58" s="115"/>
      <c r="C58" s="55"/>
      <c r="D58" s="55">
        <v>1</v>
      </c>
      <c r="E58" s="56"/>
      <c r="F58" s="57">
        <v>136929.35</v>
      </c>
      <c r="G58" s="57">
        <v>116389.94</v>
      </c>
      <c r="H58" s="57">
        <v>10269.709999999999</v>
      </c>
      <c r="I58" s="57">
        <v>10269.700000000001</v>
      </c>
      <c r="J58" s="58"/>
      <c r="K58" s="59"/>
      <c r="L58" s="55"/>
      <c r="M58" s="55"/>
      <c r="N58" s="126" t="s">
        <v>0</v>
      </c>
    </row>
    <row r="59" spans="1:18" s="299" customFormat="1" ht="54.75" customHeight="1">
      <c r="A59" s="289"/>
      <c r="B59" s="290" t="s">
        <v>319</v>
      </c>
      <c r="C59" s="291" t="s">
        <v>88</v>
      </c>
      <c r="D59" s="291"/>
      <c r="E59" s="292"/>
      <c r="F59" s="293">
        <v>136929.35</v>
      </c>
      <c r="G59" s="293">
        <v>116389.94</v>
      </c>
      <c r="H59" s="293">
        <v>10269.709999999999</v>
      </c>
      <c r="I59" s="293">
        <v>10269.700000000001</v>
      </c>
      <c r="J59" s="294" t="s">
        <v>90</v>
      </c>
      <c r="K59" s="295">
        <v>66</v>
      </c>
      <c r="L59" s="296">
        <v>100</v>
      </c>
      <c r="M59" s="296">
        <v>100</v>
      </c>
      <c r="N59" s="297">
        <v>3491.69</v>
      </c>
      <c r="O59" s="298"/>
      <c r="P59" s="298"/>
      <c r="Q59" s="298"/>
      <c r="R59" s="298"/>
    </row>
    <row r="60" spans="1:18" s="60" customFormat="1">
      <c r="A60" s="115" t="s">
        <v>213</v>
      </c>
      <c r="B60" s="115"/>
      <c r="C60" s="55"/>
      <c r="D60" s="55">
        <v>2</v>
      </c>
      <c r="E60" s="56"/>
      <c r="F60" s="57">
        <v>245746.22</v>
      </c>
      <c r="G60" s="57">
        <v>208884</v>
      </c>
      <c r="H60" s="57">
        <v>18431.11</v>
      </c>
      <c r="I60" s="57">
        <v>18431.11</v>
      </c>
      <c r="J60" s="58"/>
      <c r="K60" s="59"/>
      <c r="L60" s="55"/>
      <c r="M60" s="55"/>
      <c r="N60" s="126" t="s">
        <v>0</v>
      </c>
    </row>
    <row r="61" spans="1:18" s="138" customFormat="1" ht="66.75" customHeight="1">
      <c r="A61" s="84"/>
      <c r="B61" s="112" t="s">
        <v>476</v>
      </c>
      <c r="C61" s="80" t="s">
        <v>89</v>
      </c>
      <c r="D61" s="80"/>
      <c r="E61" s="113"/>
      <c r="F61" s="81">
        <v>138021.5</v>
      </c>
      <c r="G61" s="81">
        <v>117318</v>
      </c>
      <c r="H61" s="81">
        <v>10351.75</v>
      </c>
      <c r="I61" s="81">
        <v>10351.75</v>
      </c>
      <c r="J61" s="82" t="s">
        <v>90</v>
      </c>
      <c r="K61" s="83">
        <v>85</v>
      </c>
      <c r="L61" s="114">
        <v>100</v>
      </c>
      <c r="M61" s="114">
        <v>100</v>
      </c>
      <c r="N61" s="136">
        <v>3519.54</v>
      </c>
      <c r="O61" s="137"/>
      <c r="P61" s="137"/>
      <c r="Q61" s="137"/>
      <c r="R61" s="137"/>
    </row>
    <row r="62" spans="1:18" s="138" customFormat="1" ht="66.75" customHeight="1">
      <c r="A62" s="84"/>
      <c r="B62" s="112" t="s">
        <v>477</v>
      </c>
      <c r="C62" s="80" t="s">
        <v>89</v>
      </c>
      <c r="D62" s="80"/>
      <c r="E62" s="113"/>
      <c r="F62" s="81">
        <v>107724.72</v>
      </c>
      <c r="G62" s="81">
        <v>91566</v>
      </c>
      <c r="H62" s="81">
        <v>8079.36</v>
      </c>
      <c r="I62" s="81">
        <v>8079.36</v>
      </c>
      <c r="J62" s="82" t="s">
        <v>90</v>
      </c>
      <c r="K62" s="83">
        <v>800</v>
      </c>
      <c r="L62" s="114">
        <v>100</v>
      </c>
      <c r="M62" s="114">
        <v>100</v>
      </c>
      <c r="N62" s="136">
        <v>2747</v>
      </c>
      <c r="O62" s="137"/>
      <c r="P62" s="137"/>
      <c r="Q62" s="137"/>
      <c r="R62" s="137"/>
    </row>
    <row r="63" spans="1:18" s="60" customFormat="1">
      <c r="A63" s="115" t="s">
        <v>101</v>
      </c>
      <c r="B63" s="115"/>
      <c r="C63" s="55"/>
      <c r="D63" s="55">
        <v>1</v>
      </c>
      <c r="E63" s="56"/>
      <c r="F63" s="57">
        <v>225738.16</v>
      </c>
      <c r="G63" s="57">
        <v>191877.44</v>
      </c>
      <c r="H63" s="57">
        <v>19938.72</v>
      </c>
      <c r="I63" s="57">
        <v>13922</v>
      </c>
      <c r="J63" s="58"/>
      <c r="K63" s="59"/>
      <c r="L63" s="55"/>
      <c r="M63" s="55"/>
      <c r="N63" s="126" t="s">
        <v>0</v>
      </c>
    </row>
    <row r="64" spans="1:18" ht="66.75" customHeight="1">
      <c r="A64" s="62"/>
      <c r="B64" s="78" t="s">
        <v>320</v>
      </c>
      <c r="C64" s="63" t="s">
        <v>89</v>
      </c>
      <c r="D64" s="63"/>
      <c r="E64" s="4"/>
      <c r="F64" s="64">
        <v>225738.16</v>
      </c>
      <c r="G64" s="64">
        <v>191877.44</v>
      </c>
      <c r="H64" s="64">
        <v>19938.72</v>
      </c>
      <c r="I64" s="64">
        <v>13922</v>
      </c>
      <c r="J64" s="65" t="s">
        <v>90</v>
      </c>
      <c r="K64" s="66">
        <v>850</v>
      </c>
      <c r="L64" s="134">
        <v>100</v>
      </c>
      <c r="M64" s="134">
        <v>100</v>
      </c>
      <c r="N64" s="135">
        <v>5756.32</v>
      </c>
      <c r="O64" s="68"/>
      <c r="P64" s="68"/>
      <c r="Q64" s="68"/>
      <c r="R64" s="68"/>
    </row>
    <row r="65" spans="1:18" s="60" customFormat="1">
      <c r="A65" s="115" t="s">
        <v>102</v>
      </c>
      <c r="B65" s="115"/>
      <c r="C65" s="55"/>
      <c r="D65" s="55">
        <v>1</v>
      </c>
      <c r="E65" s="56"/>
      <c r="F65" s="57">
        <v>192895.5</v>
      </c>
      <c r="G65" s="57">
        <v>163961.18</v>
      </c>
      <c r="H65" s="57">
        <v>14474.32</v>
      </c>
      <c r="I65" s="57">
        <v>14460</v>
      </c>
      <c r="J65" s="58"/>
      <c r="K65" s="59"/>
      <c r="L65" s="55"/>
      <c r="M65" s="55"/>
      <c r="N65" s="126" t="s">
        <v>0</v>
      </c>
    </row>
    <row r="66" spans="1:18" ht="66.75" customHeight="1">
      <c r="A66" s="62"/>
      <c r="B66" s="78" t="s">
        <v>404</v>
      </c>
      <c r="C66" s="63" t="s">
        <v>89</v>
      </c>
      <c r="D66" s="63"/>
      <c r="E66" s="4"/>
      <c r="F66" s="64">
        <v>192895.5</v>
      </c>
      <c r="G66" s="64">
        <v>163961.18</v>
      </c>
      <c r="H66" s="64">
        <v>14474.32</v>
      </c>
      <c r="I66" s="64">
        <v>14460</v>
      </c>
      <c r="J66" s="65" t="s">
        <v>90</v>
      </c>
      <c r="K66" s="66">
        <v>120</v>
      </c>
      <c r="L66" s="134">
        <v>100</v>
      </c>
      <c r="M66" s="134">
        <v>100</v>
      </c>
      <c r="N66" s="135">
        <v>4918.84</v>
      </c>
      <c r="O66" s="68"/>
      <c r="P66" s="68"/>
      <c r="Q66" s="68"/>
      <c r="R66" s="68"/>
    </row>
    <row r="67" spans="1:18" s="104" customFormat="1">
      <c r="A67" s="105"/>
      <c r="B67" s="106" t="s">
        <v>82</v>
      </c>
      <c r="C67" s="107"/>
      <c r="D67" s="107"/>
      <c r="E67" s="108"/>
      <c r="F67" s="109">
        <v>20433.39</v>
      </c>
      <c r="G67" s="109">
        <v>20433.39</v>
      </c>
      <c r="H67" s="109"/>
      <c r="I67" s="101"/>
      <c r="J67" s="102"/>
      <c r="K67" s="103"/>
      <c r="L67" s="100"/>
      <c r="M67" s="100"/>
      <c r="N67" s="127"/>
    </row>
    <row r="68" spans="1:18" s="20" customFormat="1">
      <c r="A68" s="116" t="s">
        <v>13</v>
      </c>
      <c r="B68" s="116"/>
      <c r="C68" s="51" t="s">
        <v>0</v>
      </c>
      <c r="D68" s="52">
        <f>+D69+D71+D73+D75+D78</f>
        <v>6</v>
      </c>
      <c r="E68" s="14">
        <v>711000</v>
      </c>
      <c r="F68" s="53">
        <v>834239.6</v>
      </c>
      <c r="G68" s="53">
        <v>711000.01</v>
      </c>
      <c r="H68" s="53">
        <v>61642.600000000006</v>
      </c>
      <c r="I68" s="53">
        <v>61596.990000000005</v>
      </c>
      <c r="J68" s="54"/>
      <c r="K68" s="5" t="s">
        <v>0</v>
      </c>
      <c r="L68" s="52"/>
      <c r="M68" s="51"/>
      <c r="N68" s="127"/>
    </row>
    <row r="69" spans="1:18" s="60" customFormat="1">
      <c r="A69" s="115" t="s">
        <v>114</v>
      </c>
      <c r="B69" s="115"/>
      <c r="C69" s="55"/>
      <c r="D69" s="55">
        <v>1</v>
      </c>
      <c r="E69" s="56"/>
      <c r="F69" s="57">
        <v>147058.83000000002</v>
      </c>
      <c r="G69" s="57">
        <v>125000</v>
      </c>
      <c r="H69" s="57">
        <v>11029.42</v>
      </c>
      <c r="I69" s="57">
        <v>11029.41</v>
      </c>
      <c r="J69" s="58"/>
      <c r="K69" s="59"/>
      <c r="L69" s="55"/>
      <c r="M69" s="55"/>
      <c r="N69" s="126" t="s">
        <v>0</v>
      </c>
    </row>
    <row r="70" spans="1:18" s="138" customFormat="1" ht="66.75" customHeight="1">
      <c r="A70" s="84"/>
      <c r="B70" s="112" t="s">
        <v>539</v>
      </c>
      <c r="C70" s="80" t="s">
        <v>89</v>
      </c>
      <c r="D70" s="80"/>
      <c r="E70" s="113"/>
      <c r="F70" s="81">
        <v>147058.83000000002</v>
      </c>
      <c r="G70" s="81">
        <v>125000</v>
      </c>
      <c r="H70" s="81">
        <v>11029.42</v>
      </c>
      <c r="I70" s="81">
        <v>11029.41</v>
      </c>
      <c r="J70" s="82" t="s">
        <v>540</v>
      </c>
      <c r="K70" s="83">
        <v>150</v>
      </c>
      <c r="L70" s="114">
        <v>100</v>
      </c>
      <c r="M70" s="114">
        <v>100</v>
      </c>
      <c r="N70" s="136">
        <v>3750</v>
      </c>
      <c r="O70" s="137"/>
      <c r="P70" s="137"/>
      <c r="Q70" s="137"/>
      <c r="R70" s="137"/>
    </row>
    <row r="71" spans="1:18" s="60" customFormat="1">
      <c r="A71" s="115" t="s">
        <v>99</v>
      </c>
      <c r="B71" s="115"/>
      <c r="C71" s="55"/>
      <c r="D71" s="55">
        <v>1</v>
      </c>
      <c r="E71" s="56"/>
      <c r="F71" s="57">
        <v>122734.15</v>
      </c>
      <c r="G71" s="57">
        <v>104324.03</v>
      </c>
      <c r="H71" s="57">
        <v>9205.06</v>
      </c>
      <c r="I71" s="57">
        <v>9205.06</v>
      </c>
      <c r="J71" s="58"/>
      <c r="K71" s="59"/>
      <c r="L71" s="55"/>
      <c r="M71" s="55"/>
      <c r="N71" s="126" t="s">
        <v>0</v>
      </c>
    </row>
    <row r="72" spans="1:18" s="138" customFormat="1" ht="66.75" customHeight="1">
      <c r="A72" s="84"/>
      <c r="B72" s="112" t="s">
        <v>630</v>
      </c>
      <c r="C72" s="80" t="s">
        <v>89</v>
      </c>
      <c r="D72" s="80"/>
      <c r="E72" s="113"/>
      <c r="F72" s="81">
        <v>122734.15</v>
      </c>
      <c r="G72" s="81">
        <v>104324.03</v>
      </c>
      <c r="H72" s="81">
        <v>9205.06</v>
      </c>
      <c r="I72" s="81">
        <v>9205.06</v>
      </c>
      <c r="J72" s="82" t="s">
        <v>90</v>
      </c>
      <c r="K72" s="83">
        <v>1500</v>
      </c>
      <c r="L72" s="114">
        <v>100</v>
      </c>
      <c r="M72" s="114">
        <v>100</v>
      </c>
      <c r="N72" s="136">
        <v>3129.72</v>
      </c>
      <c r="O72" s="137"/>
      <c r="P72" s="137"/>
      <c r="Q72" s="137"/>
      <c r="R72" s="137"/>
    </row>
    <row r="73" spans="1:18" s="60" customFormat="1">
      <c r="A73" s="115" t="s">
        <v>145</v>
      </c>
      <c r="B73" s="115"/>
      <c r="C73" s="55"/>
      <c r="D73" s="55">
        <v>1</v>
      </c>
      <c r="E73" s="56"/>
      <c r="F73" s="57">
        <v>63580</v>
      </c>
      <c r="G73" s="57">
        <v>53434.400000000001</v>
      </c>
      <c r="H73" s="57">
        <v>5095.6000000000004</v>
      </c>
      <c r="I73" s="57">
        <v>5050</v>
      </c>
      <c r="J73" s="58"/>
      <c r="K73" s="59"/>
      <c r="L73" s="55"/>
      <c r="M73" s="55"/>
      <c r="N73" s="126" t="s">
        <v>0</v>
      </c>
    </row>
    <row r="74" spans="1:18" s="138" customFormat="1" ht="66.75" customHeight="1">
      <c r="A74" s="84"/>
      <c r="B74" s="112" t="s">
        <v>631</v>
      </c>
      <c r="C74" s="80" t="s">
        <v>89</v>
      </c>
      <c r="D74" s="80"/>
      <c r="E74" s="113"/>
      <c r="F74" s="81">
        <v>63580</v>
      </c>
      <c r="G74" s="81">
        <v>53434.400000000001</v>
      </c>
      <c r="H74" s="81">
        <v>5095.6000000000004</v>
      </c>
      <c r="I74" s="81">
        <v>5050</v>
      </c>
      <c r="J74" s="82" t="s">
        <v>90</v>
      </c>
      <c r="K74" s="83">
        <v>1500</v>
      </c>
      <c r="L74" s="114">
        <v>100</v>
      </c>
      <c r="M74" s="114">
        <v>100</v>
      </c>
      <c r="N74" s="136">
        <v>1603.03</v>
      </c>
      <c r="O74" s="137"/>
      <c r="P74" s="137"/>
      <c r="Q74" s="137"/>
      <c r="R74" s="137"/>
    </row>
    <row r="75" spans="1:18" s="60" customFormat="1">
      <c r="A75" s="115" t="s">
        <v>101</v>
      </c>
      <c r="B75" s="115"/>
      <c r="C75" s="55"/>
      <c r="D75" s="55">
        <v>2</v>
      </c>
      <c r="E75" s="56"/>
      <c r="F75" s="57">
        <v>315051.5</v>
      </c>
      <c r="G75" s="57">
        <v>267793.77999999997</v>
      </c>
      <c r="H75" s="57">
        <v>23628.86</v>
      </c>
      <c r="I75" s="57">
        <v>23628.86</v>
      </c>
      <c r="J75" s="58"/>
      <c r="K75" s="59"/>
      <c r="L75" s="55"/>
      <c r="M75" s="55"/>
      <c r="N75" s="126" t="s">
        <v>0</v>
      </c>
    </row>
    <row r="76" spans="1:18" s="138" customFormat="1" ht="66.75" customHeight="1">
      <c r="A76" s="84"/>
      <c r="B76" s="139" t="s">
        <v>423</v>
      </c>
      <c r="C76" s="80" t="s">
        <v>89</v>
      </c>
      <c r="D76" s="80"/>
      <c r="E76" s="113"/>
      <c r="F76" s="81">
        <v>153115</v>
      </c>
      <c r="G76" s="81">
        <v>130147.76</v>
      </c>
      <c r="H76" s="81">
        <v>11483.62</v>
      </c>
      <c r="I76" s="81">
        <v>11483.62</v>
      </c>
      <c r="J76" s="82" t="s">
        <v>90</v>
      </c>
      <c r="K76" s="83">
        <v>1000</v>
      </c>
      <c r="L76" s="114">
        <v>100</v>
      </c>
      <c r="M76" s="114">
        <v>100</v>
      </c>
      <c r="N76" s="136">
        <v>3904.43</v>
      </c>
      <c r="O76" s="137"/>
      <c r="P76" s="137"/>
      <c r="Q76" s="137"/>
      <c r="R76" s="137"/>
    </row>
    <row r="77" spans="1:18" s="288" customFormat="1" ht="103.5" customHeight="1">
      <c r="A77" s="278"/>
      <c r="B77" s="279" t="s">
        <v>632</v>
      </c>
      <c r="C77" s="280" t="s">
        <v>89</v>
      </c>
      <c r="D77" s="280"/>
      <c r="E77" s="281"/>
      <c r="F77" s="282">
        <v>161936.49999999997</v>
      </c>
      <c r="G77" s="282">
        <v>137646.01999999999</v>
      </c>
      <c r="H77" s="282">
        <v>12145.24</v>
      </c>
      <c r="I77" s="282">
        <v>12145.24</v>
      </c>
      <c r="J77" s="283" t="s">
        <v>90</v>
      </c>
      <c r="K77" s="284">
        <v>2500</v>
      </c>
      <c r="L77" s="285">
        <v>100</v>
      </c>
      <c r="M77" s="285">
        <v>100</v>
      </c>
      <c r="N77" s="286">
        <v>0</v>
      </c>
      <c r="O77" s="287"/>
      <c r="P77" s="287"/>
      <c r="Q77" s="287"/>
      <c r="R77" s="287"/>
    </row>
    <row r="78" spans="1:18" s="60" customFormat="1">
      <c r="A78" s="115" t="s">
        <v>102</v>
      </c>
      <c r="B78" s="115"/>
      <c r="C78" s="55"/>
      <c r="D78" s="55">
        <v>1</v>
      </c>
      <c r="E78" s="56"/>
      <c r="F78" s="57">
        <v>169115.49000000002</v>
      </c>
      <c r="G78" s="57">
        <v>143748.17000000001</v>
      </c>
      <c r="H78" s="57">
        <v>12683.66</v>
      </c>
      <c r="I78" s="57">
        <v>12683.66</v>
      </c>
      <c r="J78" s="58"/>
      <c r="K78" s="59"/>
      <c r="L78" s="55"/>
      <c r="M78" s="55"/>
      <c r="N78" s="126" t="s">
        <v>0</v>
      </c>
    </row>
    <row r="79" spans="1:18" s="138" customFormat="1" ht="66.75" customHeight="1">
      <c r="A79" s="84"/>
      <c r="B79" s="112" t="s">
        <v>509</v>
      </c>
      <c r="C79" s="80" t="s">
        <v>89</v>
      </c>
      <c r="D79" s="80"/>
      <c r="E79" s="113"/>
      <c r="F79" s="81">
        <v>169115.49000000002</v>
      </c>
      <c r="G79" s="81">
        <v>143748.17000000001</v>
      </c>
      <c r="H79" s="81">
        <v>12683.66</v>
      </c>
      <c r="I79" s="81">
        <v>12683.66</v>
      </c>
      <c r="J79" s="82" t="s">
        <v>90</v>
      </c>
      <c r="K79" s="83">
        <v>400</v>
      </c>
      <c r="L79" s="114">
        <v>100</v>
      </c>
      <c r="M79" s="114">
        <v>100</v>
      </c>
      <c r="N79" s="136">
        <v>4312.45</v>
      </c>
      <c r="O79" s="137"/>
      <c r="P79" s="137"/>
      <c r="Q79" s="137"/>
      <c r="R79" s="137"/>
    </row>
    <row r="80" spans="1:18" s="104" customFormat="1">
      <c r="A80" s="105"/>
      <c r="B80" s="106" t="s">
        <v>82</v>
      </c>
      <c r="C80" s="107"/>
      <c r="D80" s="107"/>
      <c r="E80" s="108"/>
      <c r="F80" s="109">
        <v>16699.63</v>
      </c>
      <c r="G80" s="109">
        <v>16699.63</v>
      </c>
      <c r="H80" s="109"/>
      <c r="I80" s="101"/>
      <c r="J80" s="102"/>
      <c r="K80" s="103"/>
      <c r="L80" s="100"/>
      <c r="M80" s="100"/>
      <c r="N80" s="127"/>
    </row>
    <row r="81" spans="1:18" s="20" customFormat="1">
      <c r="A81" s="116" t="s">
        <v>14</v>
      </c>
      <c r="B81" s="116"/>
      <c r="C81" s="51" t="s">
        <v>0</v>
      </c>
      <c r="D81" s="52">
        <f>+D82+D84+D86+D88</f>
        <v>4</v>
      </c>
      <c r="E81" s="14">
        <v>463000</v>
      </c>
      <c r="F81" s="53">
        <v>579115.66</v>
      </c>
      <c r="G81" s="53">
        <v>489871.95999999996</v>
      </c>
      <c r="H81" s="53">
        <v>52243.7</v>
      </c>
      <c r="I81" s="53">
        <v>37000</v>
      </c>
      <c r="J81" s="54"/>
      <c r="K81" s="5" t="s">
        <v>0</v>
      </c>
      <c r="L81" s="52"/>
      <c r="M81" s="51"/>
      <c r="N81" s="127"/>
    </row>
    <row r="82" spans="1:18" s="60" customFormat="1">
      <c r="A82" s="115" t="s">
        <v>99</v>
      </c>
      <c r="B82" s="115"/>
      <c r="C82" s="55"/>
      <c r="D82" s="55">
        <v>1</v>
      </c>
      <c r="E82" s="56"/>
      <c r="F82" s="57">
        <v>101683.27</v>
      </c>
      <c r="G82" s="57">
        <v>83683.27</v>
      </c>
      <c r="H82" s="57">
        <v>12000</v>
      </c>
      <c r="I82" s="57">
        <v>6000</v>
      </c>
      <c r="J82" s="58"/>
      <c r="K82" s="59"/>
      <c r="L82" s="55"/>
      <c r="M82" s="55"/>
      <c r="N82" s="126" t="s">
        <v>0</v>
      </c>
    </row>
    <row r="83" spans="1:18" ht="66.75" customHeight="1">
      <c r="A83" s="62"/>
      <c r="B83" s="78" t="s">
        <v>157</v>
      </c>
      <c r="C83" s="63" t="s">
        <v>89</v>
      </c>
      <c r="D83" s="63"/>
      <c r="E83" s="4"/>
      <c r="F83" s="64">
        <v>101683.27</v>
      </c>
      <c r="G83" s="64">
        <v>83683.27</v>
      </c>
      <c r="H83" s="64">
        <v>12000</v>
      </c>
      <c r="I83" s="64">
        <v>6000</v>
      </c>
      <c r="J83" s="65" t="s">
        <v>90</v>
      </c>
      <c r="K83" s="66">
        <v>43</v>
      </c>
      <c r="L83" s="134">
        <v>100</v>
      </c>
      <c r="M83" s="134">
        <v>100</v>
      </c>
      <c r="N83" s="135">
        <v>2510.5</v>
      </c>
      <c r="O83" s="68"/>
      <c r="P83" s="68"/>
      <c r="Q83" s="68"/>
      <c r="R83" s="68"/>
    </row>
    <row r="84" spans="1:18" s="60" customFormat="1">
      <c r="A84" s="115" t="s">
        <v>213</v>
      </c>
      <c r="B84" s="115"/>
      <c r="C84" s="55"/>
      <c r="D84" s="55">
        <v>1</v>
      </c>
      <c r="E84" s="56"/>
      <c r="F84" s="57">
        <v>98957.989999999991</v>
      </c>
      <c r="G84" s="57">
        <v>84114.29</v>
      </c>
      <c r="H84" s="57">
        <v>10843.7</v>
      </c>
      <c r="I84" s="57">
        <v>4000</v>
      </c>
      <c r="J84" s="58"/>
      <c r="K84" s="59"/>
      <c r="L84" s="55"/>
      <c r="M84" s="55"/>
      <c r="N84" s="126" t="s">
        <v>0</v>
      </c>
    </row>
    <row r="85" spans="1:18" s="138" customFormat="1" ht="66.75" customHeight="1">
      <c r="A85" s="84"/>
      <c r="B85" s="112" t="s">
        <v>491</v>
      </c>
      <c r="C85" s="80" t="s">
        <v>89</v>
      </c>
      <c r="D85" s="80"/>
      <c r="E85" s="113"/>
      <c r="F85" s="81">
        <v>98957.989999999991</v>
      </c>
      <c r="G85" s="81">
        <v>84114.29</v>
      </c>
      <c r="H85" s="81">
        <v>10843.7</v>
      </c>
      <c r="I85" s="81">
        <v>4000</v>
      </c>
      <c r="J85" s="82" t="s">
        <v>492</v>
      </c>
      <c r="K85" s="83">
        <v>1200</v>
      </c>
      <c r="L85" s="114">
        <v>100</v>
      </c>
      <c r="M85" s="114">
        <v>100</v>
      </c>
      <c r="N85" s="136">
        <v>2523.4299999999998</v>
      </c>
      <c r="O85" s="137"/>
      <c r="P85" s="137"/>
      <c r="Q85" s="137"/>
      <c r="R85" s="137"/>
    </row>
    <row r="86" spans="1:18" s="60" customFormat="1">
      <c r="A86" s="115" t="s">
        <v>102</v>
      </c>
      <c r="B86" s="115"/>
      <c r="C86" s="55"/>
      <c r="D86" s="55">
        <v>1</v>
      </c>
      <c r="E86" s="56"/>
      <c r="F86" s="57">
        <v>253477.5</v>
      </c>
      <c r="G86" s="57">
        <v>215077.5</v>
      </c>
      <c r="H86" s="57">
        <v>20400</v>
      </c>
      <c r="I86" s="57">
        <v>18000</v>
      </c>
      <c r="J86" s="58"/>
      <c r="K86" s="59"/>
      <c r="L86" s="55"/>
      <c r="M86" s="55"/>
      <c r="N86" s="126" t="s">
        <v>0</v>
      </c>
    </row>
    <row r="87" spans="1:18" ht="66.75" customHeight="1">
      <c r="A87" s="62"/>
      <c r="B87" s="78" t="s">
        <v>158</v>
      </c>
      <c r="C87" s="63" t="s">
        <v>89</v>
      </c>
      <c r="D87" s="63"/>
      <c r="E87" s="4"/>
      <c r="F87" s="64">
        <v>253477.5</v>
      </c>
      <c r="G87" s="64">
        <v>215077.5</v>
      </c>
      <c r="H87" s="64">
        <v>20400</v>
      </c>
      <c r="I87" s="64">
        <v>18000</v>
      </c>
      <c r="J87" s="65" t="s">
        <v>90</v>
      </c>
      <c r="K87" s="66">
        <v>1200</v>
      </c>
      <c r="L87" s="134">
        <v>100</v>
      </c>
      <c r="M87" s="134">
        <v>100</v>
      </c>
      <c r="N87" s="135">
        <v>6452.32</v>
      </c>
      <c r="O87" s="68"/>
      <c r="P87" s="68"/>
      <c r="Q87" s="68"/>
      <c r="R87" s="68"/>
    </row>
    <row r="88" spans="1:18" s="60" customFormat="1">
      <c r="A88" s="115" t="s">
        <v>156</v>
      </c>
      <c r="B88" s="115"/>
      <c r="C88" s="55"/>
      <c r="D88" s="55">
        <v>1</v>
      </c>
      <c r="E88" s="56"/>
      <c r="F88" s="57">
        <v>110728.79</v>
      </c>
      <c r="G88" s="57">
        <v>92728.79</v>
      </c>
      <c r="H88" s="57">
        <v>9000</v>
      </c>
      <c r="I88" s="57">
        <v>9000</v>
      </c>
      <c r="J88" s="58"/>
      <c r="K88" s="59"/>
      <c r="L88" s="55"/>
      <c r="M88" s="55"/>
      <c r="N88" s="126" t="s">
        <v>0</v>
      </c>
    </row>
    <row r="89" spans="1:18" ht="66.75" customHeight="1">
      <c r="A89" s="62"/>
      <c r="B89" s="78" t="s">
        <v>159</v>
      </c>
      <c r="C89" s="63" t="s">
        <v>89</v>
      </c>
      <c r="D89" s="63"/>
      <c r="E89" s="4"/>
      <c r="F89" s="64">
        <v>110728.79</v>
      </c>
      <c r="G89" s="64">
        <v>92728.79</v>
      </c>
      <c r="H89" s="64">
        <v>9000</v>
      </c>
      <c r="I89" s="64">
        <v>9000</v>
      </c>
      <c r="J89" s="65" t="s">
        <v>160</v>
      </c>
      <c r="K89" s="66">
        <v>1200</v>
      </c>
      <c r="L89" s="134">
        <v>100</v>
      </c>
      <c r="M89" s="134">
        <v>100</v>
      </c>
      <c r="N89" s="135">
        <v>2781.86</v>
      </c>
      <c r="O89" s="68"/>
      <c r="P89" s="68"/>
      <c r="Q89" s="68"/>
      <c r="R89" s="68"/>
    </row>
    <row r="90" spans="1:18" s="104" customFormat="1">
      <c r="A90" s="105"/>
      <c r="B90" s="106" t="s">
        <v>82</v>
      </c>
      <c r="C90" s="107"/>
      <c r="D90" s="107"/>
      <c r="E90" s="108"/>
      <c r="F90" s="109">
        <v>14268.11</v>
      </c>
      <c r="G90" s="109">
        <v>14268.11</v>
      </c>
      <c r="H90" s="109"/>
      <c r="I90" s="101"/>
      <c r="J90" s="102"/>
      <c r="K90" s="103"/>
      <c r="L90" s="100"/>
      <c r="M90" s="100"/>
      <c r="N90" s="127"/>
    </row>
    <row r="91" spans="1:18" s="20" customFormat="1">
      <c r="A91" s="116" t="s">
        <v>15</v>
      </c>
      <c r="B91" s="116"/>
      <c r="C91" s="51" t="s">
        <v>0</v>
      </c>
      <c r="D91" s="52">
        <f>+D94+D92+D96</f>
        <v>4</v>
      </c>
      <c r="E91" s="14">
        <v>398000</v>
      </c>
      <c r="F91" s="53">
        <v>597542.74999999988</v>
      </c>
      <c r="G91" s="53">
        <v>509531.38</v>
      </c>
      <c r="H91" s="53">
        <v>48085.69</v>
      </c>
      <c r="I91" s="53">
        <v>39925.68</v>
      </c>
      <c r="J91" s="54"/>
      <c r="K91" s="5" t="s">
        <v>0</v>
      </c>
      <c r="L91" s="52"/>
      <c r="M91" s="51"/>
      <c r="N91" s="127"/>
    </row>
    <row r="92" spans="1:18" s="60" customFormat="1">
      <c r="A92" s="115" t="s">
        <v>99</v>
      </c>
      <c r="B92" s="115"/>
      <c r="C92" s="55"/>
      <c r="D92" s="55">
        <v>1</v>
      </c>
      <c r="E92" s="56"/>
      <c r="F92" s="57">
        <v>82200</v>
      </c>
      <c r="G92" s="57">
        <v>69870</v>
      </c>
      <c r="H92" s="57">
        <v>8220</v>
      </c>
      <c r="I92" s="57">
        <v>4110</v>
      </c>
      <c r="J92" s="58"/>
      <c r="K92" s="59"/>
      <c r="L92" s="55"/>
      <c r="M92" s="55"/>
      <c r="N92" s="126" t="s">
        <v>0</v>
      </c>
    </row>
    <row r="93" spans="1:18" s="138" customFormat="1" ht="66.75" customHeight="1">
      <c r="A93" s="84"/>
      <c r="B93" s="112" t="s">
        <v>478</v>
      </c>
      <c r="C93" s="80" t="s">
        <v>89</v>
      </c>
      <c r="D93" s="80"/>
      <c r="E93" s="113"/>
      <c r="F93" s="81">
        <v>82200</v>
      </c>
      <c r="G93" s="81">
        <v>69870</v>
      </c>
      <c r="H93" s="81">
        <v>8220</v>
      </c>
      <c r="I93" s="81">
        <v>4110</v>
      </c>
      <c r="J93" s="82" t="s">
        <v>90</v>
      </c>
      <c r="K93" s="83">
        <v>80</v>
      </c>
      <c r="L93" s="114">
        <v>100</v>
      </c>
      <c r="M93" s="114">
        <v>100</v>
      </c>
      <c r="N93" s="140">
        <v>0</v>
      </c>
      <c r="O93" s="137"/>
      <c r="P93" s="137"/>
      <c r="Q93" s="137"/>
      <c r="R93" s="137"/>
    </row>
    <row r="94" spans="1:18" s="60" customFormat="1">
      <c r="A94" s="115" t="s">
        <v>100</v>
      </c>
      <c r="B94" s="115"/>
      <c r="C94" s="55"/>
      <c r="D94" s="55">
        <v>1</v>
      </c>
      <c r="E94" s="56"/>
      <c r="F94" s="57">
        <v>323954.18</v>
      </c>
      <c r="G94" s="57">
        <v>275361.05</v>
      </c>
      <c r="H94" s="57">
        <v>24296.57</v>
      </c>
      <c r="I94" s="57">
        <v>24296.560000000001</v>
      </c>
      <c r="J94" s="58"/>
      <c r="K94" s="59"/>
      <c r="L94" s="55"/>
      <c r="M94" s="55"/>
      <c r="N94" s="126" t="s">
        <v>0</v>
      </c>
    </row>
    <row r="95" spans="1:18" ht="66.75" customHeight="1">
      <c r="A95" s="62"/>
      <c r="B95" s="78" t="s">
        <v>205</v>
      </c>
      <c r="C95" s="63" t="s">
        <v>89</v>
      </c>
      <c r="D95" s="63"/>
      <c r="E95" s="4"/>
      <c r="F95" s="64">
        <v>323954.18</v>
      </c>
      <c r="G95" s="64">
        <v>275361.05</v>
      </c>
      <c r="H95" s="64">
        <v>24296.57</v>
      </c>
      <c r="I95" s="64">
        <v>24296.560000000001</v>
      </c>
      <c r="J95" s="65" t="s">
        <v>90</v>
      </c>
      <c r="K95" s="66">
        <v>1500</v>
      </c>
      <c r="L95" s="134">
        <v>100</v>
      </c>
      <c r="M95" s="134">
        <v>100</v>
      </c>
      <c r="N95" s="135">
        <v>8260.83</v>
      </c>
      <c r="O95" s="68"/>
      <c r="P95" s="68"/>
      <c r="Q95" s="68"/>
      <c r="R95" s="68"/>
    </row>
    <row r="96" spans="1:18" s="60" customFormat="1">
      <c r="A96" s="115" t="s">
        <v>102</v>
      </c>
      <c r="B96" s="115"/>
      <c r="C96" s="55"/>
      <c r="D96" s="55">
        <v>2</v>
      </c>
      <c r="E96" s="56"/>
      <c r="F96" s="57">
        <v>180588.24</v>
      </c>
      <c r="G96" s="57">
        <v>153500</v>
      </c>
      <c r="H96" s="57">
        <v>15569.119999999999</v>
      </c>
      <c r="I96" s="57">
        <v>11519.119999999999</v>
      </c>
      <c r="J96" s="58"/>
      <c r="K96" s="59"/>
      <c r="L96" s="55"/>
      <c r="M96" s="55"/>
      <c r="N96" s="126" t="s">
        <v>0</v>
      </c>
    </row>
    <row r="97" spans="1:18" s="299" customFormat="1" ht="66.75" customHeight="1">
      <c r="A97" s="289"/>
      <c r="B97" s="290" t="s">
        <v>206</v>
      </c>
      <c r="C97" s="291" t="s">
        <v>89</v>
      </c>
      <c r="D97" s="291"/>
      <c r="E97" s="292"/>
      <c r="F97" s="293">
        <v>99588.239999999991</v>
      </c>
      <c r="G97" s="293">
        <v>84650</v>
      </c>
      <c r="H97" s="293">
        <v>7469.12</v>
      </c>
      <c r="I97" s="293">
        <v>7469.12</v>
      </c>
      <c r="J97" s="294" t="s">
        <v>90</v>
      </c>
      <c r="K97" s="295">
        <v>1500</v>
      </c>
      <c r="L97" s="296">
        <v>100</v>
      </c>
      <c r="M97" s="296">
        <v>100</v>
      </c>
      <c r="N97" s="297">
        <v>2539.5</v>
      </c>
      <c r="O97" s="298"/>
      <c r="P97" s="298"/>
      <c r="Q97" s="298"/>
      <c r="R97" s="298"/>
    </row>
    <row r="98" spans="1:18" s="138" customFormat="1" ht="66.75" customHeight="1">
      <c r="A98" s="84"/>
      <c r="B98" s="112" t="s">
        <v>764</v>
      </c>
      <c r="C98" s="80" t="s">
        <v>89</v>
      </c>
      <c r="D98" s="80"/>
      <c r="E98" s="113"/>
      <c r="F98" s="81">
        <v>81000</v>
      </c>
      <c r="G98" s="81">
        <v>68850</v>
      </c>
      <c r="H98" s="81">
        <v>8100</v>
      </c>
      <c r="I98" s="81">
        <v>4050</v>
      </c>
      <c r="J98" s="82" t="s">
        <v>90</v>
      </c>
      <c r="K98" s="83">
        <v>1500</v>
      </c>
      <c r="L98" s="114">
        <v>100</v>
      </c>
      <c r="M98" s="114">
        <v>100</v>
      </c>
      <c r="N98" s="136">
        <v>0</v>
      </c>
      <c r="O98" s="137"/>
      <c r="P98" s="137"/>
      <c r="Q98" s="137"/>
      <c r="R98" s="137"/>
    </row>
    <row r="99" spans="1:18" s="104" customFormat="1">
      <c r="A99" s="105"/>
      <c r="B99" s="106" t="s">
        <v>82</v>
      </c>
      <c r="C99" s="107"/>
      <c r="D99" s="107"/>
      <c r="E99" s="108"/>
      <c r="F99" s="109">
        <v>10800.33</v>
      </c>
      <c r="G99" s="109">
        <v>10800.33</v>
      </c>
      <c r="H99" s="109"/>
      <c r="I99" s="101"/>
      <c r="J99" s="102"/>
      <c r="K99" s="103"/>
      <c r="L99" s="100"/>
      <c r="M99" s="100"/>
      <c r="N99" s="127"/>
    </row>
    <row r="100" spans="1:18" s="20" customFormat="1">
      <c r="A100" s="116" t="s">
        <v>16</v>
      </c>
      <c r="B100" s="116"/>
      <c r="C100" s="51" t="s">
        <v>0</v>
      </c>
      <c r="D100" s="52">
        <f>+D101+D105</f>
        <v>4</v>
      </c>
      <c r="E100" s="14">
        <v>517000</v>
      </c>
      <c r="F100" s="53">
        <v>731103.7</v>
      </c>
      <c r="G100" s="53">
        <v>623493.69999999995</v>
      </c>
      <c r="H100" s="53">
        <v>58305</v>
      </c>
      <c r="I100" s="53">
        <v>49305</v>
      </c>
      <c r="J100" s="54"/>
      <c r="K100" s="5" t="s">
        <v>0</v>
      </c>
      <c r="L100" s="52"/>
      <c r="M100" s="51"/>
      <c r="N100" s="127"/>
    </row>
    <row r="101" spans="1:18" s="60" customFormat="1">
      <c r="A101" s="115" t="s">
        <v>114</v>
      </c>
      <c r="B101" s="115"/>
      <c r="C101" s="55"/>
      <c r="D101" s="55">
        <v>3</v>
      </c>
      <c r="E101" s="56"/>
      <c r="F101" s="57">
        <v>534200</v>
      </c>
      <c r="G101" s="57">
        <v>454070</v>
      </c>
      <c r="H101" s="57">
        <v>44565</v>
      </c>
      <c r="I101" s="57">
        <v>35565</v>
      </c>
      <c r="J101" s="58"/>
      <c r="K101" s="59"/>
      <c r="L101" s="55"/>
      <c r="M101" s="55"/>
      <c r="N101" s="126" t="s">
        <v>0</v>
      </c>
    </row>
    <row r="102" spans="1:18" ht="66.75" customHeight="1">
      <c r="A102" s="62"/>
      <c r="B102" s="78" t="s">
        <v>288</v>
      </c>
      <c r="C102" s="63" t="s">
        <v>89</v>
      </c>
      <c r="D102" s="63"/>
      <c r="E102" s="4"/>
      <c r="F102" s="64">
        <v>114200</v>
      </c>
      <c r="G102" s="64">
        <v>97070</v>
      </c>
      <c r="H102" s="64">
        <v>8565</v>
      </c>
      <c r="I102" s="64">
        <v>8565</v>
      </c>
      <c r="J102" s="65" t="s">
        <v>291</v>
      </c>
      <c r="K102" s="66">
        <v>130</v>
      </c>
      <c r="L102" s="134">
        <v>100</v>
      </c>
      <c r="M102" s="134">
        <v>100</v>
      </c>
      <c r="N102" s="135">
        <v>2912.1</v>
      </c>
      <c r="O102" s="68"/>
      <c r="P102" s="68"/>
      <c r="Q102" s="68"/>
      <c r="R102" s="68"/>
    </row>
    <row r="103" spans="1:18" ht="66.75" customHeight="1">
      <c r="A103" s="62"/>
      <c r="B103" s="78" t="s">
        <v>289</v>
      </c>
      <c r="C103" s="63" t="s">
        <v>89</v>
      </c>
      <c r="D103" s="63"/>
      <c r="E103" s="4"/>
      <c r="F103" s="64">
        <v>240000</v>
      </c>
      <c r="G103" s="64">
        <v>204000</v>
      </c>
      <c r="H103" s="64">
        <v>18000</v>
      </c>
      <c r="I103" s="64">
        <v>18000</v>
      </c>
      <c r="J103" s="65" t="s">
        <v>292</v>
      </c>
      <c r="K103" s="66">
        <v>180</v>
      </c>
      <c r="L103" s="134">
        <v>100</v>
      </c>
      <c r="M103" s="134">
        <v>100</v>
      </c>
      <c r="N103" s="135">
        <v>6120</v>
      </c>
      <c r="O103" s="68"/>
      <c r="P103" s="68"/>
      <c r="Q103" s="68"/>
      <c r="R103" s="68"/>
    </row>
    <row r="104" spans="1:18" s="138" customFormat="1" ht="66.75" customHeight="1">
      <c r="A104" s="84"/>
      <c r="B104" s="112" t="s">
        <v>480</v>
      </c>
      <c r="C104" s="80" t="s">
        <v>89</v>
      </c>
      <c r="D104" s="80"/>
      <c r="E104" s="113"/>
      <c r="F104" s="81">
        <v>180000</v>
      </c>
      <c r="G104" s="81">
        <v>153000</v>
      </c>
      <c r="H104" s="81">
        <v>18000</v>
      </c>
      <c r="I104" s="81">
        <v>9000</v>
      </c>
      <c r="J104" s="82" t="s">
        <v>481</v>
      </c>
      <c r="K104" s="83">
        <v>220</v>
      </c>
      <c r="L104" s="114">
        <v>100</v>
      </c>
      <c r="M104" s="114">
        <v>100</v>
      </c>
      <c r="N104" s="136">
        <v>0</v>
      </c>
      <c r="O104" s="137"/>
      <c r="P104" s="137"/>
      <c r="Q104" s="137"/>
      <c r="R104" s="137"/>
    </row>
    <row r="105" spans="1:18" s="60" customFormat="1">
      <c r="A105" s="115" t="s">
        <v>99</v>
      </c>
      <c r="B105" s="115"/>
      <c r="C105" s="55"/>
      <c r="D105" s="55">
        <v>1</v>
      </c>
      <c r="E105" s="56"/>
      <c r="F105" s="57">
        <v>183200</v>
      </c>
      <c r="G105" s="57">
        <v>155720</v>
      </c>
      <c r="H105" s="57">
        <v>13740</v>
      </c>
      <c r="I105" s="57">
        <v>13740</v>
      </c>
      <c r="J105" s="58"/>
      <c r="K105" s="59"/>
      <c r="L105" s="55"/>
      <c r="M105" s="55"/>
      <c r="N105" s="126" t="s">
        <v>0</v>
      </c>
    </row>
    <row r="106" spans="1:18" ht="66.75" customHeight="1">
      <c r="A106" s="62"/>
      <c r="B106" s="78" t="s">
        <v>290</v>
      </c>
      <c r="C106" s="63" t="s">
        <v>89</v>
      </c>
      <c r="D106" s="63"/>
      <c r="E106" s="4"/>
      <c r="F106" s="64">
        <v>183200</v>
      </c>
      <c r="G106" s="64">
        <v>155720</v>
      </c>
      <c r="H106" s="64">
        <v>13740</v>
      </c>
      <c r="I106" s="64">
        <v>13740</v>
      </c>
      <c r="J106" s="65" t="s">
        <v>90</v>
      </c>
      <c r="K106" s="66">
        <v>80</v>
      </c>
      <c r="L106" s="134">
        <v>100</v>
      </c>
      <c r="M106" s="134">
        <v>100</v>
      </c>
      <c r="N106" s="135">
        <v>4671.6000000000004</v>
      </c>
      <c r="O106" s="68"/>
      <c r="P106" s="68"/>
      <c r="Q106" s="68"/>
      <c r="R106" s="68"/>
    </row>
    <row r="107" spans="1:18" s="104" customFormat="1">
      <c r="A107" s="105"/>
      <c r="B107" s="106" t="s">
        <v>82</v>
      </c>
      <c r="C107" s="107"/>
      <c r="D107" s="107"/>
      <c r="E107" s="108"/>
      <c r="F107" s="109">
        <v>13703.7</v>
      </c>
      <c r="G107" s="109">
        <v>13703.7</v>
      </c>
      <c r="H107" s="109"/>
      <c r="I107" s="101"/>
      <c r="J107" s="102"/>
      <c r="K107" s="103"/>
      <c r="L107" s="100"/>
      <c r="M107" s="100"/>
      <c r="N107" s="127"/>
    </row>
    <row r="108" spans="1:18" s="20" customFormat="1">
      <c r="A108" s="116" t="s">
        <v>17</v>
      </c>
      <c r="B108" s="116"/>
      <c r="C108" s="51" t="s">
        <v>0</v>
      </c>
      <c r="D108" s="52">
        <f>+D109+D111+D113</f>
        <v>3</v>
      </c>
      <c r="E108" s="14">
        <v>398000</v>
      </c>
      <c r="F108" s="53">
        <v>466455.23</v>
      </c>
      <c r="G108" s="53">
        <v>397770.23</v>
      </c>
      <c r="H108" s="53">
        <v>39405</v>
      </c>
      <c r="I108" s="53">
        <v>29280</v>
      </c>
      <c r="J108" s="54"/>
      <c r="K108" s="5" t="s">
        <v>0</v>
      </c>
      <c r="L108" s="52"/>
      <c r="M108" s="51"/>
      <c r="N108" s="127"/>
    </row>
    <row r="109" spans="1:18" s="60" customFormat="1">
      <c r="A109" s="115" t="s">
        <v>114</v>
      </c>
      <c r="B109" s="115"/>
      <c r="C109" s="55"/>
      <c r="D109" s="55">
        <v>1</v>
      </c>
      <c r="E109" s="56"/>
      <c r="F109" s="57">
        <v>207800</v>
      </c>
      <c r="G109" s="57">
        <v>176630</v>
      </c>
      <c r="H109" s="57">
        <v>20780</v>
      </c>
      <c r="I109" s="57">
        <v>10390</v>
      </c>
      <c r="J109" s="58"/>
      <c r="K109" s="59"/>
      <c r="L109" s="55"/>
      <c r="M109" s="55"/>
      <c r="N109" s="126" t="s">
        <v>0</v>
      </c>
    </row>
    <row r="110" spans="1:18" ht="66.75" customHeight="1">
      <c r="A110" s="62"/>
      <c r="B110" s="78" t="s">
        <v>189</v>
      </c>
      <c r="C110" s="63" t="s">
        <v>89</v>
      </c>
      <c r="D110" s="63"/>
      <c r="E110" s="4"/>
      <c r="F110" s="64">
        <v>207800</v>
      </c>
      <c r="G110" s="64">
        <v>176630</v>
      </c>
      <c r="H110" s="64">
        <v>20780</v>
      </c>
      <c r="I110" s="64">
        <v>10390</v>
      </c>
      <c r="J110" s="65" t="s">
        <v>191</v>
      </c>
      <c r="K110" s="66">
        <v>1200</v>
      </c>
      <c r="L110" s="134">
        <v>100</v>
      </c>
      <c r="M110" s="134">
        <v>100</v>
      </c>
      <c r="N110" s="135">
        <v>5298.9</v>
      </c>
      <c r="O110" s="68"/>
      <c r="P110" s="68"/>
      <c r="Q110" s="68"/>
      <c r="R110" s="68"/>
    </row>
    <row r="111" spans="1:18" s="60" customFormat="1">
      <c r="A111" s="115" t="s">
        <v>99</v>
      </c>
      <c r="B111" s="115"/>
      <c r="C111" s="55"/>
      <c r="D111" s="55">
        <v>1</v>
      </c>
      <c r="E111" s="56"/>
      <c r="F111" s="57">
        <v>127700</v>
      </c>
      <c r="G111" s="57">
        <v>108545</v>
      </c>
      <c r="H111" s="57">
        <v>6385</v>
      </c>
      <c r="I111" s="57">
        <v>12770</v>
      </c>
      <c r="J111" s="58"/>
      <c r="K111" s="59"/>
      <c r="L111" s="55"/>
      <c r="M111" s="55"/>
      <c r="N111" s="126" t="s">
        <v>0</v>
      </c>
    </row>
    <row r="112" spans="1:18" ht="66.75" customHeight="1">
      <c r="A112" s="62"/>
      <c r="B112" s="78" t="s">
        <v>190</v>
      </c>
      <c r="C112" s="63" t="s">
        <v>89</v>
      </c>
      <c r="D112" s="63"/>
      <c r="E112" s="4"/>
      <c r="F112" s="64">
        <v>127700</v>
      </c>
      <c r="G112" s="64">
        <v>108545</v>
      </c>
      <c r="H112" s="64">
        <v>6385</v>
      </c>
      <c r="I112" s="64">
        <v>12770</v>
      </c>
      <c r="J112" s="65" t="s">
        <v>90</v>
      </c>
      <c r="K112" s="66">
        <v>150</v>
      </c>
      <c r="L112" s="134">
        <v>100</v>
      </c>
      <c r="M112" s="134">
        <v>100</v>
      </c>
      <c r="N112" s="135">
        <v>3256.35</v>
      </c>
      <c r="O112" s="68"/>
      <c r="P112" s="68"/>
      <c r="Q112" s="68"/>
      <c r="R112" s="68"/>
    </row>
    <row r="113" spans="1:18" s="60" customFormat="1">
      <c r="A113" s="115" t="s">
        <v>102</v>
      </c>
      <c r="B113" s="115"/>
      <c r="C113" s="55"/>
      <c r="D113" s="55">
        <v>1</v>
      </c>
      <c r="E113" s="56"/>
      <c r="F113" s="57">
        <v>122399.98</v>
      </c>
      <c r="G113" s="57">
        <v>104039.98</v>
      </c>
      <c r="H113" s="57">
        <v>12240</v>
      </c>
      <c r="I113" s="57">
        <v>6120</v>
      </c>
      <c r="J113" s="58"/>
      <c r="K113" s="59"/>
      <c r="L113" s="55"/>
      <c r="M113" s="55"/>
      <c r="N113" s="126" t="s">
        <v>0</v>
      </c>
    </row>
    <row r="114" spans="1:18" s="138" customFormat="1" ht="66.75" customHeight="1">
      <c r="A114" s="84"/>
      <c r="B114" s="112" t="s">
        <v>482</v>
      </c>
      <c r="C114" s="80" t="s">
        <v>89</v>
      </c>
      <c r="D114" s="80"/>
      <c r="E114" s="113"/>
      <c r="F114" s="81">
        <v>122399.98</v>
      </c>
      <c r="G114" s="81">
        <v>104039.98</v>
      </c>
      <c r="H114" s="81">
        <v>12240</v>
      </c>
      <c r="I114" s="81">
        <v>6120</v>
      </c>
      <c r="J114" s="82" t="s">
        <v>90</v>
      </c>
      <c r="K114" s="83">
        <v>1300</v>
      </c>
      <c r="L114" s="114">
        <v>100</v>
      </c>
      <c r="M114" s="114">
        <v>100</v>
      </c>
      <c r="N114" s="136">
        <v>0</v>
      </c>
      <c r="O114" s="137"/>
      <c r="P114" s="137"/>
      <c r="Q114" s="137"/>
      <c r="R114" s="137"/>
    </row>
    <row r="115" spans="1:18" s="104" customFormat="1">
      <c r="A115" s="105"/>
      <c r="B115" s="106" t="s">
        <v>82</v>
      </c>
      <c r="C115" s="107"/>
      <c r="D115" s="107"/>
      <c r="E115" s="108"/>
      <c r="F115" s="109">
        <v>8555.25</v>
      </c>
      <c r="G115" s="109">
        <v>8555.25</v>
      </c>
      <c r="H115" s="109"/>
      <c r="I115" s="101"/>
      <c r="J115" s="102"/>
      <c r="K115" s="103"/>
      <c r="L115" s="100"/>
      <c r="M115" s="100"/>
      <c r="N115" s="127"/>
    </row>
    <row r="116" spans="1:18" s="20" customFormat="1">
      <c r="A116" s="116" t="s">
        <v>18</v>
      </c>
      <c r="B116" s="116"/>
      <c r="C116" s="51" t="s">
        <v>0</v>
      </c>
      <c r="D116" s="52">
        <f>+D117+D119</f>
        <v>2</v>
      </c>
      <c r="E116" s="14">
        <v>451000</v>
      </c>
      <c r="F116" s="53">
        <v>503244.97000000003</v>
      </c>
      <c r="G116" s="53">
        <v>429635.27</v>
      </c>
      <c r="H116" s="53">
        <v>47238.62</v>
      </c>
      <c r="I116" s="53">
        <v>26371.079999999998</v>
      </c>
      <c r="J116" s="54"/>
      <c r="K116" s="5" t="s">
        <v>0</v>
      </c>
      <c r="L116" s="52"/>
      <c r="M116" s="51"/>
      <c r="N116" s="127"/>
    </row>
    <row r="117" spans="1:18" s="60" customFormat="1">
      <c r="A117" s="115" t="s">
        <v>114</v>
      </c>
      <c r="B117" s="115"/>
      <c r="C117" s="55"/>
      <c r="D117" s="55">
        <v>1</v>
      </c>
      <c r="E117" s="56"/>
      <c r="F117" s="57">
        <v>417350.63</v>
      </c>
      <c r="G117" s="57">
        <v>354748.03</v>
      </c>
      <c r="H117" s="57">
        <v>41735.07</v>
      </c>
      <c r="I117" s="57">
        <v>20867.53</v>
      </c>
      <c r="J117" s="58"/>
      <c r="K117" s="59"/>
      <c r="L117" s="55"/>
      <c r="M117" s="55"/>
      <c r="N117" s="126" t="s">
        <v>0</v>
      </c>
    </row>
    <row r="118" spans="1:18" s="288" customFormat="1" ht="54.75" customHeight="1">
      <c r="A118" s="278"/>
      <c r="B118" s="279" t="s">
        <v>474</v>
      </c>
      <c r="C118" s="280" t="s">
        <v>89</v>
      </c>
      <c r="D118" s="280"/>
      <c r="E118" s="281"/>
      <c r="F118" s="282">
        <v>417350.63</v>
      </c>
      <c r="G118" s="282">
        <v>354748.03</v>
      </c>
      <c r="H118" s="282">
        <v>41735.07</v>
      </c>
      <c r="I118" s="282">
        <v>20867.53</v>
      </c>
      <c r="J118" s="283" t="s">
        <v>475</v>
      </c>
      <c r="K118" s="284">
        <v>1000</v>
      </c>
      <c r="L118" s="285">
        <v>100</v>
      </c>
      <c r="M118" s="285">
        <v>100</v>
      </c>
      <c r="N118" s="286">
        <v>10642.44</v>
      </c>
      <c r="O118" s="287"/>
      <c r="P118" s="287"/>
      <c r="Q118" s="287"/>
      <c r="R118" s="287"/>
    </row>
    <row r="119" spans="1:18" s="60" customFormat="1">
      <c r="A119" s="115" t="s">
        <v>213</v>
      </c>
      <c r="B119" s="115"/>
      <c r="C119" s="55"/>
      <c r="D119" s="55">
        <v>1</v>
      </c>
      <c r="E119" s="56"/>
      <c r="F119" s="57">
        <v>73380.7</v>
      </c>
      <c r="G119" s="57">
        <v>62373.599999999999</v>
      </c>
      <c r="H119" s="57">
        <v>5503.55</v>
      </c>
      <c r="I119" s="57">
        <v>5503.55</v>
      </c>
      <c r="J119" s="58"/>
      <c r="K119" s="59"/>
      <c r="L119" s="55"/>
      <c r="M119" s="55"/>
      <c r="N119" s="126" t="s">
        <v>0</v>
      </c>
    </row>
    <row r="120" spans="1:18" s="138" customFormat="1" ht="66.75" customHeight="1">
      <c r="A120" s="84"/>
      <c r="B120" s="139" t="s">
        <v>426</v>
      </c>
      <c r="C120" s="80" t="s">
        <v>89</v>
      </c>
      <c r="D120" s="80"/>
      <c r="E120" s="113"/>
      <c r="F120" s="81">
        <v>73380.7</v>
      </c>
      <c r="G120" s="81">
        <v>62373.599999999999</v>
      </c>
      <c r="H120" s="81">
        <v>5503.55</v>
      </c>
      <c r="I120" s="81">
        <v>5503.55</v>
      </c>
      <c r="J120" s="82" t="s">
        <v>427</v>
      </c>
      <c r="K120" s="83">
        <v>400</v>
      </c>
      <c r="L120" s="114">
        <v>100</v>
      </c>
      <c r="M120" s="114">
        <v>100</v>
      </c>
      <c r="N120" s="136">
        <v>1871.2</v>
      </c>
      <c r="O120" s="137"/>
      <c r="P120" s="137"/>
      <c r="Q120" s="137"/>
      <c r="R120" s="137"/>
    </row>
    <row r="121" spans="1:18" s="104" customFormat="1">
      <c r="A121" s="105"/>
      <c r="B121" s="106" t="s">
        <v>82</v>
      </c>
      <c r="C121" s="107"/>
      <c r="D121" s="107"/>
      <c r="E121" s="108"/>
      <c r="F121" s="109">
        <v>12513.640000000001</v>
      </c>
      <c r="G121" s="109">
        <v>12513.640000000001</v>
      </c>
      <c r="H121" s="109"/>
      <c r="I121" s="101"/>
      <c r="J121" s="102"/>
      <c r="K121" s="103"/>
      <c r="L121" s="100"/>
      <c r="M121" s="100"/>
      <c r="N121" s="127"/>
    </row>
    <row r="122" spans="1:18" s="20" customFormat="1">
      <c r="A122" s="116" t="s">
        <v>19</v>
      </c>
      <c r="B122" s="116"/>
      <c r="C122" s="51" t="s">
        <v>0</v>
      </c>
      <c r="D122" s="52">
        <f>+D123+D128+D130</f>
        <v>6</v>
      </c>
      <c r="E122" s="14">
        <v>1069000</v>
      </c>
      <c r="F122" s="53">
        <v>1253645.08</v>
      </c>
      <c r="G122" s="53">
        <v>1068999.5999999999</v>
      </c>
      <c r="H122" s="53">
        <v>92322.75</v>
      </c>
      <c r="I122" s="53">
        <v>92322.73</v>
      </c>
      <c r="J122" s="54"/>
      <c r="K122" s="5" t="s">
        <v>0</v>
      </c>
      <c r="L122" s="52"/>
      <c r="M122" s="51"/>
      <c r="N122" s="127"/>
    </row>
    <row r="123" spans="1:18" s="60" customFormat="1">
      <c r="A123" s="115" t="s">
        <v>99</v>
      </c>
      <c r="B123" s="115"/>
      <c r="C123" s="55"/>
      <c r="D123" s="55">
        <v>4</v>
      </c>
      <c r="E123" s="56"/>
      <c r="F123" s="57">
        <v>849334.33</v>
      </c>
      <c r="G123" s="57">
        <v>721934.16999999993</v>
      </c>
      <c r="H123" s="57">
        <v>63700.09</v>
      </c>
      <c r="I123" s="57">
        <v>63700.07</v>
      </c>
      <c r="J123" s="58"/>
      <c r="K123" s="59"/>
      <c r="L123" s="55"/>
      <c r="M123" s="55"/>
      <c r="N123" s="126" t="s">
        <v>0</v>
      </c>
    </row>
    <row r="124" spans="1:18" ht="66.75" customHeight="1">
      <c r="A124" s="62"/>
      <c r="B124" s="78" t="s">
        <v>417</v>
      </c>
      <c r="C124" s="63" t="s">
        <v>88</v>
      </c>
      <c r="D124" s="63"/>
      <c r="E124" s="4"/>
      <c r="F124" s="64">
        <v>152423.25</v>
      </c>
      <c r="G124" s="64">
        <v>129559.76</v>
      </c>
      <c r="H124" s="64">
        <v>11431.75</v>
      </c>
      <c r="I124" s="64">
        <v>11431.74</v>
      </c>
      <c r="J124" s="65" t="s">
        <v>90</v>
      </c>
      <c r="K124" s="66">
        <v>60</v>
      </c>
      <c r="L124" s="134">
        <v>100</v>
      </c>
      <c r="M124" s="134">
        <v>100</v>
      </c>
      <c r="N124" s="135">
        <v>3886.79</v>
      </c>
      <c r="O124" s="68"/>
      <c r="P124" s="68"/>
      <c r="Q124" s="68"/>
      <c r="R124" s="68"/>
    </row>
    <row r="125" spans="1:18" ht="66.75" customHeight="1">
      <c r="A125" s="62"/>
      <c r="B125" s="78" t="s">
        <v>418</v>
      </c>
      <c r="C125" s="63" t="s">
        <v>88</v>
      </c>
      <c r="D125" s="63"/>
      <c r="E125" s="4"/>
      <c r="F125" s="64">
        <v>229600.57</v>
      </c>
      <c r="G125" s="64">
        <v>195160.48</v>
      </c>
      <c r="H125" s="64">
        <v>17220.05</v>
      </c>
      <c r="I125" s="64">
        <v>17220.04</v>
      </c>
      <c r="J125" s="65" t="s">
        <v>90</v>
      </c>
      <c r="K125" s="66">
        <v>400</v>
      </c>
      <c r="L125" s="134">
        <v>100</v>
      </c>
      <c r="M125" s="134">
        <v>100</v>
      </c>
      <c r="N125" s="135">
        <v>5854.81</v>
      </c>
      <c r="O125" s="68"/>
      <c r="P125" s="68"/>
      <c r="Q125" s="68"/>
      <c r="R125" s="68"/>
    </row>
    <row r="126" spans="1:18" s="138" customFormat="1" ht="66.75" customHeight="1">
      <c r="A126" s="84"/>
      <c r="B126" s="112" t="s">
        <v>430</v>
      </c>
      <c r="C126" s="80" t="s">
        <v>89</v>
      </c>
      <c r="D126" s="80"/>
      <c r="E126" s="113"/>
      <c r="F126" s="81">
        <v>132882.38</v>
      </c>
      <c r="G126" s="81">
        <v>112950.02</v>
      </c>
      <c r="H126" s="81">
        <v>9966.18</v>
      </c>
      <c r="I126" s="81">
        <v>9966.18</v>
      </c>
      <c r="J126" s="82" t="s">
        <v>90</v>
      </c>
      <c r="K126" s="83">
        <v>50</v>
      </c>
      <c r="L126" s="114">
        <v>100</v>
      </c>
      <c r="M126" s="114">
        <v>100</v>
      </c>
      <c r="N126" s="136">
        <v>0</v>
      </c>
      <c r="O126" s="137"/>
      <c r="P126" s="137"/>
      <c r="Q126" s="137"/>
      <c r="R126" s="137"/>
    </row>
    <row r="127" spans="1:18" s="138" customFormat="1" ht="66.75" customHeight="1">
      <c r="A127" s="84"/>
      <c r="B127" s="112" t="s">
        <v>502</v>
      </c>
      <c r="C127" s="80" t="s">
        <v>89</v>
      </c>
      <c r="D127" s="80"/>
      <c r="E127" s="113"/>
      <c r="F127" s="81">
        <v>334428.12999999995</v>
      </c>
      <c r="G127" s="81">
        <v>284263.90999999997</v>
      </c>
      <c r="H127" s="81">
        <v>25082.11</v>
      </c>
      <c r="I127" s="81">
        <v>25082.11</v>
      </c>
      <c r="J127" s="82" t="s">
        <v>90</v>
      </c>
      <c r="K127" s="83">
        <v>600</v>
      </c>
      <c r="L127" s="114">
        <v>100</v>
      </c>
      <c r="M127" s="114">
        <v>100</v>
      </c>
      <c r="N127" s="136">
        <v>8527.91</v>
      </c>
      <c r="O127" s="137"/>
      <c r="P127" s="137"/>
      <c r="Q127" s="137"/>
      <c r="R127" s="137"/>
    </row>
    <row r="128" spans="1:18" s="60" customFormat="1">
      <c r="A128" s="115" t="s">
        <v>100</v>
      </c>
      <c r="B128" s="115"/>
      <c r="C128" s="55"/>
      <c r="D128" s="55">
        <v>1</v>
      </c>
      <c r="E128" s="56"/>
      <c r="F128" s="57">
        <v>208858.5</v>
      </c>
      <c r="G128" s="57">
        <v>177529.72</v>
      </c>
      <c r="H128" s="57">
        <v>15664.39</v>
      </c>
      <c r="I128" s="57">
        <v>15664.39</v>
      </c>
      <c r="J128" s="58"/>
      <c r="K128" s="59"/>
      <c r="L128" s="55"/>
      <c r="M128" s="55"/>
      <c r="N128" s="126" t="s">
        <v>0</v>
      </c>
    </row>
    <row r="129" spans="1:18" s="138" customFormat="1" ht="49.5" customHeight="1">
      <c r="A129" s="84"/>
      <c r="B129" s="112" t="s">
        <v>503</v>
      </c>
      <c r="C129" s="80" t="s">
        <v>89</v>
      </c>
      <c r="D129" s="80"/>
      <c r="E129" s="113"/>
      <c r="F129" s="81">
        <v>208858.5</v>
      </c>
      <c r="G129" s="81">
        <v>177529.72</v>
      </c>
      <c r="H129" s="81">
        <v>15664.39</v>
      </c>
      <c r="I129" s="81">
        <v>15664.39</v>
      </c>
      <c r="J129" s="82" t="s">
        <v>90</v>
      </c>
      <c r="K129" s="83">
        <v>500</v>
      </c>
      <c r="L129" s="114">
        <v>100</v>
      </c>
      <c r="M129" s="114">
        <v>100</v>
      </c>
      <c r="N129" s="136">
        <v>0</v>
      </c>
      <c r="O129" s="137"/>
      <c r="P129" s="137"/>
      <c r="Q129" s="137"/>
      <c r="R129" s="137"/>
    </row>
    <row r="130" spans="1:18" s="60" customFormat="1">
      <c r="A130" s="115" t="s">
        <v>102</v>
      </c>
      <c r="B130" s="115"/>
      <c r="C130" s="55"/>
      <c r="D130" s="55">
        <v>1</v>
      </c>
      <c r="E130" s="56"/>
      <c r="F130" s="57">
        <v>172776.93</v>
      </c>
      <c r="G130" s="57">
        <v>146860.39000000001</v>
      </c>
      <c r="H130" s="57">
        <v>12958.27</v>
      </c>
      <c r="I130" s="57">
        <v>12958.27</v>
      </c>
      <c r="J130" s="58"/>
      <c r="K130" s="59"/>
      <c r="L130" s="55"/>
      <c r="M130" s="55"/>
      <c r="N130" s="126" t="s">
        <v>0</v>
      </c>
    </row>
    <row r="131" spans="1:18" s="138" customFormat="1" ht="45" customHeight="1">
      <c r="A131" s="84"/>
      <c r="B131" s="112" t="s">
        <v>504</v>
      </c>
      <c r="C131" s="80" t="s">
        <v>89</v>
      </c>
      <c r="D131" s="80"/>
      <c r="E131" s="113"/>
      <c r="F131" s="81">
        <v>172776.93</v>
      </c>
      <c r="G131" s="81">
        <v>146860.39000000001</v>
      </c>
      <c r="H131" s="81">
        <v>12958.27</v>
      </c>
      <c r="I131" s="81">
        <v>12958.27</v>
      </c>
      <c r="J131" s="82" t="s">
        <v>90</v>
      </c>
      <c r="K131" s="83">
        <v>500</v>
      </c>
      <c r="L131" s="114">
        <v>100</v>
      </c>
      <c r="M131" s="114">
        <v>100</v>
      </c>
      <c r="N131" s="136">
        <v>4405.8100000000004</v>
      </c>
      <c r="O131" s="137"/>
      <c r="P131" s="137"/>
      <c r="Q131" s="137"/>
      <c r="R131" s="137"/>
    </row>
    <row r="132" spans="1:18" s="104" customFormat="1">
      <c r="A132" s="105"/>
      <c r="B132" s="106" t="s">
        <v>82</v>
      </c>
      <c r="C132" s="107"/>
      <c r="D132" s="107"/>
      <c r="E132" s="108"/>
      <c r="F132" s="109">
        <v>22675.320000000003</v>
      </c>
      <c r="G132" s="109">
        <v>22675.320000000003</v>
      </c>
      <c r="H132" s="109"/>
      <c r="I132" s="101"/>
      <c r="J132" s="102"/>
      <c r="K132" s="103"/>
      <c r="L132" s="100"/>
      <c r="M132" s="100"/>
      <c r="N132" s="127"/>
    </row>
    <row r="133" spans="1:18" s="20" customFormat="1">
      <c r="A133" s="116" t="s">
        <v>20</v>
      </c>
      <c r="B133" s="116"/>
      <c r="C133" s="51" t="s">
        <v>0</v>
      </c>
      <c r="D133" s="52">
        <f>+D134+D137+D139+D141</f>
        <v>5</v>
      </c>
      <c r="E133" s="14">
        <v>607000</v>
      </c>
      <c r="F133" s="53">
        <v>712975.35999999999</v>
      </c>
      <c r="G133" s="53">
        <v>608688.37000000011</v>
      </c>
      <c r="H133" s="53">
        <v>89248.11</v>
      </c>
      <c r="I133" s="53">
        <v>15038.880000000001</v>
      </c>
      <c r="J133" s="54"/>
      <c r="K133" s="5" t="s">
        <v>0</v>
      </c>
      <c r="L133" s="52"/>
      <c r="M133" s="51"/>
      <c r="N133" s="127"/>
    </row>
    <row r="134" spans="1:18" s="60" customFormat="1">
      <c r="A134" s="115" t="s">
        <v>114</v>
      </c>
      <c r="B134" s="115"/>
      <c r="C134" s="55"/>
      <c r="D134" s="55">
        <v>2</v>
      </c>
      <c r="E134" s="56"/>
      <c r="F134" s="57">
        <v>505955.18</v>
      </c>
      <c r="G134" s="57">
        <v>430061.9</v>
      </c>
      <c r="H134" s="57">
        <v>69977.53</v>
      </c>
      <c r="I134" s="57">
        <v>5915.75</v>
      </c>
      <c r="J134" s="58"/>
      <c r="K134" s="59"/>
      <c r="L134" s="55"/>
      <c r="M134" s="55"/>
      <c r="N134" s="126" t="s">
        <v>0</v>
      </c>
    </row>
    <row r="135" spans="1:18" s="138" customFormat="1" ht="66.75" customHeight="1">
      <c r="A135" s="84"/>
      <c r="B135" s="112" t="s">
        <v>431</v>
      </c>
      <c r="C135" s="80" t="s">
        <v>89</v>
      </c>
      <c r="D135" s="80"/>
      <c r="E135" s="113"/>
      <c r="F135" s="81">
        <v>211000.12</v>
      </c>
      <c r="G135" s="81">
        <v>179350.1</v>
      </c>
      <c r="H135" s="81">
        <v>29944.27</v>
      </c>
      <c r="I135" s="81">
        <v>1705.75</v>
      </c>
      <c r="J135" s="82" t="s">
        <v>432</v>
      </c>
      <c r="K135" s="83">
        <v>1</v>
      </c>
      <c r="L135" s="114">
        <v>100</v>
      </c>
      <c r="M135" s="114">
        <v>100</v>
      </c>
      <c r="N135" s="136">
        <v>5380.5</v>
      </c>
      <c r="O135" s="137"/>
      <c r="P135" s="137"/>
      <c r="Q135" s="137"/>
      <c r="R135" s="137"/>
    </row>
    <row r="136" spans="1:18" s="138" customFormat="1" ht="66.75" customHeight="1">
      <c r="A136" s="84"/>
      <c r="B136" s="112" t="s">
        <v>637</v>
      </c>
      <c r="C136" s="80" t="s">
        <v>89</v>
      </c>
      <c r="D136" s="80"/>
      <c r="E136" s="113"/>
      <c r="F136" s="81">
        <v>294955.06</v>
      </c>
      <c r="G136" s="81">
        <v>250711.8</v>
      </c>
      <c r="H136" s="81">
        <v>40033.26</v>
      </c>
      <c r="I136" s="81">
        <v>4210</v>
      </c>
      <c r="J136" s="82" t="s">
        <v>641</v>
      </c>
      <c r="K136" s="83">
        <v>1300</v>
      </c>
      <c r="L136" s="114">
        <v>100</v>
      </c>
      <c r="M136" s="114">
        <v>100</v>
      </c>
      <c r="N136" s="136">
        <v>7521.35</v>
      </c>
      <c r="O136" s="137"/>
      <c r="P136" s="137"/>
      <c r="Q136" s="137"/>
      <c r="R136" s="137"/>
    </row>
    <row r="137" spans="1:18" s="60" customFormat="1">
      <c r="A137" s="115" t="s">
        <v>99</v>
      </c>
      <c r="B137" s="115"/>
      <c r="C137" s="55"/>
      <c r="D137" s="55">
        <v>1</v>
      </c>
      <c r="E137" s="56"/>
      <c r="F137" s="57">
        <v>90000</v>
      </c>
      <c r="G137" s="57">
        <v>76500</v>
      </c>
      <c r="H137" s="57">
        <v>9000</v>
      </c>
      <c r="I137" s="57">
        <v>4500</v>
      </c>
      <c r="J137" s="58"/>
      <c r="K137" s="59"/>
      <c r="L137" s="55"/>
      <c r="M137" s="55"/>
      <c r="N137" s="126" t="s">
        <v>0</v>
      </c>
    </row>
    <row r="138" spans="1:18" s="288" customFormat="1" ht="59.25" customHeight="1">
      <c r="A138" s="278"/>
      <c r="B138" s="279" t="s">
        <v>638</v>
      </c>
      <c r="C138" s="280" t="s">
        <v>89</v>
      </c>
      <c r="D138" s="280"/>
      <c r="E138" s="281"/>
      <c r="F138" s="282">
        <v>90000</v>
      </c>
      <c r="G138" s="282">
        <v>76500</v>
      </c>
      <c r="H138" s="282">
        <v>9000</v>
      </c>
      <c r="I138" s="282">
        <v>4500</v>
      </c>
      <c r="J138" s="283" t="s">
        <v>90</v>
      </c>
      <c r="K138" s="284">
        <v>50</v>
      </c>
      <c r="L138" s="285">
        <v>100</v>
      </c>
      <c r="M138" s="285">
        <v>100</v>
      </c>
      <c r="N138" s="286">
        <v>2295</v>
      </c>
      <c r="O138" s="287"/>
      <c r="P138" s="287"/>
      <c r="Q138" s="287"/>
      <c r="R138" s="287"/>
    </row>
    <row r="139" spans="1:18" s="60" customFormat="1">
      <c r="A139" s="115" t="s">
        <v>102</v>
      </c>
      <c r="B139" s="115"/>
      <c r="C139" s="55"/>
      <c r="D139" s="55">
        <v>1</v>
      </c>
      <c r="E139" s="56"/>
      <c r="F139" s="57">
        <v>42991.4</v>
      </c>
      <c r="G139" s="57">
        <v>36542.69</v>
      </c>
      <c r="H139" s="57">
        <v>4035.58</v>
      </c>
      <c r="I139" s="57">
        <v>2413.13</v>
      </c>
      <c r="J139" s="58"/>
      <c r="K139" s="59"/>
      <c r="L139" s="55"/>
      <c r="M139" s="55"/>
      <c r="N139" s="126" t="s">
        <v>0</v>
      </c>
    </row>
    <row r="140" spans="1:18" s="138" customFormat="1" ht="66.75" customHeight="1">
      <c r="A140" s="84"/>
      <c r="B140" s="112" t="s">
        <v>639</v>
      </c>
      <c r="C140" s="80" t="s">
        <v>89</v>
      </c>
      <c r="D140" s="80"/>
      <c r="E140" s="113"/>
      <c r="F140" s="81">
        <v>42991.4</v>
      </c>
      <c r="G140" s="81">
        <v>36542.69</v>
      </c>
      <c r="H140" s="81">
        <v>4035.58</v>
      </c>
      <c r="I140" s="81">
        <v>2413.13</v>
      </c>
      <c r="J140" s="82" t="s">
        <v>90</v>
      </c>
      <c r="K140" s="83">
        <v>100</v>
      </c>
      <c r="L140" s="114">
        <v>100</v>
      </c>
      <c r="M140" s="114">
        <v>100</v>
      </c>
      <c r="N140" s="136">
        <v>1096.28</v>
      </c>
      <c r="O140" s="137"/>
      <c r="P140" s="137"/>
      <c r="Q140" s="137"/>
      <c r="R140" s="137"/>
    </row>
    <row r="141" spans="1:18" s="60" customFormat="1">
      <c r="A141" s="115" t="s">
        <v>753</v>
      </c>
      <c r="B141" s="115"/>
      <c r="C141" s="55"/>
      <c r="D141" s="55">
        <v>1</v>
      </c>
      <c r="E141" s="56"/>
      <c r="F141" s="57">
        <v>56300</v>
      </c>
      <c r="G141" s="57">
        <v>47855</v>
      </c>
      <c r="H141" s="57">
        <v>6235</v>
      </c>
      <c r="I141" s="57">
        <v>2210</v>
      </c>
      <c r="J141" s="58"/>
      <c r="K141" s="59"/>
      <c r="L141" s="55"/>
      <c r="M141" s="55"/>
      <c r="N141" s="126" t="s">
        <v>0</v>
      </c>
    </row>
    <row r="142" spans="1:18" s="138" customFormat="1" ht="66.75" customHeight="1">
      <c r="A142" s="84"/>
      <c r="B142" s="112" t="s">
        <v>640</v>
      </c>
      <c r="C142" s="80" t="s">
        <v>89</v>
      </c>
      <c r="D142" s="80"/>
      <c r="E142" s="113"/>
      <c r="F142" s="81">
        <v>56300</v>
      </c>
      <c r="G142" s="81">
        <v>47855</v>
      </c>
      <c r="H142" s="81">
        <v>6235</v>
      </c>
      <c r="I142" s="81">
        <v>2210</v>
      </c>
      <c r="J142" s="82" t="s">
        <v>642</v>
      </c>
      <c r="K142" s="83">
        <v>1300</v>
      </c>
      <c r="L142" s="114">
        <v>100</v>
      </c>
      <c r="M142" s="114">
        <v>100</v>
      </c>
      <c r="N142" s="136">
        <v>1435.65</v>
      </c>
      <c r="O142" s="137"/>
      <c r="P142" s="137"/>
      <c r="Q142" s="137"/>
      <c r="R142" s="137"/>
    </row>
    <row r="143" spans="1:18" s="104" customFormat="1">
      <c r="A143" s="105"/>
      <c r="B143" s="106" t="s">
        <v>82</v>
      </c>
      <c r="C143" s="107"/>
      <c r="D143" s="107"/>
      <c r="E143" s="108"/>
      <c r="F143" s="109">
        <v>17728.780000000002</v>
      </c>
      <c r="G143" s="109">
        <v>17728.780000000002</v>
      </c>
      <c r="H143" s="109"/>
      <c r="I143" s="101"/>
      <c r="J143" s="102"/>
      <c r="K143" s="103"/>
      <c r="L143" s="100"/>
      <c r="M143" s="100"/>
      <c r="N143" s="127"/>
    </row>
    <row r="144" spans="1:18" s="20" customFormat="1">
      <c r="A144" s="116" t="s">
        <v>21</v>
      </c>
      <c r="B144" s="116"/>
      <c r="C144" s="51" t="s">
        <v>0</v>
      </c>
      <c r="D144" s="52">
        <f>+D145+D149+D152</f>
        <v>7</v>
      </c>
      <c r="E144" s="14">
        <v>762000</v>
      </c>
      <c r="F144" s="53">
        <v>986923.42999999993</v>
      </c>
      <c r="G144" s="53">
        <v>796310.29999999993</v>
      </c>
      <c r="H144" s="53">
        <v>116172.07</v>
      </c>
      <c r="I144" s="53">
        <v>74441.06</v>
      </c>
      <c r="J144" s="54"/>
      <c r="K144" s="5" t="s">
        <v>0</v>
      </c>
      <c r="L144" s="52"/>
      <c r="M144" s="51"/>
      <c r="N144" s="127"/>
    </row>
    <row r="145" spans="1:18" s="60" customFormat="1">
      <c r="A145" s="115" t="s">
        <v>114</v>
      </c>
      <c r="B145" s="115"/>
      <c r="C145" s="55"/>
      <c r="D145" s="55">
        <v>3</v>
      </c>
      <c r="E145" s="56"/>
      <c r="F145" s="57">
        <v>665655.07999999996</v>
      </c>
      <c r="G145" s="57">
        <v>519753.17999999993</v>
      </c>
      <c r="H145" s="57">
        <v>94897.5</v>
      </c>
      <c r="I145" s="57">
        <v>51004.4</v>
      </c>
      <c r="J145" s="58"/>
      <c r="K145" s="59"/>
      <c r="L145" s="55"/>
      <c r="M145" s="55"/>
      <c r="N145" s="126" t="s">
        <v>0</v>
      </c>
    </row>
    <row r="146" spans="1:18" ht="66.75" customHeight="1">
      <c r="A146" s="62"/>
      <c r="B146" s="78" t="s">
        <v>192</v>
      </c>
      <c r="C146" s="63" t="s">
        <v>89</v>
      </c>
      <c r="D146" s="63"/>
      <c r="E146" s="4"/>
      <c r="F146" s="64">
        <v>268396</v>
      </c>
      <c r="G146" s="64">
        <v>228136.6</v>
      </c>
      <c r="H146" s="64">
        <v>15400</v>
      </c>
      <c r="I146" s="64">
        <v>24859.4</v>
      </c>
      <c r="J146" s="65" t="s">
        <v>197</v>
      </c>
      <c r="K146" s="66">
        <v>300</v>
      </c>
      <c r="L146" s="134">
        <v>100</v>
      </c>
      <c r="M146" s="134">
        <v>100</v>
      </c>
      <c r="N146" s="135">
        <v>6844.1</v>
      </c>
      <c r="O146" s="68"/>
      <c r="P146" s="68"/>
      <c r="Q146" s="68"/>
      <c r="R146" s="68"/>
    </row>
    <row r="147" spans="1:18" ht="66.75" customHeight="1">
      <c r="A147" s="62"/>
      <c r="B147" s="78" t="s">
        <v>193</v>
      </c>
      <c r="C147" s="63" t="s">
        <v>89</v>
      </c>
      <c r="D147" s="63"/>
      <c r="E147" s="4"/>
      <c r="F147" s="64">
        <v>140973</v>
      </c>
      <c r="G147" s="64">
        <v>73773</v>
      </c>
      <c r="H147" s="64">
        <v>63200</v>
      </c>
      <c r="I147" s="64">
        <v>4000</v>
      </c>
      <c r="J147" s="65" t="s">
        <v>198</v>
      </c>
      <c r="K147" s="66">
        <v>100</v>
      </c>
      <c r="L147" s="134">
        <v>100</v>
      </c>
      <c r="M147" s="134">
        <v>100</v>
      </c>
      <c r="N147" s="135">
        <v>2213.19</v>
      </c>
      <c r="O147" s="68"/>
      <c r="P147" s="68"/>
      <c r="Q147" s="68"/>
      <c r="R147" s="68"/>
    </row>
    <row r="148" spans="1:18" ht="66.75" customHeight="1">
      <c r="A148" s="62"/>
      <c r="B148" s="78" t="s">
        <v>194</v>
      </c>
      <c r="C148" s="63" t="s">
        <v>89</v>
      </c>
      <c r="D148" s="63"/>
      <c r="E148" s="4"/>
      <c r="F148" s="64">
        <v>256286.07999999999</v>
      </c>
      <c r="G148" s="64">
        <v>217843.58</v>
      </c>
      <c r="H148" s="64">
        <v>16297.5</v>
      </c>
      <c r="I148" s="64">
        <v>22145</v>
      </c>
      <c r="J148" s="65" t="s">
        <v>199</v>
      </c>
      <c r="K148" s="66">
        <v>100</v>
      </c>
      <c r="L148" s="134">
        <v>100</v>
      </c>
      <c r="M148" s="134">
        <v>100</v>
      </c>
      <c r="N148" s="135">
        <v>6535.31</v>
      </c>
      <c r="O148" s="68"/>
      <c r="P148" s="68"/>
      <c r="Q148" s="68"/>
      <c r="R148" s="68"/>
    </row>
    <row r="149" spans="1:18" s="60" customFormat="1">
      <c r="A149" s="115" t="s">
        <v>99</v>
      </c>
      <c r="B149" s="115"/>
      <c r="C149" s="55"/>
      <c r="D149" s="55">
        <v>2</v>
      </c>
      <c r="E149" s="56"/>
      <c r="F149" s="57">
        <v>177079.08</v>
      </c>
      <c r="G149" s="57">
        <v>150517.22</v>
      </c>
      <c r="H149" s="57">
        <v>13066.57</v>
      </c>
      <c r="I149" s="57">
        <v>13495.289999999999</v>
      </c>
      <c r="J149" s="58"/>
      <c r="K149" s="59"/>
      <c r="L149" s="55"/>
      <c r="M149" s="55"/>
      <c r="N149" s="126" t="s">
        <v>0</v>
      </c>
    </row>
    <row r="150" spans="1:18" s="138" customFormat="1" ht="66.75" customHeight="1">
      <c r="A150" s="84"/>
      <c r="B150" s="112" t="s">
        <v>483</v>
      </c>
      <c r="C150" s="80" t="s">
        <v>89</v>
      </c>
      <c r="D150" s="80"/>
      <c r="E150" s="113"/>
      <c r="F150" s="81">
        <v>36947.599999999999</v>
      </c>
      <c r="G150" s="81">
        <v>31405.46</v>
      </c>
      <c r="H150" s="81">
        <v>2771.07</v>
      </c>
      <c r="I150" s="81">
        <v>2771.07</v>
      </c>
      <c r="J150" s="82" t="s">
        <v>90</v>
      </c>
      <c r="K150" s="83">
        <v>50</v>
      </c>
      <c r="L150" s="114">
        <v>100</v>
      </c>
      <c r="M150" s="114">
        <v>100</v>
      </c>
      <c r="N150" s="136">
        <v>942.16</v>
      </c>
      <c r="O150" s="137"/>
      <c r="P150" s="137"/>
      <c r="Q150" s="137"/>
      <c r="R150" s="137"/>
    </row>
    <row r="151" spans="1:18" s="138" customFormat="1" ht="66.75" customHeight="1">
      <c r="A151" s="84"/>
      <c r="B151" s="112" t="s">
        <v>645</v>
      </c>
      <c r="C151" s="80" t="s">
        <v>89</v>
      </c>
      <c r="D151" s="80"/>
      <c r="E151" s="113"/>
      <c r="F151" s="81">
        <v>140131.47999999998</v>
      </c>
      <c r="G151" s="81">
        <v>119111.76</v>
      </c>
      <c r="H151" s="81">
        <v>10295.5</v>
      </c>
      <c r="I151" s="81">
        <v>10724.22</v>
      </c>
      <c r="J151" s="82" t="s">
        <v>90</v>
      </c>
      <c r="K151" s="83">
        <v>30</v>
      </c>
      <c r="L151" s="114">
        <v>100</v>
      </c>
      <c r="M151" s="114">
        <v>100</v>
      </c>
      <c r="N151" s="136">
        <v>3573.35</v>
      </c>
      <c r="O151" s="137"/>
      <c r="P151" s="137"/>
      <c r="Q151" s="137"/>
      <c r="R151" s="137"/>
    </row>
    <row r="152" spans="1:18" s="60" customFormat="1">
      <c r="A152" s="115" t="s">
        <v>213</v>
      </c>
      <c r="B152" s="115"/>
      <c r="C152" s="55"/>
      <c r="D152" s="55">
        <v>2</v>
      </c>
      <c r="E152" s="56"/>
      <c r="F152" s="57">
        <v>120995.76999999999</v>
      </c>
      <c r="G152" s="57">
        <v>102846.39999999999</v>
      </c>
      <c r="H152" s="57">
        <v>8208</v>
      </c>
      <c r="I152" s="57">
        <v>9941.369999999999</v>
      </c>
      <c r="J152" s="58"/>
      <c r="K152" s="59"/>
      <c r="L152" s="55"/>
      <c r="M152" s="55"/>
      <c r="N152" s="126" t="s">
        <v>0</v>
      </c>
    </row>
    <row r="153" spans="1:18" ht="54" customHeight="1">
      <c r="A153" s="62"/>
      <c r="B153" s="78" t="s">
        <v>195</v>
      </c>
      <c r="C153" s="63" t="s">
        <v>89</v>
      </c>
      <c r="D153" s="63"/>
      <c r="E153" s="4"/>
      <c r="F153" s="64">
        <v>26444.780000000002</v>
      </c>
      <c r="G153" s="64">
        <v>22478.06</v>
      </c>
      <c r="H153" s="64">
        <v>3104</v>
      </c>
      <c r="I153" s="64">
        <v>862.72</v>
      </c>
      <c r="J153" s="65" t="s">
        <v>200</v>
      </c>
      <c r="K153" s="66">
        <v>100</v>
      </c>
      <c r="L153" s="134">
        <v>100</v>
      </c>
      <c r="M153" s="134">
        <v>100</v>
      </c>
      <c r="N153" s="135">
        <v>674.34</v>
      </c>
      <c r="O153" s="68"/>
      <c r="P153" s="68"/>
      <c r="Q153" s="68"/>
      <c r="R153" s="68"/>
    </row>
    <row r="154" spans="1:18" ht="54" customHeight="1">
      <c r="A154" s="62"/>
      <c r="B154" s="78" t="s">
        <v>196</v>
      </c>
      <c r="C154" s="63" t="s">
        <v>89</v>
      </c>
      <c r="D154" s="63"/>
      <c r="E154" s="4"/>
      <c r="F154" s="64">
        <v>94550.989999999991</v>
      </c>
      <c r="G154" s="64">
        <v>80368.34</v>
      </c>
      <c r="H154" s="64">
        <v>5104</v>
      </c>
      <c r="I154" s="64">
        <v>9078.65</v>
      </c>
      <c r="J154" s="65" t="s">
        <v>201</v>
      </c>
      <c r="K154" s="66">
        <v>100</v>
      </c>
      <c r="L154" s="134">
        <v>100</v>
      </c>
      <c r="M154" s="134">
        <v>100</v>
      </c>
      <c r="N154" s="135">
        <v>2411.0500000000002</v>
      </c>
      <c r="O154" s="68"/>
      <c r="P154" s="68"/>
      <c r="Q154" s="68"/>
      <c r="R154" s="68"/>
    </row>
    <row r="155" spans="1:18" s="104" customFormat="1">
      <c r="A155" s="105"/>
      <c r="B155" s="106" t="s">
        <v>82</v>
      </c>
      <c r="C155" s="107"/>
      <c r="D155" s="107"/>
      <c r="E155" s="108"/>
      <c r="F155" s="109">
        <v>23193.5</v>
      </c>
      <c r="G155" s="109">
        <v>23193.5</v>
      </c>
      <c r="H155" s="109"/>
      <c r="I155" s="101"/>
      <c r="J155" s="102"/>
      <c r="K155" s="103"/>
      <c r="L155" s="100"/>
      <c r="M155" s="100"/>
      <c r="N155" s="127"/>
    </row>
    <row r="156" spans="1:18" s="20" customFormat="1">
      <c r="A156" s="116" t="s">
        <v>22</v>
      </c>
      <c r="B156" s="116"/>
      <c r="C156" s="51" t="s">
        <v>0</v>
      </c>
      <c r="D156" s="52">
        <f>+D157+D159</f>
        <v>3</v>
      </c>
      <c r="E156" s="14">
        <v>316000</v>
      </c>
      <c r="F156" s="53">
        <v>392231.12999999995</v>
      </c>
      <c r="G156" s="53">
        <v>334859.34999999998</v>
      </c>
      <c r="H156" s="53">
        <v>38247.85</v>
      </c>
      <c r="I156" s="53">
        <v>19123.93</v>
      </c>
      <c r="J156" s="54"/>
      <c r="K156" s="5" t="s">
        <v>0</v>
      </c>
      <c r="L156" s="52"/>
      <c r="M156" s="51"/>
      <c r="N156" s="127"/>
    </row>
    <row r="157" spans="1:18" s="60" customFormat="1">
      <c r="A157" s="115" t="s">
        <v>99</v>
      </c>
      <c r="B157" s="115"/>
      <c r="C157" s="55"/>
      <c r="D157" s="55">
        <v>1</v>
      </c>
      <c r="E157" s="56"/>
      <c r="F157" s="57">
        <v>56665</v>
      </c>
      <c r="G157" s="57">
        <v>48165.25</v>
      </c>
      <c r="H157" s="57">
        <v>5666.5</v>
      </c>
      <c r="I157" s="57">
        <v>2833.25</v>
      </c>
      <c r="J157" s="58"/>
      <c r="K157" s="59"/>
      <c r="L157" s="55"/>
      <c r="M157" s="55"/>
      <c r="N157" s="126" t="s">
        <v>0</v>
      </c>
    </row>
    <row r="158" spans="1:18" s="288" customFormat="1" ht="49.5" customHeight="1">
      <c r="A158" s="278"/>
      <c r="B158" s="279" t="s">
        <v>633</v>
      </c>
      <c r="C158" s="280" t="s">
        <v>88</v>
      </c>
      <c r="D158" s="280"/>
      <c r="E158" s="281"/>
      <c r="F158" s="282">
        <v>56665</v>
      </c>
      <c r="G158" s="282">
        <v>48165.25</v>
      </c>
      <c r="H158" s="282">
        <v>5666.5</v>
      </c>
      <c r="I158" s="282">
        <v>2833.25</v>
      </c>
      <c r="J158" s="283" t="s">
        <v>90</v>
      </c>
      <c r="K158" s="284">
        <v>700</v>
      </c>
      <c r="L158" s="285">
        <v>100</v>
      </c>
      <c r="M158" s="285">
        <v>100</v>
      </c>
      <c r="N158" s="286">
        <v>1444.96</v>
      </c>
      <c r="O158" s="287"/>
      <c r="P158" s="287"/>
      <c r="Q158" s="287"/>
      <c r="R158" s="287"/>
    </row>
    <row r="159" spans="1:18" s="60" customFormat="1">
      <c r="A159" s="118" t="s">
        <v>103</v>
      </c>
      <c r="B159" s="119"/>
      <c r="C159" s="55"/>
      <c r="D159" s="55">
        <v>2</v>
      </c>
      <c r="E159" s="56"/>
      <c r="F159" s="57">
        <v>325812.94999999995</v>
      </c>
      <c r="G159" s="57">
        <v>276940.92</v>
      </c>
      <c r="H159" s="57">
        <v>32581.35</v>
      </c>
      <c r="I159" s="57">
        <v>16290.68</v>
      </c>
      <c r="J159" s="58"/>
      <c r="K159" s="59"/>
      <c r="L159" s="55"/>
      <c r="M159" s="55"/>
      <c r="N159" s="126" t="s">
        <v>0</v>
      </c>
    </row>
    <row r="160" spans="1:18" s="138" customFormat="1" ht="66.75" customHeight="1">
      <c r="A160" s="84"/>
      <c r="B160" s="112" t="s">
        <v>510</v>
      </c>
      <c r="C160" s="80" t="s">
        <v>88</v>
      </c>
      <c r="D160" s="80"/>
      <c r="E160" s="113"/>
      <c r="F160" s="81">
        <v>100524.84</v>
      </c>
      <c r="G160" s="81">
        <v>85446.11</v>
      </c>
      <c r="H160" s="81">
        <v>10052.48</v>
      </c>
      <c r="I160" s="81">
        <v>5026.25</v>
      </c>
      <c r="J160" s="82" t="s">
        <v>345</v>
      </c>
      <c r="K160" s="83">
        <v>9</v>
      </c>
      <c r="L160" s="114">
        <v>100</v>
      </c>
      <c r="M160" s="114">
        <v>100</v>
      </c>
      <c r="N160" s="136">
        <v>2563.38</v>
      </c>
      <c r="O160" s="137"/>
      <c r="P160" s="137"/>
      <c r="Q160" s="137"/>
      <c r="R160" s="137"/>
    </row>
    <row r="161" spans="1:18" s="138" customFormat="1" ht="66.75" customHeight="1">
      <c r="A161" s="84"/>
      <c r="B161" s="112" t="s">
        <v>634</v>
      </c>
      <c r="C161" s="80" t="s">
        <v>88</v>
      </c>
      <c r="D161" s="80"/>
      <c r="E161" s="113"/>
      <c r="F161" s="81">
        <v>225288.11</v>
      </c>
      <c r="G161" s="81">
        <v>191494.81</v>
      </c>
      <c r="H161" s="81">
        <v>22528.87</v>
      </c>
      <c r="I161" s="81">
        <v>11264.43</v>
      </c>
      <c r="J161" s="82" t="s">
        <v>559</v>
      </c>
      <c r="K161" s="83">
        <v>14</v>
      </c>
      <c r="L161" s="114">
        <v>100</v>
      </c>
      <c r="M161" s="114">
        <v>100</v>
      </c>
      <c r="N161" s="136">
        <v>5744.84</v>
      </c>
      <c r="O161" s="137"/>
      <c r="P161" s="137"/>
      <c r="Q161" s="137"/>
      <c r="R161" s="137"/>
    </row>
    <row r="162" spans="1:18" s="104" customFormat="1">
      <c r="A162" s="105"/>
      <c r="B162" s="106" t="s">
        <v>82</v>
      </c>
      <c r="C162" s="107"/>
      <c r="D162" s="107"/>
      <c r="E162" s="108"/>
      <c r="F162" s="109">
        <v>9753.18</v>
      </c>
      <c r="G162" s="109">
        <v>9753.18</v>
      </c>
      <c r="H162" s="109"/>
      <c r="I162" s="101"/>
      <c r="J162" s="102"/>
      <c r="K162" s="103"/>
      <c r="L162" s="100"/>
      <c r="M162" s="100"/>
      <c r="N162" s="127"/>
    </row>
    <row r="163" spans="1:18" s="20" customFormat="1">
      <c r="A163" s="116" t="s">
        <v>23</v>
      </c>
      <c r="B163" s="116"/>
      <c r="C163" s="51" t="s">
        <v>0</v>
      </c>
      <c r="D163" s="52">
        <f>+D164+D170</f>
        <v>7</v>
      </c>
      <c r="E163" s="14">
        <v>644000</v>
      </c>
      <c r="F163" s="53">
        <v>776967.07000000007</v>
      </c>
      <c r="G163" s="53">
        <v>663320</v>
      </c>
      <c r="H163" s="53">
        <v>56823.53</v>
      </c>
      <c r="I163" s="53">
        <v>56823.539999999994</v>
      </c>
      <c r="J163" s="53"/>
      <c r="K163" s="5" t="s">
        <v>0</v>
      </c>
      <c r="L163" s="52"/>
      <c r="M163" s="51"/>
      <c r="N163" s="127"/>
    </row>
    <row r="164" spans="1:18" s="60" customFormat="1">
      <c r="A164" s="115" t="s">
        <v>99</v>
      </c>
      <c r="B164" s="115"/>
      <c r="C164" s="55"/>
      <c r="D164" s="55">
        <v>5</v>
      </c>
      <c r="E164" s="56"/>
      <c r="F164" s="57">
        <v>571905.89</v>
      </c>
      <c r="G164" s="57">
        <v>486120</v>
      </c>
      <c r="H164" s="57">
        <v>42892.94</v>
      </c>
      <c r="I164" s="57">
        <v>42892.95</v>
      </c>
      <c r="J164" s="58"/>
      <c r="K164" s="59"/>
      <c r="L164" s="55"/>
      <c r="M164" s="55"/>
      <c r="N164" s="126" t="s">
        <v>0</v>
      </c>
    </row>
    <row r="165" spans="1:18" s="138" customFormat="1" ht="66.75" customHeight="1">
      <c r="A165" s="84"/>
      <c r="B165" s="112" t="s">
        <v>496</v>
      </c>
      <c r="C165" s="80" t="s">
        <v>89</v>
      </c>
      <c r="D165" s="80"/>
      <c r="E165" s="113"/>
      <c r="F165" s="81">
        <v>164705.89000000001</v>
      </c>
      <c r="G165" s="81">
        <v>140000</v>
      </c>
      <c r="H165" s="81">
        <v>12352.94</v>
      </c>
      <c r="I165" s="81">
        <v>12352.95</v>
      </c>
      <c r="J165" s="82" t="s">
        <v>90</v>
      </c>
      <c r="K165" s="83">
        <v>345</v>
      </c>
      <c r="L165" s="114">
        <v>100</v>
      </c>
      <c r="M165" s="114">
        <v>100</v>
      </c>
      <c r="N165" s="136">
        <v>4200</v>
      </c>
      <c r="O165" s="137"/>
      <c r="P165" s="137"/>
      <c r="Q165" s="137"/>
      <c r="R165" s="137"/>
    </row>
    <row r="166" spans="1:18" s="138" customFormat="1" ht="66.75" customHeight="1">
      <c r="A166" s="84"/>
      <c r="B166" s="112" t="s">
        <v>590</v>
      </c>
      <c r="C166" s="80" t="s">
        <v>89</v>
      </c>
      <c r="D166" s="80"/>
      <c r="E166" s="113"/>
      <c r="F166" s="81">
        <v>66000</v>
      </c>
      <c r="G166" s="81">
        <v>56100</v>
      </c>
      <c r="H166" s="81">
        <v>4950</v>
      </c>
      <c r="I166" s="81">
        <v>4950</v>
      </c>
      <c r="J166" s="82" t="s">
        <v>90</v>
      </c>
      <c r="K166" s="83">
        <v>88</v>
      </c>
      <c r="L166" s="114">
        <v>100</v>
      </c>
      <c r="M166" s="114">
        <v>100</v>
      </c>
      <c r="N166" s="136">
        <v>1683</v>
      </c>
      <c r="O166" s="137"/>
      <c r="P166" s="137"/>
      <c r="Q166" s="137"/>
      <c r="R166" s="137"/>
    </row>
    <row r="167" spans="1:18" s="138" customFormat="1" ht="66.75" customHeight="1">
      <c r="A167" s="84"/>
      <c r="B167" s="112" t="s">
        <v>591</v>
      </c>
      <c r="C167" s="80" t="s">
        <v>89</v>
      </c>
      <c r="D167" s="80"/>
      <c r="E167" s="113"/>
      <c r="F167" s="81">
        <v>86000</v>
      </c>
      <c r="G167" s="81">
        <v>73100</v>
      </c>
      <c r="H167" s="81">
        <v>6450</v>
      </c>
      <c r="I167" s="81">
        <v>6450</v>
      </c>
      <c r="J167" s="82" t="s">
        <v>90</v>
      </c>
      <c r="K167" s="83">
        <v>150</v>
      </c>
      <c r="L167" s="114">
        <v>100</v>
      </c>
      <c r="M167" s="114">
        <v>100</v>
      </c>
      <c r="N167" s="136">
        <v>2193</v>
      </c>
      <c r="O167" s="137"/>
      <c r="P167" s="137"/>
      <c r="Q167" s="137"/>
      <c r="R167" s="137"/>
    </row>
    <row r="168" spans="1:18" s="138" customFormat="1" ht="66.75" customHeight="1">
      <c r="A168" s="84"/>
      <c r="B168" s="112" t="s">
        <v>592</v>
      </c>
      <c r="C168" s="80" t="s">
        <v>89</v>
      </c>
      <c r="D168" s="80"/>
      <c r="E168" s="113"/>
      <c r="F168" s="81">
        <v>32200</v>
      </c>
      <c r="G168" s="81">
        <v>27370</v>
      </c>
      <c r="H168" s="81">
        <v>2415</v>
      </c>
      <c r="I168" s="81">
        <v>2415</v>
      </c>
      <c r="J168" s="82" t="s">
        <v>90</v>
      </c>
      <c r="K168" s="83">
        <v>220</v>
      </c>
      <c r="L168" s="114">
        <v>100</v>
      </c>
      <c r="M168" s="114">
        <v>100</v>
      </c>
      <c r="N168" s="136">
        <v>821.1</v>
      </c>
      <c r="O168" s="137"/>
      <c r="P168" s="137"/>
      <c r="Q168" s="137"/>
      <c r="R168" s="137"/>
    </row>
    <row r="169" spans="1:18" s="138" customFormat="1" ht="66.75" customHeight="1">
      <c r="A169" s="84"/>
      <c r="B169" s="112" t="s">
        <v>593</v>
      </c>
      <c r="C169" s="80" t="s">
        <v>89</v>
      </c>
      <c r="D169" s="80"/>
      <c r="E169" s="113"/>
      <c r="F169" s="81">
        <v>223000</v>
      </c>
      <c r="G169" s="81">
        <v>189550</v>
      </c>
      <c r="H169" s="81">
        <v>16725</v>
      </c>
      <c r="I169" s="81">
        <v>16725</v>
      </c>
      <c r="J169" s="82" t="s">
        <v>90</v>
      </c>
      <c r="K169" s="83">
        <v>400</v>
      </c>
      <c r="L169" s="114">
        <v>100</v>
      </c>
      <c r="M169" s="114">
        <v>100</v>
      </c>
      <c r="N169" s="136">
        <v>5686.5</v>
      </c>
      <c r="O169" s="137"/>
      <c r="P169" s="137"/>
      <c r="Q169" s="137"/>
      <c r="R169" s="137"/>
    </row>
    <row r="170" spans="1:18" s="60" customFormat="1">
      <c r="A170" s="115" t="s">
        <v>102</v>
      </c>
      <c r="B170" s="115"/>
      <c r="C170" s="55"/>
      <c r="D170" s="55">
        <v>2</v>
      </c>
      <c r="E170" s="56"/>
      <c r="F170" s="57">
        <v>185741.18</v>
      </c>
      <c r="G170" s="57">
        <v>157880</v>
      </c>
      <c r="H170" s="57">
        <v>13930.59</v>
      </c>
      <c r="I170" s="57">
        <v>13930.59</v>
      </c>
      <c r="J170" s="58"/>
      <c r="K170" s="59"/>
      <c r="L170" s="55"/>
      <c r="M170" s="55"/>
      <c r="N170" s="126" t="s">
        <v>0</v>
      </c>
    </row>
    <row r="171" spans="1:18" s="138" customFormat="1" ht="66.75" customHeight="1">
      <c r="A171" s="84"/>
      <c r="B171" s="112" t="s">
        <v>594</v>
      </c>
      <c r="C171" s="80" t="s">
        <v>89</v>
      </c>
      <c r="D171" s="80"/>
      <c r="E171" s="113"/>
      <c r="F171" s="81">
        <v>66700</v>
      </c>
      <c r="G171" s="81">
        <v>56695</v>
      </c>
      <c r="H171" s="81">
        <v>5002.5</v>
      </c>
      <c r="I171" s="81">
        <v>5002.5</v>
      </c>
      <c r="J171" s="82" t="s">
        <v>90</v>
      </c>
      <c r="K171" s="83">
        <v>899</v>
      </c>
      <c r="L171" s="114">
        <v>100</v>
      </c>
      <c r="M171" s="114">
        <v>100</v>
      </c>
      <c r="N171" s="136">
        <v>1700.85</v>
      </c>
      <c r="O171" s="137"/>
      <c r="P171" s="137"/>
      <c r="Q171" s="137"/>
      <c r="R171" s="137"/>
    </row>
    <row r="172" spans="1:18" s="138" customFormat="1" ht="66.75" customHeight="1">
      <c r="A172" s="84"/>
      <c r="B172" s="112" t="s">
        <v>595</v>
      </c>
      <c r="C172" s="80" t="s">
        <v>89</v>
      </c>
      <c r="D172" s="80"/>
      <c r="E172" s="113"/>
      <c r="F172" s="81">
        <v>119041.18</v>
      </c>
      <c r="G172" s="81">
        <v>101185</v>
      </c>
      <c r="H172" s="81">
        <v>8928.09</v>
      </c>
      <c r="I172" s="81">
        <v>8928.09</v>
      </c>
      <c r="J172" s="82" t="s">
        <v>90</v>
      </c>
      <c r="K172" s="83">
        <v>300</v>
      </c>
      <c r="L172" s="114">
        <v>100</v>
      </c>
      <c r="M172" s="114">
        <v>100</v>
      </c>
      <c r="N172" s="136">
        <v>3035.55</v>
      </c>
      <c r="O172" s="137"/>
      <c r="P172" s="137"/>
      <c r="Q172" s="137"/>
      <c r="R172" s="137"/>
    </row>
    <row r="173" spans="1:18" s="104" customFormat="1">
      <c r="A173" s="105"/>
      <c r="B173" s="106" t="s">
        <v>82</v>
      </c>
      <c r="C173" s="107"/>
      <c r="D173" s="107"/>
      <c r="E173" s="108"/>
      <c r="F173" s="109">
        <v>19320</v>
      </c>
      <c r="G173" s="109">
        <v>19320</v>
      </c>
      <c r="H173" s="109"/>
      <c r="I173" s="101"/>
      <c r="J173" s="102"/>
      <c r="K173" s="103"/>
      <c r="L173" s="100"/>
      <c r="M173" s="100"/>
      <c r="N173" s="127"/>
    </row>
    <row r="174" spans="1:18" s="20" customFormat="1">
      <c r="A174" s="116" t="s">
        <v>24</v>
      </c>
      <c r="B174" s="116"/>
      <c r="C174" s="51" t="s">
        <v>0</v>
      </c>
      <c r="D174" s="52">
        <f>+D175+D177+D179</f>
        <v>3</v>
      </c>
      <c r="E174" s="14">
        <v>472000</v>
      </c>
      <c r="F174" s="53">
        <v>648495.34</v>
      </c>
      <c r="G174" s="53">
        <v>553636.84</v>
      </c>
      <c r="H174" s="53">
        <v>50393</v>
      </c>
      <c r="I174" s="53">
        <v>44465.5</v>
      </c>
      <c r="J174" s="54"/>
      <c r="K174" s="5" t="s">
        <v>0</v>
      </c>
      <c r="L174" s="52"/>
      <c r="M174" s="51"/>
      <c r="N174" s="127"/>
    </row>
    <row r="175" spans="1:18" s="60" customFormat="1">
      <c r="A175" s="115" t="s">
        <v>99</v>
      </c>
      <c r="B175" s="115"/>
      <c r="C175" s="55"/>
      <c r="D175" s="55">
        <v>1</v>
      </c>
      <c r="E175" s="56"/>
      <c r="F175" s="57">
        <v>205238</v>
      </c>
      <c r="G175" s="57">
        <v>174452</v>
      </c>
      <c r="H175" s="57">
        <v>15393</v>
      </c>
      <c r="I175" s="57">
        <v>15393</v>
      </c>
      <c r="J175" s="58"/>
      <c r="K175" s="59"/>
      <c r="L175" s="55"/>
      <c r="M175" s="55"/>
      <c r="N175" s="126" t="s">
        <v>0</v>
      </c>
    </row>
    <row r="176" spans="1:18" s="288" customFormat="1" ht="59.25" customHeight="1">
      <c r="A176" s="278"/>
      <c r="B176" s="279" t="s">
        <v>635</v>
      </c>
      <c r="C176" s="280" t="s">
        <v>89</v>
      </c>
      <c r="D176" s="280"/>
      <c r="E176" s="281"/>
      <c r="F176" s="282">
        <v>205238</v>
      </c>
      <c r="G176" s="282">
        <v>174452</v>
      </c>
      <c r="H176" s="282">
        <v>15393</v>
      </c>
      <c r="I176" s="282">
        <v>15393</v>
      </c>
      <c r="J176" s="283" t="s">
        <v>90</v>
      </c>
      <c r="K176" s="284">
        <v>515</v>
      </c>
      <c r="L176" s="285">
        <v>100</v>
      </c>
      <c r="M176" s="285">
        <v>100</v>
      </c>
      <c r="N176" s="286">
        <v>5233.5600000000004</v>
      </c>
      <c r="O176" s="287"/>
      <c r="P176" s="287"/>
      <c r="Q176" s="287"/>
      <c r="R176" s="287"/>
    </row>
    <row r="177" spans="1:18" s="60" customFormat="1">
      <c r="A177" s="115" t="s">
        <v>101</v>
      </c>
      <c r="B177" s="115"/>
      <c r="C177" s="55"/>
      <c r="D177" s="55">
        <v>1</v>
      </c>
      <c r="E177" s="56"/>
      <c r="F177" s="57">
        <v>176470</v>
      </c>
      <c r="G177" s="57">
        <v>149999.5</v>
      </c>
      <c r="H177" s="57">
        <v>10000</v>
      </c>
      <c r="I177" s="57">
        <v>16470.5</v>
      </c>
      <c r="J177" s="58"/>
      <c r="K177" s="59"/>
      <c r="L177" s="55"/>
      <c r="M177" s="55"/>
      <c r="N177" s="126" t="s">
        <v>0</v>
      </c>
    </row>
    <row r="178" spans="1:18" s="138" customFormat="1" ht="66.75" customHeight="1">
      <c r="A178" s="84"/>
      <c r="B178" s="139" t="s">
        <v>724</v>
      </c>
      <c r="C178" s="80" t="s">
        <v>89</v>
      </c>
      <c r="D178" s="80"/>
      <c r="E178" s="113"/>
      <c r="F178" s="81">
        <v>176470</v>
      </c>
      <c r="G178" s="81">
        <v>149999.5</v>
      </c>
      <c r="H178" s="81">
        <v>10000</v>
      </c>
      <c r="I178" s="81">
        <v>16470.5</v>
      </c>
      <c r="J178" s="82" t="s">
        <v>90</v>
      </c>
      <c r="K178" s="83">
        <v>650</v>
      </c>
      <c r="L178" s="114">
        <v>100</v>
      </c>
      <c r="M178" s="114">
        <v>100</v>
      </c>
      <c r="N178" s="136">
        <v>4499.9799999999996</v>
      </c>
      <c r="O178" s="137"/>
      <c r="P178" s="137"/>
      <c r="Q178" s="137"/>
      <c r="R178" s="137"/>
    </row>
    <row r="179" spans="1:18" s="60" customFormat="1">
      <c r="A179" s="115" t="s">
        <v>156</v>
      </c>
      <c r="B179" s="115"/>
      <c r="C179" s="55"/>
      <c r="D179" s="55">
        <v>1</v>
      </c>
      <c r="E179" s="56"/>
      <c r="F179" s="57">
        <v>250662</v>
      </c>
      <c r="G179" s="57">
        <v>213060</v>
      </c>
      <c r="H179" s="57">
        <v>25000</v>
      </c>
      <c r="I179" s="57">
        <v>12602</v>
      </c>
      <c r="J179" s="58"/>
      <c r="K179" s="59"/>
      <c r="L179" s="55"/>
      <c r="M179" s="55"/>
      <c r="N179" s="126" t="s">
        <v>0</v>
      </c>
    </row>
    <row r="180" spans="1:18" s="138" customFormat="1" ht="66.75" customHeight="1">
      <c r="A180" s="84"/>
      <c r="B180" s="112" t="s">
        <v>636</v>
      </c>
      <c r="C180" s="80" t="s">
        <v>89</v>
      </c>
      <c r="D180" s="80"/>
      <c r="E180" s="113"/>
      <c r="F180" s="81">
        <v>250662</v>
      </c>
      <c r="G180" s="81">
        <v>213060</v>
      </c>
      <c r="H180" s="81">
        <v>25000</v>
      </c>
      <c r="I180" s="81">
        <v>12602</v>
      </c>
      <c r="J180" s="82" t="s">
        <v>90</v>
      </c>
      <c r="K180" s="83">
        <v>1450</v>
      </c>
      <c r="L180" s="114">
        <v>100</v>
      </c>
      <c r="M180" s="114">
        <v>100</v>
      </c>
      <c r="N180" s="136">
        <v>6391.8</v>
      </c>
      <c r="O180" s="137"/>
      <c r="P180" s="137"/>
      <c r="Q180" s="137"/>
      <c r="R180" s="137"/>
    </row>
    <row r="181" spans="1:18" s="104" customFormat="1">
      <c r="A181" s="105"/>
      <c r="B181" s="106" t="s">
        <v>82</v>
      </c>
      <c r="C181" s="107"/>
      <c r="D181" s="107"/>
      <c r="E181" s="108"/>
      <c r="F181" s="109">
        <v>16125.34</v>
      </c>
      <c r="G181" s="109">
        <v>16125.34</v>
      </c>
      <c r="H181" s="109"/>
      <c r="I181" s="101"/>
      <c r="J181" s="102"/>
      <c r="K181" s="103"/>
      <c r="L181" s="100"/>
      <c r="M181" s="100"/>
      <c r="N181" s="127"/>
    </row>
    <row r="182" spans="1:18" s="20" customFormat="1">
      <c r="A182" s="116" t="s">
        <v>25</v>
      </c>
      <c r="B182" s="116"/>
      <c r="C182" s="51" t="s">
        <v>0</v>
      </c>
      <c r="D182" s="52">
        <f>+D183+D190+D192</f>
        <v>9</v>
      </c>
      <c r="E182" s="14">
        <v>2752000</v>
      </c>
      <c r="F182" s="53">
        <v>3674583.38</v>
      </c>
      <c r="G182" s="53">
        <v>2678493.7700000005</v>
      </c>
      <c r="H182" s="53">
        <v>529371.6100000001</v>
      </c>
      <c r="I182" s="53">
        <v>466718</v>
      </c>
      <c r="J182" s="54"/>
      <c r="K182" s="5" t="s">
        <v>0</v>
      </c>
      <c r="L182" s="52"/>
      <c r="M182" s="51"/>
      <c r="N182" s="127"/>
    </row>
    <row r="183" spans="1:18" s="144" customFormat="1">
      <c r="A183" s="115" t="s">
        <v>99</v>
      </c>
      <c r="B183" s="115"/>
      <c r="C183" s="55"/>
      <c r="D183" s="55">
        <v>6</v>
      </c>
      <c r="E183" s="141"/>
      <c r="F183" s="57">
        <v>2545484.88</v>
      </c>
      <c r="G183" s="57">
        <v>1842254.61</v>
      </c>
      <c r="H183" s="57">
        <v>349012.27</v>
      </c>
      <c r="I183" s="57">
        <v>354218</v>
      </c>
      <c r="J183" s="58"/>
      <c r="K183" s="59"/>
      <c r="L183" s="142"/>
      <c r="M183" s="142"/>
      <c r="N183" s="143" t="s">
        <v>0</v>
      </c>
      <c r="O183" s="12"/>
      <c r="P183" s="12"/>
      <c r="Q183" s="12"/>
      <c r="R183" s="12"/>
    </row>
    <row r="184" spans="1:18" s="138" customFormat="1" ht="66.75" customHeight="1">
      <c r="A184" s="84"/>
      <c r="B184" s="112" t="s">
        <v>433</v>
      </c>
      <c r="C184" s="80" t="s">
        <v>88</v>
      </c>
      <c r="D184" s="80"/>
      <c r="E184" s="113"/>
      <c r="F184" s="81">
        <v>235237.2</v>
      </c>
      <c r="G184" s="81">
        <v>164666.04</v>
      </c>
      <c r="H184" s="81">
        <v>33071.160000000003</v>
      </c>
      <c r="I184" s="81">
        <v>37500</v>
      </c>
      <c r="J184" s="82" t="s">
        <v>90</v>
      </c>
      <c r="K184" s="83">
        <v>170</v>
      </c>
      <c r="L184" s="114">
        <v>100</v>
      </c>
      <c r="M184" s="114">
        <v>100</v>
      </c>
      <c r="N184" s="136">
        <v>4939.9799999999996</v>
      </c>
      <c r="O184" s="137"/>
      <c r="P184" s="137"/>
      <c r="Q184" s="137"/>
      <c r="R184" s="137"/>
    </row>
    <row r="185" spans="1:18" s="138" customFormat="1" ht="66.75" customHeight="1">
      <c r="A185" s="84"/>
      <c r="B185" s="112" t="s">
        <v>566</v>
      </c>
      <c r="C185" s="80" t="s">
        <v>88</v>
      </c>
      <c r="D185" s="80"/>
      <c r="E185" s="113"/>
      <c r="F185" s="81">
        <v>636094.58000000007</v>
      </c>
      <c r="G185" s="81">
        <v>445266.2</v>
      </c>
      <c r="H185" s="81">
        <v>100828.38</v>
      </c>
      <c r="I185" s="81">
        <v>90000</v>
      </c>
      <c r="J185" s="82" t="s">
        <v>90</v>
      </c>
      <c r="K185" s="83">
        <v>800</v>
      </c>
      <c r="L185" s="114">
        <v>100</v>
      </c>
      <c r="M185" s="114">
        <v>100</v>
      </c>
      <c r="N185" s="136">
        <v>13357.99</v>
      </c>
      <c r="O185" s="137"/>
      <c r="P185" s="137"/>
      <c r="Q185" s="137"/>
      <c r="R185" s="137"/>
    </row>
    <row r="186" spans="1:18" s="138" customFormat="1" ht="66.75" customHeight="1">
      <c r="A186" s="84"/>
      <c r="B186" s="112" t="s">
        <v>567</v>
      </c>
      <c r="C186" s="80" t="s">
        <v>88</v>
      </c>
      <c r="D186" s="80"/>
      <c r="E186" s="113"/>
      <c r="F186" s="81">
        <v>567111.6</v>
      </c>
      <c r="G186" s="81">
        <v>396978.12</v>
      </c>
      <c r="H186" s="81">
        <v>70133.48</v>
      </c>
      <c r="I186" s="81">
        <v>100000</v>
      </c>
      <c r="J186" s="82" t="s">
        <v>90</v>
      </c>
      <c r="K186" s="83">
        <v>600</v>
      </c>
      <c r="L186" s="114">
        <v>100</v>
      </c>
      <c r="M186" s="114">
        <v>100</v>
      </c>
      <c r="N186" s="136">
        <v>11909.34</v>
      </c>
      <c r="O186" s="137"/>
      <c r="P186" s="137"/>
      <c r="Q186" s="137"/>
      <c r="R186" s="137"/>
    </row>
    <row r="187" spans="1:18" s="138" customFormat="1" ht="66.75" customHeight="1">
      <c r="A187" s="84"/>
      <c r="B187" s="112" t="s">
        <v>568</v>
      </c>
      <c r="C187" s="80" t="s">
        <v>88</v>
      </c>
      <c r="D187" s="80"/>
      <c r="E187" s="113"/>
      <c r="F187" s="81">
        <v>452075.98</v>
      </c>
      <c r="G187" s="81">
        <v>376868.39</v>
      </c>
      <c r="H187" s="81">
        <v>45207.59</v>
      </c>
      <c r="I187" s="81">
        <v>30000</v>
      </c>
      <c r="J187" s="82" t="s">
        <v>90</v>
      </c>
      <c r="K187" s="83">
        <v>260</v>
      </c>
      <c r="L187" s="114">
        <v>100</v>
      </c>
      <c r="M187" s="114">
        <v>100</v>
      </c>
      <c r="N187" s="136">
        <v>11306.05</v>
      </c>
      <c r="O187" s="137"/>
      <c r="P187" s="137"/>
      <c r="Q187" s="137"/>
      <c r="R187" s="137"/>
    </row>
    <row r="188" spans="1:18" s="138" customFormat="1" ht="66.75" customHeight="1">
      <c r="A188" s="84"/>
      <c r="B188" s="112" t="s">
        <v>569</v>
      </c>
      <c r="C188" s="80" t="s">
        <v>88</v>
      </c>
      <c r="D188" s="80"/>
      <c r="E188" s="113"/>
      <c r="F188" s="81">
        <v>558120.41999999993</v>
      </c>
      <c r="G188" s="81">
        <v>390684.29</v>
      </c>
      <c r="H188" s="81">
        <v>83718.13</v>
      </c>
      <c r="I188" s="81">
        <v>83718</v>
      </c>
      <c r="J188" s="82" t="s">
        <v>90</v>
      </c>
      <c r="K188" s="83">
        <v>360</v>
      </c>
      <c r="L188" s="114">
        <v>100</v>
      </c>
      <c r="M188" s="114">
        <v>100</v>
      </c>
      <c r="N188" s="136">
        <v>11720.52</v>
      </c>
      <c r="O188" s="137"/>
      <c r="P188" s="137"/>
      <c r="Q188" s="137"/>
      <c r="R188" s="137"/>
    </row>
    <row r="189" spans="1:18" s="138" customFormat="1" ht="66.75" customHeight="1">
      <c r="A189" s="84"/>
      <c r="B189" s="112" t="s">
        <v>570</v>
      </c>
      <c r="C189" s="80" t="s">
        <v>88</v>
      </c>
      <c r="D189" s="80"/>
      <c r="E189" s="113"/>
      <c r="F189" s="81">
        <v>96845.1</v>
      </c>
      <c r="G189" s="81">
        <v>67791.570000000007</v>
      </c>
      <c r="H189" s="81">
        <v>16053.53</v>
      </c>
      <c r="I189" s="81">
        <v>13000</v>
      </c>
      <c r="J189" s="82" t="s">
        <v>90</v>
      </c>
      <c r="K189" s="83">
        <v>38</v>
      </c>
      <c r="L189" s="114">
        <v>100</v>
      </c>
      <c r="M189" s="114">
        <v>100</v>
      </c>
      <c r="N189" s="136">
        <v>2033.75</v>
      </c>
      <c r="O189" s="137"/>
      <c r="P189" s="137"/>
      <c r="Q189" s="137"/>
      <c r="R189" s="137"/>
    </row>
    <row r="190" spans="1:18" s="60" customFormat="1">
      <c r="A190" s="115" t="s">
        <v>100</v>
      </c>
      <c r="B190" s="115"/>
      <c r="C190" s="55"/>
      <c r="D190" s="55">
        <v>1</v>
      </c>
      <c r="E190" s="56"/>
      <c r="F190" s="57">
        <v>249772.59999999998</v>
      </c>
      <c r="G190" s="57">
        <v>197306.71</v>
      </c>
      <c r="H190" s="57">
        <v>37465.89</v>
      </c>
      <c r="I190" s="57">
        <v>15000</v>
      </c>
      <c r="J190" s="58"/>
      <c r="K190" s="59"/>
      <c r="L190" s="55"/>
      <c r="M190" s="55"/>
      <c r="N190" s="126" t="s">
        <v>0</v>
      </c>
    </row>
    <row r="191" spans="1:18" ht="66.75" customHeight="1">
      <c r="A191" s="62"/>
      <c r="B191" s="78" t="s">
        <v>252</v>
      </c>
      <c r="C191" s="63" t="s">
        <v>88</v>
      </c>
      <c r="D191" s="63"/>
      <c r="E191" s="4"/>
      <c r="F191" s="64">
        <v>249772.59999999998</v>
      </c>
      <c r="G191" s="64">
        <v>197306.71</v>
      </c>
      <c r="H191" s="64">
        <v>37465.89</v>
      </c>
      <c r="I191" s="64">
        <v>15000</v>
      </c>
      <c r="J191" s="65" t="s">
        <v>90</v>
      </c>
      <c r="K191" s="66">
        <v>200</v>
      </c>
      <c r="L191" s="134">
        <v>100</v>
      </c>
      <c r="M191" s="134">
        <v>100</v>
      </c>
      <c r="N191" s="135">
        <v>5919.2</v>
      </c>
      <c r="O191" s="68"/>
      <c r="P191" s="68"/>
      <c r="Q191" s="68"/>
      <c r="R191" s="68"/>
    </row>
    <row r="192" spans="1:18" s="60" customFormat="1">
      <c r="A192" s="118" t="s">
        <v>103</v>
      </c>
      <c r="B192" s="119"/>
      <c r="C192" s="55"/>
      <c r="D192" s="55">
        <v>2</v>
      </c>
      <c r="E192" s="56"/>
      <c r="F192" s="57">
        <v>801311.53</v>
      </c>
      <c r="G192" s="57">
        <v>560918.08000000007</v>
      </c>
      <c r="H192" s="57">
        <v>142893.45000000001</v>
      </c>
      <c r="I192" s="57">
        <v>97500</v>
      </c>
      <c r="J192" s="58"/>
      <c r="K192" s="59"/>
      <c r="L192" s="55"/>
      <c r="M192" s="55"/>
      <c r="N192" s="126" t="s">
        <v>0</v>
      </c>
    </row>
    <row r="193" spans="1:18" s="299" customFormat="1" ht="66.75" customHeight="1">
      <c r="A193" s="289"/>
      <c r="B193" s="290" t="s">
        <v>253</v>
      </c>
      <c r="C193" s="291" t="s">
        <v>88</v>
      </c>
      <c r="D193" s="291"/>
      <c r="E193" s="292"/>
      <c r="F193" s="293">
        <v>484499.3</v>
      </c>
      <c r="G193" s="293">
        <v>339149.51</v>
      </c>
      <c r="H193" s="293">
        <v>80349.789999999994</v>
      </c>
      <c r="I193" s="293">
        <v>65000</v>
      </c>
      <c r="J193" s="294" t="s">
        <v>90</v>
      </c>
      <c r="K193" s="295">
        <v>140</v>
      </c>
      <c r="L193" s="296">
        <v>100</v>
      </c>
      <c r="M193" s="296">
        <v>100</v>
      </c>
      <c r="N193" s="297">
        <v>10174.49</v>
      </c>
      <c r="O193" s="298"/>
      <c r="P193" s="298"/>
      <c r="Q193" s="298"/>
      <c r="R193" s="298"/>
    </row>
    <row r="194" spans="1:18" s="138" customFormat="1" ht="66.75" customHeight="1">
      <c r="A194" s="84"/>
      <c r="B194" s="112" t="s">
        <v>726</v>
      </c>
      <c r="C194" s="80" t="s">
        <v>88</v>
      </c>
      <c r="D194" s="80"/>
      <c r="E194" s="113"/>
      <c r="F194" s="81">
        <v>316812.23</v>
      </c>
      <c r="G194" s="81">
        <v>221768.57</v>
      </c>
      <c r="H194" s="81">
        <v>62543.66</v>
      </c>
      <c r="I194" s="81">
        <v>32500</v>
      </c>
      <c r="J194" s="82" t="s">
        <v>492</v>
      </c>
      <c r="K194" s="83">
        <v>255</v>
      </c>
      <c r="L194" s="114">
        <v>100</v>
      </c>
      <c r="M194" s="114">
        <v>100</v>
      </c>
      <c r="N194" s="136">
        <v>6653.05</v>
      </c>
      <c r="O194" s="137"/>
      <c r="P194" s="137"/>
      <c r="Q194" s="137"/>
      <c r="R194" s="137"/>
    </row>
    <row r="195" spans="1:18" s="104" customFormat="1">
      <c r="A195" s="105"/>
      <c r="B195" s="106" t="s">
        <v>82</v>
      </c>
      <c r="C195" s="107"/>
      <c r="D195" s="107"/>
      <c r="E195" s="108"/>
      <c r="F195" s="109">
        <v>78014.37000000001</v>
      </c>
      <c r="G195" s="109">
        <v>78014.37000000001</v>
      </c>
      <c r="H195" s="109"/>
      <c r="I195" s="101"/>
      <c r="J195" s="102"/>
      <c r="K195" s="103"/>
      <c r="L195" s="100"/>
      <c r="M195" s="100"/>
      <c r="N195" s="127"/>
    </row>
    <row r="196" spans="1:18" s="68" customFormat="1">
      <c r="A196" s="116" t="s">
        <v>26</v>
      </c>
      <c r="B196" s="116"/>
      <c r="C196" s="51" t="s">
        <v>0</v>
      </c>
      <c r="D196" s="52">
        <f>+D197+D210+D212+D217+D219+D221</f>
        <v>31</v>
      </c>
      <c r="E196" s="4">
        <v>5879000</v>
      </c>
      <c r="F196" s="53">
        <v>8702215.2300000023</v>
      </c>
      <c r="G196" s="53">
        <v>6600705.5299999993</v>
      </c>
      <c r="H196" s="53">
        <v>1276527.8699999999</v>
      </c>
      <c r="I196" s="53">
        <v>824981.83</v>
      </c>
      <c r="J196" s="54"/>
      <c r="K196" s="5" t="s">
        <v>0</v>
      </c>
      <c r="L196" s="145"/>
      <c r="M196" s="146"/>
      <c r="N196" s="135"/>
    </row>
    <row r="197" spans="1:18" s="144" customFormat="1">
      <c r="A197" s="115" t="s">
        <v>99</v>
      </c>
      <c r="B197" s="115"/>
      <c r="C197" s="55"/>
      <c r="D197" s="55">
        <v>12</v>
      </c>
      <c r="E197" s="141"/>
      <c r="F197" s="57">
        <v>3738124.1600000006</v>
      </c>
      <c r="G197" s="57">
        <v>2892557.26</v>
      </c>
      <c r="H197" s="57">
        <v>560721.63</v>
      </c>
      <c r="I197" s="57">
        <v>284845.26999999996</v>
      </c>
      <c r="J197" s="58"/>
      <c r="K197" s="59"/>
      <c r="L197" s="142"/>
      <c r="M197" s="142"/>
      <c r="N197" s="143" t="s">
        <v>0</v>
      </c>
      <c r="O197" s="12"/>
      <c r="P197" s="12"/>
      <c r="Q197" s="12"/>
      <c r="R197" s="12"/>
    </row>
    <row r="198" spans="1:18" ht="66.75" customHeight="1">
      <c r="A198" s="62"/>
      <c r="B198" s="78" t="s">
        <v>116</v>
      </c>
      <c r="C198" s="63" t="s">
        <v>88</v>
      </c>
      <c r="D198" s="63"/>
      <c r="E198" s="4"/>
      <c r="F198" s="64">
        <v>196145.05000000002</v>
      </c>
      <c r="G198" s="64">
        <v>137301.54</v>
      </c>
      <c r="H198" s="64">
        <v>29421.759999999998</v>
      </c>
      <c r="I198" s="64">
        <v>29421.75</v>
      </c>
      <c r="J198" s="65" t="s">
        <v>90</v>
      </c>
      <c r="K198" s="66">
        <v>162</v>
      </c>
      <c r="L198" s="134">
        <v>100</v>
      </c>
      <c r="M198" s="134">
        <v>100</v>
      </c>
      <c r="N198" s="135">
        <v>4119.05</v>
      </c>
      <c r="O198" s="68"/>
      <c r="P198" s="68"/>
      <c r="Q198" s="68"/>
      <c r="R198" s="68"/>
    </row>
    <row r="199" spans="1:18" ht="66.75" customHeight="1">
      <c r="A199" s="62"/>
      <c r="B199" s="78" t="s">
        <v>117</v>
      </c>
      <c r="C199" s="63" t="s">
        <v>88</v>
      </c>
      <c r="D199" s="63"/>
      <c r="E199" s="4"/>
      <c r="F199" s="64">
        <v>179974.93</v>
      </c>
      <c r="G199" s="64">
        <v>143979.94</v>
      </c>
      <c r="H199" s="64">
        <v>26996.240000000002</v>
      </c>
      <c r="I199" s="64">
        <v>8998.75</v>
      </c>
      <c r="J199" s="65" t="s">
        <v>90</v>
      </c>
      <c r="K199" s="66">
        <v>135</v>
      </c>
      <c r="L199" s="134">
        <v>100</v>
      </c>
      <c r="M199" s="134">
        <v>100</v>
      </c>
      <c r="N199" s="135">
        <v>4319.3999999999996</v>
      </c>
      <c r="O199" s="68"/>
      <c r="P199" s="68"/>
      <c r="Q199" s="68"/>
      <c r="R199" s="68"/>
    </row>
    <row r="200" spans="1:18" ht="66.75" customHeight="1">
      <c r="A200" s="62"/>
      <c r="B200" s="78" t="s">
        <v>118</v>
      </c>
      <c r="C200" s="63" t="s">
        <v>88</v>
      </c>
      <c r="D200" s="63"/>
      <c r="E200" s="4"/>
      <c r="F200" s="64">
        <v>186211.93000000002</v>
      </c>
      <c r="G200" s="64">
        <v>148969.54</v>
      </c>
      <c r="H200" s="64">
        <v>27931.79</v>
      </c>
      <c r="I200" s="64">
        <v>9310.6</v>
      </c>
      <c r="J200" s="65" t="s">
        <v>90</v>
      </c>
      <c r="K200" s="66">
        <v>20</v>
      </c>
      <c r="L200" s="134">
        <v>100</v>
      </c>
      <c r="M200" s="134">
        <v>100</v>
      </c>
      <c r="N200" s="135">
        <v>4469.09</v>
      </c>
      <c r="O200" s="68"/>
      <c r="P200" s="68"/>
      <c r="Q200" s="68"/>
      <c r="R200" s="68"/>
    </row>
    <row r="201" spans="1:18" ht="66.75" customHeight="1">
      <c r="A201" s="62"/>
      <c r="B201" s="78" t="s">
        <v>119</v>
      </c>
      <c r="C201" s="63" t="s">
        <v>88</v>
      </c>
      <c r="D201" s="63"/>
      <c r="E201" s="4"/>
      <c r="F201" s="64">
        <v>391067.22000000003</v>
      </c>
      <c r="G201" s="64">
        <v>312853.78000000003</v>
      </c>
      <c r="H201" s="64">
        <v>58660.08</v>
      </c>
      <c r="I201" s="64">
        <v>19553.36</v>
      </c>
      <c r="J201" s="65" t="s">
        <v>90</v>
      </c>
      <c r="K201" s="66">
        <v>146</v>
      </c>
      <c r="L201" s="134">
        <v>100</v>
      </c>
      <c r="M201" s="134">
        <v>100</v>
      </c>
      <c r="N201" s="135">
        <v>9385.6</v>
      </c>
      <c r="O201" s="68"/>
      <c r="P201" s="68"/>
      <c r="Q201" s="68"/>
      <c r="R201" s="68"/>
    </row>
    <row r="202" spans="1:18" ht="66.75" customHeight="1">
      <c r="A202" s="62"/>
      <c r="B202" s="78" t="s">
        <v>105</v>
      </c>
      <c r="C202" s="63" t="s">
        <v>88</v>
      </c>
      <c r="D202" s="63"/>
      <c r="E202" s="4"/>
      <c r="F202" s="64">
        <v>278449.99</v>
      </c>
      <c r="G202" s="64">
        <v>222759.99</v>
      </c>
      <c r="H202" s="64">
        <v>41767.5</v>
      </c>
      <c r="I202" s="64">
        <v>13922.5</v>
      </c>
      <c r="J202" s="65" t="s">
        <v>90</v>
      </c>
      <c r="K202" s="66">
        <v>47</v>
      </c>
      <c r="L202" s="134">
        <v>100</v>
      </c>
      <c r="M202" s="134">
        <v>100</v>
      </c>
      <c r="N202" s="135">
        <v>6682.8</v>
      </c>
      <c r="O202" s="68"/>
      <c r="P202" s="68"/>
      <c r="Q202" s="68"/>
      <c r="R202" s="68"/>
    </row>
    <row r="203" spans="1:18" ht="66.75" customHeight="1">
      <c r="A203" s="62"/>
      <c r="B203" s="78" t="s">
        <v>120</v>
      </c>
      <c r="C203" s="63" t="s">
        <v>88</v>
      </c>
      <c r="D203" s="63"/>
      <c r="E203" s="4"/>
      <c r="F203" s="64">
        <v>496101.20999999996</v>
      </c>
      <c r="G203" s="64">
        <v>347270.85</v>
      </c>
      <c r="H203" s="64">
        <v>74415.179999999993</v>
      </c>
      <c r="I203" s="64">
        <v>74415.179999999993</v>
      </c>
      <c r="J203" s="65" t="s">
        <v>90</v>
      </c>
      <c r="K203" s="66">
        <v>580</v>
      </c>
      <c r="L203" s="134">
        <v>100</v>
      </c>
      <c r="M203" s="134">
        <v>100</v>
      </c>
      <c r="N203" s="135">
        <v>10418.129999999999</v>
      </c>
      <c r="O203" s="68"/>
      <c r="P203" s="68"/>
      <c r="Q203" s="68"/>
      <c r="R203" s="68"/>
    </row>
    <row r="204" spans="1:18" ht="66.75" customHeight="1">
      <c r="A204" s="62"/>
      <c r="B204" s="78" t="s">
        <v>121</v>
      </c>
      <c r="C204" s="63" t="s">
        <v>88</v>
      </c>
      <c r="D204" s="63"/>
      <c r="E204" s="4"/>
      <c r="F204" s="64">
        <v>325794.55</v>
      </c>
      <c r="G204" s="64">
        <v>260635.64</v>
      </c>
      <c r="H204" s="64">
        <v>48869.18</v>
      </c>
      <c r="I204" s="64">
        <v>16289.73</v>
      </c>
      <c r="J204" s="65" t="s">
        <v>90</v>
      </c>
      <c r="K204" s="66">
        <v>48</v>
      </c>
      <c r="L204" s="134">
        <v>100</v>
      </c>
      <c r="M204" s="134">
        <v>100</v>
      </c>
      <c r="N204" s="135">
        <v>7819.07</v>
      </c>
      <c r="O204" s="68"/>
      <c r="P204" s="68"/>
      <c r="Q204" s="68"/>
      <c r="R204" s="68"/>
    </row>
    <row r="205" spans="1:18" ht="66.75" customHeight="1">
      <c r="A205" s="62"/>
      <c r="B205" s="78" t="s">
        <v>122</v>
      </c>
      <c r="C205" s="63" t="s">
        <v>88</v>
      </c>
      <c r="D205" s="63"/>
      <c r="E205" s="4"/>
      <c r="F205" s="64">
        <v>398010.31</v>
      </c>
      <c r="G205" s="64">
        <v>318408.25</v>
      </c>
      <c r="H205" s="64">
        <v>59701.55</v>
      </c>
      <c r="I205" s="64">
        <v>19900.509999999998</v>
      </c>
      <c r="J205" s="65" t="s">
        <v>90</v>
      </c>
      <c r="K205" s="66">
        <v>245</v>
      </c>
      <c r="L205" s="134">
        <v>100</v>
      </c>
      <c r="M205" s="134">
        <v>100</v>
      </c>
      <c r="N205" s="135">
        <v>9552.25</v>
      </c>
      <c r="O205" s="68"/>
      <c r="P205" s="68"/>
      <c r="Q205" s="68"/>
      <c r="R205" s="68"/>
    </row>
    <row r="206" spans="1:18" ht="66.75" customHeight="1">
      <c r="A206" s="62"/>
      <c r="B206" s="78" t="s">
        <v>123</v>
      </c>
      <c r="C206" s="63" t="s">
        <v>88</v>
      </c>
      <c r="D206" s="63"/>
      <c r="E206" s="4"/>
      <c r="F206" s="64">
        <v>287334.46999999997</v>
      </c>
      <c r="G206" s="64">
        <v>201134.13</v>
      </c>
      <c r="H206" s="64">
        <v>43100.17</v>
      </c>
      <c r="I206" s="64">
        <v>43100.17</v>
      </c>
      <c r="J206" s="65" t="s">
        <v>90</v>
      </c>
      <c r="K206" s="66">
        <v>350</v>
      </c>
      <c r="L206" s="134">
        <v>100</v>
      </c>
      <c r="M206" s="134">
        <v>100</v>
      </c>
      <c r="N206" s="135">
        <v>6034.02</v>
      </c>
      <c r="O206" s="68"/>
      <c r="P206" s="68"/>
      <c r="Q206" s="68"/>
      <c r="R206" s="68"/>
    </row>
    <row r="207" spans="1:18" s="299" customFormat="1" ht="66.75" customHeight="1">
      <c r="A207" s="289"/>
      <c r="B207" s="290" t="s">
        <v>124</v>
      </c>
      <c r="C207" s="291" t="s">
        <v>88</v>
      </c>
      <c r="D207" s="291"/>
      <c r="E207" s="292"/>
      <c r="F207" s="293">
        <v>368501.49</v>
      </c>
      <c r="G207" s="293">
        <v>294801.19</v>
      </c>
      <c r="H207" s="293">
        <v>55275.23</v>
      </c>
      <c r="I207" s="293">
        <v>18425.07</v>
      </c>
      <c r="J207" s="294" t="s">
        <v>90</v>
      </c>
      <c r="K207" s="295">
        <v>140</v>
      </c>
      <c r="L207" s="296">
        <v>100</v>
      </c>
      <c r="M207" s="296">
        <v>100</v>
      </c>
      <c r="N207" s="297">
        <v>8844.0400000000009</v>
      </c>
      <c r="O207" s="298"/>
      <c r="P207" s="298"/>
      <c r="Q207" s="298"/>
      <c r="R207" s="298"/>
    </row>
    <row r="208" spans="1:18" s="138" customFormat="1" ht="66.75" customHeight="1">
      <c r="A208" s="84"/>
      <c r="B208" s="112" t="s">
        <v>473</v>
      </c>
      <c r="C208" s="80" t="s">
        <v>88</v>
      </c>
      <c r="D208" s="80"/>
      <c r="E208" s="113"/>
      <c r="F208" s="81">
        <v>387814.56</v>
      </c>
      <c r="G208" s="81">
        <v>310267.65000000002</v>
      </c>
      <c r="H208" s="81">
        <v>58175.18</v>
      </c>
      <c r="I208" s="81">
        <v>19371.73</v>
      </c>
      <c r="J208" s="82" t="s">
        <v>90</v>
      </c>
      <c r="K208" s="83">
        <v>128</v>
      </c>
      <c r="L208" s="114">
        <v>100</v>
      </c>
      <c r="M208" s="114">
        <v>100</v>
      </c>
      <c r="N208" s="136">
        <v>9308.0300000000007</v>
      </c>
      <c r="O208" s="137"/>
      <c r="P208" s="137"/>
      <c r="Q208" s="137"/>
      <c r="R208" s="137"/>
    </row>
    <row r="209" spans="1:18" s="138" customFormat="1" ht="66.75" customHeight="1">
      <c r="A209" s="84"/>
      <c r="B209" s="112" t="s">
        <v>728</v>
      </c>
      <c r="C209" s="80" t="s">
        <v>88</v>
      </c>
      <c r="D209" s="80"/>
      <c r="E209" s="113"/>
      <c r="F209" s="81">
        <v>242718.45</v>
      </c>
      <c r="G209" s="81">
        <v>194174.76</v>
      </c>
      <c r="H209" s="81">
        <v>36407.769999999997</v>
      </c>
      <c r="I209" s="81">
        <v>12135.92</v>
      </c>
      <c r="J209" s="82" t="s">
        <v>90</v>
      </c>
      <c r="K209" s="83">
        <v>68</v>
      </c>
      <c r="L209" s="114">
        <v>100</v>
      </c>
      <c r="M209" s="114">
        <v>100</v>
      </c>
      <c r="N209" s="136">
        <v>5825.24</v>
      </c>
      <c r="O209" s="137"/>
      <c r="P209" s="137"/>
      <c r="Q209" s="137"/>
      <c r="R209" s="137"/>
    </row>
    <row r="210" spans="1:18" s="144" customFormat="1">
      <c r="A210" s="115" t="s">
        <v>100</v>
      </c>
      <c r="B210" s="115"/>
      <c r="C210" s="55"/>
      <c r="D210" s="55">
        <v>1</v>
      </c>
      <c r="E210" s="141"/>
      <c r="F210" s="57">
        <v>390561.41000000003</v>
      </c>
      <c r="G210" s="57">
        <v>312449.13</v>
      </c>
      <c r="H210" s="57">
        <v>58584.21</v>
      </c>
      <c r="I210" s="57">
        <v>19528.07</v>
      </c>
      <c r="J210" s="58"/>
      <c r="K210" s="59"/>
      <c r="L210" s="142"/>
      <c r="M210" s="142"/>
      <c r="N210" s="143" t="s">
        <v>0</v>
      </c>
      <c r="O210" s="12"/>
      <c r="P210" s="12"/>
      <c r="Q210" s="12"/>
      <c r="R210" s="12"/>
    </row>
    <row r="211" spans="1:18" ht="66.75" customHeight="1">
      <c r="A211" s="62"/>
      <c r="B211" s="78" t="s">
        <v>125</v>
      </c>
      <c r="C211" s="63" t="s">
        <v>88</v>
      </c>
      <c r="D211" s="63"/>
      <c r="E211" s="4"/>
      <c r="F211" s="64">
        <v>390561.41000000003</v>
      </c>
      <c r="G211" s="64">
        <v>312449.13</v>
      </c>
      <c r="H211" s="64">
        <v>58584.21</v>
      </c>
      <c r="I211" s="64">
        <v>19528.07</v>
      </c>
      <c r="J211" s="65" t="s">
        <v>90</v>
      </c>
      <c r="K211" s="66">
        <v>120</v>
      </c>
      <c r="L211" s="134">
        <v>100</v>
      </c>
      <c r="M211" s="134">
        <v>100</v>
      </c>
      <c r="N211" s="135">
        <v>9373.4699999999993</v>
      </c>
      <c r="O211" s="68"/>
      <c r="P211" s="68"/>
      <c r="Q211" s="68"/>
      <c r="R211" s="68"/>
    </row>
    <row r="212" spans="1:18" s="144" customFormat="1">
      <c r="A212" s="118" t="s">
        <v>103</v>
      </c>
      <c r="B212" s="119"/>
      <c r="C212" s="55"/>
      <c r="D212" s="55">
        <v>4</v>
      </c>
      <c r="E212" s="141"/>
      <c r="F212" s="57">
        <v>965352.23</v>
      </c>
      <c r="G212" s="57">
        <v>675746.55</v>
      </c>
      <c r="H212" s="57">
        <v>144802.84999999998</v>
      </c>
      <c r="I212" s="57">
        <v>144802.82999999999</v>
      </c>
      <c r="J212" s="58"/>
      <c r="K212" s="59"/>
      <c r="L212" s="142"/>
      <c r="M212" s="142"/>
      <c r="N212" s="143" t="s">
        <v>0</v>
      </c>
      <c r="O212" s="12"/>
      <c r="P212" s="12"/>
      <c r="Q212" s="12"/>
      <c r="R212" s="12"/>
    </row>
    <row r="213" spans="1:18" ht="66.75" customHeight="1">
      <c r="A213" s="62"/>
      <c r="B213" s="78" t="s">
        <v>106</v>
      </c>
      <c r="C213" s="63" t="s">
        <v>88</v>
      </c>
      <c r="D213" s="63"/>
      <c r="E213" s="4"/>
      <c r="F213" s="64">
        <v>354182.24</v>
      </c>
      <c r="G213" s="64">
        <v>247927.56</v>
      </c>
      <c r="H213" s="64">
        <v>53127.34</v>
      </c>
      <c r="I213" s="64">
        <v>53127.34</v>
      </c>
      <c r="J213" s="65" t="s">
        <v>90</v>
      </c>
      <c r="K213" s="66">
        <v>100</v>
      </c>
      <c r="L213" s="134">
        <v>100</v>
      </c>
      <c r="M213" s="134">
        <v>100</v>
      </c>
      <c r="N213" s="135">
        <v>7437.83</v>
      </c>
      <c r="O213" s="68"/>
      <c r="P213" s="68"/>
      <c r="Q213" s="68"/>
      <c r="R213" s="68"/>
    </row>
    <row r="214" spans="1:18" ht="66.75" customHeight="1">
      <c r="A214" s="62"/>
      <c r="B214" s="78" t="s">
        <v>126</v>
      </c>
      <c r="C214" s="63" t="s">
        <v>88</v>
      </c>
      <c r="D214" s="63"/>
      <c r="E214" s="4"/>
      <c r="F214" s="64">
        <v>121479.16</v>
      </c>
      <c r="G214" s="64">
        <v>85035.41</v>
      </c>
      <c r="H214" s="64">
        <v>18221.88</v>
      </c>
      <c r="I214" s="64">
        <v>18221.87</v>
      </c>
      <c r="J214" s="65" t="s">
        <v>90</v>
      </c>
      <c r="K214" s="66">
        <v>90</v>
      </c>
      <c r="L214" s="134">
        <v>100</v>
      </c>
      <c r="M214" s="134">
        <v>100</v>
      </c>
      <c r="N214" s="135">
        <v>2551.06</v>
      </c>
      <c r="O214" s="68"/>
      <c r="P214" s="68"/>
      <c r="Q214" s="68"/>
      <c r="R214" s="68"/>
    </row>
    <row r="215" spans="1:18" ht="66.75" customHeight="1">
      <c r="A215" s="62"/>
      <c r="B215" s="78" t="s">
        <v>127</v>
      </c>
      <c r="C215" s="63" t="s">
        <v>88</v>
      </c>
      <c r="D215" s="63"/>
      <c r="E215" s="4"/>
      <c r="F215" s="64">
        <v>298249.74</v>
      </c>
      <c r="G215" s="64">
        <v>208774.82</v>
      </c>
      <c r="H215" s="64">
        <v>44737.46</v>
      </c>
      <c r="I215" s="64">
        <v>44737.46</v>
      </c>
      <c r="J215" s="65" t="s">
        <v>90</v>
      </c>
      <c r="K215" s="66">
        <v>80</v>
      </c>
      <c r="L215" s="134">
        <v>100</v>
      </c>
      <c r="M215" s="134">
        <v>100</v>
      </c>
      <c r="N215" s="135">
        <v>6263.24</v>
      </c>
      <c r="O215" s="68"/>
      <c r="P215" s="68"/>
      <c r="Q215" s="68"/>
      <c r="R215" s="68"/>
    </row>
    <row r="216" spans="1:18" ht="66.75" customHeight="1">
      <c r="A216" s="62"/>
      <c r="B216" s="78" t="s">
        <v>128</v>
      </c>
      <c r="C216" s="63" t="s">
        <v>88</v>
      </c>
      <c r="D216" s="63"/>
      <c r="E216" s="4"/>
      <c r="F216" s="64">
        <v>191441.09</v>
      </c>
      <c r="G216" s="64">
        <v>134008.76</v>
      </c>
      <c r="H216" s="64">
        <v>28716.17</v>
      </c>
      <c r="I216" s="64">
        <v>28716.16</v>
      </c>
      <c r="J216" s="65" t="s">
        <v>90</v>
      </c>
      <c r="K216" s="66">
        <v>100</v>
      </c>
      <c r="L216" s="134">
        <v>100</v>
      </c>
      <c r="M216" s="134">
        <v>100</v>
      </c>
      <c r="N216" s="135">
        <v>4020.26</v>
      </c>
      <c r="O216" s="68"/>
      <c r="P216" s="68"/>
      <c r="Q216" s="68"/>
      <c r="R216" s="68"/>
    </row>
    <row r="217" spans="1:18" s="144" customFormat="1">
      <c r="A217" s="115" t="s">
        <v>101</v>
      </c>
      <c r="B217" s="115"/>
      <c r="C217" s="55"/>
      <c r="D217" s="55">
        <v>1</v>
      </c>
      <c r="E217" s="141"/>
      <c r="F217" s="57">
        <v>405763.5</v>
      </c>
      <c r="G217" s="57">
        <v>284034.45</v>
      </c>
      <c r="H217" s="57">
        <v>60864.52</v>
      </c>
      <c r="I217" s="57">
        <v>60864.53</v>
      </c>
      <c r="J217" s="58"/>
      <c r="K217" s="59"/>
      <c r="L217" s="142"/>
      <c r="M217" s="142"/>
      <c r="N217" s="143" t="s">
        <v>0</v>
      </c>
      <c r="O217" s="12"/>
      <c r="P217" s="12"/>
      <c r="Q217" s="12"/>
      <c r="R217" s="12"/>
    </row>
    <row r="218" spans="1:18" ht="66.75" customHeight="1">
      <c r="A218" s="62"/>
      <c r="B218" s="78" t="s">
        <v>107</v>
      </c>
      <c r="C218" s="63" t="s">
        <v>88</v>
      </c>
      <c r="D218" s="63"/>
      <c r="E218" s="4"/>
      <c r="F218" s="64">
        <v>405763.5</v>
      </c>
      <c r="G218" s="64">
        <v>284034.45</v>
      </c>
      <c r="H218" s="64">
        <v>60864.52</v>
      </c>
      <c r="I218" s="64">
        <v>60864.53</v>
      </c>
      <c r="J218" s="65" t="s">
        <v>90</v>
      </c>
      <c r="K218" s="66">
        <v>225</v>
      </c>
      <c r="L218" s="134">
        <v>100</v>
      </c>
      <c r="M218" s="134">
        <v>100</v>
      </c>
      <c r="N218" s="135">
        <v>8521.0300000000007</v>
      </c>
      <c r="O218" s="68"/>
      <c r="P218" s="68"/>
      <c r="Q218" s="68"/>
      <c r="R218" s="68"/>
    </row>
    <row r="219" spans="1:18" s="144" customFormat="1">
      <c r="A219" s="115" t="s">
        <v>104</v>
      </c>
      <c r="B219" s="115"/>
      <c r="C219" s="55"/>
      <c r="D219" s="55">
        <v>1</v>
      </c>
      <c r="E219" s="141"/>
      <c r="F219" s="57">
        <v>95000</v>
      </c>
      <c r="G219" s="57">
        <v>66500</v>
      </c>
      <c r="H219" s="57">
        <v>14250</v>
      </c>
      <c r="I219" s="57">
        <v>14250</v>
      </c>
      <c r="J219" s="58"/>
      <c r="K219" s="59"/>
      <c r="L219" s="142"/>
      <c r="M219" s="142"/>
      <c r="N219" s="143" t="s">
        <v>0</v>
      </c>
      <c r="O219" s="12"/>
      <c r="P219" s="12"/>
      <c r="Q219" s="12"/>
      <c r="R219" s="12"/>
    </row>
    <row r="220" spans="1:18" ht="66.75" customHeight="1">
      <c r="A220" s="62"/>
      <c r="B220" s="78" t="s">
        <v>136</v>
      </c>
      <c r="C220" s="63" t="s">
        <v>88</v>
      </c>
      <c r="D220" s="63"/>
      <c r="E220" s="4"/>
      <c r="F220" s="64">
        <v>95000</v>
      </c>
      <c r="G220" s="64">
        <v>66500</v>
      </c>
      <c r="H220" s="64">
        <v>14250</v>
      </c>
      <c r="I220" s="64">
        <v>14250</v>
      </c>
      <c r="J220" s="65" t="s">
        <v>90</v>
      </c>
      <c r="K220" s="66">
        <v>350</v>
      </c>
      <c r="L220" s="134">
        <v>100</v>
      </c>
      <c r="M220" s="134">
        <v>100</v>
      </c>
      <c r="N220" s="135">
        <v>1995</v>
      </c>
      <c r="O220" s="68"/>
      <c r="P220" s="68"/>
      <c r="Q220" s="68"/>
      <c r="R220" s="68"/>
    </row>
    <row r="221" spans="1:18" s="144" customFormat="1">
      <c r="A221" s="115" t="s">
        <v>102</v>
      </c>
      <c r="B221" s="115"/>
      <c r="C221" s="55"/>
      <c r="D221" s="55">
        <v>12</v>
      </c>
      <c r="E221" s="141"/>
      <c r="F221" s="57">
        <v>2915160.37</v>
      </c>
      <c r="G221" s="57">
        <v>2177164.58</v>
      </c>
      <c r="H221" s="57">
        <v>437304.65999999992</v>
      </c>
      <c r="I221" s="57">
        <v>300691.13</v>
      </c>
      <c r="J221" s="58"/>
      <c r="K221" s="59"/>
      <c r="L221" s="142"/>
      <c r="M221" s="142"/>
      <c r="N221" s="143" t="s">
        <v>0</v>
      </c>
      <c r="O221" s="12"/>
      <c r="P221" s="12"/>
      <c r="Q221" s="12"/>
      <c r="R221" s="12"/>
    </row>
    <row r="222" spans="1:18" s="299" customFormat="1" ht="66.75" customHeight="1">
      <c r="A222" s="289"/>
      <c r="B222" s="290" t="s">
        <v>129</v>
      </c>
      <c r="C222" s="291" t="s">
        <v>88</v>
      </c>
      <c r="D222" s="291"/>
      <c r="E222" s="292"/>
      <c r="F222" s="293">
        <v>239063.69</v>
      </c>
      <c r="G222" s="293">
        <v>167344.59</v>
      </c>
      <c r="H222" s="293">
        <v>35859.550000000003</v>
      </c>
      <c r="I222" s="293">
        <v>35859.550000000003</v>
      </c>
      <c r="J222" s="294" t="s">
        <v>90</v>
      </c>
      <c r="K222" s="295">
        <v>350</v>
      </c>
      <c r="L222" s="296">
        <v>100</v>
      </c>
      <c r="M222" s="296">
        <v>100</v>
      </c>
      <c r="N222" s="297">
        <v>5020.34</v>
      </c>
      <c r="O222" s="298"/>
      <c r="P222" s="298"/>
      <c r="Q222" s="298"/>
      <c r="R222" s="298"/>
    </row>
    <row r="223" spans="1:18" ht="66.75" customHeight="1">
      <c r="A223" s="62"/>
      <c r="B223" s="78" t="s">
        <v>130</v>
      </c>
      <c r="C223" s="63" t="s">
        <v>88</v>
      </c>
      <c r="D223" s="63"/>
      <c r="E223" s="4"/>
      <c r="F223" s="64">
        <v>227931.31</v>
      </c>
      <c r="G223" s="64">
        <v>182345.05</v>
      </c>
      <c r="H223" s="64">
        <v>34189.699999999997</v>
      </c>
      <c r="I223" s="64">
        <v>11396.56</v>
      </c>
      <c r="J223" s="65" t="s">
        <v>90</v>
      </c>
      <c r="K223" s="66">
        <v>90</v>
      </c>
      <c r="L223" s="134">
        <v>100</v>
      </c>
      <c r="M223" s="134">
        <v>100</v>
      </c>
      <c r="N223" s="135">
        <v>5470.35</v>
      </c>
      <c r="O223" s="68"/>
      <c r="P223" s="68"/>
      <c r="Q223" s="68"/>
      <c r="R223" s="68"/>
    </row>
    <row r="224" spans="1:18" ht="66.75" customHeight="1">
      <c r="A224" s="62"/>
      <c r="B224" s="78" t="s">
        <v>131</v>
      </c>
      <c r="C224" s="63" t="s">
        <v>88</v>
      </c>
      <c r="D224" s="63"/>
      <c r="E224" s="4"/>
      <c r="F224" s="64">
        <v>239335.6</v>
      </c>
      <c r="G224" s="64">
        <v>167534.92000000001</v>
      </c>
      <c r="H224" s="64">
        <v>35900.339999999997</v>
      </c>
      <c r="I224" s="64">
        <v>35900.339999999997</v>
      </c>
      <c r="J224" s="65" t="s">
        <v>90</v>
      </c>
      <c r="K224" s="66">
        <v>120</v>
      </c>
      <c r="L224" s="134">
        <v>100</v>
      </c>
      <c r="M224" s="134">
        <v>100</v>
      </c>
      <c r="N224" s="135">
        <v>5026.05</v>
      </c>
      <c r="O224" s="68"/>
      <c r="P224" s="68"/>
      <c r="Q224" s="68"/>
      <c r="R224" s="68"/>
    </row>
    <row r="225" spans="1:18" ht="66.75" customHeight="1">
      <c r="A225" s="62"/>
      <c r="B225" s="78" t="s">
        <v>405</v>
      </c>
      <c r="C225" s="63" t="s">
        <v>88</v>
      </c>
      <c r="D225" s="63"/>
      <c r="E225" s="4"/>
      <c r="F225" s="64">
        <v>229717.16999999998</v>
      </c>
      <c r="G225" s="64">
        <v>183773.73</v>
      </c>
      <c r="H225" s="64">
        <v>34457.58</v>
      </c>
      <c r="I225" s="64">
        <v>11485.86</v>
      </c>
      <c r="J225" s="65" t="s">
        <v>90</v>
      </c>
      <c r="K225" s="66">
        <v>100</v>
      </c>
      <c r="L225" s="134">
        <v>100</v>
      </c>
      <c r="M225" s="134">
        <v>100</v>
      </c>
      <c r="N225" s="135">
        <v>5513.21</v>
      </c>
      <c r="O225" s="68"/>
      <c r="P225" s="68"/>
      <c r="Q225" s="68"/>
      <c r="R225" s="68"/>
    </row>
    <row r="226" spans="1:18" ht="54.75" customHeight="1">
      <c r="A226" s="62"/>
      <c r="B226" s="78" t="s">
        <v>132</v>
      </c>
      <c r="C226" s="63" t="s">
        <v>88</v>
      </c>
      <c r="D226" s="63"/>
      <c r="E226" s="4"/>
      <c r="F226" s="64">
        <v>161251.28</v>
      </c>
      <c r="G226" s="64">
        <v>128972.22</v>
      </c>
      <c r="H226" s="64">
        <v>24218.3</v>
      </c>
      <c r="I226" s="64">
        <v>8060.76</v>
      </c>
      <c r="J226" s="65" t="s">
        <v>90</v>
      </c>
      <c r="K226" s="66">
        <v>20</v>
      </c>
      <c r="L226" s="134">
        <v>100</v>
      </c>
      <c r="M226" s="134">
        <v>100</v>
      </c>
      <c r="N226" s="135">
        <v>3869.17</v>
      </c>
      <c r="O226" s="68"/>
      <c r="P226" s="68"/>
      <c r="Q226" s="68"/>
      <c r="R226" s="68"/>
    </row>
    <row r="227" spans="1:18" ht="54.75" customHeight="1">
      <c r="A227" s="62"/>
      <c r="B227" s="78" t="s">
        <v>170</v>
      </c>
      <c r="C227" s="63" t="s">
        <v>88</v>
      </c>
      <c r="D227" s="63"/>
      <c r="E227" s="4"/>
      <c r="F227" s="64">
        <v>245108.88</v>
      </c>
      <c r="G227" s="64">
        <v>171576.22</v>
      </c>
      <c r="H227" s="64">
        <v>36766.33</v>
      </c>
      <c r="I227" s="64">
        <v>36766.33</v>
      </c>
      <c r="J227" s="65" t="s">
        <v>90</v>
      </c>
      <c r="K227" s="66">
        <v>350</v>
      </c>
      <c r="L227" s="134">
        <v>100</v>
      </c>
      <c r="M227" s="134">
        <v>100</v>
      </c>
      <c r="N227" s="135">
        <v>5147.29</v>
      </c>
      <c r="O227" s="68"/>
      <c r="P227" s="68"/>
      <c r="Q227" s="68"/>
      <c r="R227" s="68"/>
    </row>
    <row r="228" spans="1:18" ht="66.75" customHeight="1">
      <c r="A228" s="62"/>
      <c r="B228" s="78" t="s">
        <v>133</v>
      </c>
      <c r="C228" s="63" t="s">
        <v>88</v>
      </c>
      <c r="D228" s="63"/>
      <c r="E228" s="4"/>
      <c r="F228" s="64">
        <v>272872.32000000001</v>
      </c>
      <c r="G228" s="64">
        <v>218297.85</v>
      </c>
      <c r="H228" s="64">
        <v>40930.85</v>
      </c>
      <c r="I228" s="64">
        <v>13643.62</v>
      </c>
      <c r="J228" s="65" t="s">
        <v>90</v>
      </c>
      <c r="K228" s="66">
        <v>50</v>
      </c>
      <c r="L228" s="134">
        <v>100</v>
      </c>
      <c r="M228" s="134">
        <v>100</v>
      </c>
      <c r="N228" s="135">
        <v>6548.94</v>
      </c>
      <c r="O228" s="68"/>
      <c r="P228" s="68"/>
      <c r="Q228" s="68"/>
      <c r="R228" s="68"/>
    </row>
    <row r="229" spans="1:18" ht="66.75" customHeight="1">
      <c r="A229" s="62"/>
      <c r="B229" s="78" t="s">
        <v>137</v>
      </c>
      <c r="C229" s="63" t="s">
        <v>88</v>
      </c>
      <c r="D229" s="63"/>
      <c r="E229" s="4"/>
      <c r="F229" s="64">
        <v>270948.69999999995</v>
      </c>
      <c r="G229" s="64">
        <v>189664.08</v>
      </c>
      <c r="H229" s="64">
        <v>40642.31</v>
      </c>
      <c r="I229" s="64">
        <v>40642.31</v>
      </c>
      <c r="J229" s="65" t="s">
        <v>90</v>
      </c>
      <c r="K229" s="66">
        <v>250</v>
      </c>
      <c r="L229" s="134">
        <v>100</v>
      </c>
      <c r="M229" s="134">
        <v>100</v>
      </c>
      <c r="N229" s="135">
        <v>5689.92</v>
      </c>
      <c r="O229" s="68"/>
      <c r="P229" s="68"/>
      <c r="Q229" s="68"/>
      <c r="R229" s="68"/>
    </row>
    <row r="230" spans="1:18" ht="66.75" customHeight="1">
      <c r="A230" s="62"/>
      <c r="B230" s="78" t="s">
        <v>134</v>
      </c>
      <c r="C230" s="63" t="s">
        <v>88</v>
      </c>
      <c r="D230" s="63"/>
      <c r="E230" s="4"/>
      <c r="F230" s="64">
        <v>226221.96000000002</v>
      </c>
      <c r="G230" s="64">
        <v>180977.57</v>
      </c>
      <c r="H230" s="64">
        <v>33933.29</v>
      </c>
      <c r="I230" s="64">
        <v>11311.1</v>
      </c>
      <c r="J230" s="65" t="s">
        <v>90</v>
      </c>
      <c r="K230" s="66">
        <v>100</v>
      </c>
      <c r="L230" s="134">
        <v>100</v>
      </c>
      <c r="M230" s="134">
        <v>100</v>
      </c>
      <c r="N230" s="135">
        <v>5429.33</v>
      </c>
      <c r="O230" s="68"/>
      <c r="P230" s="68"/>
      <c r="Q230" s="68"/>
      <c r="R230" s="68"/>
    </row>
    <row r="231" spans="1:18" ht="66.75" customHeight="1">
      <c r="A231" s="62"/>
      <c r="B231" s="78" t="s">
        <v>135</v>
      </c>
      <c r="C231" s="63" t="s">
        <v>88</v>
      </c>
      <c r="D231" s="63"/>
      <c r="E231" s="4"/>
      <c r="F231" s="64">
        <v>247817.08000000002</v>
      </c>
      <c r="G231" s="64">
        <v>198253.67</v>
      </c>
      <c r="H231" s="64">
        <v>37172.559999999998</v>
      </c>
      <c r="I231" s="64">
        <v>12390.85</v>
      </c>
      <c r="J231" s="65" t="s">
        <v>90</v>
      </c>
      <c r="K231" s="66">
        <v>50</v>
      </c>
      <c r="L231" s="134">
        <v>100</v>
      </c>
      <c r="M231" s="134">
        <v>100</v>
      </c>
      <c r="N231" s="135">
        <v>5947.61</v>
      </c>
      <c r="O231" s="68"/>
      <c r="P231" s="68"/>
      <c r="Q231" s="68"/>
      <c r="R231" s="68"/>
    </row>
    <row r="232" spans="1:18" ht="66.75" customHeight="1">
      <c r="A232" s="62"/>
      <c r="B232" s="78" t="s">
        <v>735</v>
      </c>
      <c r="C232" s="63" t="s">
        <v>88</v>
      </c>
      <c r="D232" s="63"/>
      <c r="E232" s="4"/>
      <c r="F232" s="64">
        <v>273753.83</v>
      </c>
      <c r="G232" s="64">
        <v>191627.69</v>
      </c>
      <c r="H232" s="64">
        <v>41063.07</v>
      </c>
      <c r="I232" s="64">
        <v>41063.07</v>
      </c>
      <c r="J232" s="65" t="s">
        <v>90</v>
      </c>
      <c r="K232" s="66">
        <v>100</v>
      </c>
      <c r="L232" s="134">
        <v>100</v>
      </c>
      <c r="M232" s="134">
        <v>100</v>
      </c>
      <c r="N232" s="135">
        <v>5748.83</v>
      </c>
      <c r="O232" s="68"/>
      <c r="P232" s="68"/>
      <c r="Q232" s="68"/>
      <c r="R232" s="68"/>
    </row>
    <row r="233" spans="1:18" s="138" customFormat="1" ht="56.25" customHeight="1">
      <c r="A233" s="84"/>
      <c r="B233" s="112" t="s">
        <v>472</v>
      </c>
      <c r="C233" s="80" t="s">
        <v>88</v>
      </c>
      <c r="D233" s="80"/>
      <c r="E233" s="113"/>
      <c r="F233" s="81">
        <v>281138.55</v>
      </c>
      <c r="G233" s="81">
        <v>196796.99</v>
      </c>
      <c r="H233" s="81">
        <v>42170.78</v>
      </c>
      <c r="I233" s="81">
        <v>42170.78</v>
      </c>
      <c r="J233" s="82" t="s">
        <v>90</v>
      </c>
      <c r="K233" s="83">
        <v>1750</v>
      </c>
      <c r="L233" s="114">
        <v>100</v>
      </c>
      <c r="M233" s="114">
        <v>100</v>
      </c>
      <c r="N233" s="136">
        <v>5903.91</v>
      </c>
      <c r="O233" s="137"/>
      <c r="P233" s="137"/>
      <c r="Q233" s="137"/>
      <c r="R233" s="137"/>
    </row>
    <row r="234" spans="1:18" s="149" customFormat="1">
      <c r="A234" s="105"/>
      <c r="B234" s="106" t="s">
        <v>82</v>
      </c>
      <c r="C234" s="107"/>
      <c r="D234" s="107"/>
      <c r="E234" s="147"/>
      <c r="F234" s="109">
        <v>192253.56</v>
      </c>
      <c r="G234" s="109">
        <v>192253.56</v>
      </c>
      <c r="H234" s="109"/>
      <c r="I234" s="101"/>
      <c r="J234" s="102"/>
      <c r="K234" s="103"/>
      <c r="L234" s="148"/>
      <c r="M234" s="148"/>
      <c r="N234" s="135"/>
      <c r="O234" s="68"/>
      <c r="P234" s="68"/>
      <c r="Q234" s="68"/>
      <c r="R234" s="68"/>
    </row>
    <row r="235" spans="1:18" s="20" customFormat="1">
      <c r="A235" s="116" t="s">
        <v>28</v>
      </c>
      <c r="B235" s="116"/>
      <c r="C235" s="51" t="s">
        <v>0</v>
      </c>
      <c r="D235" s="52">
        <f>D236+D238+D240</f>
        <v>3</v>
      </c>
      <c r="E235" s="14">
        <v>811000</v>
      </c>
      <c r="F235" s="53">
        <v>912998.04</v>
      </c>
      <c r="G235" s="53">
        <v>776048.33000000007</v>
      </c>
      <c r="H235" s="53">
        <v>68465.459999999992</v>
      </c>
      <c r="I235" s="53">
        <v>68484.25</v>
      </c>
      <c r="J235" s="54"/>
      <c r="K235" s="5" t="s">
        <v>0</v>
      </c>
      <c r="L235" s="52"/>
      <c r="M235" s="51"/>
      <c r="N235" s="127"/>
    </row>
    <row r="236" spans="1:18" s="60" customFormat="1">
      <c r="A236" s="118" t="s">
        <v>99</v>
      </c>
      <c r="B236" s="119"/>
      <c r="C236" s="55"/>
      <c r="D236" s="55">
        <v>1</v>
      </c>
      <c r="E236" s="56"/>
      <c r="F236" s="57">
        <v>186670</v>
      </c>
      <c r="G236" s="57">
        <v>158669.5</v>
      </c>
      <c r="H236" s="57">
        <v>14000</v>
      </c>
      <c r="I236" s="57">
        <v>14000.5</v>
      </c>
      <c r="J236" s="58"/>
      <c r="K236" s="59"/>
      <c r="L236" s="55"/>
      <c r="M236" s="55"/>
      <c r="N236" s="126" t="s">
        <v>0</v>
      </c>
    </row>
    <row r="237" spans="1:18" s="288" customFormat="1" ht="52.5" customHeight="1">
      <c r="A237" s="278"/>
      <c r="B237" s="279" t="s">
        <v>467</v>
      </c>
      <c r="C237" s="280" t="s">
        <v>88</v>
      </c>
      <c r="D237" s="280"/>
      <c r="E237" s="281"/>
      <c r="F237" s="282">
        <v>186670</v>
      </c>
      <c r="G237" s="282">
        <v>158669.5</v>
      </c>
      <c r="H237" s="282">
        <v>14000</v>
      </c>
      <c r="I237" s="282">
        <v>14000.5</v>
      </c>
      <c r="J237" s="283" t="s">
        <v>90</v>
      </c>
      <c r="K237" s="284">
        <v>270</v>
      </c>
      <c r="L237" s="285">
        <v>100</v>
      </c>
      <c r="M237" s="285">
        <v>100</v>
      </c>
      <c r="N237" s="286">
        <v>0</v>
      </c>
      <c r="O237" s="287"/>
      <c r="P237" s="287"/>
      <c r="Q237" s="287"/>
      <c r="R237" s="287"/>
    </row>
    <row r="238" spans="1:18" s="60" customFormat="1">
      <c r="A238" s="118" t="s">
        <v>103</v>
      </c>
      <c r="B238" s="119"/>
      <c r="C238" s="55"/>
      <c r="D238" s="55">
        <v>1</v>
      </c>
      <c r="E238" s="56"/>
      <c r="F238" s="57">
        <v>146450</v>
      </c>
      <c r="G238" s="57">
        <v>124482.5</v>
      </c>
      <c r="H238" s="57">
        <v>10983.75</v>
      </c>
      <c r="I238" s="57">
        <v>10983.75</v>
      </c>
      <c r="J238" s="58"/>
      <c r="K238" s="59"/>
      <c r="L238" s="55"/>
      <c r="M238" s="55"/>
      <c r="N238" s="126" t="s">
        <v>0</v>
      </c>
    </row>
    <row r="239" spans="1:18" s="138" customFormat="1" ht="66.75" customHeight="1">
      <c r="A239" s="84"/>
      <c r="B239" s="112" t="s">
        <v>646</v>
      </c>
      <c r="C239" s="80" t="s">
        <v>88</v>
      </c>
      <c r="D239" s="80"/>
      <c r="E239" s="113"/>
      <c r="F239" s="81">
        <v>146450</v>
      </c>
      <c r="G239" s="81">
        <v>124482.5</v>
      </c>
      <c r="H239" s="81">
        <v>10983.75</v>
      </c>
      <c r="I239" s="81">
        <v>10983.75</v>
      </c>
      <c r="J239" s="82" t="s">
        <v>90</v>
      </c>
      <c r="K239" s="83">
        <v>100</v>
      </c>
      <c r="L239" s="114">
        <v>100</v>
      </c>
      <c r="M239" s="114">
        <v>100</v>
      </c>
      <c r="N239" s="136">
        <v>0</v>
      </c>
      <c r="O239" s="137"/>
      <c r="P239" s="137"/>
      <c r="Q239" s="137"/>
      <c r="R239" s="137"/>
    </row>
    <row r="240" spans="1:18" s="60" customFormat="1">
      <c r="A240" s="115" t="s">
        <v>102</v>
      </c>
      <c r="B240" s="115"/>
      <c r="C240" s="55"/>
      <c r="D240" s="55">
        <v>1</v>
      </c>
      <c r="E240" s="56"/>
      <c r="F240" s="57">
        <v>579878.04</v>
      </c>
      <c r="G240" s="57">
        <v>492896.33</v>
      </c>
      <c r="H240" s="57">
        <v>43481.71</v>
      </c>
      <c r="I240" s="57">
        <v>43500</v>
      </c>
      <c r="J240" s="58"/>
      <c r="K240" s="59"/>
      <c r="L240" s="55"/>
      <c r="M240" s="55"/>
      <c r="N240" s="126" t="s">
        <v>0</v>
      </c>
    </row>
    <row r="241" spans="1:18" s="138" customFormat="1" ht="66.75" customHeight="1">
      <c r="A241" s="84"/>
      <c r="B241" s="112" t="s">
        <v>511</v>
      </c>
      <c r="C241" s="80" t="s">
        <v>89</v>
      </c>
      <c r="D241" s="80"/>
      <c r="E241" s="113"/>
      <c r="F241" s="81">
        <v>579878.04</v>
      </c>
      <c r="G241" s="81">
        <v>492896.33</v>
      </c>
      <c r="H241" s="81">
        <v>43481.71</v>
      </c>
      <c r="I241" s="81">
        <v>43500</v>
      </c>
      <c r="J241" s="82" t="s">
        <v>90</v>
      </c>
      <c r="K241" s="83">
        <v>6000</v>
      </c>
      <c r="L241" s="114">
        <v>100</v>
      </c>
      <c r="M241" s="114">
        <v>100</v>
      </c>
      <c r="N241" s="136">
        <v>0</v>
      </c>
      <c r="O241" s="137"/>
      <c r="P241" s="137"/>
      <c r="Q241" s="137"/>
      <c r="R241" s="137"/>
    </row>
    <row r="242" spans="1:18" s="104" customFormat="1">
      <c r="A242" s="105"/>
      <c r="B242" s="106" t="s">
        <v>82</v>
      </c>
      <c r="C242" s="107"/>
      <c r="D242" s="107"/>
      <c r="E242" s="108"/>
      <c r="F242" s="109">
        <v>0</v>
      </c>
      <c r="G242" s="109">
        <v>0</v>
      </c>
      <c r="H242" s="109"/>
      <c r="I242" s="101"/>
      <c r="J242" s="102"/>
      <c r="K242" s="103"/>
      <c r="L242" s="100"/>
      <c r="M242" s="100"/>
      <c r="N242" s="127"/>
    </row>
    <row r="243" spans="1:18" s="20" customFormat="1">
      <c r="A243" s="116" t="s">
        <v>29</v>
      </c>
      <c r="B243" s="116"/>
      <c r="C243" s="51" t="s">
        <v>0</v>
      </c>
      <c r="D243" s="52">
        <f>+D244+D246</f>
        <v>2</v>
      </c>
      <c r="E243" s="14">
        <v>421000</v>
      </c>
      <c r="F243" s="53">
        <v>369982.98000000004</v>
      </c>
      <c r="G243" s="53">
        <v>315865.53000000003</v>
      </c>
      <c r="H243" s="53">
        <v>32470.480000000003</v>
      </c>
      <c r="I243" s="53">
        <v>21646.97</v>
      </c>
      <c r="J243" s="54"/>
      <c r="K243" s="5" t="s">
        <v>0</v>
      </c>
      <c r="L243" s="52"/>
      <c r="M243" s="51"/>
      <c r="N243" s="127"/>
    </row>
    <row r="244" spans="1:18" s="60" customFormat="1">
      <c r="A244" s="118" t="s">
        <v>99</v>
      </c>
      <c r="B244" s="119"/>
      <c r="C244" s="55"/>
      <c r="D244" s="55">
        <v>1</v>
      </c>
      <c r="E244" s="56"/>
      <c r="F244" s="57">
        <v>160058.61000000002</v>
      </c>
      <c r="G244" s="57">
        <v>136049.82</v>
      </c>
      <c r="H244" s="57">
        <v>14405.28</v>
      </c>
      <c r="I244" s="57">
        <v>9603.51</v>
      </c>
      <c r="J244" s="58"/>
      <c r="K244" s="59"/>
      <c r="L244" s="55"/>
      <c r="M244" s="55"/>
      <c r="N244" s="126" t="s">
        <v>0</v>
      </c>
    </row>
    <row r="245" spans="1:18" s="138" customFormat="1" ht="66.75" customHeight="1">
      <c r="A245" s="84"/>
      <c r="B245" s="112" t="s">
        <v>583</v>
      </c>
      <c r="C245" s="80" t="s">
        <v>89</v>
      </c>
      <c r="D245" s="80"/>
      <c r="E245" s="113"/>
      <c r="F245" s="81">
        <v>160058.61000000002</v>
      </c>
      <c r="G245" s="81">
        <v>136049.82</v>
      </c>
      <c r="H245" s="81">
        <v>14405.28</v>
      </c>
      <c r="I245" s="81">
        <v>9603.51</v>
      </c>
      <c r="J245" s="82" t="s">
        <v>90</v>
      </c>
      <c r="K245" s="83">
        <v>40</v>
      </c>
      <c r="L245" s="114">
        <v>100</v>
      </c>
      <c r="M245" s="114">
        <v>100</v>
      </c>
      <c r="N245" s="136">
        <v>4081.49</v>
      </c>
      <c r="O245" s="137"/>
      <c r="P245" s="137"/>
      <c r="Q245" s="137"/>
      <c r="R245" s="137"/>
    </row>
    <row r="246" spans="1:18" s="60" customFormat="1">
      <c r="A246" s="118" t="s">
        <v>103</v>
      </c>
      <c r="B246" s="119"/>
      <c r="C246" s="55"/>
      <c r="D246" s="55">
        <v>1</v>
      </c>
      <c r="E246" s="56"/>
      <c r="F246" s="57">
        <v>200724.41</v>
      </c>
      <c r="G246" s="57">
        <v>170615.75</v>
      </c>
      <c r="H246" s="57">
        <v>18065.2</v>
      </c>
      <c r="I246" s="57">
        <v>12043.46</v>
      </c>
      <c r="J246" s="58"/>
      <c r="K246" s="59"/>
      <c r="L246" s="55"/>
      <c r="M246" s="55"/>
      <c r="N246" s="126" t="s">
        <v>0</v>
      </c>
    </row>
    <row r="247" spans="1:18" s="138" customFormat="1" ht="66.75" customHeight="1">
      <c r="A247" s="84"/>
      <c r="B247" s="112" t="s">
        <v>489</v>
      </c>
      <c r="C247" s="80" t="s">
        <v>89</v>
      </c>
      <c r="D247" s="80"/>
      <c r="E247" s="113"/>
      <c r="F247" s="81">
        <v>200724.41</v>
      </c>
      <c r="G247" s="81">
        <v>170615.75</v>
      </c>
      <c r="H247" s="81">
        <v>18065.2</v>
      </c>
      <c r="I247" s="81">
        <v>12043.46</v>
      </c>
      <c r="J247" s="82" t="s">
        <v>490</v>
      </c>
      <c r="K247" s="83">
        <v>40</v>
      </c>
      <c r="L247" s="114">
        <v>100</v>
      </c>
      <c r="M247" s="114">
        <v>100</v>
      </c>
      <c r="N247" s="136">
        <v>5118.47</v>
      </c>
      <c r="O247" s="137"/>
      <c r="P247" s="137"/>
      <c r="Q247" s="137"/>
      <c r="R247" s="137"/>
    </row>
    <row r="248" spans="1:18" s="104" customFormat="1">
      <c r="A248" s="105"/>
      <c r="B248" s="106" t="s">
        <v>82</v>
      </c>
      <c r="C248" s="107"/>
      <c r="D248" s="107"/>
      <c r="E248" s="108"/>
      <c r="F248" s="109">
        <v>9199.9599999999991</v>
      </c>
      <c r="G248" s="109">
        <v>9199.9599999999991</v>
      </c>
      <c r="H248" s="109"/>
      <c r="I248" s="101"/>
      <c r="J248" s="102"/>
      <c r="K248" s="103"/>
      <c r="L248" s="100"/>
      <c r="M248" s="100"/>
      <c r="N248" s="127"/>
    </row>
    <row r="249" spans="1:18" s="20" customFormat="1">
      <c r="A249" s="116" t="s">
        <v>30</v>
      </c>
      <c r="B249" s="116"/>
      <c r="C249" s="51" t="s">
        <v>0</v>
      </c>
      <c r="D249" s="52">
        <f>+D250+D256</f>
        <v>8</v>
      </c>
      <c r="E249" s="14">
        <v>788000</v>
      </c>
      <c r="F249" s="53">
        <v>911117.54</v>
      </c>
      <c r="G249" s="53">
        <v>777848.29</v>
      </c>
      <c r="H249" s="53">
        <v>66634.63</v>
      </c>
      <c r="I249" s="53">
        <v>66634.62</v>
      </c>
      <c r="J249" s="54"/>
      <c r="K249" s="5" t="s">
        <v>0</v>
      </c>
      <c r="L249" s="52"/>
      <c r="M249" s="51"/>
      <c r="N249" s="127"/>
    </row>
    <row r="250" spans="1:18" s="60" customFormat="1">
      <c r="A250" s="115" t="s">
        <v>99</v>
      </c>
      <c r="B250" s="115"/>
      <c r="C250" s="55"/>
      <c r="D250" s="55">
        <v>5</v>
      </c>
      <c r="E250" s="56"/>
      <c r="F250" s="57">
        <v>500123.81</v>
      </c>
      <c r="G250" s="57">
        <v>425105.25</v>
      </c>
      <c r="H250" s="57">
        <v>37509.279999999999</v>
      </c>
      <c r="I250" s="57">
        <v>37509.279999999999</v>
      </c>
      <c r="J250" s="58"/>
      <c r="K250" s="59"/>
      <c r="L250" s="55"/>
      <c r="M250" s="55"/>
      <c r="N250" s="126" t="s">
        <v>0</v>
      </c>
    </row>
    <row r="251" spans="1:18" ht="66.75" customHeight="1">
      <c r="A251" s="62"/>
      <c r="B251" s="78" t="s">
        <v>208</v>
      </c>
      <c r="C251" s="63" t="s">
        <v>89</v>
      </c>
      <c r="D251" s="63"/>
      <c r="E251" s="4"/>
      <c r="F251" s="64">
        <v>169338.69999999998</v>
      </c>
      <c r="G251" s="64">
        <v>143937.9</v>
      </c>
      <c r="H251" s="64">
        <v>12700.4</v>
      </c>
      <c r="I251" s="64">
        <v>12700.4</v>
      </c>
      <c r="J251" s="65" t="s">
        <v>90</v>
      </c>
      <c r="K251" s="66">
        <v>600</v>
      </c>
      <c r="L251" s="134">
        <v>100</v>
      </c>
      <c r="M251" s="134">
        <v>100</v>
      </c>
      <c r="N251" s="135">
        <v>4318.1400000000003</v>
      </c>
      <c r="O251" s="68"/>
      <c r="P251" s="68"/>
      <c r="Q251" s="68"/>
      <c r="R251" s="68"/>
    </row>
    <row r="252" spans="1:18" ht="49.5" customHeight="1">
      <c r="A252" s="62"/>
      <c r="B252" s="78" t="s">
        <v>209</v>
      </c>
      <c r="C252" s="63" t="s">
        <v>89</v>
      </c>
      <c r="D252" s="63"/>
      <c r="E252" s="4"/>
      <c r="F252" s="64">
        <v>150403.99999999997</v>
      </c>
      <c r="G252" s="64">
        <v>127843.4</v>
      </c>
      <c r="H252" s="64">
        <v>11280.3</v>
      </c>
      <c r="I252" s="64">
        <v>11280.3</v>
      </c>
      <c r="J252" s="65" t="s">
        <v>90</v>
      </c>
      <c r="K252" s="66">
        <v>80</v>
      </c>
      <c r="L252" s="134">
        <v>100</v>
      </c>
      <c r="M252" s="134">
        <v>100</v>
      </c>
      <c r="N252" s="135">
        <v>3835.3</v>
      </c>
      <c r="O252" s="68"/>
      <c r="P252" s="68"/>
      <c r="Q252" s="68"/>
      <c r="R252" s="68"/>
    </row>
    <row r="253" spans="1:18" s="138" customFormat="1" ht="54.75" customHeight="1">
      <c r="A253" s="84"/>
      <c r="B253" s="112" t="s">
        <v>456</v>
      </c>
      <c r="C253" s="80" t="s">
        <v>89</v>
      </c>
      <c r="D253" s="80"/>
      <c r="E253" s="113"/>
      <c r="F253" s="81">
        <v>136640.70000000001</v>
      </c>
      <c r="G253" s="81">
        <v>116144.6</v>
      </c>
      <c r="H253" s="81">
        <v>10248.049999999999</v>
      </c>
      <c r="I253" s="81">
        <v>10248.049999999999</v>
      </c>
      <c r="J253" s="82" t="s">
        <v>90</v>
      </c>
      <c r="K253" s="83">
        <v>600</v>
      </c>
      <c r="L253" s="114">
        <v>100</v>
      </c>
      <c r="M253" s="114">
        <v>100</v>
      </c>
      <c r="N253" s="136">
        <v>3484.34</v>
      </c>
      <c r="O253" s="137"/>
      <c r="P253" s="137"/>
      <c r="Q253" s="137"/>
      <c r="R253" s="137"/>
    </row>
    <row r="254" spans="1:18" s="138" customFormat="1" ht="54.75" customHeight="1">
      <c r="A254" s="84"/>
      <c r="B254" s="112" t="s">
        <v>680</v>
      </c>
      <c r="C254" s="80" t="s">
        <v>89</v>
      </c>
      <c r="D254" s="80"/>
      <c r="E254" s="113"/>
      <c r="F254" s="81">
        <v>18791.22</v>
      </c>
      <c r="G254" s="81">
        <v>15972.54</v>
      </c>
      <c r="H254" s="81">
        <v>1409.34</v>
      </c>
      <c r="I254" s="81">
        <v>1409.34</v>
      </c>
      <c r="J254" s="82" t="s">
        <v>90</v>
      </c>
      <c r="K254" s="83">
        <v>80</v>
      </c>
      <c r="L254" s="114">
        <v>100</v>
      </c>
      <c r="M254" s="114">
        <v>100</v>
      </c>
      <c r="N254" s="136">
        <v>479.18</v>
      </c>
      <c r="O254" s="137"/>
      <c r="P254" s="137"/>
      <c r="Q254" s="137"/>
      <c r="R254" s="137"/>
    </row>
    <row r="255" spans="1:18" s="138" customFormat="1" ht="66.75" customHeight="1">
      <c r="A255" s="84"/>
      <c r="B255" s="112" t="s">
        <v>681</v>
      </c>
      <c r="C255" s="80" t="s">
        <v>89</v>
      </c>
      <c r="D255" s="80"/>
      <c r="E255" s="113"/>
      <c r="F255" s="81">
        <v>24949.19</v>
      </c>
      <c r="G255" s="81">
        <v>21206.81</v>
      </c>
      <c r="H255" s="81">
        <v>1871.19</v>
      </c>
      <c r="I255" s="81">
        <v>1871.19</v>
      </c>
      <c r="J255" s="82" t="s">
        <v>90</v>
      </c>
      <c r="K255" s="83">
        <v>400</v>
      </c>
      <c r="L255" s="114">
        <v>100</v>
      </c>
      <c r="M255" s="114">
        <v>100</v>
      </c>
      <c r="N255" s="136">
        <v>636.20000000000005</v>
      </c>
      <c r="O255" s="137"/>
      <c r="P255" s="137"/>
      <c r="Q255" s="137"/>
      <c r="R255" s="137"/>
    </row>
    <row r="256" spans="1:18" s="60" customFormat="1">
      <c r="A256" s="115" t="s">
        <v>102</v>
      </c>
      <c r="B256" s="115"/>
      <c r="C256" s="55"/>
      <c r="D256" s="55">
        <v>3</v>
      </c>
      <c r="E256" s="56"/>
      <c r="F256" s="57">
        <v>388337.94999999995</v>
      </c>
      <c r="G256" s="57">
        <v>330087.26</v>
      </c>
      <c r="H256" s="57">
        <v>29125.35</v>
      </c>
      <c r="I256" s="57">
        <v>29125.34</v>
      </c>
      <c r="J256" s="58"/>
      <c r="K256" s="59"/>
      <c r="L256" s="55"/>
      <c r="M256" s="55"/>
      <c r="N256" s="126" t="s">
        <v>0</v>
      </c>
    </row>
    <row r="257" spans="1:18" s="299" customFormat="1" ht="54" customHeight="1">
      <c r="A257" s="289"/>
      <c r="B257" s="290" t="s">
        <v>406</v>
      </c>
      <c r="C257" s="291" t="s">
        <v>89</v>
      </c>
      <c r="D257" s="291"/>
      <c r="E257" s="292"/>
      <c r="F257" s="293">
        <v>128000</v>
      </c>
      <c r="G257" s="293">
        <v>108800</v>
      </c>
      <c r="H257" s="293">
        <v>9600</v>
      </c>
      <c r="I257" s="293">
        <v>9600</v>
      </c>
      <c r="J257" s="294" t="s">
        <v>90</v>
      </c>
      <c r="K257" s="295">
        <v>600</v>
      </c>
      <c r="L257" s="296">
        <v>100</v>
      </c>
      <c r="M257" s="296">
        <v>100</v>
      </c>
      <c r="N257" s="297">
        <v>3264</v>
      </c>
      <c r="O257" s="298"/>
      <c r="P257" s="298"/>
      <c r="Q257" s="298"/>
      <c r="R257" s="298"/>
    </row>
    <row r="258" spans="1:18" ht="66.75" customHeight="1">
      <c r="A258" s="62"/>
      <c r="B258" s="78" t="s">
        <v>210</v>
      </c>
      <c r="C258" s="63" t="s">
        <v>89</v>
      </c>
      <c r="D258" s="63"/>
      <c r="E258" s="4"/>
      <c r="F258" s="64">
        <v>114743.95000000001</v>
      </c>
      <c r="G258" s="64">
        <v>97532.36</v>
      </c>
      <c r="H258" s="64">
        <v>8605.7999999999993</v>
      </c>
      <c r="I258" s="64">
        <v>8605.7900000000009</v>
      </c>
      <c r="J258" s="65" t="s">
        <v>90</v>
      </c>
      <c r="K258" s="66">
        <v>150</v>
      </c>
      <c r="L258" s="134">
        <v>100</v>
      </c>
      <c r="M258" s="134">
        <v>100</v>
      </c>
      <c r="N258" s="135">
        <v>2925.97</v>
      </c>
      <c r="O258" s="68"/>
      <c r="P258" s="68"/>
      <c r="Q258" s="68"/>
      <c r="R258" s="68"/>
    </row>
    <row r="259" spans="1:18" ht="66.75" customHeight="1">
      <c r="A259" s="62"/>
      <c r="B259" s="78" t="s">
        <v>211</v>
      </c>
      <c r="C259" s="63" t="s">
        <v>89</v>
      </c>
      <c r="D259" s="63"/>
      <c r="E259" s="4"/>
      <c r="F259" s="64">
        <v>145593.99999999997</v>
      </c>
      <c r="G259" s="64">
        <v>123754.9</v>
      </c>
      <c r="H259" s="64">
        <v>10919.55</v>
      </c>
      <c r="I259" s="64">
        <v>10919.55</v>
      </c>
      <c r="J259" s="65" t="s">
        <v>90</v>
      </c>
      <c r="K259" s="66">
        <v>6000</v>
      </c>
      <c r="L259" s="134">
        <v>100</v>
      </c>
      <c r="M259" s="134">
        <v>100</v>
      </c>
      <c r="N259" s="135">
        <v>3712.65</v>
      </c>
      <c r="O259" s="68"/>
      <c r="P259" s="68"/>
      <c r="Q259" s="68"/>
      <c r="R259" s="68"/>
    </row>
    <row r="260" spans="1:18" s="104" customFormat="1">
      <c r="A260" s="105"/>
      <c r="B260" s="106" t="s">
        <v>82</v>
      </c>
      <c r="C260" s="107"/>
      <c r="D260" s="107"/>
      <c r="E260" s="108"/>
      <c r="F260" s="109">
        <v>22655.780000000002</v>
      </c>
      <c r="G260" s="109">
        <v>22655.780000000002</v>
      </c>
      <c r="H260" s="109"/>
      <c r="I260" s="101"/>
      <c r="J260" s="102"/>
      <c r="K260" s="103"/>
      <c r="L260" s="100"/>
      <c r="M260" s="100"/>
      <c r="N260" s="127"/>
    </row>
    <row r="261" spans="1:18" s="20" customFormat="1">
      <c r="A261" s="116" t="s">
        <v>31</v>
      </c>
      <c r="B261" s="116"/>
      <c r="C261" s="51" t="s">
        <v>0</v>
      </c>
      <c r="D261" s="52">
        <f>+D262+D264</f>
        <v>3</v>
      </c>
      <c r="E261" s="14">
        <v>433000</v>
      </c>
      <c r="F261" s="53">
        <v>509003.06</v>
      </c>
      <c r="G261" s="53">
        <v>434551.13</v>
      </c>
      <c r="H261" s="53">
        <v>23768.91</v>
      </c>
      <c r="I261" s="53">
        <v>50683.02</v>
      </c>
      <c r="J261" s="54"/>
      <c r="K261" s="5" t="s">
        <v>0</v>
      </c>
      <c r="L261" s="52"/>
      <c r="M261" s="51"/>
      <c r="N261" s="127"/>
    </row>
    <row r="262" spans="1:18" s="60" customFormat="1">
      <c r="A262" s="115" t="s">
        <v>99</v>
      </c>
      <c r="B262" s="115"/>
      <c r="C262" s="55"/>
      <c r="D262" s="55">
        <v>1</v>
      </c>
      <c r="E262" s="56"/>
      <c r="F262" s="57">
        <v>86307.5</v>
      </c>
      <c r="G262" s="57">
        <v>73361.38</v>
      </c>
      <c r="H262" s="57">
        <v>4770</v>
      </c>
      <c r="I262" s="57">
        <v>8176.12</v>
      </c>
      <c r="J262" s="58"/>
      <c r="K262" s="59"/>
      <c r="L262" s="55"/>
      <c r="M262" s="55"/>
      <c r="N262" s="126" t="s">
        <v>0</v>
      </c>
    </row>
    <row r="263" spans="1:18" s="138" customFormat="1" ht="66.75" customHeight="1">
      <c r="A263" s="84"/>
      <c r="B263" s="112" t="s">
        <v>708</v>
      </c>
      <c r="C263" s="80" t="s">
        <v>89</v>
      </c>
      <c r="D263" s="80"/>
      <c r="E263" s="113"/>
      <c r="F263" s="81">
        <v>86307.5</v>
      </c>
      <c r="G263" s="81">
        <v>73361.38</v>
      </c>
      <c r="H263" s="81">
        <v>4770</v>
      </c>
      <c r="I263" s="81">
        <v>8176.12</v>
      </c>
      <c r="J263" s="82" t="s">
        <v>90</v>
      </c>
      <c r="K263" s="83">
        <v>80</v>
      </c>
      <c r="L263" s="114">
        <v>100</v>
      </c>
      <c r="M263" s="114">
        <v>100</v>
      </c>
      <c r="N263" s="136">
        <v>2200.84</v>
      </c>
      <c r="O263" s="137"/>
      <c r="P263" s="137"/>
      <c r="Q263" s="137"/>
      <c r="R263" s="137"/>
    </row>
    <row r="264" spans="1:18" s="60" customFormat="1">
      <c r="A264" s="115" t="s">
        <v>102</v>
      </c>
      <c r="B264" s="115"/>
      <c r="C264" s="55"/>
      <c r="D264" s="55">
        <v>2</v>
      </c>
      <c r="E264" s="56"/>
      <c r="F264" s="57">
        <v>410038.73</v>
      </c>
      <c r="G264" s="57">
        <v>348532.92</v>
      </c>
      <c r="H264" s="57">
        <v>18998.91</v>
      </c>
      <c r="I264" s="57">
        <v>42506.899999999994</v>
      </c>
      <c r="J264" s="58"/>
      <c r="K264" s="59"/>
      <c r="L264" s="55"/>
      <c r="M264" s="55"/>
      <c r="N264" s="126" t="s">
        <v>0</v>
      </c>
    </row>
    <row r="265" spans="1:18" s="138" customFormat="1" ht="66.75" customHeight="1">
      <c r="A265" s="84"/>
      <c r="B265" s="112" t="s">
        <v>453</v>
      </c>
      <c r="C265" s="80" t="s">
        <v>89</v>
      </c>
      <c r="D265" s="80"/>
      <c r="E265" s="113"/>
      <c r="F265" s="81">
        <v>330319.93</v>
      </c>
      <c r="G265" s="81">
        <v>280771.94</v>
      </c>
      <c r="H265" s="81">
        <v>13020</v>
      </c>
      <c r="I265" s="81">
        <v>36527.99</v>
      </c>
      <c r="J265" s="82" t="s">
        <v>90</v>
      </c>
      <c r="K265" s="83">
        <v>600</v>
      </c>
      <c r="L265" s="114">
        <v>100</v>
      </c>
      <c r="M265" s="114">
        <v>100</v>
      </c>
      <c r="N265" s="136">
        <v>8423.16</v>
      </c>
      <c r="O265" s="137"/>
      <c r="P265" s="137"/>
      <c r="Q265" s="137"/>
      <c r="R265" s="137"/>
    </row>
    <row r="266" spans="1:18" s="138" customFormat="1" ht="66.75" customHeight="1">
      <c r="A266" s="84"/>
      <c r="B266" s="112" t="s">
        <v>501</v>
      </c>
      <c r="C266" s="80" t="s">
        <v>89</v>
      </c>
      <c r="D266" s="80"/>
      <c r="E266" s="113"/>
      <c r="F266" s="81">
        <v>79718.8</v>
      </c>
      <c r="G266" s="81">
        <v>67760.98</v>
      </c>
      <c r="H266" s="81">
        <v>5978.91</v>
      </c>
      <c r="I266" s="81">
        <v>5978.91</v>
      </c>
      <c r="J266" s="82" t="s">
        <v>90</v>
      </c>
      <c r="K266" s="83">
        <v>1000</v>
      </c>
      <c r="L266" s="114">
        <v>100</v>
      </c>
      <c r="M266" s="114">
        <v>100</v>
      </c>
      <c r="N266" s="136">
        <v>2032.83</v>
      </c>
      <c r="O266" s="137"/>
      <c r="P266" s="137"/>
      <c r="Q266" s="137"/>
      <c r="R266" s="137"/>
    </row>
    <row r="267" spans="1:18" s="104" customFormat="1">
      <c r="A267" s="105"/>
      <c r="B267" s="106" t="s">
        <v>82</v>
      </c>
      <c r="C267" s="107"/>
      <c r="D267" s="107"/>
      <c r="E267" s="108"/>
      <c r="F267" s="109">
        <v>12656.83</v>
      </c>
      <c r="G267" s="109">
        <v>12656.83</v>
      </c>
      <c r="H267" s="109"/>
      <c r="I267" s="101"/>
      <c r="J267" s="102"/>
      <c r="K267" s="103"/>
      <c r="L267" s="100"/>
      <c r="M267" s="100"/>
      <c r="N267" s="127"/>
    </row>
    <row r="268" spans="1:18" s="20" customFormat="1">
      <c r="A268" s="116" t="s">
        <v>33</v>
      </c>
      <c r="B268" s="116"/>
      <c r="C268" s="51" t="s">
        <v>0</v>
      </c>
      <c r="D268" s="52">
        <f>+D269+D276+D278</f>
        <v>8</v>
      </c>
      <c r="E268" s="14">
        <v>1393000</v>
      </c>
      <c r="F268" s="53">
        <v>2253036.9499999997</v>
      </c>
      <c r="G268" s="53">
        <v>2011185.31</v>
      </c>
      <c r="H268" s="53">
        <v>121051.64</v>
      </c>
      <c r="I268" s="53">
        <v>120800</v>
      </c>
      <c r="J268" s="54"/>
      <c r="K268" s="5" t="s">
        <v>0</v>
      </c>
      <c r="L268" s="52"/>
      <c r="M268" s="51"/>
      <c r="N268" s="127"/>
    </row>
    <row r="269" spans="1:18" s="60" customFormat="1">
      <c r="A269" s="115" t="s">
        <v>99</v>
      </c>
      <c r="B269" s="115"/>
      <c r="C269" s="55"/>
      <c r="D269" s="55">
        <v>6</v>
      </c>
      <c r="E269" s="56"/>
      <c r="F269" s="57">
        <v>1582131.0799999998</v>
      </c>
      <c r="G269" s="57">
        <v>1344811.4400000002</v>
      </c>
      <c r="H269" s="57">
        <v>118785.64</v>
      </c>
      <c r="I269" s="57">
        <v>118534</v>
      </c>
      <c r="J269" s="58"/>
      <c r="K269" s="59"/>
      <c r="L269" s="55"/>
      <c r="M269" s="55"/>
      <c r="N269" s="126" t="s">
        <v>0</v>
      </c>
    </row>
    <row r="270" spans="1:18" s="138" customFormat="1" ht="66.75" customHeight="1">
      <c r="A270" s="84"/>
      <c r="B270" s="112" t="s">
        <v>434</v>
      </c>
      <c r="C270" s="80" t="s">
        <v>89</v>
      </c>
      <c r="D270" s="80"/>
      <c r="E270" s="113"/>
      <c r="F270" s="81">
        <v>81677.63</v>
      </c>
      <c r="G270" s="81">
        <v>69425.990000000005</v>
      </c>
      <c r="H270" s="81">
        <v>6251.64</v>
      </c>
      <c r="I270" s="81">
        <v>6000</v>
      </c>
      <c r="J270" s="82" t="s">
        <v>90</v>
      </c>
      <c r="K270" s="83">
        <v>250</v>
      </c>
      <c r="L270" s="114">
        <v>100</v>
      </c>
      <c r="M270" s="114">
        <v>100</v>
      </c>
      <c r="N270" s="136">
        <v>2082.7800000000002</v>
      </c>
      <c r="O270" s="137"/>
      <c r="P270" s="137"/>
      <c r="Q270" s="137"/>
      <c r="R270" s="137"/>
    </row>
    <row r="271" spans="1:18" s="138" customFormat="1" ht="66.75" customHeight="1">
      <c r="A271" s="84"/>
      <c r="B271" s="112" t="s">
        <v>584</v>
      </c>
      <c r="C271" s="80" t="s">
        <v>89</v>
      </c>
      <c r="D271" s="80"/>
      <c r="E271" s="113"/>
      <c r="F271" s="81">
        <v>300090.69</v>
      </c>
      <c r="G271" s="81">
        <v>255077.09</v>
      </c>
      <c r="H271" s="81">
        <v>22506.799999999999</v>
      </c>
      <c r="I271" s="81">
        <v>22506.799999999999</v>
      </c>
      <c r="J271" s="82" t="s">
        <v>90</v>
      </c>
      <c r="K271" s="83">
        <v>200</v>
      </c>
      <c r="L271" s="114">
        <v>100</v>
      </c>
      <c r="M271" s="114">
        <v>100</v>
      </c>
      <c r="N271" s="136">
        <v>7652.31</v>
      </c>
      <c r="O271" s="137"/>
      <c r="P271" s="137"/>
      <c r="Q271" s="137"/>
      <c r="R271" s="137"/>
    </row>
    <row r="272" spans="1:18" s="138" customFormat="1" ht="66.75" customHeight="1">
      <c r="A272" s="84"/>
      <c r="B272" s="112" t="s">
        <v>585</v>
      </c>
      <c r="C272" s="80" t="s">
        <v>89</v>
      </c>
      <c r="D272" s="80"/>
      <c r="E272" s="113"/>
      <c r="F272" s="81">
        <v>300090.69</v>
      </c>
      <c r="G272" s="81">
        <v>255077.09</v>
      </c>
      <c r="H272" s="81">
        <v>22506.799999999999</v>
      </c>
      <c r="I272" s="81">
        <v>22506.799999999999</v>
      </c>
      <c r="J272" s="82" t="s">
        <v>90</v>
      </c>
      <c r="K272" s="83">
        <v>200</v>
      </c>
      <c r="L272" s="114">
        <v>100</v>
      </c>
      <c r="M272" s="114">
        <v>100</v>
      </c>
      <c r="N272" s="136">
        <v>7652.31</v>
      </c>
      <c r="O272" s="137"/>
      <c r="P272" s="137"/>
      <c r="Q272" s="137"/>
      <c r="R272" s="137"/>
    </row>
    <row r="273" spans="1:18" s="138" customFormat="1" ht="66.75" customHeight="1">
      <c r="A273" s="84"/>
      <c r="B273" s="112" t="s">
        <v>586</v>
      </c>
      <c r="C273" s="80" t="s">
        <v>89</v>
      </c>
      <c r="D273" s="80"/>
      <c r="E273" s="113"/>
      <c r="F273" s="81">
        <v>300090.69</v>
      </c>
      <c r="G273" s="81">
        <v>255077.09</v>
      </c>
      <c r="H273" s="81">
        <v>22506.799999999999</v>
      </c>
      <c r="I273" s="81">
        <v>22506.799999999999</v>
      </c>
      <c r="J273" s="82" t="s">
        <v>90</v>
      </c>
      <c r="K273" s="83">
        <v>200</v>
      </c>
      <c r="L273" s="114">
        <v>100</v>
      </c>
      <c r="M273" s="114">
        <v>100</v>
      </c>
      <c r="N273" s="136">
        <v>7652.31</v>
      </c>
      <c r="O273" s="137"/>
      <c r="P273" s="137"/>
      <c r="Q273" s="137"/>
      <c r="R273" s="137"/>
    </row>
    <row r="274" spans="1:18" s="288" customFormat="1" ht="66.75" customHeight="1">
      <c r="A274" s="278"/>
      <c r="B274" s="279" t="s">
        <v>587</v>
      </c>
      <c r="C274" s="280" t="s">
        <v>89</v>
      </c>
      <c r="D274" s="280"/>
      <c r="E274" s="281"/>
      <c r="F274" s="282">
        <v>300090.69</v>
      </c>
      <c r="G274" s="282">
        <v>255077.09</v>
      </c>
      <c r="H274" s="282">
        <v>22506.799999999999</v>
      </c>
      <c r="I274" s="282">
        <v>22506.799999999999</v>
      </c>
      <c r="J274" s="283" t="s">
        <v>90</v>
      </c>
      <c r="K274" s="284">
        <v>250</v>
      </c>
      <c r="L274" s="285">
        <v>100</v>
      </c>
      <c r="M274" s="285">
        <v>100</v>
      </c>
      <c r="N274" s="286">
        <v>7652.31</v>
      </c>
      <c r="O274" s="287"/>
      <c r="P274" s="287"/>
      <c r="Q274" s="287"/>
      <c r="R274" s="287"/>
    </row>
    <row r="275" spans="1:18" s="138" customFormat="1" ht="66.75" customHeight="1">
      <c r="A275" s="84"/>
      <c r="B275" s="112" t="s">
        <v>588</v>
      </c>
      <c r="C275" s="80" t="s">
        <v>89</v>
      </c>
      <c r="D275" s="80"/>
      <c r="E275" s="113"/>
      <c r="F275" s="81">
        <v>300090.69</v>
      </c>
      <c r="G275" s="81">
        <v>255077.09</v>
      </c>
      <c r="H275" s="81">
        <v>22506.799999999999</v>
      </c>
      <c r="I275" s="81">
        <v>22506.799999999999</v>
      </c>
      <c r="J275" s="82" t="s">
        <v>90</v>
      </c>
      <c r="K275" s="83">
        <v>200</v>
      </c>
      <c r="L275" s="114">
        <v>100</v>
      </c>
      <c r="M275" s="114">
        <v>100</v>
      </c>
      <c r="N275" s="136">
        <v>7652.31</v>
      </c>
      <c r="O275" s="137"/>
      <c r="P275" s="137"/>
      <c r="Q275" s="137"/>
      <c r="R275" s="137"/>
    </row>
    <row r="276" spans="1:18" s="60" customFormat="1">
      <c r="A276" s="118" t="s">
        <v>103</v>
      </c>
      <c r="B276" s="119"/>
      <c r="C276" s="55"/>
      <c r="D276" s="55">
        <v>1</v>
      </c>
      <c r="E276" s="56"/>
      <c r="F276" s="57">
        <v>30213.27</v>
      </c>
      <c r="G276" s="57">
        <v>25681.27</v>
      </c>
      <c r="H276" s="57">
        <v>2266</v>
      </c>
      <c r="I276" s="57">
        <v>2266</v>
      </c>
      <c r="J276" s="58"/>
      <c r="K276" s="59"/>
      <c r="L276" s="55"/>
      <c r="M276" s="55"/>
      <c r="N276" s="126" t="s">
        <v>0</v>
      </c>
    </row>
    <row r="277" spans="1:18" s="138" customFormat="1" ht="66.75" customHeight="1">
      <c r="A277" s="84"/>
      <c r="B277" s="112" t="s">
        <v>589</v>
      </c>
      <c r="C277" s="80" t="s">
        <v>89</v>
      </c>
      <c r="D277" s="80"/>
      <c r="E277" s="113"/>
      <c r="F277" s="81">
        <v>30213.27</v>
      </c>
      <c r="G277" s="81">
        <v>25681.27</v>
      </c>
      <c r="H277" s="81">
        <v>2266</v>
      </c>
      <c r="I277" s="81">
        <v>2266</v>
      </c>
      <c r="J277" s="82" t="s">
        <v>90</v>
      </c>
      <c r="K277" s="83">
        <v>14</v>
      </c>
      <c r="L277" s="114">
        <v>100</v>
      </c>
      <c r="M277" s="114">
        <v>100</v>
      </c>
      <c r="N277" s="136">
        <v>770.44</v>
      </c>
      <c r="O277" s="137"/>
      <c r="P277" s="137"/>
      <c r="Q277" s="137"/>
      <c r="R277" s="137"/>
    </row>
    <row r="278" spans="1:18" s="60" customFormat="1">
      <c r="A278" s="115" t="s">
        <v>102</v>
      </c>
      <c r="B278" s="115"/>
      <c r="C278" s="55"/>
      <c r="D278" s="55">
        <v>1</v>
      </c>
      <c r="E278" s="56"/>
      <c r="F278" s="57">
        <v>599577.82999999996</v>
      </c>
      <c r="G278" s="57">
        <v>599577.82999999996</v>
      </c>
      <c r="H278" s="57">
        <v>0</v>
      </c>
      <c r="I278" s="57">
        <v>0</v>
      </c>
      <c r="J278" s="58"/>
      <c r="K278" s="59"/>
      <c r="L278" s="55"/>
      <c r="M278" s="55"/>
      <c r="N278" s="126" t="s">
        <v>0</v>
      </c>
    </row>
    <row r="279" spans="1:18" ht="66.75" customHeight="1">
      <c r="A279" s="62"/>
      <c r="B279" s="78" t="s">
        <v>420</v>
      </c>
      <c r="C279" s="63" t="s">
        <v>88</v>
      </c>
      <c r="D279" s="63"/>
      <c r="E279" s="4"/>
      <c r="F279" s="64">
        <v>599577.82999999996</v>
      </c>
      <c r="G279" s="64">
        <v>599577.82999999996</v>
      </c>
      <c r="H279" s="64">
        <v>0</v>
      </c>
      <c r="I279" s="64">
        <v>0</v>
      </c>
      <c r="J279" s="65" t="s">
        <v>90</v>
      </c>
      <c r="K279" s="66">
        <v>100</v>
      </c>
      <c r="L279" s="134">
        <v>100</v>
      </c>
      <c r="M279" s="134">
        <v>100</v>
      </c>
      <c r="N279" s="135" t="s">
        <v>577</v>
      </c>
      <c r="O279" s="68"/>
      <c r="P279" s="68"/>
      <c r="Q279" s="68"/>
      <c r="R279" s="68"/>
    </row>
    <row r="280" spans="1:18" s="104" customFormat="1">
      <c r="A280" s="105"/>
      <c r="B280" s="106" t="s">
        <v>82</v>
      </c>
      <c r="C280" s="107"/>
      <c r="D280" s="107"/>
      <c r="E280" s="108"/>
      <c r="F280" s="109">
        <v>41114.770000000004</v>
      </c>
      <c r="G280" s="109">
        <v>41114.770000000004</v>
      </c>
      <c r="H280" s="109"/>
      <c r="I280" s="101"/>
      <c r="J280" s="102"/>
      <c r="K280" s="103"/>
      <c r="L280" s="100"/>
      <c r="M280" s="100"/>
      <c r="N280" s="127"/>
    </row>
    <row r="281" spans="1:18" s="20" customFormat="1">
      <c r="A281" s="116" t="s">
        <v>34</v>
      </c>
      <c r="B281" s="116"/>
      <c r="C281" s="51" t="s">
        <v>0</v>
      </c>
      <c r="D281" s="52">
        <f>+D282+D285</f>
        <v>4</v>
      </c>
      <c r="E281" s="14">
        <v>589000</v>
      </c>
      <c r="F281" s="53">
        <v>756895.28</v>
      </c>
      <c r="G281" s="53">
        <v>606444.31999999995</v>
      </c>
      <c r="H281" s="53">
        <v>93706.27</v>
      </c>
      <c r="I281" s="53">
        <v>56744.69</v>
      </c>
      <c r="J281" s="54"/>
      <c r="K281" s="5" t="s">
        <v>0</v>
      </c>
      <c r="L281" s="52"/>
      <c r="M281" s="51"/>
      <c r="N281" s="127"/>
    </row>
    <row r="282" spans="1:18" s="60" customFormat="1">
      <c r="A282" s="115" t="s">
        <v>99</v>
      </c>
      <c r="B282" s="115"/>
      <c r="C282" s="55"/>
      <c r="D282" s="55">
        <v>2</v>
      </c>
      <c r="E282" s="56"/>
      <c r="F282" s="57">
        <v>343570.1</v>
      </c>
      <c r="G282" s="57">
        <v>292034.57999999996</v>
      </c>
      <c r="H282" s="57">
        <v>34357.01</v>
      </c>
      <c r="I282" s="57">
        <v>17178.509999999998</v>
      </c>
      <c r="J282" s="58"/>
      <c r="K282" s="59"/>
      <c r="L282" s="55"/>
      <c r="M282" s="55"/>
      <c r="N282" s="126" t="s">
        <v>0</v>
      </c>
    </row>
    <row r="283" spans="1:18" s="138" customFormat="1" ht="66.75" customHeight="1">
      <c r="A283" s="84"/>
      <c r="B283" s="112" t="s">
        <v>674</v>
      </c>
      <c r="C283" s="80" t="s">
        <v>89</v>
      </c>
      <c r="D283" s="80"/>
      <c r="E283" s="113"/>
      <c r="F283" s="81">
        <v>239514.13999999998</v>
      </c>
      <c r="G283" s="81">
        <v>203587.02</v>
      </c>
      <c r="H283" s="81">
        <v>23951.41</v>
      </c>
      <c r="I283" s="81">
        <v>11975.71</v>
      </c>
      <c r="J283" s="82" t="s">
        <v>90</v>
      </c>
      <c r="K283" s="83">
        <v>100</v>
      </c>
      <c r="L283" s="114">
        <v>100</v>
      </c>
      <c r="M283" s="114">
        <v>100</v>
      </c>
      <c r="N283" s="136">
        <v>6107.61</v>
      </c>
      <c r="O283" s="137"/>
      <c r="P283" s="137"/>
      <c r="Q283" s="137"/>
      <c r="R283" s="137"/>
    </row>
    <row r="284" spans="1:18" s="138" customFormat="1" ht="66.75" customHeight="1">
      <c r="A284" s="84"/>
      <c r="B284" s="112" t="s">
        <v>675</v>
      </c>
      <c r="C284" s="80" t="s">
        <v>89</v>
      </c>
      <c r="D284" s="80"/>
      <c r="E284" s="113"/>
      <c r="F284" s="81">
        <v>104055.96</v>
      </c>
      <c r="G284" s="81">
        <v>88447.56</v>
      </c>
      <c r="H284" s="81">
        <v>10405.6</v>
      </c>
      <c r="I284" s="81">
        <v>5202.8</v>
      </c>
      <c r="J284" s="82" t="s">
        <v>90</v>
      </c>
      <c r="K284" s="83">
        <v>80</v>
      </c>
      <c r="L284" s="114">
        <v>100</v>
      </c>
      <c r="M284" s="114">
        <v>100</v>
      </c>
      <c r="N284" s="136">
        <v>2653.43</v>
      </c>
      <c r="O284" s="137"/>
      <c r="P284" s="137"/>
      <c r="Q284" s="137"/>
      <c r="R284" s="137"/>
    </row>
    <row r="285" spans="1:18" s="60" customFormat="1">
      <c r="A285" s="115" t="s">
        <v>213</v>
      </c>
      <c r="B285" s="115"/>
      <c r="C285" s="55"/>
      <c r="D285" s="55">
        <v>2</v>
      </c>
      <c r="E285" s="56"/>
      <c r="F285" s="57">
        <v>395661.75</v>
      </c>
      <c r="G285" s="57">
        <v>296746.31</v>
      </c>
      <c r="H285" s="57">
        <v>59349.26</v>
      </c>
      <c r="I285" s="57">
        <v>39566.18</v>
      </c>
      <c r="J285" s="58"/>
      <c r="K285" s="59"/>
      <c r="L285" s="55"/>
      <c r="M285" s="55"/>
      <c r="N285" s="126" t="s">
        <v>0</v>
      </c>
    </row>
    <row r="286" spans="1:18" s="138" customFormat="1" ht="66.75" customHeight="1">
      <c r="A286" s="84"/>
      <c r="B286" s="112" t="s">
        <v>462</v>
      </c>
      <c r="C286" s="80" t="s">
        <v>89</v>
      </c>
      <c r="D286" s="80"/>
      <c r="E286" s="113"/>
      <c r="F286" s="81">
        <v>202658</v>
      </c>
      <c r="G286" s="81">
        <v>151993.5</v>
      </c>
      <c r="H286" s="81">
        <v>30398.7</v>
      </c>
      <c r="I286" s="81">
        <v>20265.8</v>
      </c>
      <c r="J286" s="82" t="s">
        <v>90</v>
      </c>
      <c r="K286" s="83">
        <v>11000</v>
      </c>
      <c r="L286" s="114">
        <v>100</v>
      </c>
      <c r="M286" s="114">
        <v>100</v>
      </c>
      <c r="N286" s="136">
        <v>4559.8100000000004</v>
      </c>
      <c r="O286" s="137"/>
      <c r="P286" s="137"/>
      <c r="Q286" s="137"/>
      <c r="R286" s="137"/>
    </row>
    <row r="287" spans="1:18" s="138" customFormat="1" ht="66.75" customHeight="1">
      <c r="A287" s="84"/>
      <c r="B287" s="112" t="s">
        <v>676</v>
      </c>
      <c r="C287" s="80" t="s">
        <v>89</v>
      </c>
      <c r="D287" s="80"/>
      <c r="E287" s="113"/>
      <c r="F287" s="81">
        <v>193003.75</v>
      </c>
      <c r="G287" s="81">
        <v>144752.81</v>
      </c>
      <c r="H287" s="81">
        <v>28950.560000000001</v>
      </c>
      <c r="I287" s="81">
        <v>19300.38</v>
      </c>
      <c r="J287" s="82" t="s">
        <v>345</v>
      </c>
      <c r="K287" s="83">
        <v>11000</v>
      </c>
      <c r="L287" s="114">
        <v>100</v>
      </c>
      <c r="M287" s="114">
        <v>100</v>
      </c>
      <c r="N287" s="136">
        <v>4342.58</v>
      </c>
      <c r="O287" s="137"/>
      <c r="P287" s="137"/>
      <c r="Q287" s="137"/>
      <c r="R287" s="137"/>
    </row>
    <row r="288" spans="1:18" s="104" customFormat="1">
      <c r="A288" s="105"/>
      <c r="B288" s="106" t="s">
        <v>82</v>
      </c>
      <c r="C288" s="107"/>
      <c r="D288" s="107"/>
      <c r="E288" s="108"/>
      <c r="F288" s="109">
        <v>17663.43</v>
      </c>
      <c r="G288" s="109">
        <v>17663.43</v>
      </c>
      <c r="H288" s="109"/>
      <c r="I288" s="101"/>
      <c r="J288" s="102"/>
      <c r="K288" s="103"/>
      <c r="L288" s="100"/>
      <c r="M288" s="100"/>
      <c r="N288" s="127"/>
    </row>
    <row r="289" spans="1:18" s="20" customFormat="1">
      <c r="A289" s="116" t="s">
        <v>35</v>
      </c>
      <c r="B289" s="116"/>
      <c r="C289" s="51" t="s">
        <v>0</v>
      </c>
      <c r="D289" s="52">
        <f>+D290+D292+D294</f>
        <v>3</v>
      </c>
      <c r="E289" s="14">
        <v>451000</v>
      </c>
      <c r="F289" s="53">
        <v>679104.08</v>
      </c>
      <c r="G289" s="53">
        <v>579235.27999999991</v>
      </c>
      <c r="H289" s="53">
        <v>49934.41</v>
      </c>
      <c r="I289" s="53">
        <v>49934.39</v>
      </c>
      <c r="J289" s="54"/>
      <c r="K289" s="5" t="s">
        <v>0</v>
      </c>
      <c r="L289" s="52"/>
      <c r="M289" s="51"/>
      <c r="N289" s="127"/>
    </row>
    <row r="290" spans="1:18" s="60" customFormat="1">
      <c r="A290" s="115" t="s">
        <v>114</v>
      </c>
      <c r="B290" s="115"/>
      <c r="C290" s="55"/>
      <c r="D290" s="55">
        <v>1</v>
      </c>
      <c r="E290" s="56"/>
      <c r="F290" s="57">
        <v>374741</v>
      </c>
      <c r="G290" s="57">
        <v>318529.84999999998</v>
      </c>
      <c r="H290" s="57">
        <v>28105.58</v>
      </c>
      <c r="I290" s="57">
        <v>28105.57</v>
      </c>
      <c r="J290" s="58"/>
      <c r="K290" s="59"/>
      <c r="L290" s="55"/>
      <c r="M290" s="55"/>
      <c r="N290" s="126" t="s">
        <v>0</v>
      </c>
    </row>
    <row r="291" spans="1:18" ht="66.75" customHeight="1">
      <c r="A291" s="62"/>
      <c r="B291" s="78" t="s">
        <v>257</v>
      </c>
      <c r="C291" s="63" t="s">
        <v>89</v>
      </c>
      <c r="D291" s="63"/>
      <c r="E291" s="4"/>
      <c r="F291" s="64">
        <v>374741</v>
      </c>
      <c r="G291" s="64">
        <v>318529.84999999998</v>
      </c>
      <c r="H291" s="64">
        <v>28105.58</v>
      </c>
      <c r="I291" s="64">
        <v>28105.57</v>
      </c>
      <c r="J291" s="65" t="s">
        <v>259</v>
      </c>
      <c r="K291" s="66">
        <v>1500</v>
      </c>
      <c r="L291" s="134">
        <v>100</v>
      </c>
      <c r="M291" s="134">
        <v>100</v>
      </c>
      <c r="N291" s="135">
        <v>9555.9</v>
      </c>
      <c r="O291" s="68"/>
      <c r="P291" s="68"/>
      <c r="Q291" s="68"/>
      <c r="R291" s="68"/>
    </row>
    <row r="292" spans="1:18" s="60" customFormat="1">
      <c r="A292" s="115" t="s">
        <v>145</v>
      </c>
      <c r="B292" s="115"/>
      <c r="C292" s="55"/>
      <c r="D292" s="55">
        <v>1</v>
      </c>
      <c r="E292" s="56"/>
      <c r="F292" s="57">
        <v>143750</v>
      </c>
      <c r="G292" s="57">
        <v>122187.5</v>
      </c>
      <c r="H292" s="57">
        <v>10781.25</v>
      </c>
      <c r="I292" s="57">
        <v>10781.25</v>
      </c>
      <c r="J292" s="58"/>
      <c r="K292" s="59"/>
      <c r="L292" s="55"/>
      <c r="M292" s="55"/>
      <c r="N292" s="126" t="s">
        <v>0</v>
      </c>
    </row>
    <row r="293" spans="1:18" s="288" customFormat="1" ht="91.5" customHeight="1">
      <c r="A293" s="278"/>
      <c r="B293" s="300" t="s">
        <v>459</v>
      </c>
      <c r="C293" s="280" t="s">
        <v>88</v>
      </c>
      <c r="D293" s="280"/>
      <c r="E293" s="281"/>
      <c r="F293" s="282">
        <v>143750</v>
      </c>
      <c r="G293" s="282">
        <v>122187.5</v>
      </c>
      <c r="H293" s="282">
        <v>10781.25</v>
      </c>
      <c r="I293" s="282">
        <v>10781.25</v>
      </c>
      <c r="J293" s="283" t="s">
        <v>460</v>
      </c>
      <c r="K293" s="284">
        <v>1500</v>
      </c>
      <c r="L293" s="285">
        <v>100</v>
      </c>
      <c r="M293" s="285">
        <v>100</v>
      </c>
      <c r="N293" s="286">
        <v>0</v>
      </c>
      <c r="O293" s="287"/>
      <c r="P293" s="287"/>
      <c r="Q293" s="287"/>
      <c r="R293" s="287"/>
    </row>
    <row r="294" spans="1:18" s="60" customFormat="1">
      <c r="A294" s="115" t="s">
        <v>156</v>
      </c>
      <c r="B294" s="115"/>
      <c r="C294" s="55"/>
      <c r="D294" s="55">
        <v>1</v>
      </c>
      <c r="E294" s="56"/>
      <c r="F294" s="57">
        <v>147301</v>
      </c>
      <c r="G294" s="57">
        <v>125205.85</v>
      </c>
      <c r="H294" s="57">
        <v>11047.58</v>
      </c>
      <c r="I294" s="57">
        <v>11047.57</v>
      </c>
      <c r="J294" s="58"/>
      <c r="K294" s="59"/>
      <c r="L294" s="55"/>
      <c r="M294" s="55"/>
      <c r="N294" s="126" t="s">
        <v>0</v>
      </c>
    </row>
    <row r="295" spans="1:18" ht="66.75" customHeight="1">
      <c r="A295" s="62"/>
      <c r="B295" s="78" t="s">
        <v>258</v>
      </c>
      <c r="C295" s="63" t="s">
        <v>89</v>
      </c>
      <c r="D295" s="63"/>
      <c r="E295" s="4"/>
      <c r="F295" s="64">
        <v>147301</v>
      </c>
      <c r="G295" s="64">
        <v>125205.85</v>
      </c>
      <c r="H295" s="64">
        <v>11047.58</v>
      </c>
      <c r="I295" s="64">
        <v>11047.57</v>
      </c>
      <c r="J295" s="65" t="s">
        <v>260</v>
      </c>
      <c r="K295" s="66">
        <v>1500</v>
      </c>
      <c r="L295" s="134">
        <v>100</v>
      </c>
      <c r="M295" s="134">
        <v>100</v>
      </c>
      <c r="N295" s="135">
        <v>3756.18</v>
      </c>
      <c r="O295" s="68"/>
      <c r="P295" s="68"/>
      <c r="Q295" s="68"/>
      <c r="R295" s="68"/>
    </row>
    <row r="296" spans="1:18" s="104" customFormat="1">
      <c r="A296" s="105"/>
      <c r="B296" s="106" t="s">
        <v>82</v>
      </c>
      <c r="C296" s="107"/>
      <c r="D296" s="107"/>
      <c r="E296" s="108"/>
      <c r="F296" s="109">
        <v>13312.08</v>
      </c>
      <c r="G296" s="109">
        <v>13312.08</v>
      </c>
      <c r="H296" s="109"/>
      <c r="I296" s="101"/>
      <c r="J296" s="102"/>
      <c r="K296" s="103"/>
      <c r="L296" s="100"/>
      <c r="M296" s="100"/>
      <c r="N296" s="127"/>
    </row>
    <row r="297" spans="1:18" s="20" customFormat="1">
      <c r="A297" s="116" t="s">
        <v>36</v>
      </c>
      <c r="B297" s="116"/>
      <c r="C297" s="51" t="s">
        <v>0</v>
      </c>
      <c r="D297" s="52">
        <f>+D298</f>
        <v>14</v>
      </c>
      <c r="E297" s="14">
        <v>3776000</v>
      </c>
      <c r="F297" s="53">
        <v>4692504.0100000007</v>
      </c>
      <c r="G297" s="53">
        <v>3775999.13</v>
      </c>
      <c r="H297" s="53">
        <v>713033.6100000001</v>
      </c>
      <c r="I297" s="53">
        <v>203471.27</v>
      </c>
      <c r="J297" s="54"/>
      <c r="K297" s="5" t="s">
        <v>0</v>
      </c>
      <c r="L297" s="52"/>
      <c r="M297" s="51"/>
      <c r="N297" s="127"/>
    </row>
    <row r="298" spans="1:18" s="60" customFormat="1">
      <c r="A298" s="115" t="s">
        <v>99</v>
      </c>
      <c r="B298" s="115"/>
      <c r="C298" s="55"/>
      <c r="D298" s="55">
        <v>14</v>
      </c>
      <c r="E298" s="56"/>
      <c r="F298" s="57">
        <v>4582523.4400000004</v>
      </c>
      <c r="G298" s="57">
        <v>3666018.56</v>
      </c>
      <c r="H298" s="57">
        <v>713033.6100000001</v>
      </c>
      <c r="I298" s="57">
        <v>203471.27</v>
      </c>
      <c r="J298" s="58"/>
      <c r="K298" s="59"/>
      <c r="L298" s="55"/>
      <c r="M298" s="55"/>
      <c r="N298" s="126" t="s">
        <v>0</v>
      </c>
    </row>
    <row r="299" spans="1:18" ht="66.75" customHeight="1">
      <c r="A299" s="62"/>
      <c r="B299" s="78" t="s">
        <v>323</v>
      </c>
      <c r="C299" s="63" t="s">
        <v>88</v>
      </c>
      <c r="D299" s="63"/>
      <c r="E299" s="4"/>
      <c r="F299" s="64">
        <v>147776.46000000002</v>
      </c>
      <c r="G299" s="64">
        <v>118221.17</v>
      </c>
      <c r="H299" s="64">
        <v>22166.47</v>
      </c>
      <c r="I299" s="64">
        <v>7388.82</v>
      </c>
      <c r="J299" s="65" t="s">
        <v>90</v>
      </c>
      <c r="K299" s="66">
        <v>100</v>
      </c>
      <c r="L299" s="134">
        <v>100</v>
      </c>
      <c r="M299" s="134">
        <v>100</v>
      </c>
      <c r="N299" s="135">
        <v>3546.64</v>
      </c>
      <c r="O299" s="68"/>
      <c r="P299" s="68"/>
      <c r="Q299" s="68"/>
      <c r="R299" s="68"/>
    </row>
    <row r="300" spans="1:18" ht="66.75" customHeight="1">
      <c r="A300" s="62"/>
      <c r="B300" s="78" t="s">
        <v>324</v>
      </c>
      <c r="C300" s="63" t="s">
        <v>88</v>
      </c>
      <c r="D300" s="63"/>
      <c r="E300" s="4"/>
      <c r="F300" s="64">
        <v>309841.17</v>
      </c>
      <c r="G300" s="64">
        <v>247872.94</v>
      </c>
      <c r="H300" s="64">
        <v>45456.05</v>
      </c>
      <c r="I300" s="64">
        <v>16512.18</v>
      </c>
      <c r="J300" s="65" t="s">
        <v>90</v>
      </c>
      <c r="K300" s="66">
        <v>70</v>
      </c>
      <c r="L300" s="134">
        <v>100</v>
      </c>
      <c r="M300" s="134">
        <v>100</v>
      </c>
      <c r="N300" s="135">
        <v>7436.19</v>
      </c>
      <c r="O300" s="68"/>
      <c r="P300" s="68"/>
      <c r="Q300" s="68"/>
      <c r="R300" s="68"/>
    </row>
    <row r="301" spans="1:18" ht="66.75" customHeight="1">
      <c r="A301" s="62"/>
      <c r="B301" s="78" t="s">
        <v>325</v>
      </c>
      <c r="C301" s="63" t="s">
        <v>88</v>
      </c>
      <c r="D301" s="63"/>
      <c r="E301" s="4"/>
      <c r="F301" s="64">
        <v>568420.81999999995</v>
      </c>
      <c r="G301" s="64">
        <v>454736.66</v>
      </c>
      <c r="H301" s="64">
        <v>93684.160000000003</v>
      </c>
      <c r="I301" s="64">
        <v>20000</v>
      </c>
      <c r="J301" s="65" t="s">
        <v>90</v>
      </c>
      <c r="K301" s="66">
        <v>243</v>
      </c>
      <c r="L301" s="134">
        <v>100</v>
      </c>
      <c r="M301" s="134">
        <v>100</v>
      </c>
      <c r="N301" s="135">
        <v>13642.1</v>
      </c>
      <c r="O301" s="68"/>
      <c r="P301" s="68"/>
      <c r="Q301" s="68"/>
      <c r="R301" s="68"/>
    </row>
    <row r="302" spans="1:18" ht="66.75" customHeight="1">
      <c r="A302" s="62"/>
      <c r="B302" s="78" t="s">
        <v>326</v>
      </c>
      <c r="C302" s="63" t="s">
        <v>88</v>
      </c>
      <c r="D302" s="63"/>
      <c r="E302" s="4"/>
      <c r="F302" s="64">
        <v>208463.77999999997</v>
      </c>
      <c r="G302" s="64">
        <v>166771.01999999999</v>
      </c>
      <c r="H302" s="64">
        <v>31293.08</v>
      </c>
      <c r="I302" s="64">
        <v>10399.68</v>
      </c>
      <c r="J302" s="65" t="s">
        <v>90</v>
      </c>
      <c r="K302" s="66">
        <v>105</v>
      </c>
      <c r="L302" s="134">
        <v>100</v>
      </c>
      <c r="M302" s="134">
        <v>100</v>
      </c>
      <c r="N302" s="135">
        <v>5003.13</v>
      </c>
      <c r="O302" s="68"/>
      <c r="P302" s="68"/>
      <c r="Q302" s="68"/>
      <c r="R302" s="68"/>
    </row>
    <row r="303" spans="1:18" ht="66.75" customHeight="1">
      <c r="A303" s="62"/>
      <c r="B303" s="78" t="s">
        <v>327</v>
      </c>
      <c r="C303" s="63" t="s">
        <v>88</v>
      </c>
      <c r="D303" s="63"/>
      <c r="E303" s="4"/>
      <c r="F303" s="64">
        <v>483174.57999999996</v>
      </c>
      <c r="G303" s="64">
        <v>386539.66</v>
      </c>
      <c r="H303" s="64">
        <v>76634.92</v>
      </c>
      <c r="I303" s="64">
        <v>20000</v>
      </c>
      <c r="J303" s="65" t="s">
        <v>90</v>
      </c>
      <c r="K303" s="66">
        <v>280</v>
      </c>
      <c r="L303" s="134">
        <v>100</v>
      </c>
      <c r="M303" s="134">
        <v>100</v>
      </c>
      <c r="N303" s="135">
        <v>11596.19</v>
      </c>
      <c r="O303" s="68"/>
      <c r="P303" s="68"/>
      <c r="Q303" s="68"/>
      <c r="R303" s="68"/>
    </row>
    <row r="304" spans="1:18" ht="66.75" customHeight="1">
      <c r="A304" s="62"/>
      <c r="B304" s="78" t="s">
        <v>328</v>
      </c>
      <c r="C304" s="63" t="s">
        <v>88</v>
      </c>
      <c r="D304" s="63"/>
      <c r="E304" s="4"/>
      <c r="F304" s="64">
        <v>482725.35000000003</v>
      </c>
      <c r="G304" s="64">
        <v>386180.28</v>
      </c>
      <c r="H304" s="64">
        <v>66545.070000000007</v>
      </c>
      <c r="I304" s="64">
        <v>30000</v>
      </c>
      <c r="J304" s="65" t="s">
        <v>90</v>
      </c>
      <c r="K304" s="66">
        <v>1352</v>
      </c>
      <c r="L304" s="134">
        <v>100</v>
      </c>
      <c r="M304" s="134">
        <v>100</v>
      </c>
      <c r="N304" s="135">
        <v>11585.41</v>
      </c>
      <c r="O304" s="68"/>
      <c r="P304" s="68"/>
      <c r="Q304" s="68"/>
      <c r="R304" s="68"/>
    </row>
    <row r="305" spans="1:18" ht="66.75" customHeight="1">
      <c r="A305" s="62"/>
      <c r="B305" s="78" t="s">
        <v>329</v>
      </c>
      <c r="C305" s="63" t="s">
        <v>88</v>
      </c>
      <c r="D305" s="63"/>
      <c r="E305" s="4"/>
      <c r="F305" s="64">
        <v>31895.949999999997</v>
      </c>
      <c r="G305" s="64">
        <v>25516.76</v>
      </c>
      <c r="H305" s="64">
        <v>4784.3900000000003</v>
      </c>
      <c r="I305" s="64">
        <v>1594.8</v>
      </c>
      <c r="J305" s="65" t="s">
        <v>90</v>
      </c>
      <c r="K305" s="66">
        <v>150</v>
      </c>
      <c r="L305" s="134">
        <v>100</v>
      </c>
      <c r="M305" s="134">
        <v>100</v>
      </c>
      <c r="N305" s="135">
        <v>765.5</v>
      </c>
      <c r="O305" s="68"/>
      <c r="P305" s="68"/>
      <c r="Q305" s="68"/>
      <c r="R305" s="68"/>
    </row>
    <row r="306" spans="1:18" ht="66.75" customHeight="1">
      <c r="A306" s="62"/>
      <c r="B306" s="78" t="s">
        <v>407</v>
      </c>
      <c r="C306" s="63" t="s">
        <v>88</v>
      </c>
      <c r="D306" s="63"/>
      <c r="E306" s="4"/>
      <c r="F306" s="64">
        <v>554851.47</v>
      </c>
      <c r="G306" s="64">
        <v>443881.18</v>
      </c>
      <c r="H306" s="64">
        <v>83227.72</v>
      </c>
      <c r="I306" s="64">
        <v>27742.57</v>
      </c>
      <c r="J306" s="65" t="s">
        <v>90</v>
      </c>
      <c r="K306" s="66">
        <v>580</v>
      </c>
      <c r="L306" s="134">
        <v>100</v>
      </c>
      <c r="M306" s="134">
        <v>100</v>
      </c>
      <c r="N306" s="135">
        <v>13316.44</v>
      </c>
      <c r="O306" s="68"/>
      <c r="P306" s="68"/>
      <c r="Q306" s="68"/>
      <c r="R306" s="68"/>
    </row>
    <row r="307" spans="1:18" ht="66.75" customHeight="1">
      <c r="A307" s="62"/>
      <c r="B307" s="78" t="s">
        <v>330</v>
      </c>
      <c r="C307" s="63" t="s">
        <v>88</v>
      </c>
      <c r="D307" s="63"/>
      <c r="E307" s="4"/>
      <c r="F307" s="64">
        <v>520891.4</v>
      </c>
      <c r="G307" s="64">
        <v>416713.12</v>
      </c>
      <c r="H307" s="64">
        <v>78133.710000000006</v>
      </c>
      <c r="I307" s="64">
        <v>26044.57</v>
      </c>
      <c r="J307" s="65" t="s">
        <v>90</v>
      </c>
      <c r="K307" s="66">
        <v>70</v>
      </c>
      <c r="L307" s="134">
        <v>100</v>
      </c>
      <c r="M307" s="134">
        <v>100</v>
      </c>
      <c r="N307" s="135">
        <v>12501.39</v>
      </c>
      <c r="O307" s="68"/>
      <c r="P307" s="68"/>
      <c r="Q307" s="68"/>
      <c r="R307" s="68"/>
    </row>
    <row r="308" spans="1:18" s="288" customFormat="1" ht="66.75" customHeight="1">
      <c r="A308" s="278"/>
      <c r="B308" s="279" t="s">
        <v>442</v>
      </c>
      <c r="C308" s="280" t="s">
        <v>88</v>
      </c>
      <c r="D308" s="280"/>
      <c r="E308" s="281"/>
      <c r="F308" s="282">
        <v>136221.68</v>
      </c>
      <c r="G308" s="282">
        <v>108977.34</v>
      </c>
      <c r="H308" s="282">
        <v>20433.259999999998</v>
      </c>
      <c r="I308" s="282">
        <v>6811.08</v>
      </c>
      <c r="J308" s="283" t="s">
        <v>90</v>
      </c>
      <c r="K308" s="284">
        <v>50</v>
      </c>
      <c r="L308" s="285">
        <v>100</v>
      </c>
      <c r="M308" s="285">
        <v>100</v>
      </c>
      <c r="N308" s="286">
        <v>3269.32</v>
      </c>
      <c r="O308" s="287"/>
      <c r="P308" s="287"/>
      <c r="Q308" s="287"/>
      <c r="R308" s="287"/>
    </row>
    <row r="309" spans="1:18" s="138" customFormat="1" ht="66.75" customHeight="1">
      <c r="A309" s="84"/>
      <c r="B309" s="112" t="s">
        <v>597</v>
      </c>
      <c r="C309" s="80" t="s">
        <v>88</v>
      </c>
      <c r="D309" s="80"/>
      <c r="E309" s="113"/>
      <c r="F309" s="81">
        <v>74661.5</v>
      </c>
      <c r="G309" s="81">
        <v>59729.2</v>
      </c>
      <c r="H309" s="81">
        <v>11199.23</v>
      </c>
      <c r="I309" s="81">
        <v>3733.07</v>
      </c>
      <c r="J309" s="82" t="s">
        <v>90</v>
      </c>
      <c r="K309" s="83">
        <v>286</v>
      </c>
      <c r="L309" s="114">
        <v>100</v>
      </c>
      <c r="M309" s="114">
        <v>100</v>
      </c>
      <c r="N309" s="136">
        <v>1791.88</v>
      </c>
      <c r="O309" s="137"/>
      <c r="P309" s="137"/>
      <c r="Q309" s="137"/>
      <c r="R309" s="137"/>
    </row>
    <row r="310" spans="1:18" s="138" customFormat="1" ht="66.75" customHeight="1">
      <c r="A310" s="84"/>
      <c r="B310" s="112" t="s">
        <v>598</v>
      </c>
      <c r="C310" s="80" t="s">
        <v>88</v>
      </c>
      <c r="D310" s="80"/>
      <c r="E310" s="113"/>
      <c r="F310" s="81">
        <v>110889.95000000001</v>
      </c>
      <c r="G310" s="81">
        <v>88711.96</v>
      </c>
      <c r="H310" s="81">
        <v>16633.490000000002</v>
      </c>
      <c r="I310" s="81">
        <v>5544.5</v>
      </c>
      <c r="J310" s="82" t="s">
        <v>90</v>
      </c>
      <c r="K310" s="83">
        <v>90</v>
      </c>
      <c r="L310" s="114">
        <v>100</v>
      </c>
      <c r="M310" s="114">
        <v>100</v>
      </c>
      <c r="N310" s="136">
        <v>2661.36</v>
      </c>
      <c r="O310" s="137"/>
      <c r="P310" s="137"/>
      <c r="Q310" s="137"/>
      <c r="R310" s="137"/>
    </row>
    <row r="311" spans="1:18" s="138" customFormat="1" ht="66.75" customHeight="1">
      <c r="A311" s="84"/>
      <c r="B311" s="112" t="s">
        <v>599</v>
      </c>
      <c r="C311" s="80" t="s">
        <v>88</v>
      </c>
      <c r="D311" s="80"/>
      <c r="E311" s="113"/>
      <c r="F311" s="81">
        <v>535705.33000000007</v>
      </c>
      <c r="G311" s="81">
        <v>428564.27</v>
      </c>
      <c r="H311" s="81">
        <v>87141.06</v>
      </c>
      <c r="I311" s="81">
        <v>20000</v>
      </c>
      <c r="J311" s="82" t="s">
        <v>90</v>
      </c>
      <c r="K311" s="83">
        <v>170</v>
      </c>
      <c r="L311" s="114">
        <v>100</v>
      </c>
      <c r="M311" s="114">
        <v>100</v>
      </c>
      <c r="N311" s="136">
        <v>12856.93</v>
      </c>
      <c r="O311" s="137"/>
      <c r="P311" s="137"/>
      <c r="Q311" s="137"/>
      <c r="R311" s="137"/>
    </row>
    <row r="312" spans="1:18" s="138" customFormat="1" ht="52.5" customHeight="1">
      <c r="A312" s="84"/>
      <c r="B312" s="112" t="s">
        <v>600</v>
      </c>
      <c r="C312" s="80" t="s">
        <v>88</v>
      </c>
      <c r="D312" s="80"/>
      <c r="E312" s="113"/>
      <c r="F312" s="81">
        <v>417004</v>
      </c>
      <c r="G312" s="81">
        <v>333603</v>
      </c>
      <c r="H312" s="81">
        <v>75701</v>
      </c>
      <c r="I312" s="81">
        <v>7700</v>
      </c>
      <c r="J312" s="82" t="s">
        <v>90</v>
      </c>
      <c r="K312" s="83">
        <v>80</v>
      </c>
      <c r="L312" s="114">
        <v>100</v>
      </c>
      <c r="M312" s="114">
        <v>100</v>
      </c>
      <c r="N312" s="136">
        <v>10008.09</v>
      </c>
      <c r="O312" s="137"/>
      <c r="P312" s="137"/>
      <c r="Q312" s="137"/>
      <c r="R312" s="137"/>
    </row>
    <row r="313" spans="1:18" s="104" customFormat="1">
      <c r="A313" s="105"/>
      <c r="B313" s="106" t="s">
        <v>82</v>
      </c>
      <c r="C313" s="107"/>
      <c r="D313" s="107"/>
      <c r="E313" s="108"/>
      <c r="F313" s="109">
        <v>109980.57</v>
      </c>
      <c r="G313" s="109">
        <v>109980.57</v>
      </c>
      <c r="H313" s="109"/>
      <c r="I313" s="101"/>
      <c r="J313" s="102"/>
      <c r="K313" s="103"/>
      <c r="L313" s="100"/>
      <c r="M313" s="100"/>
      <c r="N313" s="127"/>
    </row>
    <row r="314" spans="1:18" s="20" customFormat="1">
      <c r="A314" s="116" t="s">
        <v>37</v>
      </c>
      <c r="B314" s="116"/>
      <c r="C314" s="51" t="s">
        <v>0</v>
      </c>
      <c r="D314" s="52">
        <f>+D315+D323+D345+D351+D353+D368</f>
        <v>65</v>
      </c>
      <c r="E314" s="14">
        <v>10180000</v>
      </c>
      <c r="F314" s="53">
        <v>11797000.640000001</v>
      </c>
      <c r="G314" s="53">
        <v>10227700.23</v>
      </c>
      <c r="H314" s="53">
        <v>1192869.71</v>
      </c>
      <c r="I314" s="53">
        <v>376430.70000000007</v>
      </c>
      <c r="J314" s="54"/>
      <c r="K314" s="5" t="s">
        <v>0</v>
      </c>
      <c r="L314" s="52"/>
      <c r="M314" s="51"/>
      <c r="N314" s="127"/>
    </row>
    <row r="315" spans="1:18" s="60" customFormat="1">
      <c r="A315" s="115" t="s">
        <v>114</v>
      </c>
      <c r="B315" s="115"/>
      <c r="C315" s="55"/>
      <c r="D315" s="55">
        <v>7</v>
      </c>
      <c r="E315" s="56"/>
      <c r="F315" s="57">
        <v>3362176.52</v>
      </c>
      <c r="G315" s="57">
        <v>2452764.94</v>
      </c>
      <c r="H315" s="57">
        <v>672764.54</v>
      </c>
      <c r="I315" s="57">
        <v>236647.04000000001</v>
      </c>
      <c r="J315" s="58"/>
      <c r="K315" s="59"/>
      <c r="L315" s="55"/>
      <c r="M315" s="55"/>
      <c r="N315" s="126" t="s">
        <v>0</v>
      </c>
    </row>
    <row r="316" spans="1:18" ht="60" customHeight="1">
      <c r="A316" s="62"/>
      <c r="B316" s="78" t="s">
        <v>225</v>
      </c>
      <c r="C316" s="63" t="s">
        <v>88</v>
      </c>
      <c r="D316" s="63"/>
      <c r="E316" s="4"/>
      <c r="F316" s="64">
        <v>869764.5</v>
      </c>
      <c r="G316" s="64">
        <v>608835</v>
      </c>
      <c r="H316" s="64">
        <v>199492.3</v>
      </c>
      <c r="I316" s="64">
        <v>61437.2</v>
      </c>
      <c r="J316" s="65" t="s">
        <v>243</v>
      </c>
      <c r="K316" s="66">
        <v>136</v>
      </c>
      <c r="L316" s="134">
        <v>100</v>
      </c>
      <c r="M316" s="134">
        <v>100</v>
      </c>
      <c r="N316" s="135">
        <v>18265.05</v>
      </c>
      <c r="O316" s="68"/>
      <c r="P316" s="68"/>
      <c r="Q316" s="68"/>
      <c r="R316" s="68"/>
    </row>
    <row r="317" spans="1:18" ht="60" customHeight="1">
      <c r="A317" s="62"/>
      <c r="B317" s="78" t="s">
        <v>226</v>
      </c>
      <c r="C317" s="63" t="s">
        <v>88</v>
      </c>
      <c r="D317" s="63"/>
      <c r="E317" s="4"/>
      <c r="F317" s="64">
        <v>620136</v>
      </c>
      <c r="G317" s="64">
        <v>434095</v>
      </c>
      <c r="H317" s="64">
        <v>147221.88</v>
      </c>
      <c r="I317" s="64">
        <v>38819.120000000003</v>
      </c>
      <c r="J317" s="65" t="s">
        <v>244</v>
      </c>
      <c r="K317" s="66">
        <v>136</v>
      </c>
      <c r="L317" s="134">
        <v>100</v>
      </c>
      <c r="M317" s="134">
        <v>100</v>
      </c>
      <c r="N317" s="135">
        <v>13022.85</v>
      </c>
      <c r="O317" s="68"/>
      <c r="P317" s="68"/>
      <c r="Q317" s="68"/>
      <c r="R317" s="68"/>
    </row>
    <row r="318" spans="1:18" ht="60" customHeight="1">
      <c r="A318" s="62"/>
      <c r="B318" s="78" t="s">
        <v>227</v>
      </c>
      <c r="C318" s="63" t="s">
        <v>88</v>
      </c>
      <c r="D318" s="63"/>
      <c r="E318" s="4"/>
      <c r="F318" s="64">
        <v>636948</v>
      </c>
      <c r="G318" s="64">
        <v>445863</v>
      </c>
      <c r="H318" s="64">
        <v>128382.58</v>
      </c>
      <c r="I318" s="64">
        <v>62702.42</v>
      </c>
      <c r="J318" s="65" t="s">
        <v>244</v>
      </c>
      <c r="K318" s="66">
        <v>136</v>
      </c>
      <c r="L318" s="134">
        <v>100</v>
      </c>
      <c r="M318" s="134">
        <v>100</v>
      </c>
      <c r="N318" s="135">
        <v>13375.89</v>
      </c>
      <c r="O318" s="68"/>
      <c r="P318" s="68"/>
      <c r="Q318" s="68"/>
      <c r="R318" s="68"/>
    </row>
    <row r="319" spans="1:18" ht="60" customHeight="1">
      <c r="A319" s="62"/>
      <c r="B319" s="78" t="s">
        <v>228</v>
      </c>
      <c r="C319" s="63" t="s">
        <v>88</v>
      </c>
      <c r="D319" s="63"/>
      <c r="E319" s="4"/>
      <c r="F319" s="64">
        <v>601643.9</v>
      </c>
      <c r="G319" s="64">
        <v>420700</v>
      </c>
      <c r="H319" s="64">
        <v>126914.14</v>
      </c>
      <c r="I319" s="64">
        <v>54029.760000000002</v>
      </c>
      <c r="J319" s="65" t="s">
        <v>245</v>
      </c>
      <c r="K319" s="66">
        <v>84</v>
      </c>
      <c r="L319" s="134">
        <v>100</v>
      </c>
      <c r="M319" s="134">
        <v>100</v>
      </c>
      <c r="N319" s="135">
        <v>12621</v>
      </c>
      <c r="O319" s="68"/>
      <c r="P319" s="68"/>
      <c r="Q319" s="68"/>
      <c r="R319" s="68"/>
    </row>
    <row r="320" spans="1:18" ht="60" customHeight="1">
      <c r="A320" s="62"/>
      <c r="B320" s="78" t="s">
        <v>229</v>
      </c>
      <c r="C320" s="63" t="s">
        <v>88</v>
      </c>
      <c r="D320" s="63"/>
      <c r="E320" s="4"/>
      <c r="F320" s="64">
        <v>301372.18</v>
      </c>
      <c r="G320" s="64">
        <v>210960</v>
      </c>
      <c r="H320" s="64">
        <v>70753.64</v>
      </c>
      <c r="I320" s="64">
        <v>19658.54</v>
      </c>
      <c r="J320" s="65" t="s">
        <v>246</v>
      </c>
      <c r="K320" s="66">
        <v>64</v>
      </c>
      <c r="L320" s="134">
        <v>100</v>
      </c>
      <c r="M320" s="134">
        <v>100</v>
      </c>
      <c r="N320" s="135">
        <v>6328.8</v>
      </c>
      <c r="O320" s="68"/>
      <c r="P320" s="68"/>
      <c r="Q320" s="68"/>
      <c r="R320" s="68"/>
    </row>
    <row r="321" spans="1:18" ht="60" customHeight="1">
      <c r="A321" s="62"/>
      <c r="B321" s="78" t="s">
        <v>293</v>
      </c>
      <c r="C321" s="63" t="s">
        <v>88</v>
      </c>
      <c r="D321" s="63"/>
      <c r="E321" s="4"/>
      <c r="F321" s="64">
        <v>152183.73000000001</v>
      </c>
      <c r="G321" s="64">
        <v>152183.73000000001</v>
      </c>
      <c r="H321" s="64">
        <v>0</v>
      </c>
      <c r="I321" s="64">
        <v>0</v>
      </c>
      <c r="J321" s="65" t="s">
        <v>294</v>
      </c>
      <c r="K321" s="66">
        <v>120</v>
      </c>
      <c r="L321" s="134">
        <v>100</v>
      </c>
      <c r="M321" s="134">
        <v>100</v>
      </c>
      <c r="N321" s="135" t="s">
        <v>577</v>
      </c>
      <c r="O321" s="68"/>
      <c r="P321" s="68"/>
      <c r="Q321" s="68"/>
      <c r="R321" s="68"/>
    </row>
    <row r="322" spans="1:18" ht="60" customHeight="1">
      <c r="A322" s="62"/>
      <c r="B322" s="78" t="s">
        <v>412</v>
      </c>
      <c r="C322" s="63" t="s">
        <v>88</v>
      </c>
      <c r="D322" s="63"/>
      <c r="E322" s="4"/>
      <c r="F322" s="64">
        <v>180128.21</v>
      </c>
      <c r="G322" s="64">
        <v>180128.21</v>
      </c>
      <c r="H322" s="64">
        <v>0</v>
      </c>
      <c r="I322" s="64">
        <v>0</v>
      </c>
      <c r="J322" s="65" t="s">
        <v>90</v>
      </c>
      <c r="K322" s="66">
        <v>150</v>
      </c>
      <c r="L322" s="134">
        <v>100</v>
      </c>
      <c r="M322" s="134">
        <v>100</v>
      </c>
      <c r="N322" s="135" t="s">
        <v>577</v>
      </c>
      <c r="O322" s="68"/>
      <c r="P322" s="68"/>
      <c r="Q322" s="68"/>
      <c r="R322" s="68"/>
    </row>
    <row r="323" spans="1:18" s="60" customFormat="1">
      <c r="A323" s="115" t="s">
        <v>99</v>
      </c>
      <c r="B323" s="115"/>
      <c r="C323" s="55"/>
      <c r="D323" s="55">
        <v>21</v>
      </c>
      <c r="E323" s="56"/>
      <c r="F323" s="57">
        <v>2623245.14</v>
      </c>
      <c r="G323" s="57">
        <v>2393708.9200000004</v>
      </c>
      <c r="H323" s="57">
        <v>195536.21999999997</v>
      </c>
      <c r="I323" s="57">
        <v>34000</v>
      </c>
      <c r="J323" s="58"/>
      <c r="K323" s="59"/>
      <c r="L323" s="55"/>
      <c r="M323" s="55"/>
      <c r="N323" s="126" t="s">
        <v>0</v>
      </c>
    </row>
    <row r="324" spans="1:18" s="299" customFormat="1" ht="60" customHeight="1">
      <c r="A324" s="289"/>
      <c r="B324" s="290" t="s">
        <v>230</v>
      </c>
      <c r="C324" s="291" t="s">
        <v>88</v>
      </c>
      <c r="D324" s="291"/>
      <c r="E324" s="292"/>
      <c r="F324" s="293">
        <v>254699.95</v>
      </c>
      <c r="G324" s="293">
        <v>178289</v>
      </c>
      <c r="H324" s="293">
        <v>66410.95</v>
      </c>
      <c r="I324" s="293">
        <v>10000</v>
      </c>
      <c r="J324" s="294" t="s">
        <v>90</v>
      </c>
      <c r="K324" s="295">
        <v>1280</v>
      </c>
      <c r="L324" s="296">
        <v>100</v>
      </c>
      <c r="M324" s="296">
        <v>100</v>
      </c>
      <c r="N324" s="297">
        <v>5348.67</v>
      </c>
      <c r="O324" s="298"/>
      <c r="P324" s="298"/>
      <c r="Q324" s="298"/>
      <c r="R324" s="298"/>
    </row>
    <row r="325" spans="1:18" ht="66.75" customHeight="1">
      <c r="A325" s="62"/>
      <c r="B325" s="78" t="s">
        <v>231</v>
      </c>
      <c r="C325" s="63" t="s">
        <v>88</v>
      </c>
      <c r="D325" s="63"/>
      <c r="E325" s="4"/>
      <c r="F325" s="64">
        <v>193805.13</v>
      </c>
      <c r="G325" s="64">
        <v>135663</v>
      </c>
      <c r="H325" s="64">
        <v>38142.129999999997</v>
      </c>
      <c r="I325" s="64">
        <v>20000</v>
      </c>
      <c r="J325" s="65" t="s">
        <v>90</v>
      </c>
      <c r="K325" s="66">
        <v>646</v>
      </c>
      <c r="L325" s="134">
        <v>100</v>
      </c>
      <c r="M325" s="134">
        <v>100</v>
      </c>
      <c r="N325" s="135">
        <v>4069.89</v>
      </c>
      <c r="O325" s="68"/>
      <c r="P325" s="68"/>
      <c r="Q325" s="68"/>
      <c r="R325" s="68"/>
    </row>
    <row r="326" spans="1:18" ht="66.75" customHeight="1">
      <c r="A326" s="62"/>
      <c r="B326" s="78" t="s">
        <v>232</v>
      </c>
      <c r="C326" s="63" t="s">
        <v>88</v>
      </c>
      <c r="D326" s="63"/>
      <c r="E326" s="4"/>
      <c r="F326" s="64">
        <v>289174.58</v>
      </c>
      <c r="G326" s="64">
        <v>202422</v>
      </c>
      <c r="H326" s="64">
        <v>83752.58</v>
      </c>
      <c r="I326" s="64">
        <v>3000</v>
      </c>
      <c r="J326" s="65" t="s">
        <v>90</v>
      </c>
      <c r="K326" s="66">
        <v>1000</v>
      </c>
      <c r="L326" s="134">
        <v>100</v>
      </c>
      <c r="M326" s="134">
        <v>100</v>
      </c>
      <c r="N326" s="135">
        <v>6072.66</v>
      </c>
      <c r="O326" s="68"/>
      <c r="P326" s="68"/>
      <c r="Q326" s="68"/>
      <c r="R326" s="68"/>
    </row>
    <row r="327" spans="1:18" ht="66.75" customHeight="1">
      <c r="A327" s="62"/>
      <c r="B327" s="78" t="s">
        <v>233</v>
      </c>
      <c r="C327" s="63" t="s">
        <v>88</v>
      </c>
      <c r="D327" s="63"/>
      <c r="E327" s="4"/>
      <c r="F327" s="64">
        <v>27434.560000000001</v>
      </c>
      <c r="G327" s="64">
        <v>19204</v>
      </c>
      <c r="H327" s="64">
        <v>7230.56</v>
      </c>
      <c r="I327" s="64">
        <v>1000</v>
      </c>
      <c r="J327" s="65" t="s">
        <v>90</v>
      </c>
      <c r="K327" s="66">
        <v>72</v>
      </c>
      <c r="L327" s="134">
        <v>100</v>
      </c>
      <c r="M327" s="134">
        <v>100</v>
      </c>
      <c r="N327" s="135">
        <v>576.12</v>
      </c>
      <c r="O327" s="68"/>
      <c r="P327" s="68"/>
      <c r="Q327" s="68"/>
      <c r="R327" s="68"/>
    </row>
    <row r="328" spans="1:18" ht="66.75" customHeight="1">
      <c r="A328" s="62"/>
      <c r="B328" s="78" t="s">
        <v>278</v>
      </c>
      <c r="C328" s="63" t="s">
        <v>88</v>
      </c>
      <c r="D328" s="63"/>
      <c r="E328" s="4"/>
      <c r="F328" s="64">
        <v>49000</v>
      </c>
      <c r="G328" s="64">
        <v>49000</v>
      </c>
      <c r="H328" s="64">
        <v>0</v>
      </c>
      <c r="I328" s="64">
        <v>0</v>
      </c>
      <c r="J328" s="65" t="s">
        <v>90</v>
      </c>
      <c r="K328" s="66">
        <v>60</v>
      </c>
      <c r="L328" s="134">
        <v>100</v>
      </c>
      <c r="M328" s="134">
        <v>100</v>
      </c>
      <c r="N328" s="135">
        <v>0</v>
      </c>
      <c r="O328" s="68"/>
      <c r="P328" s="68"/>
      <c r="Q328" s="68"/>
      <c r="R328" s="68"/>
    </row>
    <row r="329" spans="1:18" ht="66.75" customHeight="1">
      <c r="A329" s="62"/>
      <c r="B329" s="78" t="s">
        <v>276</v>
      </c>
      <c r="C329" s="63" t="s">
        <v>88</v>
      </c>
      <c r="D329" s="63"/>
      <c r="E329" s="4"/>
      <c r="F329" s="64">
        <v>15000</v>
      </c>
      <c r="G329" s="64">
        <v>15000</v>
      </c>
      <c r="H329" s="64">
        <v>0</v>
      </c>
      <c r="I329" s="64">
        <v>0</v>
      </c>
      <c r="J329" s="65" t="s">
        <v>90</v>
      </c>
      <c r="K329" s="66">
        <v>120</v>
      </c>
      <c r="L329" s="134">
        <v>100</v>
      </c>
      <c r="M329" s="134">
        <v>100</v>
      </c>
      <c r="N329" s="135">
        <v>0</v>
      </c>
      <c r="O329" s="68"/>
      <c r="P329" s="68"/>
      <c r="Q329" s="68"/>
      <c r="R329" s="68"/>
    </row>
    <row r="330" spans="1:18" ht="66.75" customHeight="1">
      <c r="A330" s="62"/>
      <c r="B330" s="78" t="s">
        <v>279</v>
      </c>
      <c r="C330" s="63" t="s">
        <v>88</v>
      </c>
      <c r="D330" s="63"/>
      <c r="E330" s="4"/>
      <c r="F330" s="64">
        <v>51795.13</v>
      </c>
      <c r="G330" s="64">
        <v>51795.13</v>
      </c>
      <c r="H330" s="64">
        <v>0</v>
      </c>
      <c r="I330" s="64">
        <v>0</v>
      </c>
      <c r="J330" s="65" t="s">
        <v>90</v>
      </c>
      <c r="K330" s="66">
        <v>140</v>
      </c>
      <c r="L330" s="134">
        <v>100</v>
      </c>
      <c r="M330" s="134">
        <v>100</v>
      </c>
      <c r="N330" s="135">
        <v>0</v>
      </c>
      <c r="O330" s="68"/>
      <c r="P330" s="68"/>
      <c r="Q330" s="68"/>
      <c r="R330" s="68"/>
    </row>
    <row r="331" spans="1:18" ht="66.75" customHeight="1">
      <c r="A331" s="62"/>
      <c r="B331" s="78" t="s">
        <v>295</v>
      </c>
      <c r="C331" s="63" t="s">
        <v>88</v>
      </c>
      <c r="D331" s="63"/>
      <c r="E331" s="4"/>
      <c r="F331" s="64">
        <v>67013.259999999995</v>
      </c>
      <c r="G331" s="64">
        <v>67013.259999999995</v>
      </c>
      <c r="H331" s="64">
        <v>0</v>
      </c>
      <c r="I331" s="64">
        <v>0</v>
      </c>
      <c r="J331" s="65" t="s">
        <v>90</v>
      </c>
      <c r="K331" s="66">
        <v>100</v>
      </c>
      <c r="L331" s="134">
        <v>100</v>
      </c>
      <c r="M331" s="134">
        <v>100</v>
      </c>
      <c r="N331" s="135" t="s">
        <v>577</v>
      </c>
      <c r="O331" s="68"/>
      <c r="P331" s="68"/>
      <c r="Q331" s="68"/>
      <c r="R331" s="68"/>
    </row>
    <row r="332" spans="1:18" ht="66.75" customHeight="1">
      <c r="A332" s="62"/>
      <c r="B332" s="78" t="s">
        <v>395</v>
      </c>
      <c r="C332" s="63" t="s">
        <v>88</v>
      </c>
      <c r="D332" s="63"/>
      <c r="E332" s="4"/>
      <c r="F332" s="64">
        <v>90417.05</v>
      </c>
      <c r="G332" s="64">
        <v>90417.05</v>
      </c>
      <c r="H332" s="64">
        <v>0</v>
      </c>
      <c r="I332" s="64">
        <v>0</v>
      </c>
      <c r="J332" s="65" t="s">
        <v>90</v>
      </c>
      <c r="K332" s="66">
        <v>360</v>
      </c>
      <c r="L332" s="134">
        <v>100</v>
      </c>
      <c r="M332" s="134">
        <v>100</v>
      </c>
      <c r="N332" s="135" t="s">
        <v>577</v>
      </c>
      <c r="O332" s="68"/>
      <c r="P332" s="68"/>
      <c r="Q332" s="68"/>
      <c r="R332" s="68"/>
    </row>
    <row r="333" spans="1:18" ht="66.75" customHeight="1">
      <c r="A333" s="62"/>
      <c r="B333" s="78" t="s">
        <v>396</v>
      </c>
      <c r="C333" s="63" t="s">
        <v>88</v>
      </c>
      <c r="D333" s="63"/>
      <c r="E333" s="4"/>
      <c r="F333" s="64">
        <v>341688.03</v>
      </c>
      <c r="G333" s="64">
        <v>341688.03</v>
      </c>
      <c r="H333" s="64">
        <v>0</v>
      </c>
      <c r="I333" s="64">
        <v>0</v>
      </c>
      <c r="J333" s="65" t="s">
        <v>90</v>
      </c>
      <c r="K333" s="66">
        <v>60</v>
      </c>
      <c r="L333" s="134">
        <v>100</v>
      </c>
      <c r="M333" s="134">
        <v>100</v>
      </c>
      <c r="N333" s="135" t="s">
        <v>577</v>
      </c>
      <c r="O333" s="68"/>
      <c r="P333" s="68"/>
      <c r="Q333" s="68"/>
      <c r="R333" s="68"/>
    </row>
    <row r="334" spans="1:18" ht="66.75" customHeight="1">
      <c r="A334" s="62"/>
      <c r="B334" s="78" t="s">
        <v>400</v>
      </c>
      <c r="C334" s="63" t="s">
        <v>88</v>
      </c>
      <c r="D334" s="63"/>
      <c r="E334" s="4"/>
      <c r="F334" s="64">
        <v>107092.68</v>
      </c>
      <c r="G334" s="64">
        <v>107092.68</v>
      </c>
      <c r="H334" s="64">
        <v>0</v>
      </c>
      <c r="I334" s="64">
        <v>0</v>
      </c>
      <c r="J334" s="65" t="s">
        <v>90</v>
      </c>
      <c r="K334" s="66">
        <v>120</v>
      </c>
      <c r="L334" s="134">
        <v>100</v>
      </c>
      <c r="M334" s="134">
        <v>100</v>
      </c>
      <c r="N334" s="135" t="s">
        <v>577</v>
      </c>
      <c r="O334" s="68"/>
      <c r="P334" s="68"/>
      <c r="Q334" s="68"/>
      <c r="R334" s="68"/>
    </row>
    <row r="335" spans="1:18" ht="66.75" customHeight="1">
      <c r="A335" s="62"/>
      <c r="B335" s="78" t="s">
        <v>363</v>
      </c>
      <c r="C335" s="63" t="s">
        <v>88</v>
      </c>
      <c r="D335" s="63"/>
      <c r="E335" s="4"/>
      <c r="F335" s="64">
        <v>379898.31</v>
      </c>
      <c r="G335" s="64">
        <v>379898.31</v>
      </c>
      <c r="H335" s="64">
        <v>0</v>
      </c>
      <c r="I335" s="64">
        <v>0</v>
      </c>
      <c r="J335" s="65" t="s">
        <v>90</v>
      </c>
      <c r="K335" s="66">
        <v>450</v>
      </c>
      <c r="L335" s="134">
        <v>100</v>
      </c>
      <c r="M335" s="134">
        <v>100</v>
      </c>
      <c r="N335" s="135" t="s">
        <v>577</v>
      </c>
      <c r="O335" s="68"/>
      <c r="P335" s="68"/>
      <c r="Q335" s="68"/>
      <c r="R335" s="68"/>
    </row>
    <row r="336" spans="1:18" s="299" customFormat="1" ht="66.75" customHeight="1">
      <c r="A336" s="289"/>
      <c r="B336" s="290" t="s">
        <v>364</v>
      </c>
      <c r="C336" s="291" t="s">
        <v>88</v>
      </c>
      <c r="D336" s="291"/>
      <c r="E336" s="292"/>
      <c r="F336" s="293">
        <v>12655.49</v>
      </c>
      <c r="G336" s="293">
        <v>12655.49</v>
      </c>
      <c r="H336" s="293">
        <v>0</v>
      </c>
      <c r="I336" s="293">
        <v>0</v>
      </c>
      <c r="J336" s="294" t="s">
        <v>90</v>
      </c>
      <c r="K336" s="295">
        <v>400</v>
      </c>
      <c r="L336" s="296">
        <v>100</v>
      </c>
      <c r="M336" s="296">
        <v>100</v>
      </c>
      <c r="N336" s="297" t="s">
        <v>577</v>
      </c>
      <c r="O336" s="298"/>
      <c r="P336" s="298"/>
      <c r="Q336" s="298"/>
      <c r="R336" s="298"/>
    </row>
    <row r="337" spans="1:18" ht="66.75" customHeight="1">
      <c r="A337" s="62"/>
      <c r="B337" s="78" t="s">
        <v>397</v>
      </c>
      <c r="C337" s="63" t="s">
        <v>88</v>
      </c>
      <c r="D337" s="63"/>
      <c r="E337" s="4"/>
      <c r="F337" s="64">
        <v>259152.44</v>
      </c>
      <c r="G337" s="64">
        <v>259152.44</v>
      </c>
      <c r="H337" s="64">
        <v>0</v>
      </c>
      <c r="I337" s="64">
        <v>0</v>
      </c>
      <c r="J337" s="65" t="s">
        <v>90</v>
      </c>
      <c r="K337" s="66">
        <v>800</v>
      </c>
      <c r="L337" s="134">
        <v>100</v>
      </c>
      <c r="M337" s="134">
        <v>100</v>
      </c>
      <c r="N337" s="135" t="s">
        <v>577</v>
      </c>
      <c r="O337" s="68"/>
      <c r="P337" s="68"/>
      <c r="Q337" s="68"/>
      <c r="R337" s="68"/>
    </row>
    <row r="338" spans="1:18" ht="66.75" customHeight="1">
      <c r="A338" s="150"/>
      <c r="B338" s="78" t="s">
        <v>389</v>
      </c>
      <c r="C338" s="63" t="s">
        <v>88</v>
      </c>
      <c r="D338" s="63"/>
      <c r="E338" s="151"/>
      <c r="F338" s="64">
        <v>98822.46</v>
      </c>
      <c r="G338" s="64">
        <v>98822.46</v>
      </c>
      <c r="H338" s="64">
        <v>0</v>
      </c>
      <c r="I338" s="64">
        <v>0</v>
      </c>
      <c r="J338" s="65" t="s">
        <v>90</v>
      </c>
      <c r="K338" s="66">
        <v>120</v>
      </c>
      <c r="L338" s="134">
        <v>100</v>
      </c>
      <c r="M338" s="134">
        <v>100</v>
      </c>
      <c r="N338" s="152" t="s">
        <v>577</v>
      </c>
      <c r="O338" s="153"/>
      <c r="P338" s="153"/>
      <c r="Q338" s="153"/>
      <c r="R338" s="153"/>
    </row>
    <row r="339" spans="1:18" ht="66.75" customHeight="1">
      <c r="A339" s="62"/>
      <c r="B339" s="78" t="s">
        <v>390</v>
      </c>
      <c r="C339" s="63" t="s">
        <v>88</v>
      </c>
      <c r="D339" s="63"/>
      <c r="E339" s="4"/>
      <c r="F339" s="64">
        <v>50517.59</v>
      </c>
      <c r="G339" s="64">
        <v>50517.59</v>
      </c>
      <c r="H339" s="64">
        <v>0</v>
      </c>
      <c r="I339" s="64">
        <v>0</v>
      </c>
      <c r="J339" s="65" t="s">
        <v>90</v>
      </c>
      <c r="K339" s="66">
        <v>250</v>
      </c>
      <c r="L339" s="134">
        <v>100</v>
      </c>
      <c r="M339" s="134">
        <v>100</v>
      </c>
      <c r="N339" s="135" t="s">
        <v>577</v>
      </c>
      <c r="O339" s="68"/>
      <c r="P339" s="68"/>
      <c r="Q339" s="68"/>
      <c r="R339" s="68"/>
    </row>
    <row r="340" spans="1:18" ht="66.75" customHeight="1">
      <c r="A340" s="62"/>
      <c r="B340" s="78" t="s">
        <v>416</v>
      </c>
      <c r="C340" s="63" t="s">
        <v>88</v>
      </c>
      <c r="D340" s="63"/>
      <c r="E340" s="4"/>
      <c r="F340" s="64">
        <v>212783.67</v>
      </c>
      <c r="G340" s="64">
        <v>212783.67</v>
      </c>
      <c r="H340" s="64">
        <v>0</v>
      </c>
      <c r="I340" s="64">
        <v>0</v>
      </c>
      <c r="J340" s="65" t="s">
        <v>90</v>
      </c>
      <c r="K340" s="66">
        <v>800</v>
      </c>
      <c r="L340" s="134">
        <v>100</v>
      </c>
      <c r="M340" s="134">
        <v>100</v>
      </c>
      <c r="N340" s="135" t="s">
        <v>577</v>
      </c>
      <c r="O340" s="68"/>
      <c r="P340" s="68"/>
      <c r="Q340" s="68"/>
      <c r="R340" s="68"/>
    </row>
    <row r="341" spans="1:18" ht="66.75" customHeight="1">
      <c r="A341" s="62"/>
      <c r="B341" s="78" t="s">
        <v>408</v>
      </c>
      <c r="C341" s="63" t="s">
        <v>88</v>
      </c>
      <c r="D341" s="63"/>
      <c r="E341" s="4"/>
      <c r="F341" s="64">
        <v>38638.9</v>
      </c>
      <c r="G341" s="64">
        <v>38638.9</v>
      </c>
      <c r="H341" s="64">
        <v>0</v>
      </c>
      <c r="I341" s="64">
        <v>0</v>
      </c>
      <c r="J341" s="65" t="s">
        <v>90</v>
      </c>
      <c r="K341" s="66">
        <v>70</v>
      </c>
      <c r="L341" s="134">
        <v>100</v>
      </c>
      <c r="M341" s="134">
        <v>100</v>
      </c>
      <c r="N341" s="135" t="s">
        <v>577</v>
      </c>
      <c r="O341" s="68"/>
      <c r="P341" s="68"/>
      <c r="Q341" s="68"/>
      <c r="R341" s="68"/>
    </row>
    <row r="342" spans="1:18" ht="66.75" customHeight="1">
      <c r="A342" s="62"/>
      <c r="B342" s="78" t="s">
        <v>409</v>
      </c>
      <c r="C342" s="63" t="s">
        <v>88</v>
      </c>
      <c r="D342" s="63"/>
      <c r="E342" s="4"/>
      <c r="F342" s="64">
        <v>8086.32</v>
      </c>
      <c r="G342" s="64">
        <v>8086.32</v>
      </c>
      <c r="H342" s="64">
        <v>0</v>
      </c>
      <c r="I342" s="64">
        <v>0</v>
      </c>
      <c r="J342" s="65" t="s">
        <v>90</v>
      </c>
      <c r="K342" s="66">
        <v>75</v>
      </c>
      <c r="L342" s="134">
        <v>100</v>
      </c>
      <c r="M342" s="134">
        <v>100</v>
      </c>
      <c r="N342" s="135" t="s">
        <v>577</v>
      </c>
      <c r="O342" s="68"/>
      <c r="P342" s="68"/>
      <c r="Q342" s="68"/>
      <c r="R342" s="68"/>
    </row>
    <row r="343" spans="1:18" ht="66.75" customHeight="1">
      <c r="A343" s="62"/>
      <c r="B343" s="78" t="s">
        <v>415</v>
      </c>
      <c r="C343" s="63" t="s">
        <v>88</v>
      </c>
      <c r="D343" s="63"/>
      <c r="E343" s="4"/>
      <c r="F343" s="64">
        <v>35629.14</v>
      </c>
      <c r="G343" s="64">
        <v>35629.14</v>
      </c>
      <c r="H343" s="64">
        <v>0</v>
      </c>
      <c r="I343" s="64">
        <v>0</v>
      </c>
      <c r="J343" s="65" t="s">
        <v>90</v>
      </c>
      <c r="K343" s="66">
        <v>60</v>
      </c>
      <c r="L343" s="134">
        <v>100</v>
      </c>
      <c r="M343" s="134">
        <v>100</v>
      </c>
      <c r="N343" s="135" t="s">
        <v>577</v>
      </c>
      <c r="O343" s="68"/>
      <c r="P343" s="68"/>
      <c r="Q343" s="68"/>
      <c r="R343" s="68"/>
    </row>
    <row r="344" spans="1:18" ht="66.75" customHeight="1">
      <c r="A344" s="62"/>
      <c r="B344" s="78" t="s">
        <v>410</v>
      </c>
      <c r="C344" s="63" t="s">
        <v>88</v>
      </c>
      <c r="D344" s="63"/>
      <c r="E344" s="4"/>
      <c r="F344" s="64">
        <v>39940.449999999997</v>
      </c>
      <c r="G344" s="64">
        <v>39940.449999999997</v>
      </c>
      <c r="H344" s="64">
        <v>0</v>
      </c>
      <c r="I344" s="64">
        <v>0</v>
      </c>
      <c r="J344" s="65" t="s">
        <v>90</v>
      </c>
      <c r="K344" s="66">
        <v>60</v>
      </c>
      <c r="L344" s="134">
        <v>100</v>
      </c>
      <c r="M344" s="134">
        <v>100</v>
      </c>
      <c r="N344" s="135" t="s">
        <v>577</v>
      </c>
      <c r="O344" s="68"/>
      <c r="P344" s="68"/>
      <c r="Q344" s="68"/>
      <c r="R344" s="68"/>
    </row>
    <row r="345" spans="1:18" s="144" customFormat="1">
      <c r="A345" s="115" t="s">
        <v>100</v>
      </c>
      <c r="B345" s="115"/>
      <c r="C345" s="55"/>
      <c r="D345" s="55">
        <v>5</v>
      </c>
      <c r="E345" s="141"/>
      <c r="F345" s="57">
        <v>755383.68</v>
      </c>
      <c r="G345" s="57">
        <v>755383.68</v>
      </c>
      <c r="H345" s="57">
        <v>0</v>
      </c>
      <c r="I345" s="57">
        <v>0</v>
      </c>
      <c r="J345" s="58"/>
      <c r="K345" s="59"/>
      <c r="L345" s="142"/>
      <c r="M345" s="142"/>
      <c r="N345" s="143" t="s">
        <v>0</v>
      </c>
      <c r="O345" s="12"/>
      <c r="P345" s="12"/>
      <c r="Q345" s="12"/>
      <c r="R345" s="12"/>
    </row>
    <row r="346" spans="1:18" ht="66.75" customHeight="1">
      <c r="A346" s="62"/>
      <c r="B346" s="78" t="s">
        <v>274</v>
      </c>
      <c r="C346" s="63" t="s">
        <v>88</v>
      </c>
      <c r="D346" s="63"/>
      <c r="E346" s="4"/>
      <c r="F346" s="64">
        <v>51543.87</v>
      </c>
      <c r="G346" s="64">
        <v>51543.87</v>
      </c>
      <c r="H346" s="64">
        <v>0</v>
      </c>
      <c r="I346" s="64">
        <v>0</v>
      </c>
      <c r="J346" s="65" t="s">
        <v>90</v>
      </c>
      <c r="K346" s="66">
        <v>800</v>
      </c>
      <c r="L346" s="134">
        <v>100</v>
      </c>
      <c r="M346" s="134">
        <v>100</v>
      </c>
      <c r="N346" s="135">
        <v>0</v>
      </c>
      <c r="O346" s="68"/>
      <c r="P346" s="68"/>
      <c r="Q346" s="68"/>
      <c r="R346" s="68"/>
    </row>
    <row r="347" spans="1:18" ht="66.75" customHeight="1">
      <c r="A347" s="150"/>
      <c r="B347" s="78" t="s">
        <v>394</v>
      </c>
      <c r="C347" s="63" t="s">
        <v>88</v>
      </c>
      <c r="D347" s="63"/>
      <c r="E347" s="4"/>
      <c r="F347" s="64">
        <v>436051.89</v>
      </c>
      <c r="G347" s="64">
        <v>436051.89</v>
      </c>
      <c r="H347" s="64">
        <v>0</v>
      </c>
      <c r="I347" s="64">
        <v>0</v>
      </c>
      <c r="J347" s="65" t="s">
        <v>90</v>
      </c>
      <c r="K347" s="66">
        <v>800</v>
      </c>
      <c r="L347" s="134">
        <v>100</v>
      </c>
      <c r="M347" s="134">
        <v>100</v>
      </c>
      <c r="N347" s="135" t="s">
        <v>577</v>
      </c>
      <c r="O347" s="68"/>
      <c r="P347" s="68"/>
      <c r="Q347" s="68"/>
      <c r="R347" s="68"/>
    </row>
    <row r="348" spans="1:18" s="299" customFormat="1" ht="66.75" customHeight="1">
      <c r="A348" s="301"/>
      <c r="B348" s="290" t="s">
        <v>374</v>
      </c>
      <c r="C348" s="291" t="s">
        <v>88</v>
      </c>
      <c r="D348" s="291"/>
      <c r="E348" s="292"/>
      <c r="F348" s="293">
        <v>101017.4</v>
      </c>
      <c r="G348" s="293">
        <v>101017.4</v>
      </c>
      <c r="H348" s="293">
        <v>0</v>
      </c>
      <c r="I348" s="293">
        <v>0</v>
      </c>
      <c r="J348" s="294" t="s">
        <v>90</v>
      </c>
      <c r="K348" s="295">
        <v>200</v>
      </c>
      <c r="L348" s="296">
        <v>100</v>
      </c>
      <c r="M348" s="296">
        <v>100</v>
      </c>
      <c r="N348" s="297" t="s">
        <v>577</v>
      </c>
      <c r="O348" s="298"/>
      <c r="P348" s="298"/>
      <c r="Q348" s="298"/>
      <c r="R348" s="298"/>
    </row>
    <row r="349" spans="1:18" ht="66.75" customHeight="1">
      <c r="A349" s="150"/>
      <c r="B349" s="78" t="s">
        <v>391</v>
      </c>
      <c r="C349" s="63" t="s">
        <v>88</v>
      </c>
      <c r="D349" s="63"/>
      <c r="E349" s="151"/>
      <c r="F349" s="64">
        <v>65956.639999999999</v>
      </c>
      <c r="G349" s="64">
        <v>65956.639999999999</v>
      </c>
      <c r="H349" s="64">
        <v>0</v>
      </c>
      <c r="I349" s="64">
        <v>0</v>
      </c>
      <c r="J349" s="65" t="s">
        <v>90</v>
      </c>
      <c r="K349" s="66">
        <v>1000</v>
      </c>
      <c r="L349" s="134">
        <v>100</v>
      </c>
      <c r="M349" s="134">
        <v>100</v>
      </c>
      <c r="N349" s="152" t="s">
        <v>577</v>
      </c>
      <c r="O349" s="153"/>
      <c r="P349" s="153"/>
      <c r="Q349" s="153"/>
      <c r="R349" s="153"/>
    </row>
    <row r="350" spans="1:18" ht="66.75" customHeight="1">
      <c r="A350" s="150"/>
      <c r="B350" s="78" t="s">
        <v>411</v>
      </c>
      <c r="C350" s="63" t="s">
        <v>88</v>
      </c>
      <c r="D350" s="63"/>
      <c r="E350" s="4"/>
      <c r="F350" s="64">
        <v>100813.88</v>
      </c>
      <c r="G350" s="64">
        <v>100813.88</v>
      </c>
      <c r="H350" s="64">
        <v>0</v>
      </c>
      <c r="I350" s="64">
        <v>0</v>
      </c>
      <c r="J350" s="65" t="s">
        <v>90</v>
      </c>
      <c r="K350" s="66">
        <v>1000</v>
      </c>
      <c r="L350" s="134">
        <v>100</v>
      </c>
      <c r="M350" s="134">
        <v>100</v>
      </c>
      <c r="N350" s="135" t="s">
        <v>577</v>
      </c>
      <c r="O350" s="68"/>
      <c r="P350" s="68"/>
      <c r="Q350" s="68"/>
      <c r="R350" s="68"/>
    </row>
    <row r="351" spans="1:18" s="60" customFormat="1">
      <c r="A351" s="118" t="s">
        <v>103</v>
      </c>
      <c r="B351" s="119"/>
      <c r="C351" s="55"/>
      <c r="D351" s="55">
        <v>1</v>
      </c>
      <c r="E351" s="56"/>
      <c r="F351" s="57">
        <v>373103.21</v>
      </c>
      <c r="G351" s="57">
        <v>373103.21</v>
      </c>
      <c r="H351" s="57">
        <v>0</v>
      </c>
      <c r="I351" s="57">
        <v>0</v>
      </c>
      <c r="J351" s="58"/>
      <c r="K351" s="59"/>
      <c r="L351" s="55"/>
      <c r="M351" s="55"/>
      <c r="N351" s="126" t="s">
        <v>0</v>
      </c>
    </row>
    <row r="352" spans="1:18" ht="66.75" customHeight="1">
      <c r="A352" s="62"/>
      <c r="B352" s="78" t="s">
        <v>380</v>
      </c>
      <c r="C352" s="63" t="s">
        <v>88</v>
      </c>
      <c r="D352" s="63"/>
      <c r="E352" s="4"/>
      <c r="F352" s="64">
        <v>373103.21</v>
      </c>
      <c r="G352" s="64">
        <v>373103.21</v>
      </c>
      <c r="H352" s="64">
        <v>0</v>
      </c>
      <c r="I352" s="64">
        <v>0</v>
      </c>
      <c r="J352" s="65" t="s">
        <v>90</v>
      </c>
      <c r="K352" s="66">
        <v>300</v>
      </c>
      <c r="L352" s="134">
        <v>100</v>
      </c>
      <c r="M352" s="134">
        <v>100</v>
      </c>
      <c r="N352" s="135" t="s">
        <v>577</v>
      </c>
      <c r="O352" s="68"/>
      <c r="P352" s="68"/>
      <c r="Q352" s="68"/>
      <c r="R352" s="68"/>
    </row>
    <row r="353" spans="1:18" s="144" customFormat="1">
      <c r="A353" s="115" t="s">
        <v>101</v>
      </c>
      <c r="B353" s="115"/>
      <c r="C353" s="55"/>
      <c r="D353" s="55">
        <v>14</v>
      </c>
      <c r="E353" s="141"/>
      <c r="F353" s="57">
        <v>1344254.05</v>
      </c>
      <c r="G353" s="57">
        <v>1344254.05</v>
      </c>
      <c r="H353" s="57">
        <v>0</v>
      </c>
      <c r="I353" s="57">
        <v>0</v>
      </c>
      <c r="J353" s="58"/>
      <c r="K353" s="59"/>
      <c r="L353" s="142"/>
      <c r="M353" s="142"/>
      <c r="N353" s="143" t="s">
        <v>0</v>
      </c>
      <c r="O353" s="12"/>
      <c r="P353" s="12"/>
      <c r="Q353" s="12"/>
      <c r="R353" s="12"/>
    </row>
    <row r="354" spans="1:18" ht="66.75" customHeight="1">
      <c r="A354" s="62" t="s">
        <v>0</v>
      </c>
      <c r="B354" s="78" t="s">
        <v>296</v>
      </c>
      <c r="C354" s="63" t="s">
        <v>88</v>
      </c>
      <c r="D354" s="63"/>
      <c r="E354" s="4"/>
      <c r="F354" s="64">
        <v>10051.969999999999</v>
      </c>
      <c r="G354" s="64">
        <v>10051.969999999999</v>
      </c>
      <c r="H354" s="64">
        <v>0</v>
      </c>
      <c r="I354" s="64">
        <v>0</v>
      </c>
      <c r="J354" s="65" t="s">
        <v>90</v>
      </c>
      <c r="K354" s="66">
        <v>600</v>
      </c>
      <c r="L354" s="134">
        <v>100</v>
      </c>
      <c r="M354" s="134">
        <v>100</v>
      </c>
      <c r="N354" s="135" t="s">
        <v>577</v>
      </c>
      <c r="O354" s="68"/>
      <c r="P354" s="68"/>
      <c r="Q354" s="68"/>
      <c r="R354" s="68"/>
    </row>
    <row r="355" spans="1:18" ht="66.75" customHeight="1">
      <c r="A355" s="62"/>
      <c r="B355" s="78" t="s">
        <v>297</v>
      </c>
      <c r="C355" s="63" t="s">
        <v>88</v>
      </c>
      <c r="D355" s="63"/>
      <c r="E355" s="4"/>
      <c r="F355" s="64">
        <v>54098.99</v>
      </c>
      <c r="G355" s="64">
        <v>54098.99</v>
      </c>
      <c r="H355" s="64">
        <v>0</v>
      </c>
      <c r="I355" s="64">
        <v>0</v>
      </c>
      <c r="J355" s="65" t="s">
        <v>90</v>
      </c>
      <c r="K355" s="66">
        <v>1000</v>
      </c>
      <c r="L355" s="134">
        <v>100</v>
      </c>
      <c r="M355" s="134">
        <v>100</v>
      </c>
      <c r="N355" s="135" t="s">
        <v>577</v>
      </c>
      <c r="O355" s="68"/>
      <c r="P355" s="68"/>
      <c r="Q355" s="68"/>
      <c r="R355" s="68"/>
    </row>
    <row r="356" spans="1:18" ht="66.75" customHeight="1">
      <c r="A356" s="62"/>
      <c r="B356" s="78" t="s">
        <v>298</v>
      </c>
      <c r="C356" s="63" t="s">
        <v>88</v>
      </c>
      <c r="D356" s="63"/>
      <c r="E356" s="4"/>
      <c r="F356" s="64">
        <v>49519.02</v>
      </c>
      <c r="G356" s="64">
        <v>49519.02</v>
      </c>
      <c r="H356" s="64">
        <v>0</v>
      </c>
      <c r="I356" s="64">
        <v>0</v>
      </c>
      <c r="J356" s="65" t="s">
        <v>90</v>
      </c>
      <c r="K356" s="66">
        <v>800</v>
      </c>
      <c r="L356" s="134">
        <v>100</v>
      </c>
      <c r="M356" s="134">
        <v>100</v>
      </c>
      <c r="N356" s="135" t="s">
        <v>577</v>
      </c>
      <c r="O356" s="68"/>
      <c r="P356" s="68"/>
      <c r="Q356" s="68"/>
      <c r="R356" s="68"/>
    </row>
    <row r="357" spans="1:18" ht="66.75" customHeight="1">
      <c r="A357" s="62"/>
      <c r="B357" s="78" t="s">
        <v>299</v>
      </c>
      <c r="C357" s="63" t="s">
        <v>88</v>
      </c>
      <c r="D357" s="63"/>
      <c r="E357" s="4"/>
      <c r="F357" s="64">
        <v>14915.64</v>
      </c>
      <c r="G357" s="64">
        <v>14915.64</v>
      </c>
      <c r="H357" s="64">
        <v>0</v>
      </c>
      <c r="I357" s="64">
        <v>0</v>
      </c>
      <c r="J357" s="65" t="s">
        <v>90</v>
      </c>
      <c r="K357" s="66">
        <v>150</v>
      </c>
      <c r="L357" s="134">
        <v>100</v>
      </c>
      <c r="M357" s="134">
        <v>100</v>
      </c>
      <c r="N357" s="135" t="s">
        <v>577</v>
      </c>
      <c r="O357" s="68"/>
      <c r="P357" s="68"/>
      <c r="Q357" s="68"/>
      <c r="R357" s="68"/>
    </row>
    <row r="358" spans="1:18" ht="66.75" customHeight="1">
      <c r="A358" s="62"/>
      <c r="B358" s="78" t="s">
        <v>317</v>
      </c>
      <c r="C358" s="63" t="s">
        <v>88</v>
      </c>
      <c r="D358" s="63"/>
      <c r="E358" s="4"/>
      <c r="F358" s="64">
        <v>41027.26</v>
      </c>
      <c r="G358" s="64">
        <v>41027.26</v>
      </c>
      <c r="H358" s="64">
        <v>0</v>
      </c>
      <c r="I358" s="64">
        <v>0</v>
      </c>
      <c r="J358" s="65" t="s">
        <v>90</v>
      </c>
      <c r="K358" s="66">
        <v>800</v>
      </c>
      <c r="L358" s="134">
        <v>100</v>
      </c>
      <c r="M358" s="134">
        <v>100</v>
      </c>
      <c r="N358" s="135" t="s">
        <v>577</v>
      </c>
      <c r="O358" s="68"/>
      <c r="P358" s="68"/>
      <c r="Q358" s="68"/>
      <c r="R358" s="68"/>
    </row>
    <row r="359" spans="1:18" ht="66.75" customHeight="1">
      <c r="A359" s="62"/>
      <c r="B359" s="78" t="s">
        <v>321</v>
      </c>
      <c r="C359" s="63" t="s">
        <v>88</v>
      </c>
      <c r="D359" s="63"/>
      <c r="E359" s="4"/>
      <c r="F359" s="64">
        <v>174483.72</v>
      </c>
      <c r="G359" s="64">
        <v>174483.72</v>
      </c>
      <c r="H359" s="64">
        <v>0</v>
      </c>
      <c r="I359" s="64">
        <v>0</v>
      </c>
      <c r="J359" s="65" t="s">
        <v>90</v>
      </c>
      <c r="K359" s="66">
        <v>950</v>
      </c>
      <c r="L359" s="134">
        <v>100</v>
      </c>
      <c r="M359" s="134">
        <v>100</v>
      </c>
      <c r="N359" s="135" t="s">
        <v>577</v>
      </c>
      <c r="O359" s="68"/>
      <c r="P359" s="68"/>
      <c r="Q359" s="68"/>
      <c r="R359" s="68"/>
    </row>
    <row r="360" spans="1:18" ht="66.75" customHeight="1">
      <c r="A360" s="62"/>
      <c r="B360" s="78" t="s">
        <v>361</v>
      </c>
      <c r="C360" s="63" t="s">
        <v>88</v>
      </c>
      <c r="D360" s="63"/>
      <c r="E360" s="4"/>
      <c r="F360" s="64">
        <v>298088.51</v>
      </c>
      <c r="G360" s="64">
        <v>298088.51</v>
      </c>
      <c r="H360" s="64">
        <v>0</v>
      </c>
      <c r="I360" s="64">
        <v>0</v>
      </c>
      <c r="J360" s="65" t="s">
        <v>90</v>
      </c>
      <c r="K360" s="66">
        <v>600</v>
      </c>
      <c r="L360" s="134">
        <v>100</v>
      </c>
      <c r="M360" s="134">
        <v>100</v>
      </c>
      <c r="N360" s="135" t="s">
        <v>577</v>
      </c>
      <c r="O360" s="68"/>
      <c r="P360" s="68"/>
      <c r="Q360" s="68"/>
      <c r="R360" s="68"/>
    </row>
    <row r="361" spans="1:18" s="299" customFormat="1" ht="66.75" customHeight="1">
      <c r="A361" s="289"/>
      <c r="B361" s="290" t="s">
        <v>375</v>
      </c>
      <c r="C361" s="291" t="s">
        <v>88</v>
      </c>
      <c r="D361" s="291"/>
      <c r="E361" s="292"/>
      <c r="F361" s="293">
        <v>19512.59</v>
      </c>
      <c r="G361" s="293">
        <v>19512.59</v>
      </c>
      <c r="H361" s="293">
        <v>0</v>
      </c>
      <c r="I361" s="293">
        <v>0</v>
      </c>
      <c r="J361" s="294" t="s">
        <v>90</v>
      </c>
      <c r="K361" s="295">
        <v>1000</v>
      </c>
      <c r="L361" s="296">
        <v>100</v>
      </c>
      <c r="M361" s="296">
        <v>100</v>
      </c>
      <c r="N361" s="297" t="s">
        <v>577</v>
      </c>
      <c r="O361" s="298"/>
      <c r="P361" s="298"/>
      <c r="Q361" s="298"/>
      <c r="R361" s="298"/>
    </row>
    <row r="362" spans="1:18" ht="66.75" customHeight="1">
      <c r="A362" s="62"/>
      <c r="B362" s="78" t="s">
        <v>376</v>
      </c>
      <c r="C362" s="63" t="s">
        <v>88</v>
      </c>
      <c r="D362" s="63"/>
      <c r="E362" s="4"/>
      <c r="F362" s="64">
        <v>66541.67</v>
      </c>
      <c r="G362" s="64">
        <v>66541.67</v>
      </c>
      <c r="H362" s="64">
        <v>0</v>
      </c>
      <c r="I362" s="64">
        <v>0</v>
      </c>
      <c r="J362" s="65" t="s">
        <v>90</v>
      </c>
      <c r="K362" s="66">
        <v>900</v>
      </c>
      <c r="L362" s="134">
        <v>100</v>
      </c>
      <c r="M362" s="134">
        <v>100</v>
      </c>
      <c r="N362" s="135" t="s">
        <v>577</v>
      </c>
      <c r="O362" s="68"/>
      <c r="P362" s="68"/>
      <c r="Q362" s="68"/>
      <c r="R362" s="68"/>
    </row>
    <row r="363" spans="1:18" ht="66.75" customHeight="1">
      <c r="A363" s="62"/>
      <c r="B363" s="78" t="s">
        <v>377</v>
      </c>
      <c r="C363" s="63" t="s">
        <v>88</v>
      </c>
      <c r="D363" s="63"/>
      <c r="E363" s="4"/>
      <c r="F363" s="64">
        <v>70230.62</v>
      </c>
      <c r="G363" s="64">
        <v>70230.62</v>
      </c>
      <c r="H363" s="64">
        <v>0</v>
      </c>
      <c r="I363" s="64">
        <v>0</v>
      </c>
      <c r="J363" s="65" t="s">
        <v>90</v>
      </c>
      <c r="K363" s="66">
        <v>850</v>
      </c>
      <c r="L363" s="134">
        <v>100</v>
      </c>
      <c r="M363" s="134">
        <v>100</v>
      </c>
      <c r="N363" s="135" t="s">
        <v>577</v>
      </c>
      <c r="O363" s="68"/>
      <c r="P363" s="68"/>
      <c r="Q363" s="68"/>
      <c r="R363" s="68"/>
    </row>
    <row r="364" spans="1:18" ht="66.75" customHeight="1">
      <c r="A364" s="62"/>
      <c r="B364" s="78" t="s">
        <v>378</v>
      </c>
      <c r="C364" s="63" t="s">
        <v>88</v>
      </c>
      <c r="D364" s="63"/>
      <c r="E364" s="4"/>
      <c r="F364" s="64">
        <v>166905.56</v>
      </c>
      <c r="G364" s="64">
        <v>166905.56</v>
      </c>
      <c r="H364" s="64">
        <v>0</v>
      </c>
      <c r="I364" s="64">
        <v>0</v>
      </c>
      <c r="J364" s="65" t="s">
        <v>90</v>
      </c>
      <c r="K364" s="66">
        <v>150</v>
      </c>
      <c r="L364" s="134">
        <v>100</v>
      </c>
      <c r="M364" s="134">
        <v>100</v>
      </c>
      <c r="N364" s="135" t="s">
        <v>577</v>
      </c>
      <c r="O364" s="68"/>
      <c r="P364" s="68"/>
      <c r="Q364" s="68"/>
      <c r="R364" s="68"/>
    </row>
    <row r="365" spans="1:18" ht="66.75" customHeight="1">
      <c r="A365" s="62"/>
      <c r="B365" s="78" t="s">
        <v>379</v>
      </c>
      <c r="C365" s="63" t="s">
        <v>88</v>
      </c>
      <c r="D365" s="63"/>
      <c r="E365" s="4"/>
      <c r="F365" s="64">
        <v>138126.22</v>
      </c>
      <c r="G365" s="64">
        <v>138126.22</v>
      </c>
      <c r="H365" s="64">
        <v>0</v>
      </c>
      <c r="I365" s="64">
        <v>0</v>
      </c>
      <c r="J365" s="65" t="s">
        <v>90</v>
      </c>
      <c r="K365" s="66">
        <v>250</v>
      </c>
      <c r="L365" s="134">
        <v>100</v>
      </c>
      <c r="M365" s="134">
        <v>100</v>
      </c>
      <c r="N365" s="135" t="s">
        <v>577</v>
      </c>
      <c r="O365" s="68"/>
      <c r="P365" s="68"/>
      <c r="Q365" s="68"/>
      <c r="R365" s="68"/>
    </row>
    <row r="366" spans="1:18" ht="66.75" customHeight="1">
      <c r="A366" s="62"/>
      <c r="B366" s="78" t="s">
        <v>392</v>
      </c>
      <c r="C366" s="63" t="s">
        <v>88</v>
      </c>
      <c r="D366" s="63"/>
      <c r="E366" s="4"/>
      <c r="F366" s="64">
        <v>73735.87</v>
      </c>
      <c r="G366" s="64">
        <v>73735.87</v>
      </c>
      <c r="H366" s="64">
        <v>0</v>
      </c>
      <c r="I366" s="64">
        <v>0</v>
      </c>
      <c r="J366" s="65" t="s">
        <v>90</v>
      </c>
      <c r="K366" s="66">
        <v>750</v>
      </c>
      <c r="L366" s="134">
        <v>100</v>
      </c>
      <c r="M366" s="134">
        <v>100</v>
      </c>
      <c r="N366" s="135" t="s">
        <v>577</v>
      </c>
      <c r="O366" s="68"/>
      <c r="P366" s="68"/>
      <c r="Q366" s="68"/>
      <c r="R366" s="68"/>
    </row>
    <row r="367" spans="1:18" ht="66.75" customHeight="1">
      <c r="A367" s="62"/>
      <c r="B367" s="78" t="s">
        <v>393</v>
      </c>
      <c r="C367" s="63" t="s">
        <v>88</v>
      </c>
      <c r="D367" s="63"/>
      <c r="E367" s="4"/>
      <c r="F367" s="64">
        <v>167016.41</v>
      </c>
      <c r="G367" s="64">
        <v>167016.41</v>
      </c>
      <c r="H367" s="64">
        <v>0</v>
      </c>
      <c r="I367" s="64">
        <v>0</v>
      </c>
      <c r="J367" s="65" t="s">
        <v>90</v>
      </c>
      <c r="K367" s="66">
        <v>900</v>
      </c>
      <c r="L367" s="134">
        <v>100</v>
      </c>
      <c r="M367" s="134">
        <v>100</v>
      </c>
      <c r="N367" s="135" t="s">
        <v>577</v>
      </c>
      <c r="O367" s="68"/>
      <c r="P367" s="68"/>
      <c r="Q367" s="68"/>
      <c r="R367" s="68"/>
    </row>
    <row r="368" spans="1:18" s="60" customFormat="1">
      <c r="A368" s="115" t="s">
        <v>102</v>
      </c>
      <c r="B368" s="115"/>
      <c r="C368" s="55"/>
      <c r="D368" s="55">
        <v>17</v>
      </c>
      <c r="E368" s="56"/>
      <c r="F368" s="57">
        <v>3229032.65</v>
      </c>
      <c r="G368" s="57">
        <v>2798680.04</v>
      </c>
      <c r="H368" s="57">
        <v>324568.95</v>
      </c>
      <c r="I368" s="57">
        <v>105783.66</v>
      </c>
      <c r="J368" s="58"/>
      <c r="K368" s="59"/>
      <c r="L368" s="55"/>
      <c r="M368" s="55"/>
      <c r="N368" s="126" t="s">
        <v>0</v>
      </c>
    </row>
    <row r="369" spans="1:18" ht="66.75" customHeight="1">
      <c r="A369" s="62"/>
      <c r="B369" s="78" t="s">
        <v>310</v>
      </c>
      <c r="C369" s="63" t="s">
        <v>88</v>
      </c>
      <c r="D369" s="63"/>
      <c r="E369" s="4"/>
      <c r="F369" s="64">
        <v>250036.97</v>
      </c>
      <c r="G369" s="64">
        <v>250036.97</v>
      </c>
      <c r="H369" s="64">
        <v>0</v>
      </c>
      <c r="I369" s="64">
        <v>0</v>
      </c>
      <c r="J369" s="65" t="s">
        <v>90</v>
      </c>
      <c r="K369" s="66">
        <v>200</v>
      </c>
      <c r="L369" s="134">
        <v>100</v>
      </c>
      <c r="M369" s="134">
        <v>100</v>
      </c>
      <c r="N369" s="135" t="s">
        <v>577</v>
      </c>
      <c r="O369" s="68"/>
      <c r="P369" s="68"/>
      <c r="Q369" s="68"/>
      <c r="R369" s="68"/>
    </row>
    <row r="370" spans="1:18" ht="66.75" customHeight="1">
      <c r="A370" s="62"/>
      <c r="B370" s="78" t="s">
        <v>318</v>
      </c>
      <c r="C370" s="63" t="s">
        <v>88</v>
      </c>
      <c r="D370" s="63"/>
      <c r="E370" s="4"/>
      <c r="F370" s="64">
        <v>149455.1</v>
      </c>
      <c r="G370" s="64">
        <v>149455.1</v>
      </c>
      <c r="H370" s="64">
        <v>0</v>
      </c>
      <c r="I370" s="64">
        <v>0</v>
      </c>
      <c r="J370" s="65" t="s">
        <v>90</v>
      </c>
      <c r="K370" s="66">
        <v>1200</v>
      </c>
      <c r="L370" s="134">
        <v>100</v>
      </c>
      <c r="M370" s="134">
        <v>100</v>
      </c>
      <c r="N370" s="135" t="s">
        <v>577</v>
      </c>
      <c r="O370" s="68"/>
      <c r="P370" s="68"/>
      <c r="Q370" s="68"/>
      <c r="R370" s="68"/>
    </row>
    <row r="371" spans="1:18" ht="66.75" customHeight="1">
      <c r="A371" s="62"/>
      <c r="B371" s="78" t="s">
        <v>322</v>
      </c>
      <c r="C371" s="63" t="s">
        <v>88</v>
      </c>
      <c r="D371" s="63"/>
      <c r="E371" s="4"/>
      <c r="F371" s="64">
        <v>258770.86</v>
      </c>
      <c r="G371" s="64">
        <v>258770.86</v>
      </c>
      <c r="H371" s="64">
        <v>0</v>
      </c>
      <c r="I371" s="64">
        <v>0</v>
      </c>
      <c r="J371" s="65" t="s">
        <v>90</v>
      </c>
      <c r="K371" s="66">
        <v>200</v>
      </c>
      <c r="L371" s="134">
        <v>100</v>
      </c>
      <c r="M371" s="134">
        <v>100</v>
      </c>
      <c r="N371" s="135" t="s">
        <v>577</v>
      </c>
      <c r="O371" s="68"/>
      <c r="P371" s="68"/>
      <c r="Q371" s="68"/>
      <c r="R371" s="68"/>
    </row>
    <row r="372" spans="1:18" ht="66.75" customHeight="1">
      <c r="A372" s="62"/>
      <c r="B372" s="78" t="s">
        <v>381</v>
      </c>
      <c r="C372" s="63" t="s">
        <v>88</v>
      </c>
      <c r="D372" s="63"/>
      <c r="E372" s="4"/>
      <c r="F372" s="64">
        <v>205082.88</v>
      </c>
      <c r="G372" s="64">
        <v>205082.88</v>
      </c>
      <c r="H372" s="64">
        <v>0</v>
      </c>
      <c r="I372" s="64">
        <v>0</v>
      </c>
      <c r="J372" s="65" t="s">
        <v>90</v>
      </c>
      <c r="K372" s="66">
        <v>800</v>
      </c>
      <c r="L372" s="134">
        <v>100</v>
      </c>
      <c r="M372" s="134">
        <v>100</v>
      </c>
      <c r="N372" s="135" t="s">
        <v>577</v>
      </c>
      <c r="O372" s="68"/>
      <c r="P372" s="68"/>
      <c r="Q372" s="68"/>
      <c r="R372" s="68"/>
    </row>
    <row r="373" spans="1:18" s="299" customFormat="1" ht="66.75" customHeight="1">
      <c r="A373" s="289"/>
      <c r="B373" s="290" t="s">
        <v>398</v>
      </c>
      <c r="C373" s="291" t="s">
        <v>88</v>
      </c>
      <c r="D373" s="291"/>
      <c r="E373" s="292"/>
      <c r="F373" s="293">
        <v>399397.65</v>
      </c>
      <c r="G373" s="293">
        <v>399397.65</v>
      </c>
      <c r="H373" s="293">
        <v>0</v>
      </c>
      <c r="I373" s="293">
        <v>0</v>
      </c>
      <c r="J373" s="294" t="s">
        <v>90</v>
      </c>
      <c r="K373" s="295">
        <v>900</v>
      </c>
      <c r="L373" s="296">
        <v>100</v>
      </c>
      <c r="M373" s="296">
        <v>100</v>
      </c>
      <c r="N373" s="297" t="s">
        <v>577</v>
      </c>
      <c r="O373" s="298"/>
      <c r="P373" s="298"/>
      <c r="Q373" s="298"/>
      <c r="R373" s="298"/>
    </row>
    <row r="374" spans="1:18" ht="66.75" customHeight="1">
      <c r="A374" s="62"/>
      <c r="B374" s="78" t="s">
        <v>234</v>
      </c>
      <c r="C374" s="63" t="s">
        <v>88</v>
      </c>
      <c r="D374" s="63"/>
      <c r="E374" s="4"/>
      <c r="F374" s="64">
        <v>254699.95</v>
      </c>
      <c r="G374" s="64">
        <v>178289.97</v>
      </c>
      <c r="H374" s="64">
        <v>58409.98</v>
      </c>
      <c r="I374" s="64">
        <v>18000</v>
      </c>
      <c r="J374" s="65" t="s">
        <v>90</v>
      </c>
      <c r="K374" s="66">
        <v>40</v>
      </c>
      <c r="L374" s="134">
        <v>100</v>
      </c>
      <c r="M374" s="134">
        <v>100</v>
      </c>
      <c r="N374" s="135">
        <v>5348.7</v>
      </c>
      <c r="O374" s="68"/>
      <c r="P374" s="68"/>
      <c r="Q374" s="68"/>
      <c r="R374" s="68"/>
    </row>
    <row r="375" spans="1:18" ht="66.75" customHeight="1">
      <c r="A375" s="62"/>
      <c r="B375" s="78" t="s">
        <v>235</v>
      </c>
      <c r="C375" s="63" t="s">
        <v>88</v>
      </c>
      <c r="D375" s="63"/>
      <c r="E375" s="4"/>
      <c r="F375" s="64">
        <v>128836.58</v>
      </c>
      <c r="G375" s="64">
        <v>90185.61</v>
      </c>
      <c r="H375" s="64">
        <v>25767.31</v>
      </c>
      <c r="I375" s="64">
        <v>12883.66</v>
      </c>
      <c r="J375" s="65" t="s">
        <v>90</v>
      </c>
      <c r="K375" s="66">
        <v>200</v>
      </c>
      <c r="L375" s="134">
        <v>100</v>
      </c>
      <c r="M375" s="134">
        <v>100</v>
      </c>
      <c r="N375" s="135">
        <v>2705.57</v>
      </c>
      <c r="O375" s="68"/>
      <c r="P375" s="68"/>
      <c r="Q375" s="68"/>
      <c r="R375" s="68"/>
    </row>
    <row r="376" spans="1:18" ht="66.75" customHeight="1">
      <c r="A376" s="62"/>
      <c r="B376" s="78" t="s">
        <v>236</v>
      </c>
      <c r="C376" s="63" t="s">
        <v>88</v>
      </c>
      <c r="D376" s="63"/>
      <c r="E376" s="4"/>
      <c r="F376" s="64">
        <v>143164.56</v>
      </c>
      <c r="G376" s="64">
        <v>100215</v>
      </c>
      <c r="H376" s="64">
        <v>22949.56</v>
      </c>
      <c r="I376" s="64">
        <v>20000</v>
      </c>
      <c r="J376" s="65" t="s">
        <v>90</v>
      </c>
      <c r="K376" s="66">
        <v>1000</v>
      </c>
      <c r="L376" s="134">
        <v>100</v>
      </c>
      <c r="M376" s="134">
        <v>100</v>
      </c>
      <c r="N376" s="135">
        <v>3006.45</v>
      </c>
      <c r="O376" s="68"/>
      <c r="P376" s="68"/>
      <c r="Q376" s="68"/>
      <c r="R376" s="68"/>
    </row>
    <row r="377" spans="1:18" ht="66.75" customHeight="1">
      <c r="A377" s="62"/>
      <c r="B377" s="78" t="s">
        <v>237</v>
      </c>
      <c r="C377" s="63" t="s">
        <v>88</v>
      </c>
      <c r="D377" s="63"/>
      <c r="E377" s="4"/>
      <c r="F377" s="64">
        <v>269636.24</v>
      </c>
      <c r="G377" s="64">
        <v>188745</v>
      </c>
      <c r="H377" s="64">
        <v>75891.240000000005</v>
      </c>
      <c r="I377" s="64">
        <v>5000</v>
      </c>
      <c r="J377" s="65" t="s">
        <v>90</v>
      </c>
      <c r="K377" s="66">
        <v>50</v>
      </c>
      <c r="L377" s="134">
        <v>100</v>
      </c>
      <c r="M377" s="134">
        <v>100</v>
      </c>
      <c r="N377" s="135">
        <v>5662.35</v>
      </c>
      <c r="O377" s="68"/>
      <c r="P377" s="68"/>
      <c r="Q377" s="68"/>
      <c r="R377" s="68"/>
    </row>
    <row r="378" spans="1:18" ht="66.75" customHeight="1">
      <c r="A378" s="62"/>
      <c r="B378" s="78" t="s">
        <v>238</v>
      </c>
      <c r="C378" s="63" t="s">
        <v>88</v>
      </c>
      <c r="D378" s="63"/>
      <c r="E378" s="4"/>
      <c r="F378" s="64">
        <v>80510</v>
      </c>
      <c r="G378" s="64">
        <v>56357</v>
      </c>
      <c r="H378" s="64">
        <v>19153</v>
      </c>
      <c r="I378" s="64">
        <v>5000</v>
      </c>
      <c r="J378" s="65" t="s">
        <v>90</v>
      </c>
      <c r="K378" s="66">
        <v>70</v>
      </c>
      <c r="L378" s="134">
        <v>100</v>
      </c>
      <c r="M378" s="134">
        <v>100</v>
      </c>
      <c r="N378" s="135">
        <v>1690.71</v>
      </c>
      <c r="O378" s="68"/>
      <c r="P378" s="68"/>
      <c r="Q378" s="68"/>
      <c r="R378" s="68"/>
    </row>
    <row r="379" spans="1:18" ht="66.75" customHeight="1">
      <c r="A379" s="62"/>
      <c r="B379" s="78" t="s">
        <v>239</v>
      </c>
      <c r="C379" s="63" t="s">
        <v>88</v>
      </c>
      <c r="D379" s="63"/>
      <c r="E379" s="4"/>
      <c r="F379" s="64">
        <v>114774</v>
      </c>
      <c r="G379" s="64">
        <v>80341</v>
      </c>
      <c r="H379" s="64">
        <v>29433</v>
      </c>
      <c r="I379" s="64">
        <v>5000</v>
      </c>
      <c r="J379" s="65" t="s">
        <v>90</v>
      </c>
      <c r="K379" s="66">
        <v>200</v>
      </c>
      <c r="L379" s="134">
        <v>100</v>
      </c>
      <c r="M379" s="134">
        <v>100</v>
      </c>
      <c r="N379" s="135">
        <v>2410.23</v>
      </c>
      <c r="O379" s="68"/>
      <c r="P379" s="68"/>
      <c r="Q379" s="68"/>
      <c r="R379" s="68"/>
    </row>
    <row r="380" spans="1:18" ht="66.75" customHeight="1">
      <c r="A380" s="62"/>
      <c r="B380" s="78" t="s">
        <v>240</v>
      </c>
      <c r="C380" s="63" t="s">
        <v>88</v>
      </c>
      <c r="D380" s="63"/>
      <c r="E380" s="4"/>
      <c r="F380" s="64">
        <v>38032.379999999997</v>
      </c>
      <c r="G380" s="64">
        <v>26622</v>
      </c>
      <c r="H380" s="64">
        <v>10410.379999999999</v>
      </c>
      <c r="I380" s="64">
        <v>1000</v>
      </c>
      <c r="J380" s="65" t="s">
        <v>90</v>
      </c>
      <c r="K380" s="66">
        <v>320</v>
      </c>
      <c r="L380" s="134">
        <v>100</v>
      </c>
      <c r="M380" s="134">
        <v>100</v>
      </c>
      <c r="N380" s="135">
        <v>798.66</v>
      </c>
      <c r="O380" s="68"/>
      <c r="P380" s="68"/>
      <c r="Q380" s="68"/>
      <c r="R380" s="68"/>
    </row>
    <row r="381" spans="1:18" ht="66.75" customHeight="1">
      <c r="A381" s="62"/>
      <c r="B381" s="78" t="s">
        <v>241</v>
      </c>
      <c r="C381" s="63" t="s">
        <v>88</v>
      </c>
      <c r="D381" s="63"/>
      <c r="E381" s="4"/>
      <c r="F381" s="64">
        <v>216350</v>
      </c>
      <c r="G381" s="64">
        <v>151445</v>
      </c>
      <c r="H381" s="64">
        <v>44905</v>
      </c>
      <c r="I381" s="64">
        <v>20000</v>
      </c>
      <c r="J381" s="65" t="s">
        <v>90</v>
      </c>
      <c r="K381" s="66">
        <v>280</v>
      </c>
      <c r="L381" s="134">
        <v>100</v>
      </c>
      <c r="M381" s="134">
        <v>100</v>
      </c>
      <c r="N381" s="135">
        <v>4543.3500000000004</v>
      </c>
      <c r="O381" s="68"/>
      <c r="P381" s="68"/>
      <c r="Q381" s="68"/>
      <c r="R381" s="68"/>
    </row>
    <row r="382" spans="1:18" ht="66.75" customHeight="1">
      <c r="A382" s="62"/>
      <c r="B382" s="78" t="s">
        <v>242</v>
      </c>
      <c r="C382" s="63" t="s">
        <v>88</v>
      </c>
      <c r="D382" s="63"/>
      <c r="E382" s="4"/>
      <c r="F382" s="64">
        <v>188497.48</v>
      </c>
      <c r="G382" s="64">
        <v>131948</v>
      </c>
      <c r="H382" s="64">
        <v>37649.480000000003</v>
      </c>
      <c r="I382" s="64">
        <v>18900</v>
      </c>
      <c r="J382" s="65" t="s">
        <v>90</v>
      </c>
      <c r="K382" s="66">
        <v>250</v>
      </c>
      <c r="L382" s="134">
        <v>100</v>
      </c>
      <c r="M382" s="134">
        <v>100</v>
      </c>
      <c r="N382" s="135">
        <v>3958.44</v>
      </c>
      <c r="O382" s="68"/>
      <c r="P382" s="68"/>
      <c r="Q382" s="68"/>
      <c r="R382" s="68"/>
    </row>
    <row r="383" spans="1:18" ht="66.75" customHeight="1">
      <c r="A383" s="62"/>
      <c r="B383" s="78" t="s">
        <v>277</v>
      </c>
      <c r="C383" s="63" t="s">
        <v>88</v>
      </c>
      <c r="D383" s="63"/>
      <c r="E383" s="4"/>
      <c r="F383" s="64">
        <v>92054.21</v>
      </c>
      <c r="G383" s="64">
        <v>92054.21</v>
      </c>
      <c r="H383" s="64">
        <v>0</v>
      </c>
      <c r="I383" s="64">
        <v>0</v>
      </c>
      <c r="J383" s="65" t="s">
        <v>90</v>
      </c>
      <c r="K383" s="66">
        <v>200</v>
      </c>
      <c r="L383" s="134">
        <v>100</v>
      </c>
      <c r="M383" s="134">
        <v>100</v>
      </c>
      <c r="N383" s="135">
        <v>0</v>
      </c>
      <c r="O383" s="68"/>
      <c r="P383" s="68"/>
      <c r="Q383" s="68"/>
      <c r="R383" s="68"/>
    </row>
    <row r="384" spans="1:18" ht="66.75" customHeight="1">
      <c r="A384" s="62"/>
      <c r="B384" s="78" t="s">
        <v>280</v>
      </c>
      <c r="C384" s="63" t="s">
        <v>88</v>
      </c>
      <c r="D384" s="63"/>
      <c r="E384" s="4"/>
      <c r="F384" s="64">
        <v>269533.40000000002</v>
      </c>
      <c r="G384" s="64">
        <v>269533.40000000002</v>
      </c>
      <c r="H384" s="64">
        <v>0</v>
      </c>
      <c r="I384" s="64">
        <v>0</v>
      </c>
      <c r="J384" s="65" t="s">
        <v>90</v>
      </c>
      <c r="K384" s="66">
        <v>800</v>
      </c>
      <c r="L384" s="134">
        <v>100</v>
      </c>
      <c r="M384" s="134">
        <v>100</v>
      </c>
      <c r="N384" s="135">
        <v>0</v>
      </c>
      <c r="O384" s="68"/>
      <c r="P384" s="68"/>
      <c r="Q384" s="68"/>
      <c r="R384" s="68"/>
    </row>
    <row r="385" spans="1:18" ht="51.75" customHeight="1">
      <c r="A385" s="62"/>
      <c r="B385" s="78" t="s">
        <v>275</v>
      </c>
      <c r="C385" s="63" t="s">
        <v>88</v>
      </c>
      <c r="D385" s="63"/>
      <c r="E385" s="4"/>
      <c r="F385" s="64">
        <v>170200.39</v>
      </c>
      <c r="G385" s="64">
        <v>170200.39</v>
      </c>
      <c r="H385" s="64">
        <v>0</v>
      </c>
      <c r="I385" s="64">
        <v>0</v>
      </c>
      <c r="J385" s="65" t="s">
        <v>90</v>
      </c>
      <c r="K385" s="66">
        <v>650</v>
      </c>
      <c r="L385" s="134">
        <v>100</v>
      </c>
      <c r="M385" s="134">
        <v>100</v>
      </c>
      <c r="N385" s="135">
        <v>0</v>
      </c>
      <c r="O385" s="68"/>
      <c r="P385" s="68"/>
      <c r="Q385" s="68"/>
      <c r="R385" s="68"/>
    </row>
    <row r="386" spans="1:18" s="304" customFormat="1">
      <c r="A386" s="177"/>
      <c r="B386" s="178" t="s">
        <v>82</v>
      </c>
      <c r="C386" s="179"/>
      <c r="D386" s="179"/>
      <c r="E386" s="180"/>
      <c r="F386" s="181">
        <v>109805.39000000003</v>
      </c>
      <c r="G386" s="181">
        <v>109805.39000000003</v>
      </c>
      <c r="H386" s="181"/>
      <c r="I386" s="182"/>
      <c r="J386" s="302"/>
      <c r="K386" s="183"/>
      <c r="L386" s="184"/>
      <c r="M386" s="184"/>
      <c r="N386" s="303"/>
    </row>
    <row r="387" spans="1:18" s="20" customFormat="1">
      <c r="A387" s="116" t="s">
        <v>38</v>
      </c>
      <c r="B387" s="116"/>
      <c r="C387" s="51" t="s">
        <v>0</v>
      </c>
      <c r="D387" s="52">
        <f>+D388+D390+D392+D394</f>
        <v>4</v>
      </c>
      <c r="E387" s="14">
        <v>398000</v>
      </c>
      <c r="F387" s="53">
        <v>447093.27999999997</v>
      </c>
      <c r="G387" s="53">
        <v>381285.73999999993</v>
      </c>
      <c r="H387" s="53">
        <v>40758.700000000004</v>
      </c>
      <c r="I387" s="53">
        <v>25048.84</v>
      </c>
      <c r="J387" s="54"/>
      <c r="K387" s="5" t="s">
        <v>0</v>
      </c>
      <c r="L387" s="52"/>
      <c r="M387" s="51"/>
      <c r="N387" s="127"/>
    </row>
    <row r="388" spans="1:18" s="60" customFormat="1">
      <c r="A388" s="115" t="s">
        <v>99</v>
      </c>
      <c r="B388" s="115"/>
      <c r="C388" s="55"/>
      <c r="D388" s="55">
        <v>1</v>
      </c>
      <c r="E388" s="56"/>
      <c r="F388" s="57">
        <v>124519.74999999999</v>
      </c>
      <c r="G388" s="57">
        <v>105841.79</v>
      </c>
      <c r="H388" s="57">
        <v>9338.98</v>
      </c>
      <c r="I388" s="57">
        <v>9338.98</v>
      </c>
      <c r="J388" s="58"/>
      <c r="K388" s="59"/>
      <c r="L388" s="55"/>
      <c r="M388" s="55"/>
      <c r="N388" s="126" t="s">
        <v>0</v>
      </c>
    </row>
    <row r="389" spans="1:18" s="138" customFormat="1" ht="66.75" customHeight="1">
      <c r="A389" s="84"/>
      <c r="B389" s="112" t="s">
        <v>479</v>
      </c>
      <c r="C389" s="80" t="s">
        <v>89</v>
      </c>
      <c r="D389" s="80"/>
      <c r="E389" s="113"/>
      <c r="F389" s="81">
        <v>124519.74999999999</v>
      </c>
      <c r="G389" s="81">
        <v>105841.79</v>
      </c>
      <c r="H389" s="81">
        <v>9338.98</v>
      </c>
      <c r="I389" s="81">
        <v>9338.98</v>
      </c>
      <c r="J389" s="82" t="s">
        <v>90</v>
      </c>
      <c r="K389" s="83">
        <v>1200</v>
      </c>
      <c r="L389" s="114">
        <v>100</v>
      </c>
      <c r="M389" s="114">
        <v>100</v>
      </c>
      <c r="N389" s="136">
        <v>3175.25</v>
      </c>
      <c r="O389" s="137"/>
      <c r="P389" s="137"/>
      <c r="Q389" s="137"/>
      <c r="R389" s="137"/>
    </row>
    <row r="390" spans="1:18" s="60" customFormat="1">
      <c r="A390" s="115" t="s">
        <v>100</v>
      </c>
      <c r="B390" s="115"/>
      <c r="C390" s="55"/>
      <c r="D390" s="55">
        <v>1</v>
      </c>
      <c r="E390" s="56"/>
      <c r="F390" s="57">
        <v>110235.03</v>
      </c>
      <c r="G390" s="57">
        <v>93699.78</v>
      </c>
      <c r="H390" s="57">
        <v>11023.5</v>
      </c>
      <c r="I390" s="57">
        <v>5511.75</v>
      </c>
      <c r="J390" s="58"/>
      <c r="K390" s="59"/>
      <c r="L390" s="55"/>
      <c r="M390" s="55"/>
      <c r="N390" s="126" t="s">
        <v>0</v>
      </c>
    </row>
    <row r="391" spans="1:18" s="138" customFormat="1" ht="66.75" customHeight="1">
      <c r="A391" s="84"/>
      <c r="B391" s="112" t="s">
        <v>647</v>
      </c>
      <c r="C391" s="80" t="s">
        <v>89</v>
      </c>
      <c r="D391" s="80"/>
      <c r="E391" s="113"/>
      <c r="F391" s="81">
        <v>110235.03</v>
      </c>
      <c r="G391" s="81">
        <v>93699.78</v>
      </c>
      <c r="H391" s="81">
        <v>11023.5</v>
      </c>
      <c r="I391" s="81">
        <v>5511.75</v>
      </c>
      <c r="J391" s="82" t="s">
        <v>90</v>
      </c>
      <c r="K391" s="83">
        <v>1200</v>
      </c>
      <c r="L391" s="114">
        <v>100</v>
      </c>
      <c r="M391" s="114">
        <v>100</v>
      </c>
      <c r="N391" s="136">
        <v>0</v>
      </c>
      <c r="O391" s="137"/>
      <c r="P391" s="137"/>
      <c r="Q391" s="137"/>
      <c r="R391" s="137"/>
    </row>
    <row r="392" spans="1:18" s="60" customFormat="1">
      <c r="A392" s="115" t="s">
        <v>101</v>
      </c>
      <c r="B392" s="115"/>
      <c r="C392" s="55"/>
      <c r="D392" s="55">
        <v>1</v>
      </c>
      <c r="E392" s="56"/>
      <c r="F392" s="57">
        <v>117952.83</v>
      </c>
      <c r="G392" s="57">
        <v>100259.91</v>
      </c>
      <c r="H392" s="57">
        <v>11795.28</v>
      </c>
      <c r="I392" s="57">
        <v>5897.64</v>
      </c>
      <c r="J392" s="58"/>
      <c r="K392" s="59"/>
      <c r="L392" s="55"/>
      <c r="M392" s="55"/>
      <c r="N392" s="126" t="s">
        <v>0</v>
      </c>
    </row>
    <row r="393" spans="1:18" s="138" customFormat="1" ht="66.75" customHeight="1">
      <c r="A393" s="84"/>
      <c r="B393" s="112" t="s">
        <v>648</v>
      </c>
      <c r="C393" s="80" t="s">
        <v>89</v>
      </c>
      <c r="D393" s="80"/>
      <c r="E393" s="113"/>
      <c r="F393" s="81">
        <v>117952.83</v>
      </c>
      <c r="G393" s="81">
        <v>100259.91</v>
      </c>
      <c r="H393" s="81">
        <v>11795.28</v>
      </c>
      <c r="I393" s="81">
        <v>5897.64</v>
      </c>
      <c r="J393" s="82" t="s">
        <v>90</v>
      </c>
      <c r="K393" s="83">
        <v>1200</v>
      </c>
      <c r="L393" s="114">
        <v>100</v>
      </c>
      <c r="M393" s="114">
        <v>100</v>
      </c>
      <c r="N393" s="136">
        <v>3007.8</v>
      </c>
      <c r="O393" s="137"/>
      <c r="P393" s="137"/>
      <c r="Q393" s="137"/>
      <c r="R393" s="137"/>
    </row>
    <row r="394" spans="1:18" s="60" customFormat="1">
      <c r="A394" s="115" t="s">
        <v>102</v>
      </c>
      <c r="B394" s="115"/>
      <c r="C394" s="55"/>
      <c r="D394" s="55">
        <v>1</v>
      </c>
      <c r="E394" s="56"/>
      <c r="F394" s="57">
        <v>86009.38</v>
      </c>
      <c r="G394" s="57">
        <v>73107.97</v>
      </c>
      <c r="H394" s="57">
        <v>8600.94</v>
      </c>
      <c r="I394" s="57">
        <v>4300.47</v>
      </c>
      <c r="J394" s="58"/>
      <c r="K394" s="59"/>
      <c r="L394" s="55"/>
      <c r="M394" s="55"/>
      <c r="N394" s="126" t="s">
        <v>0</v>
      </c>
    </row>
    <row r="395" spans="1:18" s="138" customFormat="1" ht="66.75" customHeight="1">
      <c r="A395" s="84"/>
      <c r="B395" s="112" t="s">
        <v>649</v>
      </c>
      <c r="C395" s="80" t="s">
        <v>89</v>
      </c>
      <c r="D395" s="80"/>
      <c r="E395" s="113"/>
      <c r="F395" s="81">
        <v>86009.38</v>
      </c>
      <c r="G395" s="81">
        <v>73107.97</v>
      </c>
      <c r="H395" s="81">
        <v>8600.94</v>
      </c>
      <c r="I395" s="81">
        <v>4300.47</v>
      </c>
      <c r="J395" s="82" t="s">
        <v>90</v>
      </c>
      <c r="K395" s="83">
        <v>1200</v>
      </c>
      <c r="L395" s="114">
        <v>100</v>
      </c>
      <c r="M395" s="114">
        <v>100</v>
      </c>
      <c r="N395" s="136">
        <v>2193.2399999999998</v>
      </c>
      <c r="O395" s="137"/>
      <c r="P395" s="137"/>
      <c r="Q395" s="137"/>
      <c r="R395" s="137"/>
    </row>
    <row r="396" spans="1:18" s="104" customFormat="1">
      <c r="A396" s="105"/>
      <c r="B396" s="106" t="s">
        <v>82</v>
      </c>
      <c r="C396" s="107"/>
      <c r="D396" s="107"/>
      <c r="E396" s="108"/>
      <c r="F396" s="109">
        <v>8376.2900000000009</v>
      </c>
      <c r="G396" s="109">
        <v>8376.2900000000009</v>
      </c>
      <c r="H396" s="109"/>
      <c r="I396" s="101"/>
      <c r="J396" s="102"/>
      <c r="K396" s="103"/>
      <c r="L396" s="100"/>
      <c r="M396" s="100"/>
      <c r="N396" s="127"/>
    </row>
    <row r="397" spans="1:18" s="20" customFormat="1">
      <c r="A397" s="116" t="s">
        <v>39</v>
      </c>
      <c r="B397" s="116"/>
      <c r="C397" s="51" t="s">
        <v>0</v>
      </c>
      <c r="D397" s="52">
        <f>+D398+D400+D402+D404+D406</f>
        <v>5</v>
      </c>
      <c r="E397" s="14">
        <v>469000</v>
      </c>
      <c r="F397" s="53">
        <v>549200.37</v>
      </c>
      <c r="G397" s="53">
        <v>468856.49</v>
      </c>
      <c r="H397" s="53">
        <v>35592.630000000005</v>
      </c>
      <c r="I397" s="53">
        <v>44751.25</v>
      </c>
      <c r="J397" s="54"/>
      <c r="K397" s="5" t="s">
        <v>0</v>
      </c>
      <c r="L397" s="52"/>
      <c r="M397" s="51"/>
      <c r="N397" s="127"/>
    </row>
    <row r="398" spans="1:18" s="60" customFormat="1">
      <c r="A398" s="115" t="s">
        <v>114</v>
      </c>
      <c r="B398" s="115"/>
      <c r="C398" s="55"/>
      <c r="D398" s="55">
        <v>1</v>
      </c>
      <c r="E398" s="56"/>
      <c r="F398" s="57">
        <v>147580</v>
      </c>
      <c r="G398" s="57">
        <v>125433</v>
      </c>
      <c r="H398" s="57">
        <v>11007</v>
      </c>
      <c r="I398" s="57">
        <v>11140</v>
      </c>
      <c r="J398" s="58"/>
      <c r="K398" s="59"/>
      <c r="L398" s="55"/>
      <c r="M398" s="55"/>
      <c r="N398" s="126" t="s">
        <v>0</v>
      </c>
    </row>
    <row r="399" spans="1:18" ht="66.75" customHeight="1">
      <c r="A399" s="62"/>
      <c r="B399" s="78" t="s">
        <v>180</v>
      </c>
      <c r="C399" s="63" t="s">
        <v>89</v>
      </c>
      <c r="D399" s="63"/>
      <c r="E399" s="4"/>
      <c r="F399" s="64">
        <v>147580</v>
      </c>
      <c r="G399" s="64">
        <v>125433</v>
      </c>
      <c r="H399" s="64">
        <v>11007</v>
      </c>
      <c r="I399" s="64">
        <v>11140</v>
      </c>
      <c r="J399" s="65" t="s">
        <v>184</v>
      </c>
      <c r="K399" s="66">
        <v>987</v>
      </c>
      <c r="L399" s="134">
        <v>100</v>
      </c>
      <c r="M399" s="134">
        <v>100</v>
      </c>
      <c r="N399" s="135">
        <v>3762</v>
      </c>
      <c r="O399" s="68"/>
      <c r="P399" s="68"/>
      <c r="Q399" s="68"/>
      <c r="R399" s="68"/>
    </row>
    <row r="400" spans="1:18" s="60" customFormat="1">
      <c r="A400" s="115" t="s">
        <v>99</v>
      </c>
      <c r="B400" s="115"/>
      <c r="C400" s="55"/>
      <c r="D400" s="55">
        <v>1</v>
      </c>
      <c r="E400" s="56"/>
      <c r="F400" s="57">
        <v>81486</v>
      </c>
      <c r="G400" s="57">
        <v>69263</v>
      </c>
      <c r="H400" s="57">
        <v>4723</v>
      </c>
      <c r="I400" s="57">
        <v>7500</v>
      </c>
      <c r="J400" s="58"/>
      <c r="K400" s="59"/>
      <c r="L400" s="55"/>
      <c r="M400" s="55"/>
      <c r="N400" s="126" t="s">
        <v>0</v>
      </c>
    </row>
    <row r="401" spans="1:18" ht="66.75" customHeight="1">
      <c r="A401" s="62"/>
      <c r="B401" s="78" t="s">
        <v>181</v>
      </c>
      <c r="C401" s="63" t="s">
        <v>89</v>
      </c>
      <c r="D401" s="63"/>
      <c r="E401" s="4"/>
      <c r="F401" s="64">
        <v>81486</v>
      </c>
      <c r="G401" s="64">
        <v>69263</v>
      </c>
      <c r="H401" s="64">
        <v>4723</v>
      </c>
      <c r="I401" s="64">
        <v>7500</v>
      </c>
      <c r="J401" s="65" t="s">
        <v>90</v>
      </c>
      <c r="K401" s="66">
        <v>120</v>
      </c>
      <c r="L401" s="134">
        <v>100</v>
      </c>
      <c r="M401" s="134">
        <v>100</v>
      </c>
      <c r="N401" s="135">
        <v>2077</v>
      </c>
      <c r="O401" s="68"/>
      <c r="P401" s="68"/>
      <c r="Q401" s="68"/>
      <c r="R401" s="68"/>
    </row>
    <row r="402" spans="1:18" s="60" customFormat="1">
      <c r="A402" s="115" t="s">
        <v>100</v>
      </c>
      <c r="B402" s="115"/>
      <c r="C402" s="55"/>
      <c r="D402" s="55">
        <v>1</v>
      </c>
      <c r="E402" s="56"/>
      <c r="F402" s="57">
        <v>73092.509999999995</v>
      </c>
      <c r="G402" s="57">
        <v>62128.63</v>
      </c>
      <c r="H402" s="57">
        <v>3654.63</v>
      </c>
      <c r="I402" s="57">
        <v>7309.25</v>
      </c>
      <c r="J402" s="58"/>
      <c r="K402" s="59"/>
      <c r="L402" s="55"/>
      <c r="M402" s="55"/>
      <c r="N402" s="126" t="s">
        <v>0</v>
      </c>
    </row>
    <row r="403" spans="1:18" s="138" customFormat="1" ht="66.75" customHeight="1">
      <c r="A403" s="84"/>
      <c r="B403" s="112" t="s">
        <v>484</v>
      </c>
      <c r="C403" s="80" t="s">
        <v>89</v>
      </c>
      <c r="D403" s="80"/>
      <c r="E403" s="113"/>
      <c r="F403" s="81">
        <v>73092.509999999995</v>
      </c>
      <c r="G403" s="81">
        <v>62128.63</v>
      </c>
      <c r="H403" s="81">
        <v>3654.63</v>
      </c>
      <c r="I403" s="81">
        <v>7309.25</v>
      </c>
      <c r="J403" s="82" t="s">
        <v>90</v>
      </c>
      <c r="K403" s="83">
        <v>120</v>
      </c>
      <c r="L403" s="114">
        <v>100</v>
      </c>
      <c r="M403" s="114">
        <v>100</v>
      </c>
      <c r="N403" s="136">
        <v>1863.86</v>
      </c>
      <c r="O403" s="137"/>
      <c r="P403" s="137"/>
      <c r="Q403" s="137"/>
      <c r="R403" s="137"/>
    </row>
    <row r="404" spans="1:18" s="60" customFormat="1">
      <c r="A404" s="115" t="s">
        <v>145</v>
      </c>
      <c r="B404" s="115"/>
      <c r="C404" s="55"/>
      <c r="D404" s="55">
        <v>1</v>
      </c>
      <c r="E404" s="56"/>
      <c r="F404" s="57">
        <v>61127</v>
      </c>
      <c r="G404" s="57">
        <v>51957</v>
      </c>
      <c r="H404" s="57">
        <v>3482</v>
      </c>
      <c r="I404" s="57">
        <v>5688</v>
      </c>
      <c r="J404" s="58"/>
      <c r="K404" s="59"/>
      <c r="L404" s="55"/>
      <c r="M404" s="55"/>
      <c r="N404" s="126" t="s">
        <v>0</v>
      </c>
    </row>
    <row r="405" spans="1:18" s="299" customFormat="1" ht="132.75" customHeight="1">
      <c r="A405" s="289"/>
      <c r="B405" s="290" t="s">
        <v>182</v>
      </c>
      <c r="C405" s="291" t="s">
        <v>89</v>
      </c>
      <c r="D405" s="291"/>
      <c r="E405" s="292"/>
      <c r="F405" s="293">
        <v>61127</v>
      </c>
      <c r="G405" s="293">
        <v>51957</v>
      </c>
      <c r="H405" s="293">
        <v>3482</v>
      </c>
      <c r="I405" s="293">
        <v>5688</v>
      </c>
      <c r="J405" s="294" t="s">
        <v>185</v>
      </c>
      <c r="K405" s="295">
        <v>20</v>
      </c>
      <c r="L405" s="296">
        <v>100</v>
      </c>
      <c r="M405" s="296">
        <v>100</v>
      </c>
      <c r="N405" s="297">
        <v>1558</v>
      </c>
      <c r="O405" s="298"/>
      <c r="P405" s="298"/>
      <c r="Q405" s="298"/>
      <c r="R405" s="298"/>
    </row>
    <row r="406" spans="1:18" s="60" customFormat="1">
      <c r="A406" s="115" t="s">
        <v>102</v>
      </c>
      <c r="B406" s="115"/>
      <c r="C406" s="55"/>
      <c r="D406" s="55">
        <v>1</v>
      </c>
      <c r="E406" s="56"/>
      <c r="F406" s="57">
        <v>172262</v>
      </c>
      <c r="G406" s="57">
        <v>146422</v>
      </c>
      <c r="H406" s="57">
        <v>12726</v>
      </c>
      <c r="I406" s="57">
        <v>13114</v>
      </c>
      <c r="J406" s="58"/>
      <c r="K406" s="59"/>
      <c r="L406" s="55"/>
      <c r="M406" s="55"/>
      <c r="N406" s="126" t="s">
        <v>0</v>
      </c>
    </row>
    <row r="407" spans="1:18" ht="66.75" customHeight="1">
      <c r="A407" s="62"/>
      <c r="B407" s="78" t="s">
        <v>183</v>
      </c>
      <c r="C407" s="63" t="s">
        <v>89</v>
      </c>
      <c r="D407" s="63"/>
      <c r="E407" s="4"/>
      <c r="F407" s="64">
        <v>172262</v>
      </c>
      <c r="G407" s="64">
        <v>146422</v>
      </c>
      <c r="H407" s="64">
        <v>12726</v>
      </c>
      <c r="I407" s="64">
        <v>13114</v>
      </c>
      <c r="J407" s="65" t="s">
        <v>90</v>
      </c>
      <c r="K407" s="66">
        <v>987</v>
      </c>
      <c r="L407" s="134">
        <v>100</v>
      </c>
      <c r="M407" s="134">
        <v>100</v>
      </c>
      <c r="N407" s="135">
        <v>4392</v>
      </c>
      <c r="O407" s="68"/>
      <c r="P407" s="68"/>
      <c r="Q407" s="68"/>
      <c r="R407" s="68"/>
    </row>
    <row r="408" spans="1:18" s="104" customFormat="1">
      <c r="A408" s="105"/>
      <c r="B408" s="106" t="s">
        <v>82</v>
      </c>
      <c r="C408" s="107"/>
      <c r="D408" s="107"/>
      <c r="E408" s="108"/>
      <c r="F408" s="109">
        <v>13652.86</v>
      </c>
      <c r="G408" s="109">
        <v>13652.86</v>
      </c>
      <c r="H408" s="109"/>
      <c r="I408" s="101"/>
      <c r="J408" s="102"/>
      <c r="K408" s="103"/>
      <c r="L408" s="100"/>
      <c r="M408" s="100"/>
      <c r="N408" s="127"/>
    </row>
    <row r="409" spans="1:18" s="20" customFormat="1">
      <c r="A409" s="116" t="s">
        <v>40</v>
      </c>
      <c r="B409" s="116"/>
      <c r="C409" s="51" t="s">
        <v>0</v>
      </c>
      <c r="D409" s="52">
        <f>+D410+D413+D415+D418</f>
        <v>9</v>
      </c>
      <c r="E409" s="14">
        <v>1512000</v>
      </c>
      <c r="F409" s="53">
        <v>1769323.0100000002</v>
      </c>
      <c r="G409" s="53">
        <v>1510523.9200000002</v>
      </c>
      <c r="H409" s="53">
        <v>0</v>
      </c>
      <c r="I409" s="53">
        <v>258799.09000000003</v>
      </c>
      <c r="J409" s="54"/>
      <c r="K409" s="5" t="s">
        <v>0</v>
      </c>
      <c r="L409" s="52"/>
      <c r="M409" s="51"/>
      <c r="N409" s="127"/>
    </row>
    <row r="410" spans="1:18" s="60" customFormat="1">
      <c r="A410" s="115" t="s">
        <v>114</v>
      </c>
      <c r="B410" s="115"/>
      <c r="C410" s="55"/>
      <c r="D410" s="55">
        <v>2</v>
      </c>
      <c r="E410" s="56"/>
      <c r="F410" s="57">
        <v>401758.48</v>
      </c>
      <c r="G410" s="57">
        <v>341494.7</v>
      </c>
      <c r="H410" s="57">
        <v>0</v>
      </c>
      <c r="I410" s="57">
        <v>60263.78</v>
      </c>
      <c r="J410" s="58"/>
      <c r="K410" s="59"/>
      <c r="L410" s="55"/>
      <c r="M410" s="55"/>
      <c r="N410" s="126" t="s">
        <v>0</v>
      </c>
    </row>
    <row r="411" spans="1:18" s="138" customFormat="1" ht="66.75" customHeight="1">
      <c r="A411" s="84"/>
      <c r="B411" s="112" t="s">
        <v>512</v>
      </c>
      <c r="C411" s="80" t="s">
        <v>89</v>
      </c>
      <c r="D411" s="80"/>
      <c r="E411" s="113"/>
      <c r="F411" s="81">
        <v>200879.24</v>
      </c>
      <c r="G411" s="81">
        <v>170747.35</v>
      </c>
      <c r="H411" s="81">
        <v>0</v>
      </c>
      <c r="I411" s="81">
        <v>30131.89</v>
      </c>
      <c r="J411" s="82" t="s">
        <v>90</v>
      </c>
      <c r="K411" s="83">
        <v>250</v>
      </c>
      <c r="L411" s="114">
        <v>100</v>
      </c>
      <c r="M411" s="114">
        <v>100</v>
      </c>
      <c r="N411" s="136">
        <v>5122.42</v>
      </c>
      <c r="O411" s="137"/>
      <c r="P411" s="137"/>
      <c r="Q411" s="137"/>
      <c r="R411" s="137"/>
    </row>
    <row r="412" spans="1:18" s="138" customFormat="1" ht="66.75" customHeight="1">
      <c r="A412" s="84"/>
      <c r="B412" s="112" t="s">
        <v>513</v>
      </c>
      <c r="C412" s="80" t="s">
        <v>89</v>
      </c>
      <c r="D412" s="80"/>
      <c r="E412" s="113"/>
      <c r="F412" s="81">
        <v>200879.24</v>
      </c>
      <c r="G412" s="81">
        <v>170747.35</v>
      </c>
      <c r="H412" s="81">
        <v>0</v>
      </c>
      <c r="I412" s="81">
        <v>30131.89</v>
      </c>
      <c r="J412" s="82" t="s">
        <v>90</v>
      </c>
      <c r="K412" s="83">
        <v>250</v>
      </c>
      <c r="L412" s="114">
        <v>100</v>
      </c>
      <c r="M412" s="114">
        <v>100</v>
      </c>
      <c r="N412" s="136">
        <v>5122.42</v>
      </c>
      <c r="O412" s="137"/>
      <c r="P412" s="137"/>
      <c r="Q412" s="137"/>
      <c r="R412" s="137"/>
    </row>
    <row r="413" spans="1:18" s="60" customFormat="1">
      <c r="A413" s="115" t="s">
        <v>99</v>
      </c>
      <c r="B413" s="115"/>
      <c r="C413" s="55"/>
      <c r="D413" s="55">
        <v>1</v>
      </c>
      <c r="E413" s="56"/>
      <c r="F413" s="57">
        <v>188235.29</v>
      </c>
      <c r="G413" s="57">
        <v>160000</v>
      </c>
      <c r="H413" s="57">
        <v>0</v>
      </c>
      <c r="I413" s="57">
        <v>28235.29</v>
      </c>
      <c r="J413" s="58"/>
      <c r="K413" s="59"/>
      <c r="L413" s="55"/>
      <c r="M413" s="55"/>
      <c r="N413" s="126" t="s">
        <v>0</v>
      </c>
    </row>
    <row r="414" spans="1:18" s="138" customFormat="1" ht="66.75" customHeight="1">
      <c r="A414" s="84"/>
      <c r="B414" s="112" t="s">
        <v>729</v>
      </c>
      <c r="C414" s="80" t="s">
        <v>89</v>
      </c>
      <c r="D414" s="80"/>
      <c r="E414" s="113"/>
      <c r="F414" s="81">
        <v>188235.29</v>
      </c>
      <c r="G414" s="81">
        <v>160000</v>
      </c>
      <c r="H414" s="81">
        <v>0</v>
      </c>
      <c r="I414" s="81">
        <v>28235.29</v>
      </c>
      <c r="J414" s="82" t="s">
        <v>90</v>
      </c>
      <c r="K414" s="83">
        <v>300</v>
      </c>
      <c r="L414" s="114">
        <v>100</v>
      </c>
      <c r="M414" s="114">
        <v>100</v>
      </c>
      <c r="N414" s="136">
        <v>4800</v>
      </c>
      <c r="O414" s="137"/>
      <c r="P414" s="137"/>
      <c r="Q414" s="137"/>
      <c r="R414" s="137"/>
    </row>
    <row r="415" spans="1:18" s="60" customFormat="1">
      <c r="A415" s="118" t="s">
        <v>100</v>
      </c>
      <c r="B415" s="119"/>
      <c r="C415" s="55"/>
      <c r="D415" s="55">
        <v>2</v>
      </c>
      <c r="E415" s="56"/>
      <c r="F415" s="57">
        <v>534202.52</v>
      </c>
      <c r="G415" s="57">
        <v>454072.14</v>
      </c>
      <c r="H415" s="57">
        <v>0</v>
      </c>
      <c r="I415" s="57">
        <v>80130.38</v>
      </c>
      <c r="J415" s="58"/>
      <c r="K415" s="59"/>
      <c r="L415" s="55"/>
      <c r="M415" s="55"/>
      <c r="N415" s="126" t="s">
        <v>0</v>
      </c>
    </row>
    <row r="416" spans="1:18" s="138" customFormat="1" ht="66.75" customHeight="1">
      <c r="A416" s="84"/>
      <c r="B416" s="112" t="s">
        <v>779</v>
      </c>
      <c r="C416" s="80" t="s">
        <v>89</v>
      </c>
      <c r="D416" s="80"/>
      <c r="E416" s="113"/>
      <c r="F416" s="81">
        <v>280677.52</v>
      </c>
      <c r="G416" s="81">
        <v>238575.89</v>
      </c>
      <c r="H416" s="81">
        <v>0</v>
      </c>
      <c r="I416" s="81">
        <v>42101.63</v>
      </c>
      <c r="J416" s="82" t="s">
        <v>90</v>
      </c>
      <c r="K416" s="83">
        <v>150</v>
      </c>
      <c r="L416" s="114">
        <v>100</v>
      </c>
      <c r="M416" s="114">
        <v>100</v>
      </c>
      <c r="N416" s="136">
        <v>7157.28</v>
      </c>
      <c r="O416" s="137"/>
      <c r="P416" s="137"/>
      <c r="Q416" s="137"/>
      <c r="R416" s="137"/>
    </row>
    <row r="417" spans="1:18" s="138" customFormat="1" ht="66.75" customHeight="1">
      <c r="A417" s="84"/>
      <c r="B417" s="112" t="s">
        <v>514</v>
      </c>
      <c r="C417" s="80" t="s">
        <v>89</v>
      </c>
      <c r="D417" s="80"/>
      <c r="E417" s="113"/>
      <c r="F417" s="81">
        <v>253525</v>
      </c>
      <c r="G417" s="81">
        <v>215496.25</v>
      </c>
      <c r="H417" s="81">
        <v>0</v>
      </c>
      <c r="I417" s="81">
        <v>38028.75</v>
      </c>
      <c r="J417" s="82" t="s">
        <v>90</v>
      </c>
      <c r="K417" s="83">
        <v>1200</v>
      </c>
      <c r="L417" s="114">
        <v>100</v>
      </c>
      <c r="M417" s="114">
        <v>100</v>
      </c>
      <c r="N417" s="136">
        <v>6464.89</v>
      </c>
      <c r="O417" s="137"/>
      <c r="P417" s="137"/>
      <c r="Q417" s="137"/>
      <c r="R417" s="137"/>
    </row>
    <row r="418" spans="1:18" s="60" customFormat="1">
      <c r="A418" s="115" t="s">
        <v>102</v>
      </c>
      <c r="B418" s="115"/>
      <c r="C418" s="55"/>
      <c r="D418" s="55">
        <v>4</v>
      </c>
      <c r="E418" s="56"/>
      <c r="F418" s="57">
        <v>601130.87</v>
      </c>
      <c r="G418" s="57">
        <v>510961.23</v>
      </c>
      <c r="H418" s="57">
        <v>0</v>
      </c>
      <c r="I418" s="57">
        <v>90169.64</v>
      </c>
      <c r="J418" s="58"/>
      <c r="K418" s="59"/>
      <c r="L418" s="55"/>
      <c r="M418" s="55"/>
      <c r="N418" s="126" t="s">
        <v>0</v>
      </c>
    </row>
    <row r="419" spans="1:18" s="138" customFormat="1" ht="66.75" customHeight="1">
      <c r="A419" s="84"/>
      <c r="B419" s="112" t="s">
        <v>493</v>
      </c>
      <c r="C419" s="80" t="s">
        <v>89</v>
      </c>
      <c r="D419" s="80"/>
      <c r="E419" s="113"/>
      <c r="F419" s="81">
        <v>117647.06</v>
      </c>
      <c r="G419" s="81">
        <v>100000</v>
      </c>
      <c r="H419" s="81">
        <v>0</v>
      </c>
      <c r="I419" s="81">
        <v>17647.060000000001</v>
      </c>
      <c r="J419" s="82" t="s">
        <v>494</v>
      </c>
      <c r="K419" s="83">
        <v>400</v>
      </c>
      <c r="L419" s="114">
        <v>100</v>
      </c>
      <c r="M419" s="114">
        <v>100</v>
      </c>
      <c r="N419" s="136">
        <v>3000</v>
      </c>
      <c r="O419" s="137"/>
      <c r="P419" s="137"/>
      <c r="Q419" s="137"/>
      <c r="R419" s="137"/>
    </row>
    <row r="420" spans="1:18" s="138" customFormat="1" ht="66.75" customHeight="1">
      <c r="A420" s="84"/>
      <c r="B420" s="112" t="s">
        <v>515</v>
      </c>
      <c r="C420" s="80" t="s">
        <v>89</v>
      </c>
      <c r="D420" s="80"/>
      <c r="E420" s="113"/>
      <c r="F420" s="81">
        <v>68056.44</v>
      </c>
      <c r="G420" s="81">
        <v>57847.97</v>
      </c>
      <c r="H420" s="81">
        <v>0</v>
      </c>
      <c r="I420" s="81">
        <v>10208.469999999999</v>
      </c>
      <c r="J420" s="82" t="s">
        <v>90</v>
      </c>
      <c r="K420" s="83">
        <v>350</v>
      </c>
      <c r="L420" s="114">
        <v>100</v>
      </c>
      <c r="M420" s="114">
        <v>100</v>
      </c>
      <c r="N420" s="136">
        <v>1735.44</v>
      </c>
      <c r="O420" s="137"/>
      <c r="P420" s="137"/>
      <c r="Q420" s="137"/>
      <c r="R420" s="137"/>
    </row>
    <row r="421" spans="1:18" s="138" customFormat="1" ht="66.75" customHeight="1">
      <c r="A421" s="84"/>
      <c r="B421" s="112" t="s">
        <v>516</v>
      </c>
      <c r="C421" s="80" t="s">
        <v>89</v>
      </c>
      <c r="D421" s="80"/>
      <c r="E421" s="113"/>
      <c r="F421" s="81">
        <v>85377.37</v>
      </c>
      <c r="G421" s="81">
        <v>72570.759999999995</v>
      </c>
      <c r="H421" s="81">
        <v>0</v>
      </c>
      <c r="I421" s="81">
        <v>12806.61</v>
      </c>
      <c r="J421" s="82" t="s">
        <v>90</v>
      </c>
      <c r="K421" s="83">
        <v>400</v>
      </c>
      <c r="L421" s="114">
        <v>100</v>
      </c>
      <c r="M421" s="114">
        <v>100</v>
      </c>
      <c r="N421" s="136">
        <v>2177.12</v>
      </c>
      <c r="O421" s="137"/>
      <c r="P421" s="137"/>
      <c r="Q421" s="137"/>
      <c r="R421" s="137"/>
    </row>
    <row r="422" spans="1:18" s="138" customFormat="1" ht="57" customHeight="1">
      <c r="A422" s="84"/>
      <c r="B422" s="112" t="s">
        <v>517</v>
      </c>
      <c r="C422" s="80" t="s">
        <v>89</v>
      </c>
      <c r="D422" s="80"/>
      <c r="E422" s="113"/>
      <c r="F422" s="81">
        <v>330050</v>
      </c>
      <c r="G422" s="81">
        <v>280542.5</v>
      </c>
      <c r="H422" s="81">
        <v>0</v>
      </c>
      <c r="I422" s="81">
        <v>49507.5</v>
      </c>
      <c r="J422" s="82" t="s">
        <v>90</v>
      </c>
      <c r="K422" s="83">
        <v>750</v>
      </c>
      <c r="L422" s="114">
        <v>100</v>
      </c>
      <c r="M422" s="114">
        <v>100</v>
      </c>
      <c r="N422" s="136">
        <v>8416.2800000000007</v>
      </c>
      <c r="O422" s="137"/>
      <c r="P422" s="137"/>
      <c r="Q422" s="137"/>
      <c r="R422" s="137"/>
    </row>
    <row r="423" spans="1:18" s="304" customFormat="1">
      <c r="A423" s="177"/>
      <c r="B423" s="178" t="s">
        <v>82</v>
      </c>
      <c r="C423" s="179"/>
      <c r="D423" s="179"/>
      <c r="E423" s="180"/>
      <c r="F423" s="181">
        <v>43995.85</v>
      </c>
      <c r="G423" s="181">
        <v>43995.85</v>
      </c>
      <c r="H423" s="181"/>
      <c r="I423" s="182"/>
      <c r="J423" s="302"/>
      <c r="K423" s="183"/>
      <c r="L423" s="184"/>
      <c r="M423" s="184"/>
      <c r="N423" s="303"/>
    </row>
    <row r="424" spans="1:18" s="20" customFormat="1">
      <c r="A424" s="116" t="s">
        <v>41</v>
      </c>
      <c r="B424" s="116"/>
      <c r="C424" s="51" t="s">
        <v>0</v>
      </c>
      <c r="D424" s="52">
        <f>+D425+D428+D431</f>
        <v>5</v>
      </c>
      <c r="E424" s="14">
        <v>574000</v>
      </c>
      <c r="F424" s="53">
        <v>1032187.0599999999</v>
      </c>
      <c r="G424" s="53">
        <v>660099.99999999988</v>
      </c>
      <c r="H424" s="53">
        <v>348126.54</v>
      </c>
      <c r="I424" s="53">
        <v>23960.52</v>
      </c>
      <c r="J424" s="54"/>
      <c r="K424" s="5" t="s">
        <v>0</v>
      </c>
      <c r="L424" s="52"/>
      <c r="M424" s="51"/>
      <c r="N424" s="127"/>
    </row>
    <row r="425" spans="1:18" s="60" customFormat="1">
      <c r="A425" s="115" t="s">
        <v>114</v>
      </c>
      <c r="B425" s="115"/>
      <c r="C425" s="55"/>
      <c r="D425" s="55">
        <v>2</v>
      </c>
      <c r="E425" s="56"/>
      <c r="F425" s="57">
        <v>746820.45</v>
      </c>
      <c r="G425" s="57">
        <v>414654.44999999995</v>
      </c>
      <c r="H425" s="57">
        <v>328166</v>
      </c>
      <c r="I425" s="57">
        <v>4000</v>
      </c>
      <c r="J425" s="58"/>
      <c r="K425" s="59"/>
      <c r="L425" s="55"/>
      <c r="M425" s="55"/>
      <c r="N425" s="126" t="s">
        <v>0</v>
      </c>
    </row>
    <row r="426" spans="1:18" ht="66.75" customHeight="1">
      <c r="A426" s="62"/>
      <c r="B426" s="78" t="s">
        <v>382</v>
      </c>
      <c r="C426" s="63" t="s">
        <v>89</v>
      </c>
      <c r="D426" s="63"/>
      <c r="E426" s="4"/>
      <c r="F426" s="64">
        <v>323342.05</v>
      </c>
      <c r="G426" s="64">
        <v>174876.05</v>
      </c>
      <c r="H426" s="64">
        <v>146466</v>
      </c>
      <c r="I426" s="64">
        <v>2000</v>
      </c>
      <c r="J426" s="65" t="s">
        <v>384</v>
      </c>
      <c r="K426" s="66">
        <v>300</v>
      </c>
      <c r="L426" s="134">
        <v>100</v>
      </c>
      <c r="M426" s="134">
        <v>100</v>
      </c>
      <c r="N426" s="135">
        <v>5246.28</v>
      </c>
      <c r="O426" s="68"/>
      <c r="P426" s="68"/>
      <c r="Q426" s="68"/>
      <c r="R426" s="68"/>
    </row>
    <row r="427" spans="1:18" ht="66.75" customHeight="1">
      <c r="A427" s="62"/>
      <c r="B427" s="78" t="s">
        <v>383</v>
      </c>
      <c r="C427" s="63" t="s">
        <v>89</v>
      </c>
      <c r="D427" s="63"/>
      <c r="E427" s="4"/>
      <c r="F427" s="64">
        <v>423478.4</v>
      </c>
      <c r="G427" s="64">
        <v>239778.4</v>
      </c>
      <c r="H427" s="64">
        <v>181700</v>
      </c>
      <c r="I427" s="64">
        <v>2000</v>
      </c>
      <c r="J427" s="65" t="s">
        <v>385</v>
      </c>
      <c r="K427" s="66">
        <v>300</v>
      </c>
      <c r="L427" s="134">
        <v>100</v>
      </c>
      <c r="M427" s="134">
        <v>100</v>
      </c>
      <c r="N427" s="135">
        <v>7193.35</v>
      </c>
      <c r="O427" s="68"/>
      <c r="P427" s="68"/>
      <c r="Q427" s="68"/>
      <c r="R427" s="68"/>
    </row>
    <row r="428" spans="1:18" s="60" customFormat="1">
      <c r="A428" s="115" t="s">
        <v>99</v>
      </c>
      <c r="B428" s="115"/>
      <c r="C428" s="55"/>
      <c r="D428" s="55">
        <v>2</v>
      </c>
      <c r="E428" s="56"/>
      <c r="F428" s="57">
        <v>98343.8</v>
      </c>
      <c r="G428" s="57">
        <v>83592.23000000001</v>
      </c>
      <c r="H428" s="57">
        <v>7375.79</v>
      </c>
      <c r="I428" s="57">
        <v>7375.7800000000007</v>
      </c>
      <c r="J428" s="58"/>
      <c r="K428" s="59"/>
      <c r="L428" s="55"/>
      <c r="M428" s="55"/>
      <c r="N428" s="126" t="s">
        <v>0</v>
      </c>
    </row>
    <row r="429" spans="1:18" s="138" customFormat="1" ht="66.75" customHeight="1">
      <c r="A429" s="84"/>
      <c r="B429" s="112" t="s">
        <v>755</v>
      </c>
      <c r="C429" s="80" t="s">
        <v>88</v>
      </c>
      <c r="D429" s="80"/>
      <c r="E429" s="113"/>
      <c r="F429" s="81">
        <v>52053.8</v>
      </c>
      <c r="G429" s="81">
        <v>44245.73</v>
      </c>
      <c r="H429" s="81">
        <v>3904.04</v>
      </c>
      <c r="I429" s="81">
        <v>3904.03</v>
      </c>
      <c r="J429" s="82" t="s">
        <v>90</v>
      </c>
      <c r="K429" s="83">
        <v>98</v>
      </c>
      <c r="L429" s="114">
        <v>100</v>
      </c>
      <c r="M429" s="114">
        <v>100</v>
      </c>
      <c r="N429" s="136">
        <v>1327.37</v>
      </c>
      <c r="O429" s="137"/>
      <c r="P429" s="137"/>
      <c r="Q429" s="137"/>
      <c r="R429" s="137"/>
    </row>
    <row r="430" spans="1:18" s="138" customFormat="1" ht="66.75" customHeight="1">
      <c r="A430" s="84"/>
      <c r="B430" s="112" t="s">
        <v>756</v>
      </c>
      <c r="C430" s="80" t="s">
        <v>88</v>
      </c>
      <c r="D430" s="80"/>
      <c r="E430" s="113"/>
      <c r="F430" s="81">
        <v>46290</v>
      </c>
      <c r="G430" s="81">
        <v>39346.5</v>
      </c>
      <c r="H430" s="81">
        <v>3471.75</v>
      </c>
      <c r="I430" s="81">
        <v>3471.75</v>
      </c>
      <c r="J430" s="82" t="s">
        <v>90</v>
      </c>
      <c r="K430" s="83">
        <v>39</v>
      </c>
      <c r="L430" s="114">
        <v>100</v>
      </c>
      <c r="M430" s="114">
        <v>100</v>
      </c>
      <c r="N430" s="136">
        <v>1180.4000000000001</v>
      </c>
      <c r="O430" s="137"/>
      <c r="P430" s="137"/>
      <c r="Q430" s="137"/>
      <c r="R430" s="137"/>
    </row>
    <row r="431" spans="1:18" s="60" customFormat="1">
      <c r="A431" s="115" t="s">
        <v>102</v>
      </c>
      <c r="B431" s="115"/>
      <c r="C431" s="55"/>
      <c r="D431" s="55">
        <v>1</v>
      </c>
      <c r="E431" s="56"/>
      <c r="F431" s="57">
        <v>167796.59999999998</v>
      </c>
      <c r="G431" s="57">
        <v>142627.10999999999</v>
      </c>
      <c r="H431" s="57">
        <v>12584.75</v>
      </c>
      <c r="I431" s="57">
        <v>12584.74</v>
      </c>
      <c r="J431" s="58"/>
      <c r="K431" s="59"/>
      <c r="L431" s="55"/>
      <c r="M431" s="55"/>
      <c r="N431" s="126" t="s">
        <v>0</v>
      </c>
    </row>
    <row r="432" spans="1:18" s="138" customFormat="1" ht="66.75" customHeight="1">
      <c r="A432" s="84"/>
      <c r="B432" s="112" t="s">
        <v>485</v>
      </c>
      <c r="C432" s="80" t="s">
        <v>89</v>
      </c>
      <c r="D432" s="80"/>
      <c r="E432" s="113"/>
      <c r="F432" s="81">
        <v>167796.59999999998</v>
      </c>
      <c r="G432" s="81">
        <v>142627.10999999999</v>
      </c>
      <c r="H432" s="81">
        <v>12584.75</v>
      </c>
      <c r="I432" s="81">
        <v>12584.74</v>
      </c>
      <c r="J432" s="82" t="s">
        <v>90</v>
      </c>
      <c r="K432" s="83">
        <v>1036</v>
      </c>
      <c r="L432" s="114">
        <v>100</v>
      </c>
      <c r="M432" s="114">
        <v>100</v>
      </c>
      <c r="N432" s="136">
        <v>4278.8100000000004</v>
      </c>
      <c r="O432" s="137"/>
      <c r="P432" s="137"/>
      <c r="Q432" s="137"/>
      <c r="R432" s="137"/>
    </row>
    <row r="433" spans="1:18" s="104" customFormat="1">
      <c r="A433" s="105"/>
      <c r="B433" s="106" t="s">
        <v>82</v>
      </c>
      <c r="C433" s="107"/>
      <c r="D433" s="107"/>
      <c r="E433" s="108"/>
      <c r="F433" s="109">
        <v>19226.21</v>
      </c>
      <c r="G433" s="109">
        <v>19226.21</v>
      </c>
      <c r="H433" s="109"/>
      <c r="I433" s="101"/>
      <c r="J433" s="102"/>
      <c r="K433" s="103"/>
      <c r="L433" s="100"/>
      <c r="M433" s="100"/>
      <c r="N433" s="127"/>
    </row>
    <row r="434" spans="1:18" s="20" customFormat="1">
      <c r="A434" s="116" t="s">
        <v>42</v>
      </c>
      <c r="B434" s="116"/>
      <c r="C434" s="51" t="s">
        <v>0</v>
      </c>
      <c r="D434" s="52">
        <f>+D435+D437+D440+D442+D445</f>
        <v>7</v>
      </c>
      <c r="E434" s="14">
        <v>879000</v>
      </c>
      <c r="F434" s="53">
        <v>1175598.1699999997</v>
      </c>
      <c r="G434" s="53">
        <v>888165.88000000012</v>
      </c>
      <c r="H434" s="53">
        <v>229945.85</v>
      </c>
      <c r="I434" s="53">
        <v>57486.44</v>
      </c>
      <c r="J434" s="54"/>
      <c r="K434" s="5" t="s">
        <v>0</v>
      </c>
      <c r="L434" s="52"/>
      <c r="M434" s="51"/>
      <c r="N434" s="127"/>
    </row>
    <row r="435" spans="1:18" s="60" customFormat="1">
      <c r="A435" s="115" t="s">
        <v>99</v>
      </c>
      <c r="B435" s="115"/>
      <c r="C435" s="55"/>
      <c r="D435" s="55">
        <v>1</v>
      </c>
      <c r="E435" s="56"/>
      <c r="F435" s="57">
        <v>207373.33</v>
      </c>
      <c r="G435" s="57">
        <v>155529.99</v>
      </c>
      <c r="H435" s="57">
        <v>41474.67</v>
      </c>
      <c r="I435" s="57">
        <v>10368.67</v>
      </c>
      <c r="J435" s="58"/>
      <c r="K435" s="59"/>
      <c r="L435" s="55"/>
      <c r="M435" s="55"/>
      <c r="N435" s="126" t="s">
        <v>0</v>
      </c>
    </row>
    <row r="436" spans="1:18" s="138" customFormat="1" ht="66.75" customHeight="1">
      <c r="A436" s="84"/>
      <c r="B436" s="112" t="s">
        <v>613</v>
      </c>
      <c r="C436" s="80" t="s">
        <v>89</v>
      </c>
      <c r="D436" s="80"/>
      <c r="E436" s="113"/>
      <c r="F436" s="81">
        <v>207373.33</v>
      </c>
      <c r="G436" s="81">
        <v>155529.99</v>
      </c>
      <c r="H436" s="81">
        <v>41474.67</v>
      </c>
      <c r="I436" s="81">
        <v>10368.67</v>
      </c>
      <c r="J436" s="82" t="s">
        <v>90</v>
      </c>
      <c r="K436" s="83">
        <v>150</v>
      </c>
      <c r="L436" s="114">
        <v>100</v>
      </c>
      <c r="M436" s="114">
        <v>100</v>
      </c>
      <c r="N436" s="136">
        <v>4665.8999999999996</v>
      </c>
      <c r="O436" s="137"/>
      <c r="P436" s="137"/>
      <c r="Q436" s="137"/>
      <c r="R436" s="137"/>
    </row>
    <row r="437" spans="1:18" s="60" customFormat="1">
      <c r="A437" s="115" t="s">
        <v>100</v>
      </c>
      <c r="B437" s="115"/>
      <c r="C437" s="55"/>
      <c r="D437" s="55">
        <v>2</v>
      </c>
      <c r="E437" s="56"/>
      <c r="F437" s="57">
        <v>421750</v>
      </c>
      <c r="G437" s="57">
        <v>316312.5</v>
      </c>
      <c r="H437" s="57">
        <v>84350</v>
      </c>
      <c r="I437" s="57">
        <v>21087.5</v>
      </c>
      <c r="J437" s="58"/>
      <c r="K437" s="59"/>
      <c r="L437" s="55"/>
      <c r="M437" s="55"/>
      <c r="N437" s="126" t="s">
        <v>0</v>
      </c>
    </row>
    <row r="438" spans="1:18" s="138" customFormat="1" ht="54.75" customHeight="1">
      <c r="A438" s="84"/>
      <c r="B438" s="139" t="s">
        <v>428</v>
      </c>
      <c r="C438" s="80" t="s">
        <v>89</v>
      </c>
      <c r="D438" s="80"/>
      <c r="E438" s="113"/>
      <c r="F438" s="81">
        <v>210875</v>
      </c>
      <c r="G438" s="81">
        <v>158156.25</v>
      </c>
      <c r="H438" s="81">
        <v>42175</v>
      </c>
      <c r="I438" s="81">
        <v>10543.75</v>
      </c>
      <c r="J438" s="82" t="s">
        <v>90</v>
      </c>
      <c r="K438" s="83">
        <v>1000</v>
      </c>
      <c r="L438" s="114">
        <v>100</v>
      </c>
      <c r="M438" s="114">
        <v>100</v>
      </c>
      <c r="N438" s="136">
        <v>4744.6899999999996</v>
      </c>
      <c r="O438" s="137"/>
      <c r="P438" s="137"/>
      <c r="Q438" s="137"/>
      <c r="R438" s="137"/>
    </row>
    <row r="439" spans="1:18" s="138" customFormat="1" ht="54.75" customHeight="1">
      <c r="A439" s="84"/>
      <c r="B439" s="112" t="s">
        <v>614</v>
      </c>
      <c r="C439" s="80" t="s">
        <v>89</v>
      </c>
      <c r="D439" s="80"/>
      <c r="E439" s="113"/>
      <c r="F439" s="81">
        <v>210875</v>
      </c>
      <c r="G439" s="81">
        <v>158156.25</v>
      </c>
      <c r="H439" s="81">
        <v>42175</v>
      </c>
      <c r="I439" s="81">
        <v>10543.75</v>
      </c>
      <c r="J439" s="82" t="s">
        <v>90</v>
      </c>
      <c r="K439" s="83">
        <v>1000</v>
      </c>
      <c r="L439" s="114">
        <v>100</v>
      </c>
      <c r="M439" s="114">
        <v>100</v>
      </c>
      <c r="N439" s="136">
        <v>4744.6899999999996</v>
      </c>
      <c r="O439" s="137"/>
      <c r="P439" s="137"/>
      <c r="Q439" s="137"/>
      <c r="R439" s="137"/>
    </row>
    <row r="440" spans="1:18" s="60" customFormat="1">
      <c r="A440" s="115" t="s">
        <v>213</v>
      </c>
      <c r="B440" s="115"/>
      <c r="C440" s="55"/>
      <c r="D440" s="55">
        <v>1</v>
      </c>
      <c r="E440" s="56"/>
      <c r="F440" s="57">
        <v>64631.07</v>
      </c>
      <c r="G440" s="57">
        <v>48473.31</v>
      </c>
      <c r="H440" s="57">
        <v>12926.21</v>
      </c>
      <c r="I440" s="57">
        <v>3231.55</v>
      </c>
      <c r="J440" s="58"/>
      <c r="K440" s="59"/>
      <c r="L440" s="55"/>
      <c r="M440" s="55"/>
      <c r="N440" s="126" t="s">
        <v>0</v>
      </c>
    </row>
    <row r="441" spans="1:18" s="138" customFormat="1" ht="52.5" customHeight="1">
      <c r="A441" s="84"/>
      <c r="B441" s="112" t="s">
        <v>536</v>
      </c>
      <c r="C441" s="80" t="s">
        <v>88</v>
      </c>
      <c r="D441" s="80"/>
      <c r="E441" s="113"/>
      <c r="F441" s="81">
        <v>64631.07</v>
      </c>
      <c r="G441" s="81">
        <v>48473.31</v>
      </c>
      <c r="H441" s="81">
        <v>12926.21</v>
      </c>
      <c r="I441" s="81">
        <v>3231.55</v>
      </c>
      <c r="J441" s="82" t="s">
        <v>538</v>
      </c>
      <c r="K441" s="83">
        <v>300</v>
      </c>
      <c r="L441" s="114">
        <v>100</v>
      </c>
      <c r="M441" s="114">
        <v>100</v>
      </c>
      <c r="N441" s="136">
        <v>1454.2</v>
      </c>
      <c r="O441" s="137"/>
      <c r="P441" s="137"/>
      <c r="Q441" s="137"/>
      <c r="R441" s="137"/>
    </row>
    <row r="442" spans="1:18" s="60" customFormat="1">
      <c r="A442" s="115" t="s">
        <v>101</v>
      </c>
      <c r="B442" s="115"/>
      <c r="C442" s="55"/>
      <c r="D442" s="55">
        <v>2</v>
      </c>
      <c r="E442" s="56"/>
      <c r="F442" s="57">
        <v>394174.7</v>
      </c>
      <c r="G442" s="57">
        <v>295631.04000000004</v>
      </c>
      <c r="H442" s="57">
        <v>78834.94</v>
      </c>
      <c r="I442" s="57">
        <v>19708.72</v>
      </c>
      <c r="J442" s="58"/>
      <c r="K442" s="59"/>
      <c r="L442" s="55"/>
      <c r="M442" s="55"/>
      <c r="N442" s="126" t="s">
        <v>0</v>
      </c>
    </row>
    <row r="443" spans="1:18" s="288" customFormat="1" ht="51.75" customHeight="1">
      <c r="A443" s="278"/>
      <c r="B443" s="279" t="s">
        <v>537</v>
      </c>
      <c r="C443" s="280" t="s">
        <v>89</v>
      </c>
      <c r="D443" s="280"/>
      <c r="E443" s="281"/>
      <c r="F443" s="282">
        <v>200000</v>
      </c>
      <c r="G443" s="282">
        <v>150000</v>
      </c>
      <c r="H443" s="282">
        <v>40000</v>
      </c>
      <c r="I443" s="282">
        <v>10000</v>
      </c>
      <c r="J443" s="283" t="s">
        <v>90</v>
      </c>
      <c r="K443" s="284">
        <v>1500</v>
      </c>
      <c r="L443" s="285">
        <v>100</v>
      </c>
      <c r="M443" s="285">
        <v>100</v>
      </c>
      <c r="N443" s="286">
        <v>4500</v>
      </c>
      <c r="O443" s="287"/>
      <c r="P443" s="287"/>
      <c r="Q443" s="287"/>
      <c r="R443" s="287"/>
    </row>
    <row r="444" spans="1:18" s="138" customFormat="1" ht="66.75" customHeight="1">
      <c r="A444" s="84"/>
      <c r="B444" s="112" t="s">
        <v>615</v>
      </c>
      <c r="C444" s="80" t="s">
        <v>89</v>
      </c>
      <c r="D444" s="80"/>
      <c r="E444" s="113"/>
      <c r="F444" s="81">
        <v>194174.7</v>
      </c>
      <c r="G444" s="81">
        <v>145631.04000000001</v>
      </c>
      <c r="H444" s="81">
        <v>38834.94</v>
      </c>
      <c r="I444" s="81">
        <v>9708.7199999999993</v>
      </c>
      <c r="J444" s="82" t="s">
        <v>90</v>
      </c>
      <c r="K444" s="83">
        <v>800</v>
      </c>
      <c r="L444" s="114">
        <v>100</v>
      </c>
      <c r="M444" s="114">
        <v>100</v>
      </c>
      <c r="N444" s="136">
        <v>4368.93</v>
      </c>
      <c r="O444" s="137"/>
      <c r="P444" s="137"/>
      <c r="Q444" s="137"/>
      <c r="R444" s="137"/>
    </row>
    <row r="445" spans="1:18" s="60" customFormat="1">
      <c r="A445" s="115" t="s">
        <v>753</v>
      </c>
      <c r="B445" s="119"/>
      <c r="C445" s="55"/>
      <c r="D445" s="55">
        <v>1</v>
      </c>
      <c r="E445" s="56"/>
      <c r="F445" s="57">
        <v>61800.159999999996</v>
      </c>
      <c r="G445" s="57">
        <v>46350.13</v>
      </c>
      <c r="H445" s="57">
        <v>12360.03</v>
      </c>
      <c r="I445" s="57">
        <v>3090</v>
      </c>
      <c r="J445" s="58"/>
      <c r="K445" s="59"/>
      <c r="L445" s="55"/>
      <c r="M445" s="55"/>
      <c r="N445" s="126" t="s">
        <v>0</v>
      </c>
    </row>
    <row r="446" spans="1:18" s="138" customFormat="1" ht="66.75" customHeight="1">
      <c r="A446" s="84"/>
      <c r="B446" s="112" t="s">
        <v>616</v>
      </c>
      <c r="C446" s="80" t="s">
        <v>89</v>
      </c>
      <c r="D446" s="80"/>
      <c r="E446" s="113"/>
      <c r="F446" s="81">
        <v>61800.159999999996</v>
      </c>
      <c r="G446" s="81">
        <v>46350.13</v>
      </c>
      <c r="H446" s="81">
        <v>12360.03</v>
      </c>
      <c r="I446" s="81">
        <v>3090</v>
      </c>
      <c r="J446" s="82" t="s">
        <v>617</v>
      </c>
      <c r="K446" s="83">
        <v>60</v>
      </c>
      <c r="L446" s="114">
        <v>100</v>
      </c>
      <c r="M446" s="114">
        <v>100</v>
      </c>
      <c r="N446" s="136">
        <v>1390.5</v>
      </c>
      <c r="O446" s="137"/>
      <c r="P446" s="137"/>
      <c r="Q446" s="137"/>
      <c r="R446" s="137"/>
    </row>
    <row r="447" spans="1:18" s="104" customFormat="1">
      <c r="A447" s="105"/>
      <c r="B447" s="106" t="s">
        <v>82</v>
      </c>
      <c r="C447" s="107"/>
      <c r="D447" s="107"/>
      <c r="E447" s="108"/>
      <c r="F447" s="109">
        <v>25868.91</v>
      </c>
      <c r="G447" s="109">
        <v>25868.91</v>
      </c>
      <c r="H447" s="109"/>
      <c r="I447" s="101"/>
      <c r="J447" s="102"/>
      <c r="K447" s="103"/>
      <c r="L447" s="100"/>
      <c r="M447" s="100"/>
      <c r="N447" s="127"/>
    </row>
    <row r="448" spans="1:18" s="20" customFormat="1">
      <c r="A448" s="116" t="s">
        <v>43</v>
      </c>
      <c r="B448" s="116"/>
      <c r="C448" s="51" t="s">
        <v>0</v>
      </c>
      <c r="D448" s="52">
        <f>+D449+D451+D453</f>
        <v>4</v>
      </c>
      <c r="E448" s="14">
        <v>437000</v>
      </c>
      <c r="F448" s="53">
        <v>451027.91</v>
      </c>
      <c r="G448" s="53">
        <v>383931.27999999997</v>
      </c>
      <c r="H448" s="53">
        <v>44731.1</v>
      </c>
      <c r="I448" s="53">
        <v>22365.53</v>
      </c>
      <c r="J448" s="54"/>
      <c r="K448" s="5" t="s">
        <v>0</v>
      </c>
      <c r="L448" s="52"/>
      <c r="M448" s="51"/>
      <c r="N448" s="127"/>
    </row>
    <row r="449" spans="1:18" s="60" customFormat="1">
      <c r="A449" s="115" t="s">
        <v>114</v>
      </c>
      <c r="B449" s="115"/>
      <c r="C449" s="55"/>
      <c r="D449" s="55">
        <v>1</v>
      </c>
      <c r="E449" s="56"/>
      <c r="F449" s="57">
        <v>185411.22999999998</v>
      </c>
      <c r="G449" s="57">
        <v>157599.54999999999</v>
      </c>
      <c r="H449" s="57">
        <v>18541.12</v>
      </c>
      <c r="I449" s="57">
        <v>9270.56</v>
      </c>
      <c r="J449" s="58"/>
      <c r="K449" s="59"/>
      <c r="L449" s="55"/>
      <c r="M449" s="55"/>
      <c r="N449" s="126" t="s">
        <v>0</v>
      </c>
    </row>
    <row r="450" spans="1:18" s="138" customFormat="1" ht="66.75" customHeight="1">
      <c r="A450" s="84"/>
      <c r="B450" s="112" t="s">
        <v>780</v>
      </c>
      <c r="C450" s="80" t="s">
        <v>89</v>
      </c>
      <c r="D450" s="80"/>
      <c r="E450" s="113"/>
      <c r="F450" s="81">
        <v>185411.22999999998</v>
      </c>
      <c r="G450" s="81">
        <v>157599.54999999999</v>
      </c>
      <c r="H450" s="81">
        <v>18541.12</v>
      </c>
      <c r="I450" s="81">
        <v>9270.56</v>
      </c>
      <c r="J450" s="82" t="s">
        <v>481</v>
      </c>
      <c r="K450" s="83">
        <v>48</v>
      </c>
      <c r="L450" s="114">
        <v>100</v>
      </c>
      <c r="M450" s="114">
        <v>100</v>
      </c>
      <c r="N450" s="136">
        <v>4727.99</v>
      </c>
      <c r="O450" s="137"/>
      <c r="P450" s="137"/>
      <c r="Q450" s="137"/>
      <c r="R450" s="137"/>
    </row>
    <row r="451" spans="1:18" s="60" customFormat="1">
      <c r="A451" s="115" t="s">
        <v>99</v>
      </c>
      <c r="B451" s="115"/>
      <c r="C451" s="55"/>
      <c r="D451" s="55">
        <v>1</v>
      </c>
      <c r="E451" s="56"/>
      <c r="F451" s="57">
        <v>145419.49</v>
      </c>
      <c r="G451" s="57">
        <v>123236.86</v>
      </c>
      <c r="H451" s="57">
        <v>14788.42</v>
      </c>
      <c r="I451" s="57">
        <v>7394.21</v>
      </c>
      <c r="J451" s="58"/>
      <c r="K451" s="59"/>
      <c r="L451" s="55"/>
      <c r="M451" s="55"/>
      <c r="N451" s="126" t="s">
        <v>0</v>
      </c>
    </row>
    <row r="452" spans="1:18" s="138" customFormat="1" ht="66.75" customHeight="1">
      <c r="A452" s="84"/>
      <c r="B452" s="112" t="s">
        <v>677</v>
      </c>
      <c r="C452" s="80" t="s">
        <v>89</v>
      </c>
      <c r="D452" s="80"/>
      <c r="E452" s="113"/>
      <c r="F452" s="81">
        <v>145419.49</v>
      </c>
      <c r="G452" s="81">
        <v>123236.86</v>
      </c>
      <c r="H452" s="81">
        <v>14788.42</v>
      </c>
      <c r="I452" s="81">
        <v>7394.21</v>
      </c>
      <c r="J452" s="82" t="s">
        <v>90</v>
      </c>
      <c r="K452" s="83">
        <v>136</v>
      </c>
      <c r="L452" s="114">
        <v>100</v>
      </c>
      <c r="M452" s="114">
        <v>100</v>
      </c>
      <c r="N452" s="136">
        <v>0</v>
      </c>
      <c r="O452" s="137"/>
      <c r="P452" s="137"/>
      <c r="Q452" s="137"/>
      <c r="R452" s="137"/>
    </row>
    <row r="453" spans="1:18" s="60" customFormat="1">
      <c r="A453" s="115" t="s">
        <v>213</v>
      </c>
      <c r="B453" s="115"/>
      <c r="C453" s="55"/>
      <c r="D453" s="55">
        <v>2</v>
      </c>
      <c r="E453" s="56"/>
      <c r="F453" s="57">
        <v>114015.49999999999</v>
      </c>
      <c r="G453" s="57">
        <v>96913.18</v>
      </c>
      <c r="H453" s="57">
        <v>11401.56</v>
      </c>
      <c r="I453" s="57">
        <v>5700.76</v>
      </c>
      <c r="J453" s="58"/>
      <c r="K453" s="59"/>
      <c r="L453" s="55"/>
      <c r="M453" s="55"/>
      <c r="N453" s="126" t="s">
        <v>0</v>
      </c>
    </row>
    <row r="454" spans="1:18" s="138" customFormat="1" ht="66.75" customHeight="1">
      <c r="A454" s="84"/>
      <c r="B454" s="112" t="s">
        <v>455</v>
      </c>
      <c r="C454" s="80" t="s">
        <v>89</v>
      </c>
      <c r="D454" s="80"/>
      <c r="E454" s="113"/>
      <c r="F454" s="81">
        <v>57007.749999999993</v>
      </c>
      <c r="G454" s="81">
        <v>48456.59</v>
      </c>
      <c r="H454" s="81">
        <v>5700.78</v>
      </c>
      <c r="I454" s="81">
        <v>2850.38</v>
      </c>
      <c r="J454" s="82" t="s">
        <v>90</v>
      </c>
      <c r="K454" s="83">
        <v>650</v>
      </c>
      <c r="L454" s="114">
        <v>100</v>
      </c>
      <c r="M454" s="114">
        <v>100</v>
      </c>
      <c r="N454" s="136">
        <v>0</v>
      </c>
      <c r="O454" s="137"/>
      <c r="P454" s="137"/>
      <c r="Q454" s="137"/>
      <c r="R454" s="137"/>
    </row>
    <row r="455" spans="1:18" s="138" customFormat="1" ht="66.75" customHeight="1">
      <c r="A455" s="84"/>
      <c r="B455" s="112" t="s">
        <v>678</v>
      </c>
      <c r="C455" s="80" t="s">
        <v>89</v>
      </c>
      <c r="D455" s="80"/>
      <c r="E455" s="113"/>
      <c r="F455" s="81">
        <v>57007.749999999993</v>
      </c>
      <c r="G455" s="81">
        <v>48456.59</v>
      </c>
      <c r="H455" s="81">
        <v>5700.78</v>
      </c>
      <c r="I455" s="81">
        <v>2850.38</v>
      </c>
      <c r="J455" s="82" t="s">
        <v>679</v>
      </c>
      <c r="K455" s="83">
        <v>650</v>
      </c>
      <c r="L455" s="114">
        <v>100</v>
      </c>
      <c r="M455" s="114">
        <v>100</v>
      </c>
      <c r="N455" s="136">
        <v>1453.7</v>
      </c>
      <c r="O455" s="137"/>
      <c r="P455" s="137"/>
      <c r="Q455" s="137"/>
      <c r="R455" s="137"/>
    </row>
    <row r="456" spans="1:18" s="104" customFormat="1">
      <c r="A456" s="105"/>
      <c r="B456" s="106" t="s">
        <v>82</v>
      </c>
      <c r="C456" s="107"/>
      <c r="D456" s="107"/>
      <c r="E456" s="108"/>
      <c r="F456" s="109">
        <v>6181.69</v>
      </c>
      <c r="G456" s="109">
        <v>6181.69</v>
      </c>
      <c r="H456" s="109"/>
      <c r="I456" s="101"/>
      <c r="J456" s="102"/>
      <c r="K456" s="103"/>
      <c r="L456" s="100"/>
      <c r="M456" s="100"/>
      <c r="N456" s="127"/>
    </row>
    <row r="457" spans="1:18" s="20" customFormat="1">
      <c r="A457" s="116" t="s">
        <v>286</v>
      </c>
      <c r="B457" s="116"/>
      <c r="C457" s="51" t="s">
        <v>0</v>
      </c>
      <c r="D457" s="52">
        <f>+D458+D461+D471</f>
        <v>12</v>
      </c>
      <c r="E457" s="14">
        <v>1896000</v>
      </c>
      <c r="F457" s="53">
        <v>2314511.39</v>
      </c>
      <c r="G457" s="53">
        <v>1896000.0000000002</v>
      </c>
      <c r="H457" s="53">
        <v>276445.39</v>
      </c>
      <c r="I457" s="53">
        <v>142066</v>
      </c>
      <c r="J457" s="54"/>
      <c r="K457" s="5" t="s">
        <v>0</v>
      </c>
      <c r="L457" s="52"/>
      <c r="M457" s="51"/>
      <c r="N457" s="127"/>
    </row>
    <row r="458" spans="1:18" s="60" customFormat="1">
      <c r="A458" s="115" t="s">
        <v>114</v>
      </c>
      <c r="B458" s="115"/>
      <c r="C458" s="55"/>
      <c r="D458" s="55">
        <v>2</v>
      </c>
      <c r="E458" s="56"/>
      <c r="F458" s="57">
        <v>796177.03</v>
      </c>
      <c r="G458" s="57">
        <v>597132.77</v>
      </c>
      <c r="H458" s="57">
        <v>151259.29999999999</v>
      </c>
      <c r="I458" s="57">
        <v>47784.960000000006</v>
      </c>
      <c r="J458" s="58"/>
      <c r="K458" s="59"/>
      <c r="L458" s="55"/>
      <c r="M458" s="55"/>
      <c r="N458" s="126" t="s">
        <v>0</v>
      </c>
    </row>
    <row r="459" spans="1:18" s="138" customFormat="1" ht="66.75" customHeight="1">
      <c r="A459" s="84"/>
      <c r="B459" s="112" t="s">
        <v>435</v>
      </c>
      <c r="C459" s="80" t="s">
        <v>89</v>
      </c>
      <c r="D459" s="80"/>
      <c r="E459" s="113"/>
      <c r="F459" s="81">
        <v>279037.02999999997</v>
      </c>
      <c r="G459" s="81">
        <v>209277.77</v>
      </c>
      <c r="H459" s="81">
        <v>41315.769999999997</v>
      </c>
      <c r="I459" s="81">
        <v>28443.49</v>
      </c>
      <c r="J459" s="82" t="s">
        <v>436</v>
      </c>
      <c r="K459" s="83">
        <v>64</v>
      </c>
      <c r="L459" s="114">
        <v>100</v>
      </c>
      <c r="M459" s="114">
        <v>100</v>
      </c>
      <c r="N459" s="136">
        <v>6278.33</v>
      </c>
      <c r="O459" s="137"/>
      <c r="P459" s="137"/>
      <c r="Q459" s="137"/>
      <c r="R459" s="137"/>
    </row>
    <row r="460" spans="1:18" s="138" customFormat="1" ht="66.75" customHeight="1">
      <c r="A460" s="84"/>
      <c r="B460" s="112" t="s">
        <v>533</v>
      </c>
      <c r="C460" s="80" t="s">
        <v>89</v>
      </c>
      <c r="D460" s="80"/>
      <c r="E460" s="113"/>
      <c r="F460" s="81">
        <v>517140</v>
      </c>
      <c r="G460" s="81">
        <v>387855</v>
      </c>
      <c r="H460" s="81">
        <v>109943.53</v>
      </c>
      <c r="I460" s="81">
        <v>19341.47</v>
      </c>
      <c r="J460" s="82" t="s">
        <v>535</v>
      </c>
      <c r="K460" s="83">
        <v>85</v>
      </c>
      <c r="L460" s="114">
        <v>100</v>
      </c>
      <c r="M460" s="114">
        <v>100</v>
      </c>
      <c r="N460" s="136">
        <v>11635.65</v>
      </c>
      <c r="O460" s="137"/>
      <c r="P460" s="137"/>
      <c r="Q460" s="137"/>
      <c r="R460" s="137"/>
    </row>
    <row r="461" spans="1:18" s="60" customFormat="1">
      <c r="A461" s="115" t="s">
        <v>102</v>
      </c>
      <c r="B461" s="115"/>
      <c r="C461" s="55"/>
      <c r="D461" s="55">
        <v>9</v>
      </c>
      <c r="E461" s="56"/>
      <c r="F461" s="57">
        <v>1431011.05</v>
      </c>
      <c r="G461" s="57">
        <v>1216358.9200000002</v>
      </c>
      <c r="H461" s="57">
        <v>121976.09000000001</v>
      </c>
      <c r="I461" s="57">
        <v>92676.040000000008</v>
      </c>
      <c r="J461" s="58"/>
      <c r="K461" s="59"/>
      <c r="L461" s="55"/>
      <c r="M461" s="55"/>
      <c r="N461" s="126" t="s">
        <v>0</v>
      </c>
    </row>
    <row r="462" spans="1:18" s="299" customFormat="1" ht="66.75" customHeight="1">
      <c r="A462" s="289"/>
      <c r="B462" s="305" t="s">
        <v>287</v>
      </c>
      <c r="C462" s="291" t="s">
        <v>89</v>
      </c>
      <c r="D462" s="291"/>
      <c r="E462" s="292"/>
      <c r="F462" s="293">
        <v>211250.19</v>
      </c>
      <c r="G462" s="293">
        <v>179562.19</v>
      </c>
      <c r="H462" s="293">
        <v>0</v>
      </c>
      <c r="I462" s="293">
        <v>31688</v>
      </c>
      <c r="J462" s="294" t="s">
        <v>90</v>
      </c>
      <c r="K462" s="295">
        <v>1000</v>
      </c>
      <c r="L462" s="296">
        <v>100</v>
      </c>
      <c r="M462" s="296">
        <v>100</v>
      </c>
      <c r="N462" s="297">
        <v>5386.87</v>
      </c>
      <c r="O462" s="298"/>
      <c r="P462" s="298"/>
      <c r="Q462" s="298"/>
      <c r="R462" s="298"/>
    </row>
    <row r="463" spans="1:18" s="138" customFormat="1" ht="66.75" customHeight="1">
      <c r="A463" s="84"/>
      <c r="B463" s="112" t="s">
        <v>736</v>
      </c>
      <c r="C463" s="80" t="s">
        <v>89</v>
      </c>
      <c r="D463" s="80"/>
      <c r="E463" s="154"/>
      <c r="F463" s="81">
        <v>179997.99999999997</v>
      </c>
      <c r="G463" s="81">
        <v>152998.29999999999</v>
      </c>
      <c r="H463" s="81">
        <v>17999.8</v>
      </c>
      <c r="I463" s="81">
        <v>8999.9</v>
      </c>
      <c r="J463" s="82" t="s">
        <v>90</v>
      </c>
      <c r="K463" s="83">
        <v>898</v>
      </c>
      <c r="L463" s="114">
        <v>100</v>
      </c>
      <c r="M463" s="114">
        <v>100</v>
      </c>
      <c r="N463" s="136">
        <v>4589.95</v>
      </c>
      <c r="O463" s="137"/>
      <c r="P463" s="137"/>
      <c r="Q463" s="137"/>
      <c r="R463" s="137"/>
    </row>
    <row r="464" spans="1:18" s="138" customFormat="1" ht="66.75" customHeight="1">
      <c r="A464" s="84"/>
      <c r="B464" s="112" t="s">
        <v>737</v>
      </c>
      <c r="C464" s="80" t="s">
        <v>89</v>
      </c>
      <c r="D464" s="80"/>
      <c r="E464" s="154"/>
      <c r="F464" s="81">
        <v>62550</v>
      </c>
      <c r="G464" s="81">
        <v>53167.5</v>
      </c>
      <c r="H464" s="81">
        <v>6255</v>
      </c>
      <c r="I464" s="81">
        <v>3127.5</v>
      </c>
      <c r="J464" s="82" t="s">
        <v>90</v>
      </c>
      <c r="K464" s="83">
        <v>47</v>
      </c>
      <c r="L464" s="114">
        <v>100</v>
      </c>
      <c r="M464" s="114">
        <v>100</v>
      </c>
      <c r="N464" s="136">
        <v>1595.03</v>
      </c>
      <c r="O464" s="137"/>
      <c r="P464" s="137"/>
      <c r="Q464" s="137"/>
      <c r="R464" s="137"/>
    </row>
    <row r="465" spans="1:18" s="138" customFormat="1" ht="66.75" customHeight="1">
      <c r="A465" s="84"/>
      <c r="B465" s="112" t="s">
        <v>534</v>
      </c>
      <c r="C465" s="80" t="s">
        <v>89</v>
      </c>
      <c r="D465" s="80"/>
      <c r="E465" s="113"/>
      <c r="F465" s="81">
        <v>11800</v>
      </c>
      <c r="G465" s="81">
        <v>10030</v>
      </c>
      <c r="H465" s="81">
        <v>1180</v>
      </c>
      <c r="I465" s="81">
        <v>590</v>
      </c>
      <c r="J465" s="82" t="s">
        <v>90</v>
      </c>
      <c r="K465" s="83">
        <v>157</v>
      </c>
      <c r="L465" s="114">
        <v>100</v>
      </c>
      <c r="M465" s="114">
        <v>100</v>
      </c>
      <c r="N465" s="136">
        <v>300.89999999999998</v>
      </c>
      <c r="O465" s="137"/>
      <c r="P465" s="137"/>
      <c r="Q465" s="137"/>
      <c r="R465" s="137"/>
    </row>
    <row r="466" spans="1:18" s="138" customFormat="1" ht="66.75" customHeight="1">
      <c r="A466" s="84"/>
      <c r="B466" s="112" t="s">
        <v>578</v>
      </c>
      <c r="C466" s="80" t="s">
        <v>89</v>
      </c>
      <c r="D466" s="80"/>
      <c r="E466" s="113"/>
      <c r="F466" s="81">
        <v>190404</v>
      </c>
      <c r="G466" s="81">
        <v>161843.4</v>
      </c>
      <c r="H466" s="81">
        <v>19040.400000000001</v>
      </c>
      <c r="I466" s="81">
        <v>9520.2000000000007</v>
      </c>
      <c r="J466" s="82" t="s">
        <v>90</v>
      </c>
      <c r="K466" s="83">
        <v>65</v>
      </c>
      <c r="L466" s="114">
        <v>100</v>
      </c>
      <c r="M466" s="114">
        <v>100</v>
      </c>
      <c r="N466" s="136">
        <v>4855.3</v>
      </c>
      <c r="O466" s="137"/>
      <c r="P466" s="137"/>
      <c r="Q466" s="137"/>
      <c r="R466" s="137"/>
    </row>
    <row r="467" spans="1:18" s="138" customFormat="1" ht="66.75" customHeight="1">
      <c r="A467" s="84"/>
      <c r="B467" s="112" t="s">
        <v>582</v>
      </c>
      <c r="C467" s="80" t="s">
        <v>89</v>
      </c>
      <c r="D467" s="80"/>
      <c r="E467" s="113"/>
      <c r="F467" s="81">
        <v>153705.47999999998</v>
      </c>
      <c r="G467" s="81">
        <v>130649.66</v>
      </c>
      <c r="H467" s="81">
        <v>15370.55</v>
      </c>
      <c r="I467" s="81">
        <v>7685.27</v>
      </c>
      <c r="J467" s="82" t="s">
        <v>90</v>
      </c>
      <c r="K467" s="83">
        <v>396</v>
      </c>
      <c r="L467" s="114">
        <v>100</v>
      </c>
      <c r="M467" s="114">
        <v>100</v>
      </c>
      <c r="N467" s="136">
        <v>3919.49</v>
      </c>
      <c r="O467" s="137"/>
      <c r="P467" s="137"/>
      <c r="Q467" s="137"/>
      <c r="R467" s="137"/>
    </row>
    <row r="468" spans="1:18" s="138" customFormat="1" ht="66.75" customHeight="1">
      <c r="A468" s="84"/>
      <c r="B468" s="112" t="s">
        <v>579</v>
      </c>
      <c r="C468" s="80" t="s">
        <v>89</v>
      </c>
      <c r="D468" s="80"/>
      <c r="E468" s="113"/>
      <c r="F468" s="81">
        <v>179997.99999999997</v>
      </c>
      <c r="G468" s="81">
        <v>152998.29999999999</v>
      </c>
      <c r="H468" s="81">
        <v>17999.8</v>
      </c>
      <c r="I468" s="81">
        <v>8999.9</v>
      </c>
      <c r="J468" s="82" t="s">
        <v>90</v>
      </c>
      <c r="K468" s="83">
        <v>486</v>
      </c>
      <c r="L468" s="114">
        <v>100</v>
      </c>
      <c r="M468" s="114">
        <v>100</v>
      </c>
      <c r="N468" s="136">
        <v>4589.95</v>
      </c>
      <c r="O468" s="137"/>
      <c r="P468" s="137"/>
      <c r="Q468" s="137"/>
      <c r="R468" s="137"/>
    </row>
    <row r="469" spans="1:18" s="138" customFormat="1" ht="66.75" customHeight="1">
      <c r="A469" s="84"/>
      <c r="B469" s="112" t="s">
        <v>580</v>
      </c>
      <c r="C469" s="80" t="s">
        <v>89</v>
      </c>
      <c r="D469" s="80"/>
      <c r="E469" s="113"/>
      <c r="F469" s="81">
        <v>197997.07</v>
      </c>
      <c r="G469" s="81">
        <v>168297.51</v>
      </c>
      <c r="H469" s="81">
        <v>19799.71</v>
      </c>
      <c r="I469" s="81">
        <v>9899.85</v>
      </c>
      <c r="J469" s="82" t="s">
        <v>90</v>
      </c>
      <c r="K469" s="83">
        <v>100</v>
      </c>
      <c r="L469" s="114">
        <v>100</v>
      </c>
      <c r="M469" s="114">
        <v>100</v>
      </c>
      <c r="N469" s="136">
        <v>5048.93</v>
      </c>
      <c r="O469" s="137"/>
      <c r="P469" s="137"/>
      <c r="Q469" s="137"/>
      <c r="R469" s="137"/>
    </row>
    <row r="470" spans="1:18" s="138" customFormat="1" ht="66.75" customHeight="1">
      <c r="A470" s="84"/>
      <c r="B470" s="112" t="s">
        <v>581</v>
      </c>
      <c r="C470" s="80" t="s">
        <v>89</v>
      </c>
      <c r="D470" s="80"/>
      <c r="E470" s="113"/>
      <c r="F470" s="81">
        <v>243308.31000000003</v>
      </c>
      <c r="G470" s="81">
        <v>206812.06</v>
      </c>
      <c r="H470" s="81">
        <v>24330.83</v>
      </c>
      <c r="I470" s="81">
        <v>12165.42</v>
      </c>
      <c r="J470" s="82" t="s">
        <v>90</v>
      </c>
      <c r="K470" s="83">
        <v>386</v>
      </c>
      <c r="L470" s="114">
        <v>100</v>
      </c>
      <c r="M470" s="114">
        <v>100</v>
      </c>
      <c r="N470" s="136">
        <v>6204.36</v>
      </c>
      <c r="O470" s="137"/>
      <c r="P470" s="137"/>
      <c r="Q470" s="137"/>
      <c r="R470" s="137"/>
    </row>
    <row r="471" spans="1:18" s="60" customFormat="1">
      <c r="A471" s="115" t="s">
        <v>100</v>
      </c>
      <c r="B471" s="115"/>
      <c r="C471" s="55"/>
      <c r="D471" s="55">
        <v>1</v>
      </c>
      <c r="E471" s="56"/>
      <c r="F471" s="57">
        <v>32100</v>
      </c>
      <c r="G471" s="57">
        <v>27285</v>
      </c>
      <c r="H471" s="57">
        <v>3210</v>
      </c>
      <c r="I471" s="57">
        <v>1605</v>
      </c>
      <c r="J471" s="58"/>
      <c r="K471" s="59"/>
      <c r="L471" s="55"/>
      <c r="M471" s="55"/>
      <c r="N471" s="126" t="s">
        <v>0</v>
      </c>
    </row>
    <row r="472" spans="1:18" s="138" customFormat="1" ht="51" customHeight="1">
      <c r="A472" s="84"/>
      <c r="B472" s="112" t="s">
        <v>738</v>
      </c>
      <c r="C472" s="80" t="s">
        <v>89</v>
      </c>
      <c r="D472" s="80"/>
      <c r="E472" s="154"/>
      <c r="F472" s="81">
        <v>32100</v>
      </c>
      <c r="G472" s="81">
        <v>27285</v>
      </c>
      <c r="H472" s="81">
        <v>3210</v>
      </c>
      <c r="I472" s="81">
        <v>1605</v>
      </c>
      <c r="J472" s="82" t="s">
        <v>90</v>
      </c>
      <c r="K472" s="83">
        <v>1000</v>
      </c>
      <c r="L472" s="114">
        <v>100</v>
      </c>
      <c r="M472" s="114">
        <v>100</v>
      </c>
      <c r="N472" s="136">
        <v>818.55</v>
      </c>
      <c r="O472" s="137"/>
      <c r="P472" s="137"/>
      <c r="Q472" s="137"/>
      <c r="R472" s="137"/>
    </row>
    <row r="473" spans="1:18" s="104" customFormat="1">
      <c r="A473" s="105"/>
      <c r="B473" s="106" t="s">
        <v>82</v>
      </c>
      <c r="C473" s="107"/>
      <c r="D473" s="107"/>
      <c r="E473" s="108"/>
      <c r="F473" s="109">
        <v>55223.31</v>
      </c>
      <c r="G473" s="109">
        <v>55223.31</v>
      </c>
      <c r="H473" s="109"/>
      <c r="I473" s="101"/>
      <c r="J473" s="102"/>
      <c r="K473" s="103"/>
      <c r="L473" s="100"/>
      <c r="M473" s="100"/>
      <c r="N473" s="127"/>
    </row>
    <row r="474" spans="1:18" s="20" customFormat="1">
      <c r="A474" s="116" t="s">
        <v>446</v>
      </c>
      <c r="B474" s="116"/>
      <c r="C474" s="51" t="s">
        <v>0</v>
      </c>
      <c r="D474" s="52">
        <f>+D475+D477+D481+D483+D485+D487</f>
        <v>8</v>
      </c>
      <c r="E474" s="14">
        <v>708000</v>
      </c>
      <c r="F474" s="53">
        <v>869575.21000000008</v>
      </c>
      <c r="G474" s="53">
        <v>699476.36</v>
      </c>
      <c r="H474" s="53">
        <v>85050.439999999988</v>
      </c>
      <c r="I474" s="53">
        <v>85048.409999999989</v>
      </c>
      <c r="J474" s="54"/>
      <c r="K474" s="5" t="s">
        <v>0</v>
      </c>
      <c r="L474" s="52"/>
      <c r="M474" s="51"/>
      <c r="N474" s="127"/>
    </row>
    <row r="475" spans="1:18" s="60" customFormat="1">
      <c r="A475" s="115" t="s">
        <v>114</v>
      </c>
      <c r="B475" s="115"/>
      <c r="C475" s="55"/>
      <c r="D475" s="55">
        <v>1</v>
      </c>
      <c r="E475" s="56"/>
      <c r="F475" s="57">
        <v>110441.68</v>
      </c>
      <c r="G475" s="57">
        <v>93875.43</v>
      </c>
      <c r="H475" s="57">
        <v>8283.1299999999992</v>
      </c>
      <c r="I475" s="57">
        <v>8283.1200000000008</v>
      </c>
      <c r="J475" s="58"/>
      <c r="K475" s="59"/>
      <c r="L475" s="55"/>
      <c r="M475" s="55"/>
      <c r="N475" s="126" t="s">
        <v>0</v>
      </c>
    </row>
    <row r="476" spans="1:18" s="138" customFormat="1" ht="66.75" customHeight="1">
      <c r="A476" s="84"/>
      <c r="B476" s="112" t="s">
        <v>447</v>
      </c>
      <c r="C476" s="80" t="s">
        <v>89</v>
      </c>
      <c r="D476" s="80"/>
      <c r="E476" s="113"/>
      <c r="F476" s="81">
        <v>110441.68</v>
      </c>
      <c r="G476" s="81">
        <v>93875.43</v>
      </c>
      <c r="H476" s="81">
        <v>8283.1299999999992</v>
      </c>
      <c r="I476" s="81">
        <v>8283.1200000000008</v>
      </c>
      <c r="J476" s="82" t="s">
        <v>448</v>
      </c>
      <c r="K476" s="83">
        <v>6500</v>
      </c>
      <c r="L476" s="114">
        <v>100</v>
      </c>
      <c r="M476" s="114">
        <v>100</v>
      </c>
      <c r="N476" s="136">
        <v>2816.26</v>
      </c>
      <c r="O476" s="137"/>
      <c r="P476" s="137"/>
      <c r="Q476" s="137"/>
      <c r="R476" s="137"/>
    </row>
    <row r="477" spans="1:18" s="60" customFormat="1">
      <c r="A477" s="115" t="s">
        <v>99</v>
      </c>
      <c r="B477" s="115"/>
      <c r="C477" s="55"/>
      <c r="D477" s="55">
        <v>3</v>
      </c>
      <c r="E477" s="56"/>
      <c r="F477" s="57">
        <v>297985.42</v>
      </c>
      <c r="G477" s="57">
        <v>253287.59999999998</v>
      </c>
      <c r="H477" s="57">
        <v>22349.919999999998</v>
      </c>
      <c r="I477" s="57">
        <v>22347.9</v>
      </c>
      <c r="J477" s="58"/>
      <c r="K477" s="59"/>
      <c r="L477" s="55"/>
      <c r="M477" s="55"/>
      <c r="N477" s="126" t="s">
        <v>0</v>
      </c>
    </row>
    <row r="478" spans="1:18" s="288" customFormat="1" ht="58.5" customHeight="1">
      <c r="A478" s="278"/>
      <c r="B478" s="279" t="s">
        <v>650</v>
      </c>
      <c r="C478" s="280" t="s">
        <v>89</v>
      </c>
      <c r="D478" s="280"/>
      <c r="E478" s="281"/>
      <c r="F478" s="282">
        <v>53855.9</v>
      </c>
      <c r="G478" s="282">
        <v>45777.52</v>
      </c>
      <c r="H478" s="282">
        <v>4039.19</v>
      </c>
      <c r="I478" s="282">
        <v>4039.19</v>
      </c>
      <c r="J478" s="283" t="s">
        <v>90</v>
      </c>
      <c r="K478" s="284">
        <v>120</v>
      </c>
      <c r="L478" s="285">
        <v>100</v>
      </c>
      <c r="M478" s="285">
        <v>100</v>
      </c>
      <c r="N478" s="286">
        <v>1373.33</v>
      </c>
      <c r="O478" s="287"/>
      <c r="P478" s="287"/>
      <c r="Q478" s="287"/>
      <c r="R478" s="287"/>
    </row>
    <row r="479" spans="1:18" s="138" customFormat="1" ht="66.75" customHeight="1">
      <c r="A479" s="84"/>
      <c r="B479" s="112" t="s">
        <v>651</v>
      </c>
      <c r="C479" s="80" t="s">
        <v>89</v>
      </c>
      <c r="D479" s="80"/>
      <c r="E479" s="113"/>
      <c r="F479" s="81">
        <v>57832.87</v>
      </c>
      <c r="G479" s="81">
        <v>49157.93</v>
      </c>
      <c r="H479" s="81">
        <v>4338.4799999999996</v>
      </c>
      <c r="I479" s="81">
        <v>4336.46</v>
      </c>
      <c r="J479" s="82" t="s">
        <v>90</v>
      </c>
      <c r="K479" s="83">
        <v>150</v>
      </c>
      <c r="L479" s="114">
        <v>100</v>
      </c>
      <c r="M479" s="114">
        <v>100</v>
      </c>
      <c r="N479" s="136">
        <v>1474.74</v>
      </c>
      <c r="O479" s="137"/>
      <c r="P479" s="137"/>
      <c r="Q479" s="137"/>
      <c r="R479" s="137"/>
    </row>
    <row r="480" spans="1:18" s="138" customFormat="1" ht="66.75" customHeight="1">
      <c r="A480" s="84"/>
      <c r="B480" s="112" t="s">
        <v>652</v>
      </c>
      <c r="C480" s="80" t="s">
        <v>89</v>
      </c>
      <c r="D480" s="80"/>
      <c r="E480" s="113"/>
      <c r="F480" s="81">
        <v>186296.65</v>
      </c>
      <c r="G480" s="81">
        <v>158352.15</v>
      </c>
      <c r="H480" s="81">
        <v>13972.25</v>
      </c>
      <c r="I480" s="81">
        <v>13972.25</v>
      </c>
      <c r="J480" s="82" t="s">
        <v>90</v>
      </c>
      <c r="K480" s="83">
        <v>140</v>
      </c>
      <c r="L480" s="114">
        <v>100</v>
      </c>
      <c r="M480" s="114">
        <v>100</v>
      </c>
      <c r="N480" s="136">
        <v>4750.5600000000004</v>
      </c>
      <c r="O480" s="137"/>
      <c r="P480" s="137"/>
      <c r="Q480" s="137"/>
      <c r="R480" s="137"/>
    </row>
    <row r="481" spans="1:18" s="60" customFormat="1">
      <c r="A481" s="115" t="s">
        <v>100</v>
      </c>
      <c r="B481" s="115"/>
      <c r="C481" s="55"/>
      <c r="D481" s="55">
        <v>1</v>
      </c>
      <c r="E481" s="56"/>
      <c r="F481" s="57">
        <v>236978.2</v>
      </c>
      <c r="G481" s="57">
        <v>160000</v>
      </c>
      <c r="H481" s="57">
        <v>38489.1</v>
      </c>
      <c r="I481" s="57">
        <v>38489.1</v>
      </c>
      <c r="J481" s="58"/>
      <c r="K481" s="59"/>
      <c r="L481" s="55"/>
      <c r="M481" s="55"/>
      <c r="N481" s="126" t="s">
        <v>0</v>
      </c>
    </row>
    <row r="482" spans="1:18" s="138" customFormat="1" ht="66.75" customHeight="1">
      <c r="A482" s="84"/>
      <c r="B482" s="112" t="s">
        <v>653</v>
      </c>
      <c r="C482" s="80" t="s">
        <v>89</v>
      </c>
      <c r="D482" s="80"/>
      <c r="E482" s="113"/>
      <c r="F482" s="81">
        <v>236978.2</v>
      </c>
      <c r="G482" s="81">
        <v>160000</v>
      </c>
      <c r="H482" s="81">
        <v>38489.1</v>
      </c>
      <c r="I482" s="81">
        <v>38489.1</v>
      </c>
      <c r="J482" s="82" t="s">
        <v>90</v>
      </c>
      <c r="K482" s="83">
        <v>500</v>
      </c>
      <c r="L482" s="114">
        <v>100</v>
      </c>
      <c r="M482" s="114">
        <v>100</v>
      </c>
      <c r="N482" s="136">
        <v>0</v>
      </c>
      <c r="O482" s="137"/>
      <c r="P482" s="137"/>
      <c r="Q482" s="137"/>
      <c r="R482" s="137"/>
    </row>
    <row r="483" spans="1:18" s="60" customFormat="1">
      <c r="A483" s="115" t="s">
        <v>213</v>
      </c>
      <c r="B483" s="115"/>
      <c r="C483" s="55"/>
      <c r="D483" s="55">
        <v>1</v>
      </c>
      <c r="E483" s="56"/>
      <c r="F483" s="57">
        <v>26220</v>
      </c>
      <c r="G483" s="57">
        <v>22287</v>
      </c>
      <c r="H483" s="57">
        <v>1966.5</v>
      </c>
      <c r="I483" s="57">
        <v>1966.5</v>
      </c>
      <c r="J483" s="58"/>
      <c r="K483" s="59"/>
      <c r="L483" s="55"/>
      <c r="M483" s="55"/>
      <c r="N483" s="126" t="s">
        <v>0</v>
      </c>
    </row>
    <row r="484" spans="1:18" s="138" customFormat="1" ht="66.75" customHeight="1">
      <c r="A484" s="84"/>
      <c r="B484" s="112" t="s">
        <v>530</v>
      </c>
      <c r="C484" s="80" t="s">
        <v>89</v>
      </c>
      <c r="D484" s="80"/>
      <c r="E484" s="113"/>
      <c r="F484" s="81">
        <v>26220</v>
      </c>
      <c r="G484" s="81">
        <v>22287</v>
      </c>
      <c r="H484" s="81">
        <v>1966.5</v>
      </c>
      <c r="I484" s="81">
        <v>1966.5</v>
      </c>
      <c r="J484" s="82" t="s">
        <v>532</v>
      </c>
      <c r="K484" s="83">
        <v>45</v>
      </c>
      <c r="L484" s="114">
        <v>100</v>
      </c>
      <c r="M484" s="114">
        <v>100</v>
      </c>
      <c r="N484" s="136">
        <v>668.61</v>
      </c>
      <c r="O484" s="137"/>
      <c r="P484" s="137"/>
      <c r="Q484" s="137"/>
      <c r="R484" s="137"/>
    </row>
    <row r="485" spans="1:18" s="60" customFormat="1">
      <c r="A485" s="118" t="s">
        <v>103</v>
      </c>
      <c r="B485" s="119"/>
      <c r="C485" s="55"/>
      <c r="D485" s="55">
        <v>1</v>
      </c>
      <c r="E485" s="56"/>
      <c r="F485" s="57">
        <v>158333</v>
      </c>
      <c r="G485" s="57">
        <v>134583</v>
      </c>
      <c r="H485" s="57">
        <v>11875</v>
      </c>
      <c r="I485" s="57">
        <v>11875</v>
      </c>
      <c r="J485" s="58"/>
      <c r="K485" s="59"/>
      <c r="L485" s="55"/>
      <c r="M485" s="55"/>
      <c r="N485" s="126" t="s">
        <v>0</v>
      </c>
    </row>
    <row r="486" spans="1:18" s="138" customFormat="1" ht="66.75" customHeight="1">
      <c r="A486" s="84"/>
      <c r="B486" s="112" t="s">
        <v>531</v>
      </c>
      <c r="C486" s="80" t="s">
        <v>89</v>
      </c>
      <c r="D486" s="80"/>
      <c r="E486" s="113"/>
      <c r="F486" s="81">
        <v>158333</v>
      </c>
      <c r="G486" s="81">
        <v>134583</v>
      </c>
      <c r="H486" s="81">
        <v>11875</v>
      </c>
      <c r="I486" s="81">
        <v>11875</v>
      </c>
      <c r="J486" s="82" t="s">
        <v>471</v>
      </c>
      <c r="K486" s="83">
        <v>120</v>
      </c>
      <c r="L486" s="114">
        <v>100</v>
      </c>
      <c r="M486" s="114">
        <v>100</v>
      </c>
      <c r="N486" s="136">
        <v>0</v>
      </c>
      <c r="O486" s="137"/>
      <c r="P486" s="137"/>
      <c r="Q486" s="137"/>
      <c r="R486" s="137"/>
    </row>
    <row r="487" spans="1:18" s="60" customFormat="1">
      <c r="A487" s="115" t="s">
        <v>156</v>
      </c>
      <c r="B487" s="115"/>
      <c r="C487" s="55"/>
      <c r="D487" s="55">
        <v>1</v>
      </c>
      <c r="E487" s="56"/>
      <c r="F487" s="57">
        <v>27823.9</v>
      </c>
      <c r="G487" s="57">
        <v>23650.32</v>
      </c>
      <c r="H487" s="57">
        <v>2086.79</v>
      </c>
      <c r="I487" s="57">
        <v>2086.79</v>
      </c>
      <c r="J487" s="58"/>
      <c r="K487" s="59"/>
      <c r="L487" s="55"/>
      <c r="M487" s="55"/>
      <c r="N487" s="126" t="s">
        <v>0</v>
      </c>
    </row>
    <row r="488" spans="1:18" s="138" customFormat="1" ht="56.25" customHeight="1">
      <c r="A488" s="84"/>
      <c r="B488" s="112" t="s">
        <v>654</v>
      </c>
      <c r="C488" s="80" t="s">
        <v>89</v>
      </c>
      <c r="D488" s="80"/>
      <c r="E488" s="113"/>
      <c r="F488" s="81">
        <v>27823.9</v>
      </c>
      <c r="G488" s="81">
        <v>23650.32</v>
      </c>
      <c r="H488" s="81">
        <v>2086.79</v>
      </c>
      <c r="I488" s="81">
        <v>2086.79</v>
      </c>
      <c r="J488" s="82" t="s">
        <v>452</v>
      </c>
      <c r="K488" s="83">
        <v>6500</v>
      </c>
      <c r="L488" s="114">
        <v>100</v>
      </c>
      <c r="M488" s="114">
        <v>100</v>
      </c>
      <c r="N488" s="136">
        <v>709.51</v>
      </c>
      <c r="O488" s="137"/>
      <c r="P488" s="137"/>
      <c r="Q488" s="137"/>
      <c r="R488" s="137"/>
    </row>
    <row r="489" spans="1:18" s="104" customFormat="1">
      <c r="A489" s="105"/>
      <c r="B489" s="106" t="s">
        <v>82</v>
      </c>
      <c r="C489" s="107"/>
      <c r="D489" s="107"/>
      <c r="E489" s="108"/>
      <c r="F489" s="109">
        <v>11793.01</v>
      </c>
      <c r="G489" s="109">
        <v>11793.01</v>
      </c>
      <c r="H489" s="109"/>
      <c r="I489" s="101"/>
      <c r="J489" s="102"/>
      <c r="K489" s="103"/>
      <c r="L489" s="100"/>
      <c r="M489" s="100"/>
      <c r="N489" s="127"/>
    </row>
    <row r="490" spans="1:18" s="20" customFormat="1">
      <c r="A490" s="116" t="s">
        <v>44</v>
      </c>
      <c r="B490" s="116"/>
      <c r="C490" s="51" t="s">
        <v>0</v>
      </c>
      <c r="D490" s="52">
        <f>+D491+D494+D496+D498</f>
        <v>5</v>
      </c>
      <c r="E490" s="14">
        <v>507000</v>
      </c>
      <c r="F490" s="53">
        <v>1176349.1200000001</v>
      </c>
      <c r="G490" s="53">
        <v>996821.67</v>
      </c>
      <c r="H490" s="53">
        <v>94860.38</v>
      </c>
      <c r="I490" s="53">
        <v>84667.07</v>
      </c>
      <c r="J490" s="54"/>
      <c r="K490" s="5" t="s">
        <v>0</v>
      </c>
      <c r="L490" s="52"/>
      <c r="M490" s="51"/>
      <c r="N490" s="127"/>
    </row>
    <row r="491" spans="1:18" s="60" customFormat="1">
      <c r="A491" s="115" t="s">
        <v>114</v>
      </c>
      <c r="B491" s="115"/>
      <c r="C491" s="55"/>
      <c r="D491" s="55">
        <v>2</v>
      </c>
      <c r="E491" s="56"/>
      <c r="F491" s="57">
        <v>627548.64000000013</v>
      </c>
      <c r="G491" s="57">
        <v>528127</v>
      </c>
      <c r="H491" s="57">
        <v>54807.48</v>
      </c>
      <c r="I491" s="57">
        <v>44614.16</v>
      </c>
      <c r="J491" s="58"/>
      <c r="K491" s="59"/>
      <c r="L491" s="55"/>
      <c r="M491" s="55"/>
      <c r="N491" s="126" t="s">
        <v>0</v>
      </c>
    </row>
    <row r="492" spans="1:18" s="138" customFormat="1" ht="66.75" customHeight="1">
      <c r="A492" s="84"/>
      <c r="B492" s="139" t="s">
        <v>421</v>
      </c>
      <c r="C492" s="80" t="s">
        <v>88</v>
      </c>
      <c r="D492" s="80"/>
      <c r="E492" s="113"/>
      <c r="F492" s="81">
        <v>444855.32000000007</v>
      </c>
      <c r="G492" s="81">
        <v>378127</v>
      </c>
      <c r="H492" s="81">
        <v>33364.160000000003</v>
      </c>
      <c r="I492" s="81">
        <v>33364.160000000003</v>
      </c>
      <c r="J492" s="82" t="s">
        <v>422</v>
      </c>
      <c r="K492" s="83">
        <v>75</v>
      </c>
      <c r="L492" s="114">
        <v>100</v>
      </c>
      <c r="M492" s="114">
        <v>100</v>
      </c>
      <c r="N492" s="136">
        <v>11343.81</v>
      </c>
      <c r="O492" s="137"/>
      <c r="P492" s="137"/>
      <c r="Q492" s="137"/>
      <c r="R492" s="137"/>
    </row>
    <row r="493" spans="1:18" s="138" customFormat="1" ht="66.75" customHeight="1">
      <c r="A493" s="84"/>
      <c r="B493" s="112" t="s">
        <v>705</v>
      </c>
      <c r="C493" s="80" t="s">
        <v>89</v>
      </c>
      <c r="D493" s="80"/>
      <c r="E493" s="113"/>
      <c r="F493" s="81">
        <v>182693.32</v>
      </c>
      <c r="G493" s="81">
        <v>150000</v>
      </c>
      <c r="H493" s="81">
        <v>21443.32</v>
      </c>
      <c r="I493" s="81">
        <v>11250</v>
      </c>
      <c r="J493" s="82" t="s">
        <v>706</v>
      </c>
      <c r="K493" s="83">
        <v>4800</v>
      </c>
      <c r="L493" s="114">
        <v>100</v>
      </c>
      <c r="M493" s="114">
        <v>100</v>
      </c>
      <c r="N493" s="136">
        <v>0</v>
      </c>
      <c r="O493" s="137"/>
      <c r="P493" s="137"/>
      <c r="Q493" s="137"/>
      <c r="R493" s="137"/>
    </row>
    <row r="494" spans="1:18" s="60" customFormat="1">
      <c r="A494" s="115" t="s">
        <v>99</v>
      </c>
      <c r="B494" s="115"/>
      <c r="C494" s="55"/>
      <c r="D494" s="55">
        <v>1</v>
      </c>
      <c r="E494" s="56"/>
      <c r="F494" s="57">
        <v>134038.66999999998</v>
      </c>
      <c r="G494" s="57">
        <v>113932.87</v>
      </c>
      <c r="H494" s="57">
        <v>10052.9</v>
      </c>
      <c r="I494" s="57">
        <v>10052.9</v>
      </c>
      <c r="J494" s="58"/>
      <c r="K494" s="59"/>
      <c r="L494" s="55"/>
      <c r="M494" s="55"/>
      <c r="N494" s="126" t="s">
        <v>0</v>
      </c>
    </row>
    <row r="495" spans="1:18" s="138" customFormat="1" ht="66.75" customHeight="1">
      <c r="A495" s="84"/>
      <c r="B495" s="112" t="s">
        <v>507</v>
      </c>
      <c r="C495" s="80" t="s">
        <v>89</v>
      </c>
      <c r="D495" s="80"/>
      <c r="E495" s="113"/>
      <c r="F495" s="81">
        <v>134038.66999999998</v>
      </c>
      <c r="G495" s="81">
        <v>113932.87</v>
      </c>
      <c r="H495" s="81">
        <v>10052.9</v>
      </c>
      <c r="I495" s="81">
        <v>10052.9</v>
      </c>
      <c r="J495" s="82" t="s">
        <v>90</v>
      </c>
      <c r="K495" s="83">
        <v>600</v>
      </c>
      <c r="L495" s="114">
        <v>100</v>
      </c>
      <c r="M495" s="114">
        <v>100</v>
      </c>
      <c r="N495" s="136">
        <v>3417.99</v>
      </c>
      <c r="O495" s="137"/>
      <c r="P495" s="137"/>
      <c r="Q495" s="137"/>
      <c r="R495" s="137"/>
    </row>
    <row r="496" spans="1:18" s="60" customFormat="1">
      <c r="A496" s="115" t="s">
        <v>145</v>
      </c>
      <c r="B496" s="115"/>
      <c r="C496" s="55"/>
      <c r="D496" s="55">
        <v>1</v>
      </c>
      <c r="E496" s="56"/>
      <c r="F496" s="57">
        <v>235294.12</v>
      </c>
      <c r="G496" s="57">
        <v>200000</v>
      </c>
      <c r="H496" s="57">
        <v>17647.060000000001</v>
      </c>
      <c r="I496" s="57">
        <v>17647.060000000001</v>
      </c>
      <c r="J496" s="58"/>
      <c r="K496" s="59"/>
      <c r="L496" s="55"/>
      <c r="M496" s="55"/>
      <c r="N496" s="126" t="s">
        <v>0</v>
      </c>
    </row>
    <row r="497" spans="1:18" s="288" customFormat="1" ht="56.25" customHeight="1">
      <c r="A497" s="278"/>
      <c r="B497" s="279" t="s">
        <v>730</v>
      </c>
      <c r="C497" s="280" t="s">
        <v>88</v>
      </c>
      <c r="D497" s="280"/>
      <c r="E497" s="281"/>
      <c r="F497" s="282">
        <v>235294.12</v>
      </c>
      <c r="G497" s="282">
        <v>200000</v>
      </c>
      <c r="H497" s="282">
        <v>17647.060000000001</v>
      </c>
      <c r="I497" s="282">
        <v>17647.060000000001</v>
      </c>
      <c r="J497" s="283" t="s">
        <v>732</v>
      </c>
      <c r="K497" s="284">
        <v>1000</v>
      </c>
      <c r="L497" s="285">
        <v>100</v>
      </c>
      <c r="M497" s="285">
        <v>100</v>
      </c>
      <c r="N497" s="286">
        <v>0</v>
      </c>
      <c r="O497" s="287"/>
      <c r="P497" s="287"/>
      <c r="Q497" s="287"/>
      <c r="R497" s="287"/>
    </row>
    <row r="498" spans="1:18" s="60" customFormat="1">
      <c r="A498" s="118" t="s">
        <v>103</v>
      </c>
      <c r="B498" s="119"/>
      <c r="C498" s="55"/>
      <c r="D498" s="55">
        <v>1</v>
      </c>
      <c r="E498" s="56"/>
      <c r="F498" s="57">
        <v>164705.89000000001</v>
      </c>
      <c r="G498" s="57">
        <v>140000</v>
      </c>
      <c r="H498" s="57">
        <v>12352.94</v>
      </c>
      <c r="I498" s="57">
        <v>12352.95</v>
      </c>
      <c r="J498" s="58"/>
      <c r="K498" s="59"/>
      <c r="L498" s="55"/>
      <c r="M498" s="55"/>
      <c r="N498" s="126" t="s">
        <v>0</v>
      </c>
    </row>
    <row r="499" spans="1:18" s="138" customFormat="1" ht="66.75" customHeight="1">
      <c r="A499" s="84"/>
      <c r="B499" s="112" t="s">
        <v>731</v>
      </c>
      <c r="C499" s="80" t="s">
        <v>88</v>
      </c>
      <c r="D499" s="80"/>
      <c r="E499" s="113"/>
      <c r="F499" s="81">
        <v>164705.89000000001</v>
      </c>
      <c r="G499" s="81">
        <v>140000</v>
      </c>
      <c r="H499" s="81">
        <v>12352.94</v>
      </c>
      <c r="I499" s="81">
        <v>12352.95</v>
      </c>
      <c r="J499" s="82" t="s">
        <v>574</v>
      </c>
      <c r="K499" s="83">
        <v>1000</v>
      </c>
      <c r="L499" s="114">
        <v>100</v>
      </c>
      <c r="M499" s="114">
        <v>100</v>
      </c>
      <c r="N499" s="136">
        <v>0</v>
      </c>
      <c r="O499" s="137"/>
      <c r="P499" s="137"/>
      <c r="Q499" s="137"/>
      <c r="R499" s="137"/>
    </row>
    <row r="500" spans="1:18" s="104" customFormat="1">
      <c r="A500" s="105"/>
      <c r="B500" s="106" t="s">
        <v>82</v>
      </c>
      <c r="C500" s="107"/>
      <c r="D500" s="107"/>
      <c r="E500" s="108"/>
      <c r="F500" s="109">
        <v>14761.8</v>
      </c>
      <c r="G500" s="109">
        <v>14761.8</v>
      </c>
      <c r="H500" s="109"/>
      <c r="I500" s="101"/>
      <c r="J500" s="102"/>
      <c r="K500" s="103"/>
      <c r="L500" s="100"/>
      <c r="M500" s="100"/>
      <c r="N500" s="127"/>
    </row>
    <row r="501" spans="1:18" s="20" customFormat="1">
      <c r="A501" s="116" t="s">
        <v>45</v>
      </c>
      <c r="B501" s="116"/>
      <c r="C501" s="51" t="s">
        <v>0</v>
      </c>
      <c r="D501" s="52">
        <f>+D502+D507+D509</f>
        <v>6</v>
      </c>
      <c r="E501" s="14">
        <v>589000</v>
      </c>
      <c r="F501" s="53">
        <v>435200</v>
      </c>
      <c r="G501" s="53">
        <v>350200</v>
      </c>
      <c r="H501" s="53">
        <v>76000</v>
      </c>
      <c r="I501" s="53">
        <v>9000</v>
      </c>
      <c r="J501" s="54"/>
      <c r="K501" s="5" t="s">
        <v>0</v>
      </c>
      <c r="L501" s="52"/>
      <c r="M501" s="51"/>
      <c r="N501" s="127"/>
    </row>
    <row r="502" spans="1:18" s="60" customFormat="1">
      <c r="A502" s="115" t="s">
        <v>99</v>
      </c>
      <c r="B502" s="115"/>
      <c r="C502" s="55"/>
      <c r="D502" s="55">
        <v>4</v>
      </c>
      <c r="E502" s="56"/>
      <c r="F502" s="57">
        <v>175000</v>
      </c>
      <c r="G502" s="57">
        <v>140000</v>
      </c>
      <c r="H502" s="57">
        <v>28000</v>
      </c>
      <c r="I502" s="57">
        <v>7000</v>
      </c>
      <c r="J502" s="58"/>
      <c r="K502" s="59"/>
      <c r="L502" s="55"/>
      <c r="M502" s="55"/>
      <c r="N502" s="126" t="s">
        <v>0</v>
      </c>
    </row>
    <row r="503" spans="1:18" s="138" customFormat="1" ht="66.75" customHeight="1">
      <c r="A503" s="84"/>
      <c r="B503" s="112" t="s">
        <v>544</v>
      </c>
      <c r="C503" s="80" t="s">
        <v>89</v>
      </c>
      <c r="D503" s="80"/>
      <c r="E503" s="113"/>
      <c r="F503" s="81">
        <v>50000</v>
      </c>
      <c r="G503" s="81">
        <v>40000</v>
      </c>
      <c r="H503" s="81">
        <v>8000</v>
      </c>
      <c r="I503" s="81">
        <v>2000</v>
      </c>
      <c r="J503" s="82" t="s">
        <v>90</v>
      </c>
      <c r="K503" s="83">
        <v>300</v>
      </c>
      <c r="L503" s="114">
        <v>100</v>
      </c>
      <c r="M503" s="114">
        <v>100</v>
      </c>
      <c r="N503" s="136">
        <v>1200</v>
      </c>
      <c r="O503" s="137"/>
      <c r="P503" s="137"/>
      <c r="Q503" s="137"/>
      <c r="R503" s="137"/>
    </row>
    <row r="504" spans="1:18" s="138" customFormat="1" ht="66.75" customHeight="1">
      <c r="A504" s="84"/>
      <c r="B504" s="112" t="s">
        <v>545</v>
      </c>
      <c r="C504" s="80" t="s">
        <v>89</v>
      </c>
      <c r="D504" s="80"/>
      <c r="E504" s="113"/>
      <c r="F504" s="81">
        <v>25000</v>
      </c>
      <c r="G504" s="81">
        <v>20000</v>
      </c>
      <c r="H504" s="81">
        <v>4000</v>
      </c>
      <c r="I504" s="81">
        <v>1000</v>
      </c>
      <c r="J504" s="82" t="s">
        <v>90</v>
      </c>
      <c r="K504" s="83">
        <v>200</v>
      </c>
      <c r="L504" s="114">
        <v>100</v>
      </c>
      <c r="M504" s="114">
        <v>100</v>
      </c>
      <c r="N504" s="136">
        <v>600</v>
      </c>
      <c r="O504" s="137"/>
      <c r="P504" s="137"/>
      <c r="Q504" s="137"/>
      <c r="R504" s="137"/>
    </row>
    <row r="505" spans="1:18" s="138" customFormat="1" ht="66.75" customHeight="1">
      <c r="A505" s="84"/>
      <c r="B505" s="112" t="s">
        <v>546</v>
      </c>
      <c r="C505" s="80" t="s">
        <v>89</v>
      </c>
      <c r="D505" s="80"/>
      <c r="E505" s="113"/>
      <c r="F505" s="81">
        <v>50000</v>
      </c>
      <c r="G505" s="81">
        <v>40000</v>
      </c>
      <c r="H505" s="81">
        <v>8000</v>
      </c>
      <c r="I505" s="81">
        <v>2000</v>
      </c>
      <c r="J505" s="82" t="s">
        <v>90</v>
      </c>
      <c r="K505" s="83">
        <v>150</v>
      </c>
      <c r="L505" s="114">
        <v>100</v>
      </c>
      <c r="M505" s="114">
        <v>100</v>
      </c>
      <c r="N505" s="136">
        <v>1200</v>
      </c>
      <c r="O505" s="137"/>
      <c r="P505" s="137"/>
      <c r="Q505" s="137"/>
      <c r="R505" s="137"/>
    </row>
    <row r="506" spans="1:18" s="138" customFormat="1" ht="66.75" customHeight="1">
      <c r="A506" s="84"/>
      <c r="B506" s="112" t="s">
        <v>547</v>
      </c>
      <c r="C506" s="80" t="s">
        <v>89</v>
      </c>
      <c r="D506" s="80"/>
      <c r="E506" s="113"/>
      <c r="F506" s="81">
        <v>50000</v>
      </c>
      <c r="G506" s="81">
        <v>40000</v>
      </c>
      <c r="H506" s="81">
        <v>8000</v>
      </c>
      <c r="I506" s="81">
        <v>2000</v>
      </c>
      <c r="J506" s="82" t="s">
        <v>90</v>
      </c>
      <c r="K506" s="83">
        <v>200</v>
      </c>
      <c r="L506" s="114">
        <v>100</v>
      </c>
      <c r="M506" s="114">
        <v>100</v>
      </c>
      <c r="N506" s="136">
        <v>1200</v>
      </c>
      <c r="O506" s="137"/>
      <c r="P506" s="137"/>
      <c r="Q506" s="137"/>
      <c r="R506" s="137"/>
    </row>
    <row r="507" spans="1:18" s="60" customFormat="1">
      <c r="A507" s="115" t="s">
        <v>102</v>
      </c>
      <c r="B507" s="115"/>
      <c r="C507" s="55"/>
      <c r="D507" s="55">
        <v>1</v>
      </c>
      <c r="E507" s="56"/>
      <c r="F507" s="57">
        <v>125000</v>
      </c>
      <c r="G507" s="57">
        <v>100000</v>
      </c>
      <c r="H507" s="57">
        <v>24000</v>
      </c>
      <c r="I507" s="57">
        <v>1000</v>
      </c>
      <c r="J507" s="58"/>
      <c r="K507" s="59"/>
      <c r="L507" s="55"/>
      <c r="M507" s="55"/>
      <c r="N507" s="126" t="s">
        <v>0</v>
      </c>
    </row>
    <row r="508" spans="1:18" s="138" customFormat="1" ht="66.75" customHeight="1">
      <c r="A508" s="84"/>
      <c r="B508" s="139" t="s">
        <v>424</v>
      </c>
      <c r="C508" s="80" t="s">
        <v>88</v>
      </c>
      <c r="D508" s="80"/>
      <c r="E508" s="113"/>
      <c r="F508" s="81">
        <v>125000</v>
      </c>
      <c r="G508" s="81">
        <v>100000</v>
      </c>
      <c r="H508" s="81">
        <v>24000</v>
      </c>
      <c r="I508" s="81">
        <v>1000</v>
      </c>
      <c r="J508" s="82" t="s">
        <v>90</v>
      </c>
      <c r="K508" s="83">
        <v>600</v>
      </c>
      <c r="L508" s="114">
        <v>100</v>
      </c>
      <c r="M508" s="114">
        <v>100</v>
      </c>
      <c r="N508" s="136">
        <v>3000</v>
      </c>
      <c r="O508" s="137"/>
      <c r="P508" s="137"/>
      <c r="Q508" s="137"/>
      <c r="R508" s="137"/>
    </row>
    <row r="509" spans="1:18" s="60" customFormat="1">
      <c r="A509" s="115" t="s">
        <v>753</v>
      </c>
      <c r="B509" s="115"/>
      <c r="C509" s="55"/>
      <c r="D509" s="55">
        <v>1</v>
      </c>
      <c r="E509" s="56"/>
      <c r="F509" s="57">
        <v>125000</v>
      </c>
      <c r="G509" s="57">
        <v>100000</v>
      </c>
      <c r="H509" s="57">
        <v>24000</v>
      </c>
      <c r="I509" s="57">
        <v>1000</v>
      </c>
      <c r="J509" s="58"/>
      <c r="K509" s="59"/>
      <c r="L509" s="55"/>
      <c r="M509" s="55"/>
      <c r="N509" s="126" t="s">
        <v>0</v>
      </c>
    </row>
    <row r="510" spans="1:18" s="138" customFormat="1" ht="66.75" customHeight="1">
      <c r="A510" s="84"/>
      <c r="B510" s="112" t="s">
        <v>655</v>
      </c>
      <c r="C510" s="80" t="s">
        <v>88</v>
      </c>
      <c r="D510" s="80"/>
      <c r="E510" s="113"/>
      <c r="F510" s="81">
        <v>125000</v>
      </c>
      <c r="G510" s="81">
        <v>100000</v>
      </c>
      <c r="H510" s="81">
        <v>24000</v>
      </c>
      <c r="I510" s="81">
        <v>1000</v>
      </c>
      <c r="J510" s="82" t="s">
        <v>90</v>
      </c>
      <c r="K510" s="83">
        <v>3000</v>
      </c>
      <c r="L510" s="114">
        <v>100</v>
      </c>
      <c r="M510" s="114">
        <v>100</v>
      </c>
      <c r="N510" s="136">
        <v>3000</v>
      </c>
      <c r="O510" s="137"/>
      <c r="P510" s="137"/>
      <c r="Q510" s="137"/>
      <c r="R510" s="137"/>
    </row>
    <row r="511" spans="1:18" s="104" customFormat="1">
      <c r="A511" s="105"/>
      <c r="B511" s="106" t="s">
        <v>82</v>
      </c>
      <c r="C511" s="107"/>
      <c r="D511" s="107"/>
      <c r="E511" s="108"/>
      <c r="F511" s="109">
        <v>10200</v>
      </c>
      <c r="G511" s="109">
        <v>10200</v>
      </c>
      <c r="H511" s="109"/>
      <c r="I511" s="101"/>
      <c r="J511" s="102"/>
      <c r="K511" s="103"/>
      <c r="L511" s="100"/>
      <c r="M511" s="100"/>
      <c r="N511" s="127"/>
    </row>
    <row r="512" spans="1:18" s="20" customFormat="1">
      <c r="A512" s="116" t="s">
        <v>285</v>
      </c>
      <c r="B512" s="116"/>
      <c r="C512" s="51" t="s">
        <v>0</v>
      </c>
      <c r="D512" s="52">
        <f>+D513+D515+D518+D520</f>
        <v>5</v>
      </c>
      <c r="E512" s="14">
        <v>1165000</v>
      </c>
      <c r="F512" s="53">
        <v>1500073.07</v>
      </c>
      <c r="G512" s="53">
        <v>1280657.22</v>
      </c>
      <c r="H512" s="53">
        <v>109707.93000000001</v>
      </c>
      <c r="I512" s="53">
        <v>109707.92</v>
      </c>
      <c r="J512" s="54"/>
      <c r="K512" s="5" t="s">
        <v>0</v>
      </c>
      <c r="L512" s="52"/>
      <c r="M512" s="51"/>
      <c r="N512" s="127"/>
    </row>
    <row r="513" spans="1:18" s="60" customFormat="1">
      <c r="A513" s="115" t="s">
        <v>114</v>
      </c>
      <c r="B513" s="115"/>
      <c r="C513" s="55"/>
      <c r="D513" s="55">
        <v>1</v>
      </c>
      <c r="E513" s="56"/>
      <c r="F513" s="57">
        <v>647000</v>
      </c>
      <c r="G513" s="57">
        <v>549950</v>
      </c>
      <c r="H513" s="57">
        <v>48525</v>
      </c>
      <c r="I513" s="57">
        <v>48525</v>
      </c>
      <c r="J513" s="58"/>
      <c r="K513" s="59"/>
      <c r="L513" s="55"/>
      <c r="M513" s="55"/>
      <c r="N513" s="126" t="s">
        <v>0</v>
      </c>
    </row>
    <row r="514" spans="1:18" s="138" customFormat="1" ht="66.75" customHeight="1">
      <c r="A514" s="84"/>
      <c r="B514" s="112" t="s">
        <v>528</v>
      </c>
      <c r="C514" s="80" t="s">
        <v>89</v>
      </c>
      <c r="D514" s="80"/>
      <c r="E514" s="113"/>
      <c r="F514" s="81">
        <v>647000</v>
      </c>
      <c r="G514" s="81">
        <v>549950</v>
      </c>
      <c r="H514" s="81">
        <v>48525</v>
      </c>
      <c r="I514" s="81">
        <v>48525</v>
      </c>
      <c r="J514" s="82" t="s">
        <v>529</v>
      </c>
      <c r="K514" s="83">
        <v>72</v>
      </c>
      <c r="L514" s="114">
        <v>100</v>
      </c>
      <c r="M514" s="114">
        <v>100</v>
      </c>
      <c r="N514" s="136">
        <v>16498.5</v>
      </c>
      <c r="O514" s="137"/>
      <c r="P514" s="137"/>
      <c r="Q514" s="137"/>
      <c r="R514" s="137"/>
    </row>
    <row r="515" spans="1:18" s="60" customFormat="1">
      <c r="A515" s="115" t="s">
        <v>99</v>
      </c>
      <c r="B515" s="115"/>
      <c r="C515" s="55"/>
      <c r="D515" s="55">
        <v>2</v>
      </c>
      <c r="E515" s="56"/>
      <c r="F515" s="57">
        <v>293297.57999999996</v>
      </c>
      <c r="G515" s="57">
        <v>249302.94999999998</v>
      </c>
      <c r="H515" s="57">
        <v>21997.32</v>
      </c>
      <c r="I515" s="57">
        <v>21997.31</v>
      </c>
      <c r="J515" s="58"/>
      <c r="K515" s="59"/>
      <c r="L515" s="55"/>
      <c r="M515" s="55"/>
      <c r="N515" s="126" t="s">
        <v>0</v>
      </c>
    </row>
    <row r="516" spans="1:18" s="299" customFormat="1" ht="66.75" customHeight="1">
      <c r="A516" s="289"/>
      <c r="B516" s="290" t="s">
        <v>281</v>
      </c>
      <c r="C516" s="291" t="s">
        <v>89</v>
      </c>
      <c r="D516" s="291"/>
      <c r="E516" s="292"/>
      <c r="F516" s="293">
        <v>56666.75</v>
      </c>
      <c r="G516" s="293">
        <v>48166.74</v>
      </c>
      <c r="H516" s="293">
        <v>4250.01</v>
      </c>
      <c r="I516" s="293">
        <v>4250</v>
      </c>
      <c r="J516" s="294" t="s">
        <v>90</v>
      </c>
      <c r="K516" s="295">
        <v>120</v>
      </c>
      <c r="L516" s="296">
        <v>100</v>
      </c>
      <c r="M516" s="296">
        <v>100</v>
      </c>
      <c r="N516" s="297">
        <v>1445</v>
      </c>
      <c r="O516" s="298"/>
      <c r="P516" s="298"/>
      <c r="Q516" s="298"/>
      <c r="R516" s="298"/>
    </row>
    <row r="517" spans="1:18" ht="66.75" customHeight="1">
      <c r="A517" s="62"/>
      <c r="B517" s="78" t="s">
        <v>282</v>
      </c>
      <c r="C517" s="63" t="s">
        <v>89</v>
      </c>
      <c r="D517" s="63"/>
      <c r="E517" s="4"/>
      <c r="F517" s="64">
        <v>236630.83</v>
      </c>
      <c r="G517" s="64">
        <v>201136.21</v>
      </c>
      <c r="H517" s="64">
        <v>17747.310000000001</v>
      </c>
      <c r="I517" s="64">
        <v>17747.310000000001</v>
      </c>
      <c r="J517" s="65" t="s">
        <v>90</v>
      </c>
      <c r="K517" s="66">
        <v>500</v>
      </c>
      <c r="L517" s="134">
        <v>100</v>
      </c>
      <c r="M517" s="134">
        <v>100</v>
      </c>
      <c r="N517" s="135">
        <v>6034.09</v>
      </c>
      <c r="O517" s="68"/>
      <c r="P517" s="68"/>
      <c r="Q517" s="68"/>
      <c r="R517" s="68"/>
    </row>
    <row r="518" spans="1:18" s="60" customFormat="1">
      <c r="A518" s="115" t="s">
        <v>101</v>
      </c>
      <c r="B518" s="115"/>
      <c r="C518" s="55"/>
      <c r="D518" s="55">
        <v>1</v>
      </c>
      <c r="E518" s="56"/>
      <c r="F518" s="57">
        <v>291086</v>
      </c>
      <c r="G518" s="57">
        <v>247423.1</v>
      </c>
      <c r="H518" s="57">
        <v>21831.45</v>
      </c>
      <c r="I518" s="57">
        <v>21831.45</v>
      </c>
      <c r="J518" s="58"/>
      <c r="K518" s="59"/>
      <c r="L518" s="55"/>
      <c r="M518" s="55"/>
      <c r="N518" s="126" t="s">
        <v>0</v>
      </c>
    </row>
    <row r="519" spans="1:18" ht="66.75" customHeight="1">
      <c r="A519" s="62"/>
      <c r="B519" s="78" t="s">
        <v>283</v>
      </c>
      <c r="C519" s="63" t="s">
        <v>89</v>
      </c>
      <c r="D519" s="63"/>
      <c r="E519" s="4"/>
      <c r="F519" s="64">
        <v>291086</v>
      </c>
      <c r="G519" s="64">
        <v>247423.1</v>
      </c>
      <c r="H519" s="64">
        <v>21831.45</v>
      </c>
      <c r="I519" s="64">
        <v>21831.45</v>
      </c>
      <c r="J519" s="65" t="s">
        <v>90</v>
      </c>
      <c r="K519" s="66">
        <v>3000</v>
      </c>
      <c r="L519" s="134">
        <v>100</v>
      </c>
      <c r="M519" s="134">
        <v>100</v>
      </c>
      <c r="N519" s="135">
        <v>7422.69</v>
      </c>
      <c r="O519" s="68"/>
      <c r="P519" s="68"/>
      <c r="Q519" s="68"/>
      <c r="R519" s="68"/>
    </row>
    <row r="520" spans="1:18" s="60" customFormat="1">
      <c r="A520" s="115" t="s">
        <v>102</v>
      </c>
      <c r="B520" s="115"/>
      <c r="C520" s="55"/>
      <c r="D520" s="55">
        <v>1</v>
      </c>
      <c r="E520" s="56"/>
      <c r="F520" s="57">
        <v>231388.80000000002</v>
      </c>
      <c r="G520" s="57">
        <v>196680.48</v>
      </c>
      <c r="H520" s="57">
        <v>17354.16</v>
      </c>
      <c r="I520" s="57">
        <v>17354.16</v>
      </c>
      <c r="J520" s="58"/>
      <c r="K520" s="59"/>
      <c r="L520" s="55"/>
      <c r="M520" s="55"/>
      <c r="N520" s="126" t="s">
        <v>0</v>
      </c>
    </row>
    <row r="521" spans="1:18" ht="66.75" customHeight="1">
      <c r="A521" s="62"/>
      <c r="B521" s="78" t="s">
        <v>284</v>
      </c>
      <c r="C521" s="63" t="s">
        <v>89</v>
      </c>
      <c r="D521" s="63"/>
      <c r="E521" s="4"/>
      <c r="F521" s="64">
        <v>231388.80000000002</v>
      </c>
      <c r="G521" s="64">
        <v>196680.48</v>
      </c>
      <c r="H521" s="64">
        <v>17354.16</v>
      </c>
      <c r="I521" s="64">
        <v>17354.16</v>
      </c>
      <c r="J521" s="65" t="s">
        <v>90</v>
      </c>
      <c r="K521" s="66">
        <v>150</v>
      </c>
      <c r="L521" s="134">
        <v>100</v>
      </c>
      <c r="M521" s="134">
        <v>100</v>
      </c>
      <c r="N521" s="135">
        <v>5900.41</v>
      </c>
      <c r="O521" s="68"/>
      <c r="P521" s="68"/>
      <c r="Q521" s="68"/>
      <c r="R521" s="68"/>
    </row>
    <row r="522" spans="1:18" s="104" customFormat="1">
      <c r="A522" s="105"/>
      <c r="B522" s="106" t="s">
        <v>82</v>
      </c>
      <c r="C522" s="107"/>
      <c r="D522" s="107"/>
      <c r="E522" s="108"/>
      <c r="F522" s="109">
        <v>37300.69</v>
      </c>
      <c r="G522" s="109">
        <v>37300.69</v>
      </c>
      <c r="H522" s="109"/>
      <c r="I522" s="101"/>
      <c r="J522" s="102"/>
      <c r="K522" s="103"/>
      <c r="L522" s="100"/>
      <c r="M522" s="100"/>
      <c r="N522" s="127"/>
    </row>
    <row r="523" spans="1:18" s="20" customFormat="1">
      <c r="A523" s="116" t="s">
        <v>47</v>
      </c>
      <c r="B523" s="116"/>
      <c r="C523" s="51" t="s">
        <v>0</v>
      </c>
      <c r="D523" s="52">
        <f>+D524+D532+D535+D539+D541+D545</f>
        <v>23</v>
      </c>
      <c r="E523" s="14">
        <v>2633000</v>
      </c>
      <c r="F523" s="53">
        <v>3519312.1000000006</v>
      </c>
      <c r="G523" s="53">
        <v>2594602.08</v>
      </c>
      <c r="H523" s="53">
        <v>363094.05999999994</v>
      </c>
      <c r="I523" s="53">
        <v>561615.96</v>
      </c>
      <c r="J523" s="54"/>
      <c r="K523" s="5" t="s">
        <v>0</v>
      </c>
      <c r="L523" s="52"/>
      <c r="M523" s="51"/>
      <c r="N523" s="127"/>
    </row>
    <row r="524" spans="1:18" s="60" customFormat="1">
      <c r="A524" s="115" t="s">
        <v>99</v>
      </c>
      <c r="B524" s="115"/>
      <c r="C524" s="55"/>
      <c r="D524" s="55">
        <v>7</v>
      </c>
      <c r="E524" s="56"/>
      <c r="F524" s="57">
        <v>1355457.26</v>
      </c>
      <c r="G524" s="57">
        <v>1044406.04</v>
      </c>
      <c r="H524" s="57">
        <v>159126.42999999996</v>
      </c>
      <c r="I524" s="57">
        <v>151924.78999999998</v>
      </c>
      <c r="J524" s="58"/>
      <c r="K524" s="59"/>
      <c r="L524" s="55"/>
      <c r="M524" s="55"/>
      <c r="N524" s="126" t="s">
        <v>0</v>
      </c>
    </row>
    <row r="525" spans="1:18" ht="59.25" customHeight="1">
      <c r="A525" s="62"/>
      <c r="B525" s="69" t="s">
        <v>224</v>
      </c>
      <c r="C525" s="63" t="s">
        <v>89</v>
      </c>
      <c r="D525" s="63"/>
      <c r="E525" s="4"/>
      <c r="F525" s="64">
        <v>342357.06</v>
      </c>
      <c r="G525" s="64">
        <v>273885.65000000002</v>
      </c>
      <c r="H525" s="64">
        <v>51353.56</v>
      </c>
      <c r="I525" s="64">
        <v>17117.849999999999</v>
      </c>
      <c r="J525" s="65" t="s">
        <v>90</v>
      </c>
      <c r="K525" s="66">
        <v>150</v>
      </c>
      <c r="L525" s="134">
        <v>100</v>
      </c>
      <c r="M525" s="134">
        <v>100</v>
      </c>
      <c r="N525" s="135">
        <v>8216.57</v>
      </c>
      <c r="O525" s="68"/>
      <c r="P525" s="68"/>
      <c r="Q525" s="68"/>
      <c r="R525" s="68"/>
    </row>
    <row r="526" spans="1:18" s="138" customFormat="1" ht="59.25" customHeight="1">
      <c r="A526" s="84"/>
      <c r="B526" s="112" t="s">
        <v>443</v>
      </c>
      <c r="C526" s="80" t="s">
        <v>89</v>
      </c>
      <c r="D526" s="80"/>
      <c r="E526" s="113"/>
      <c r="F526" s="81">
        <v>261108.36000000002</v>
      </c>
      <c r="G526" s="81">
        <v>182775.85</v>
      </c>
      <c r="H526" s="81">
        <v>15747.51</v>
      </c>
      <c r="I526" s="81">
        <v>62585</v>
      </c>
      <c r="J526" s="82" t="s">
        <v>90</v>
      </c>
      <c r="K526" s="83">
        <v>150</v>
      </c>
      <c r="L526" s="114">
        <v>100</v>
      </c>
      <c r="M526" s="114">
        <v>100</v>
      </c>
      <c r="N526" s="136">
        <v>5483.28</v>
      </c>
      <c r="O526" s="137"/>
      <c r="P526" s="137"/>
      <c r="Q526" s="137"/>
      <c r="R526" s="137"/>
    </row>
    <row r="527" spans="1:18" s="138" customFormat="1" ht="59.25" customHeight="1">
      <c r="A527" s="84"/>
      <c r="B527" s="112" t="s">
        <v>550</v>
      </c>
      <c r="C527" s="80" t="s">
        <v>89</v>
      </c>
      <c r="D527" s="80"/>
      <c r="E527" s="113"/>
      <c r="F527" s="81">
        <v>281423.40999999997</v>
      </c>
      <c r="G527" s="81">
        <v>225138.73</v>
      </c>
      <c r="H527" s="81">
        <v>42213.51</v>
      </c>
      <c r="I527" s="81">
        <v>14071.17</v>
      </c>
      <c r="J527" s="82" t="s">
        <v>90</v>
      </c>
      <c r="K527" s="83">
        <v>80</v>
      </c>
      <c r="L527" s="114">
        <v>100</v>
      </c>
      <c r="M527" s="114">
        <v>100</v>
      </c>
      <c r="N527" s="136">
        <v>6754.16</v>
      </c>
      <c r="O527" s="137"/>
      <c r="P527" s="137"/>
      <c r="Q527" s="137"/>
      <c r="R527" s="137"/>
    </row>
    <row r="528" spans="1:18" s="138" customFormat="1" ht="59.25" customHeight="1">
      <c r="A528" s="84"/>
      <c r="B528" s="112" t="s">
        <v>778</v>
      </c>
      <c r="C528" s="80" t="s">
        <v>89</v>
      </c>
      <c r="D528" s="80"/>
      <c r="E528" s="113"/>
      <c r="F528" s="81">
        <v>167097.21999999997</v>
      </c>
      <c r="G528" s="81">
        <v>133677.78</v>
      </c>
      <c r="H528" s="81">
        <v>25064.58</v>
      </c>
      <c r="I528" s="81">
        <v>8354.86</v>
      </c>
      <c r="J528" s="82" t="s">
        <v>90</v>
      </c>
      <c r="K528" s="83">
        <v>150</v>
      </c>
      <c r="L528" s="114">
        <v>100</v>
      </c>
      <c r="M528" s="114">
        <v>100</v>
      </c>
      <c r="N528" s="136">
        <v>4010.33</v>
      </c>
      <c r="O528" s="137"/>
      <c r="P528" s="137"/>
      <c r="Q528" s="137"/>
      <c r="R528" s="137"/>
    </row>
    <row r="529" spans="1:18" s="138" customFormat="1" ht="59.25" customHeight="1">
      <c r="A529" s="84"/>
      <c r="B529" s="112" t="s">
        <v>601</v>
      </c>
      <c r="C529" s="80" t="s">
        <v>89</v>
      </c>
      <c r="D529" s="80"/>
      <c r="E529" s="113"/>
      <c r="F529" s="81">
        <v>138489.37</v>
      </c>
      <c r="G529" s="81">
        <v>96942.56</v>
      </c>
      <c r="H529" s="81">
        <v>0</v>
      </c>
      <c r="I529" s="81">
        <v>41546.81</v>
      </c>
      <c r="J529" s="82" t="s">
        <v>90</v>
      </c>
      <c r="K529" s="83">
        <v>150</v>
      </c>
      <c r="L529" s="114">
        <v>100</v>
      </c>
      <c r="M529" s="114">
        <v>100</v>
      </c>
      <c r="N529" s="136">
        <v>2908.28</v>
      </c>
      <c r="O529" s="137"/>
      <c r="P529" s="137"/>
      <c r="Q529" s="137"/>
      <c r="R529" s="137"/>
    </row>
    <row r="530" spans="1:18" s="138" customFormat="1" ht="59.25" customHeight="1">
      <c r="A530" s="84"/>
      <c r="B530" s="112" t="s">
        <v>602</v>
      </c>
      <c r="C530" s="80" t="s">
        <v>89</v>
      </c>
      <c r="D530" s="80"/>
      <c r="E530" s="113"/>
      <c r="F530" s="81">
        <v>74146.509999999995</v>
      </c>
      <c r="G530" s="81">
        <v>59317.21</v>
      </c>
      <c r="H530" s="81">
        <v>11121.97</v>
      </c>
      <c r="I530" s="81">
        <v>3707.33</v>
      </c>
      <c r="J530" s="82" t="s">
        <v>90</v>
      </c>
      <c r="K530" s="83">
        <v>36</v>
      </c>
      <c r="L530" s="114">
        <v>100</v>
      </c>
      <c r="M530" s="114">
        <v>100</v>
      </c>
      <c r="N530" s="136">
        <v>1779.52</v>
      </c>
      <c r="O530" s="137"/>
      <c r="P530" s="137"/>
      <c r="Q530" s="137"/>
      <c r="R530" s="137"/>
    </row>
    <row r="531" spans="1:18" s="138" customFormat="1" ht="59.25" customHeight="1">
      <c r="A531" s="84"/>
      <c r="B531" s="112" t="s">
        <v>603</v>
      </c>
      <c r="C531" s="80" t="s">
        <v>89</v>
      </c>
      <c r="D531" s="80"/>
      <c r="E531" s="113"/>
      <c r="F531" s="81">
        <v>90835.33</v>
      </c>
      <c r="G531" s="81">
        <v>72668.259999999995</v>
      </c>
      <c r="H531" s="81">
        <v>13625.3</v>
      </c>
      <c r="I531" s="81">
        <v>4541.7700000000004</v>
      </c>
      <c r="J531" s="82" t="s">
        <v>90</v>
      </c>
      <c r="K531" s="83">
        <v>28</v>
      </c>
      <c r="L531" s="114">
        <v>100</v>
      </c>
      <c r="M531" s="114">
        <v>100</v>
      </c>
      <c r="N531" s="136">
        <v>2180.0500000000002</v>
      </c>
      <c r="O531" s="137"/>
      <c r="P531" s="137"/>
      <c r="Q531" s="137"/>
      <c r="R531" s="137"/>
    </row>
    <row r="532" spans="1:18" s="60" customFormat="1">
      <c r="A532" s="115" t="s">
        <v>100</v>
      </c>
      <c r="B532" s="115"/>
      <c r="C532" s="55"/>
      <c r="D532" s="55">
        <v>2</v>
      </c>
      <c r="E532" s="56"/>
      <c r="F532" s="57">
        <v>292339.90999999997</v>
      </c>
      <c r="G532" s="57">
        <v>204638.49</v>
      </c>
      <c r="H532" s="57">
        <v>14380.21</v>
      </c>
      <c r="I532" s="57">
        <v>73321.209999999992</v>
      </c>
      <c r="J532" s="58"/>
      <c r="K532" s="59"/>
      <c r="L532" s="55"/>
      <c r="M532" s="55"/>
      <c r="N532" s="126" t="s">
        <v>0</v>
      </c>
    </row>
    <row r="533" spans="1:18" s="288" customFormat="1" ht="52.5" customHeight="1">
      <c r="A533" s="278"/>
      <c r="B533" s="279" t="s">
        <v>604</v>
      </c>
      <c r="C533" s="280" t="s">
        <v>89</v>
      </c>
      <c r="D533" s="280"/>
      <c r="E533" s="281"/>
      <c r="F533" s="282">
        <v>196471.84</v>
      </c>
      <c r="G533" s="282">
        <v>137530.84</v>
      </c>
      <c r="H533" s="282">
        <v>0</v>
      </c>
      <c r="I533" s="282">
        <v>58941</v>
      </c>
      <c r="J533" s="283" t="s">
        <v>90</v>
      </c>
      <c r="K533" s="284">
        <v>1600</v>
      </c>
      <c r="L533" s="285">
        <v>100</v>
      </c>
      <c r="M533" s="285">
        <v>100</v>
      </c>
      <c r="N533" s="286">
        <v>4125.93</v>
      </c>
      <c r="O533" s="287"/>
      <c r="P533" s="287"/>
      <c r="Q533" s="287"/>
      <c r="R533" s="287"/>
    </row>
    <row r="534" spans="1:18" s="138" customFormat="1" ht="66.75" customHeight="1">
      <c r="A534" s="84"/>
      <c r="B534" s="112" t="s">
        <v>702</v>
      </c>
      <c r="C534" s="80" t="s">
        <v>89</v>
      </c>
      <c r="D534" s="80"/>
      <c r="E534" s="113"/>
      <c r="F534" s="81">
        <v>95868.069999999978</v>
      </c>
      <c r="G534" s="81">
        <v>67107.649999999994</v>
      </c>
      <c r="H534" s="81">
        <v>14380.21</v>
      </c>
      <c r="I534" s="81">
        <v>14380.21</v>
      </c>
      <c r="J534" s="82" t="s">
        <v>90</v>
      </c>
      <c r="K534" s="83">
        <v>500</v>
      </c>
      <c r="L534" s="114">
        <v>100</v>
      </c>
      <c r="M534" s="114">
        <v>100</v>
      </c>
      <c r="N534" s="136">
        <v>2013.23</v>
      </c>
      <c r="O534" s="137"/>
      <c r="P534" s="137"/>
      <c r="Q534" s="137"/>
      <c r="R534" s="137"/>
    </row>
    <row r="535" spans="1:18" s="60" customFormat="1">
      <c r="A535" s="118" t="s">
        <v>103</v>
      </c>
      <c r="B535" s="119"/>
      <c r="C535" s="55"/>
      <c r="D535" s="55">
        <v>3</v>
      </c>
      <c r="E535" s="56"/>
      <c r="F535" s="57">
        <v>506570.35999999993</v>
      </c>
      <c r="G535" s="57">
        <v>354599.24000000005</v>
      </c>
      <c r="H535" s="57">
        <v>64408.87</v>
      </c>
      <c r="I535" s="57">
        <v>87562.25</v>
      </c>
      <c r="J535" s="58"/>
      <c r="K535" s="59"/>
      <c r="L535" s="55"/>
      <c r="M535" s="55"/>
      <c r="N535" s="126" t="s">
        <v>0</v>
      </c>
    </row>
    <row r="536" spans="1:18" s="138" customFormat="1" ht="66.75" customHeight="1">
      <c r="A536" s="84"/>
      <c r="B536" s="112" t="s">
        <v>739</v>
      </c>
      <c r="C536" s="80" t="s">
        <v>89</v>
      </c>
      <c r="D536" s="80"/>
      <c r="E536" s="113"/>
      <c r="F536" s="81">
        <v>254573.46</v>
      </c>
      <c r="G536" s="81">
        <v>178201.42</v>
      </c>
      <c r="H536" s="81">
        <v>26609.33</v>
      </c>
      <c r="I536" s="81">
        <v>49762.71</v>
      </c>
      <c r="J536" s="82" t="s">
        <v>558</v>
      </c>
      <c r="K536" s="83">
        <v>200</v>
      </c>
      <c r="L536" s="114">
        <v>100</v>
      </c>
      <c r="M536" s="114">
        <v>100</v>
      </c>
      <c r="N536" s="136">
        <v>5346.04</v>
      </c>
      <c r="O536" s="137"/>
      <c r="P536" s="137"/>
      <c r="Q536" s="137"/>
      <c r="R536" s="137"/>
    </row>
    <row r="537" spans="1:18" s="138" customFormat="1" ht="66.75" customHeight="1">
      <c r="A537" s="84"/>
      <c r="B537" s="112" t="s">
        <v>551</v>
      </c>
      <c r="C537" s="80" t="s">
        <v>89</v>
      </c>
      <c r="D537" s="80"/>
      <c r="E537" s="113"/>
      <c r="F537" s="81">
        <v>233119.09999999998</v>
      </c>
      <c r="G537" s="81">
        <v>163183.35999999999</v>
      </c>
      <c r="H537" s="81">
        <v>34967.870000000003</v>
      </c>
      <c r="I537" s="81">
        <v>34967.870000000003</v>
      </c>
      <c r="J537" s="82" t="s">
        <v>559</v>
      </c>
      <c r="K537" s="83">
        <v>60</v>
      </c>
      <c r="L537" s="114">
        <v>100</v>
      </c>
      <c r="M537" s="114">
        <v>100</v>
      </c>
      <c r="N537" s="136">
        <v>4895.5</v>
      </c>
      <c r="O537" s="137"/>
      <c r="P537" s="137"/>
      <c r="Q537" s="137"/>
      <c r="R537" s="137"/>
    </row>
    <row r="538" spans="1:18" s="138" customFormat="1" ht="66.75" customHeight="1">
      <c r="A538" s="84"/>
      <c r="B538" s="112" t="s">
        <v>605</v>
      </c>
      <c r="C538" s="80" t="s">
        <v>89</v>
      </c>
      <c r="D538" s="80"/>
      <c r="E538" s="113"/>
      <c r="F538" s="81">
        <v>18877.8</v>
      </c>
      <c r="G538" s="81">
        <v>13214.46</v>
      </c>
      <c r="H538" s="81">
        <v>2831.67</v>
      </c>
      <c r="I538" s="81">
        <v>2831.67</v>
      </c>
      <c r="J538" s="82" t="s">
        <v>492</v>
      </c>
      <c r="K538" s="83">
        <v>45</v>
      </c>
      <c r="L538" s="114">
        <v>100</v>
      </c>
      <c r="M538" s="114">
        <v>100</v>
      </c>
      <c r="N538" s="136">
        <v>396.43</v>
      </c>
      <c r="O538" s="137"/>
      <c r="P538" s="137"/>
      <c r="Q538" s="137"/>
      <c r="R538" s="137"/>
    </row>
    <row r="539" spans="1:18" s="60" customFormat="1">
      <c r="A539" s="115" t="s">
        <v>104</v>
      </c>
      <c r="B539" s="115"/>
      <c r="C539" s="55"/>
      <c r="D539" s="55">
        <v>1</v>
      </c>
      <c r="E539" s="56"/>
      <c r="F539" s="57">
        <v>257029.84999999998</v>
      </c>
      <c r="G539" s="57">
        <v>179920.9</v>
      </c>
      <c r="H539" s="57">
        <v>42325.95</v>
      </c>
      <c r="I539" s="57">
        <v>34783</v>
      </c>
      <c r="J539" s="58"/>
      <c r="K539" s="59"/>
      <c r="L539" s="55"/>
      <c r="M539" s="55"/>
      <c r="N539" s="126" t="s">
        <v>0</v>
      </c>
    </row>
    <row r="540" spans="1:18" s="138" customFormat="1" ht="66.75" customHeight="1">
      <c r="A540" s="84"/>
      <c r="B540" s="112" t="s">
        <v>606</v>
      </c>
      <c r="C540" s="80" t="s">
        <v>89</v>
      </c>
      <c r="D540" s="80"/>
      <c r="E540" s="113"/>
      <c r="F540" s="81">
        <v>257029.84999999998</v>
      </c>
      <c r="G540" s="81">
        <v>179920.9</v>
      </c>
      <c r="H540" s="81">
        <v>42325.95</v>
      </c>
      <c r="I540" s="81">
        <v>34783</v>
      </c>
      <c r="J540" s="82" t="s">
        <v>90</v>
      </c>
      <c r="K540" s="83">
        <v>580</v>
      </c>
      <c r="L540" s="114">
        <v>100</v>
      </c>
      <c r="M540" s="114">
        <v>100</v>
      </c>
      <c r="N540" s="136">
        <v>5397.63</v>
      </c>
      <c r="O540" s="137"/>
      <c r="P540" s="137"/>
      <c r="Q540" s="137"/>
      <c r="R540" s="137"/>
    </row>
    <row r="541" spans="1:18" s="60" customFormat="1">
      <c r="A541" s="115" t="s">
        <v>102</v>
      </c>
      <c r="B541" s="115"/>
      <c r="C541" s="55"/>
      <c r="D541" s="55">
        <v>3</v>
      </c>
      <c r="E541" s="56"/>
      <c r="F541" s="57">
        <v>369515.2</v>
      </c>
      <c r="G541" s="57">
        <v>271486.46000000002</v>
      </c>
      <c r="H541" s="57">
        <v>79552.98</v>
      </c>
      <c r="I541" s="57">
        <v>18475.759999999998</v>
      </c>
      <c r="J541" s="58"/>
      <c r="K541" s="59"/>
      <c r="L541" s="55"/>
      <c r="M541" s="55"/>
      <c r="N541" s="126" t="s">
        <v>0</v>
      </c>
    </row>
    <row r="542" spans="1:18" s="138" customFormat="1" ht="66.75" customHeight="1">
      <c r="A542" s="84"/>
      <c r="B542" s="112" t="s">
        <v>611</v>
      </c>
      <c r="C542" s="80" t="s">
        <v>89</v>
      </c>
      <c r="D542" s="80"/>
      <c r="E542" s="113"/>
      <c r="F542" s="81">
        <v>217580</v>
      </c>
      <c r="G542" s="81">
        <v>152306</v>
      </c>
      <c r="H542" s="81">
        <v>54395</v>
      </c>
      <c r="I542" s="81">
        <v>10879</v>
      </c>
      <c r="J542" s="82" t="s">
        <v>90</v>
      </c>
      <c r="K542" s="83">
        <v>500</v>
      </c>
      <c r="L542" s="114">
        <v>100</v>
      </c>
      <c r="M542" s="114">
        <v>100</v>
      </c>
      <c r="N542" s="136">
        <v>4569.18</v>
      </c>
      <c r="O542" s="137"/>
      <c r="P542" s="137"/>
      <c r="Q542" s="137"/>
      <c r="R542" s="137"/>
    </row>
    <row r="543" spans="1:18" s="138" customFormat="1" ht="66.75" customHeight="1">
      <c r="A543" s="84"/>
      <c r="B543" s="112" t="s">
        <v>607</v>
      </c>
      <c r="C543" s="80" t="s">
        <v>89</v>
      </c>
      <c r="D543" s="80"/>
      <c r="E543" s="113"/>
      <c r="F543" s="81">
        <v>128258.2</v>
      </c>
      <c r="G543" s="81">
        <v>102606.56</v>
      </c>
      <c r="H543" s="81">
        <v>19238.73</v>
      </c>
      <c r="I543" s="81">
        <v>6412.91</v>
      </c>
      <c r="J543" s="82" t="s">
        <v>90</v>
      </c>
      <c r="K543" s="83">
        <v>150</v>
      </c>
      <c r="L543" s="114">
        <v>100</v>
      </c>
      <c r="M543" s="114">
        <v>100</v>
      </c>
      <c r="N543" s="136">
        <v>3078.2</v>
      </c>
      <c r="O543" s="137"/>
      <c r="P543" s="137"/>
      <c r="Q543" s="137"/>
      <c r="R543" s="137"/>
    </row>
    <row r="544" spans="1:18" s="138" customFormat="1" ht="66.75" customHeight="1">
      <c r="A544" s="84"/>
      <c r="B544" s="112" t="s">
        <v>608</v>
      </c>
      <c r="C544" s="80" t="s">
        <v>89</v>
      </c>
      <c r="D544" s="80"/>
      <c r="E544" s="113"/>
      <c r="F544" s="81">
        <v>23677</v>
      </c>
      <c r="G544" s="81">
        <v>16573.900000000001</v>
      </c>
      <c r="H544" s="81">
        <v>5919.25</v>
      </c>
      <c r="I544" s="81">
        <v>1183.8499999999999</v>
      </c>
      <c r="J544" s="82" t="s">
        <v>90</v>
      </c>
      <c r="K544" s="83">
        <v>500</v>
      </c>
      <c r="L544" s="114">
        <v>100</v>
      </c>
      <c r="M544" s="114">
        <v>100</v>
      </c>
      <c r="N544" s="136">
        <v>497.22</v>
      </c>
      <c r="O544" s="137"/>
      <c r="P544" s="137"/>
      <c r="Q544" s="137"/>
      <c r="R544" s="137"/>
    </row>
    <row r="545" spans="1:18" s="144" customFormat="1">
      <c r="A545" s="115" t="s">
        <v>753</v>
      </c>
      <c r="B545" s="115"/>
      <c r="C545" s="55"/>
      <c r="D545" s="55">
        <v>7</v>
      </c>
      <c r="E545" s="141"/>
      <c r="F545" s="57">
        <v>662828.57000000007</v>
      </c>
      <c r="G545" s="57">
        <v>463980.00000000006</v>
      </c>
      <c r="H545" s="57">
        <v>3299.62</v>
      </c>
      <c r="I545" s="57">
        <v>195548.95</v>
      </c>
      <c r="J545" s="58"/>
      <c r="K545" s="59"/>
      <c r="L545" s="142"/>
      <c r="M545" s="142"/>
      <c r="N545" s="143" t="s">
        <v>0</v>
      </c>
      <c r="O545" s="12"/>
      <c r="P545" s="12"/>
      <c r="Q545" s="12"/>
      <c r="R545" s="12"/>
    </row>
    <row r="546" spans="1:18" s="138" customFormat="1" ht="66.75" customHeight="1">
      <c r="A546" s="84"/>
      <c r="B546" s="112" t="s">
        <v>552</v>
      </c>
      <c r="C546" s="80" t="s">
        <v>89</v>
      </c>
      <c r="D546" s="80"/>
      <c r="E546" s="113"/>
      <c r="F546" s="81">
        <v>70110.430000000008</v>
      </c>
      <c r="G546" s="81">
        <v>49077.3</v>
      </c>
      <c r="H546" s="81">
        <v>0</v>
      </c>
      <c r="I546" s="81">
        <v>21033.13</v>
      </c>
      <c r="J546" s="82" t="s">
        <v>560</v>
      </c>
      <c r="K546" s="83">
        <v>150</v>
      </c>
      <c r="L546" s="114">
        <v>100</v>
      </c>
      <c r="M546" s="114">
        <v>100</v>
      </c>
      <c r="N546" s="136">
        <v>1472.32</v>
      </c>
      <c r="O546" s="137"/>
      <c r="P546" s="137"/>
      <c r="Q546" s="137"/>
      <c r="R546" s="137"/>
    </row>
    <row r="547" spans="1:18" s="138" customFormat="1" ht="66.75" customHeight="1">
      <c r="A547" s="84"/>
      <c r="B547" s="112" t="s">
        <v>553</v>
      </c>
      <c r="C547" s="80" t="s">
        <v>89</v>
      </c>
      <c r="D547" s="80"/>
      <c r="E547" s="113"/>
      <c r="F547" s="81">
        <v>120665.4</v>
      </c>
      <c r="G547" s="81">
        <v>84465.78</v>
      </c>
      <c r="H547" s="81">
        <v>3299.62</v>
      </c>
      <c r="I547" s="81">
        <v>32900</v>
      </c>
      <c r="J547" s="82" t="s">
        <v>561</v>
      </c>
      <c r="K547" s="83">
        <v>70</v>
      </c>
      <c r="L547" s="114">
        <v>100</v>
      </c>
      <c r="M547" s="114">
        <v>100</v>
      </c>
      <c r="N547" s="136">
        <v>2533.9699999999998</v>
      </c>
      <c r="O547" s="137"/>
      <c r="P547" s="137"/>
      <c r="Q547" s="137"/>
      <c r="R547" s="137"/>
    </row>
    <row r="548" spans="1:18" s="288" customFormat="1" ht="66.75" customHeight="1">
      <c r="A548" s="278"/>
      <c r="B548" s="279" t="s">
        <v>554</v>
      </c>
      <c r="C548" s="280" t="s">
        <v>89</v>
      </c>
      <c r="D548" s="280"/>
      <c r="E548" s="281"/>
      <c r="F548" s="282">
        <v>40003.94</v>
      </c>
      <c r="G548" s="282">
        <v>28002.76</v>
      </c>
      <c r="H548" s="282">
        <v>0</v>
      </c>
      <c r="I548" s="282">
        <v>12001.18</v>
      </c>
      <c r="J548" s="283" t="s">
        <v>562</v>
      </c>
      <c r="K548" s="284">
        <v>20</v>
      </c>
      <c r="L548" s="285">
        <v>100</v>
      </c>
      <c r="M548" s="285">
        <v>100</v>
      </c>
      <c r="N548" s="286">
        <v>840.08</v>
      </c>
      <c r="O548" s="287"/>
      <c r="P548" s="287"/>
      <c r="Q548" s="287"/>
      <c r="R548" s="287"/>
    </row>
    <row r="549" spans="1:18" s="138" customFormat="1" ht="66.75" customHeight="1">
      <c r="A549" s="84"/>
      <c r="B549" s="112" t="s">
        <v>555</v>
      </c>
      <c r="C549" s="80" t="s">
        <v>89</v>
      </c>
      <c r="D549" s="80"/>
      <c r="E549" s="113"/>
      <c r="F549" s="81">
        <v>112858.04000000001</v>
      </c>
      <c r="G549" s="81">
        <v>79000.63</v>
      </c>
      <c r="H549" s="81">
        <v>0</v>
      </c>
      <c r="I549" s="81">
        <v>33857.410000000003</v>
      </c>
      <c r="J549" s="82" t="s">
        <v>563</v>
      </c>
      <c r="K549" s="83">
        <v>180</v>
      </c>
      <c r="L549" s="114">
        <v>100</v>
      </c>
      <c r="M549" s="114">
        <v>100</v>
      </c>
      <c r="N549" s="136">
        <v>2370.02</v>
      </c>
      <c r="O549" s="137"/>
      <c r="P549" s="137"/>
      <c r="Q549" s="137"/>
      <c r="R549" s="137"/>
    </row>
    <row r="550" spans="1:18" s="138" customFormat="1" ht="66.75" customHeight="1">
      <c r="A550" s="84"/>
      <c r="B550" s="112" t="s">
        <v>556</v>
      </c>
      <c r="C550" s="80" t="s">
        <v>89</v>
      </c>
      <c r="D550" s="80"/>
      <c r="E550" s="113"/>
      <c r="F550" s="81">
        <v>93442.68</v>
      </c>
      <c r="G550" s="81">
        <v>65409.88</v>
      </c>
      <c r="H550" s="81">
        <v>0</v>
      </c>
      <c r="I550" s="81">
        <v>28032.799999999999</v>
      </c>
      <c r="J550" s="82" t="s">
        <v>564</v>
      </c>
      <c r="K550" s="83">
        <v>180</v>
      </c>
      <c r="L550" s="114">
        <v>100</v>
      </c>
      <c r="M550" s="114">
        <v>100</v>
      </c>
      <c r="N550" s="136">
        <v>1962.3</v>
      </c>
      <c r="O550" s="137"/>
      <c r="P550" s="137"/>
      <c r="Q550" s="137"/>
      <c r="R550" s="137"/>
    </row>
    <row r="551" spans="1:18" s="138" customFormat="1" ht="66.75" customHeight="1">
      <c r="A551" s="84"/>
      <c r="B551" s="112" t="s">
        <v>557</v>
      </c>
      <c r="C551" s="80" t="s">
        <v>89</v>
      </c>
      <c r="D551" s="80"/>
      <c r="E551" s="113"/>
      <c r="F551" s="81">
        <v>167391.03</v>
      </c>
      <c r="G551" s="81">
        <v>117173.72</v>
      </c>
      <c r="H551" s="81">
        <v>0</v>
      </c>
      <c r="I551" s="81">
        <v>50217.31</v>
      </c>
      <c r="J551" s="82" t="s">
        <v>565</v>
      </c>
      <c r="K551" s="83">
        <v>268</v>
      </c>
      <c r="L551" s="114">
        <v>100</v>
      </c>
      <c r="M551" s="114">
        <v>100</v>
      </c>
      <c r="N551" s="136">
        <v>3515.21</v>
      </c>
      <c r="O551" s="137"/>
      <c r="P551" s="137"/>
      <c r="Q551" s="137"/>
      <c r="R551" s="137"/>
    </row>
    <row r="552" spans="1:18" s="138" customFormat="1" ht="66.75" customHeight="1">
      <c r="A552" s="84"/>
      <c r="B552" s="112" t="s">
        <v>609</v>
      </c>
      <c r="C552" s="80" t="s">
        <v>89</v>
      </c>
      <c r="D552" s="80"/>
      <c r="E552" s="113"/>
      <c r="F552" s="81">
        <v>58357.05</v>
      </c>
      <c r="G552" s="81">
        <v>40849.93</v>
      </c>
      <c r="H552" s="81">
        <v>0</v>
      </c>
      <c r="I552" s="81">
        <v>17507.12</v>
      </c>
      <c r="J552" s="82" t="s">
        <v>610</v>
      </c>
      <c r="K552" s="83">
        <v>100</v>
      </c>
      <c r="L552" s="114">
        <v>100</v>
      </c>
      <c r="M552" s="114">
        <v>100</v>
      </c>
      <c r="N552" s="136">
        <v>1225.5</v>
      </c>
      <c r="O552" s="137"/>
      <c r="P552" s="137"/>
      <c r="Q552" s="137"/>
      <c r="R552" s="137"/>
    </row>
    <row r="553" spans="1:18" s="104" customFormat="1">
      <c r="A553" s="105"/>
      <c r="B553" s="106" t="s">
        <v>82</v>
      </c>
      <c r="C553" s="107"/>
      <c r="D553" s="107"/>
      <c r="E553" s="108"/>
      <c r="F553" s="109">
        <v>75570.950000000012</v>
      </c>
      <c r="G553" s="109">
        <v>75570.950000000012</v>
      </c>
      <c r="H553" s="109"/>
      <c r="I553" s="101"/>
      <c r="J553" s="102"/>
      <c r="K553" s="103"/>
      <c r="L553" s="100"/>
      <c r="M553" s="100"/>
      <c r="N553" s="127"/>
    </row>
    <row r="554" spans="1:18" s="20" customFormat="1">
      <c r="A554" s="116" t="s">
        <v>48</v>
      </c>
      <c r="B554" s="116"/>
      <c r="C554" s="51" t="s">
        <v>0</v>
      </c>
      <c r="D554" s="52">
        <f>+D555+D565</f>
        <v>11</v>
      </c>
      <c r="E554" s="14">
        <v>1737000</v>
      </c>
      <c r="F554" s="53">
        <v>2528671.98</v>
      </c>
      <c r="G554" s="53">
        <v>1705649.79</v>
      </c>
      <c r="H554" s="53">
        <v>372491.87</v>
      </c>
      <c r="I554" s="53">
        <v>450530.31999999995</v>
      </c>
      <c r="J554" s="54"/>
      <c r="K554" s="5" t="s">
        <v>0</v>
      </c>
      <c r="L554" s="52"/>
      <c r="M554" s="51"/>
      <c r="N554" s="127"/>
    </row>
    <row r="555" spans="1:18" s="144" customFormat="1">
      <c r="A555" s="115" t="s">
        <v>99</v>
      </c>
      <c r="B555" s="115"/>
      <c r="C555" s="55"/>
      <c r="D555" s="55">
        <v>9</v>
      </c>
      <c r="E555" s="141"/>
      <c r="F555" s="57">
        <v>1976824.52</v>
      </c>
      <c r="G555" s="57">
        <v>1304452.81</v>
      </c>
      <c r="H555" s="57">
        <v>297166.61</v>
      </c>
      <c r="I555" s="57">
        <v>375205.1</v>
      </c>
      <c r="J555" s="58"/>
      <c r="K555" s="59"/>
      <c r="L555" s="142"/>
      <c r="M555" s="142"/>
      <c r="N555" s="143" t="s">
        <v>0</v>
      </c>
      <c r="O555" s="12"/>
      <c r="P555" s="12"/>
      <c r="Q555" s="12"/>
      <c r="R555" s="12"/>
    </row>
    <row r="556" spans="1:18" s="138" customFormat="1" ht="66.75" customHeight="1">
      <c r="A556" s="84"/>
      <c r="B556" s="112" t="s">
        <v>618</v>
      </c>
      <c r="C556" s="80" t="s">
        <v>88</v>
      </c>
      <c r="D556" s="80"/>
      <c r="E556" s="113"/>
      <c r="F556" s="81">
        <v>540858.21</v>
      </c>
      <c r="G556" s="81">
        <v>297400.02</v>
      </c>
      <c r="H556" s="81">
        <v>81128.73</v>
      </c>
      <c r="I556" s="81">
        <v>162329.46</v>
      </c>
      <c r="J556" s="82" t="s">
        <v>90</v>
      </c>
      <c r="K556" s="83">
        <v>1500</v>
      </c>
      <c r="L556" s="114">
        <v>100</v>
      </c>
      <c r="M556" s="114">
        <v>100</v>
      </c>
      <c r="N556" s="136">
        <v>8922</v>
      </c>
      <c r="O556" s="137"/>
      <c r="P556" s="137"/>
      <c r="Q556" s="137"/>
      <c r="R556" s="137"/>
    </row>
    <row r="557" spans="1:18" s="138" customFormat="1" ht="66.75" customHeight="1">
      <c r="A557" s="84"/>
      <c r="B557" s="112" t="s">
        <v>619</v>
      </c>
      <c r="C557" s="80" t="s">
        <v>88</v>
      </c>
      <c r="D557" s="80"/>
      <c r="E557" s="113"/>
      <c r="F557" s="81">
        <v>317346.55000000005</v>
      </c>
      <c r="G557" s="81">
        <v>190407.6</v>
      </c>
      <c r="H557" s="81">
        <v>47601.98</v>
      </c>
      <c r="I557" s="81">
        <v>79336.97</v>
      </c>
      <c r="J557" s="82" t="s">
        <v>90</v>
      </c>
      <c r="K557" s="83">
        <v>1000</v>
      </c>
      <c r="L557" s="114">
        <v>100</v>
      </c>
      <c r="M557" s="114">
        <v>100</v>
      </c>
      <c r="N557" s="136">
        <v>5712.23</v>
      </c>
      <c r="O557" s="137"/>
      <c r="P557" s="137"/>
      <c r="Q557" s="137"/>
      <c r="R557" s="137"/>
    </row>
    <row r="558" spans="1:18" s="138" customFormat="1" ht="66.75" customHeight="1">
      <c r="A558" s="84"/>
      <c r="B558" s="112" t="s">
        <v>620</v>
      </c>
      <c r="C558" s="80" t="s">
        <v>88</v>
      </c>
      <c r="D558" s="80"/>
      <c r="E558" s="113"/>
      <c r="F558" s="81">
        <v>308998.73</v>
      </c>
      <c r="G558" s="81">
        <v>216299.11</v>
      </c>
      <c r="H558" s="81">
        <v>46349.81</v>
      </c>
      <c r="I558" s="81">
        <v>46349.81</v>
      </c>
      <c r="J558" s="82" t="s">
        <v>90</v>
      </c>
      <c r="K558" s="83">
        <v>900</v>
      </c>
      <c r="L558" s="114">
        <v>100</v>
      </c>
      <c r="M558" s="114">
        <v>100</v>
      </c>
      <c r="N558" s="136">
        <v>6488.97</v>
      </c>
      <c r="O558" s="137"/>
      <c r="P558" s="137"/>
      <c r="Q558" s="137"/>
      <c r="R558" s="137"/>
    </row>
    <row r="559" spans="1:18" s="138" customFormat="1" ht="66.75" customHeight="1">
      <c r="A559" s="84"/>
      <c r="B559" s="112" t="s">
        <v>621</v>
      </c>
      <c r="C559" s="80" t="s">
        <v>88</v>
      </c>
      <c r="D559" s="80"/>
      <c r="E559" s="113"/>
      <c r="F559" s="81">
        <v>138124.08000000002</v>
      </c>
      <c r="G559" s="81">
        <v>96686.86</v>
      </c>
      <c r="H559" s="81">
        <v>20718.61</v>
      </c>
      <c r="I559" s="81">
        <v>20718.61</v>
      </c>
      <c r="J559" s="82" t="s">
        <v>90</v>
      </c>
      <c r="K559" s="83">
        <v>150</v>
      </c>
      <c r="L559" s="114">
        <v>100</v>
      </c>
      <c r="M559" s="114">
        <v>100</v>
      </c>
      <c r="N559" s="136">
        <v>2900.61</v>
      </c>
      <c r="O559" s="137"/>
      <c r="P559" s="137"/>
      <c r="Q559" s="137"/>
      <c r="R559" s="137"/>
    </row>
    <row r="560" spans="1:18" s="138" customFormat="1" ht="66.75" customHeight="1">
      <c r="A560" s="84"/>
      <c r="B560" s="112" t="s">
        <v>622</v>
      </c>
      <c r="C560" s="80" t="s">
        <v>88</v>
      </c>
      <c r="D560" s="80"/>
      <c r="E560" s="113"/>
      <c r="F560" s="81">
        <v>128589.12</v>
      </c>
      <c r="G560" s="81">
        <v>88726.51</v>
      </c>
      <c r="H560" s="81">
        <v>19931.3</v>
      </c>
      <c r="I560" s="81">
        <v>19931.310000000001</v>
      </c>
      <c r="J560" s="82" t="s">
        <v>90</v>
      </c>
      <c r="K560" s="83">
        <v>101</v>
      </c>
      <c r="L560" s="114">
        <v>100</v>
      </c>
      <c r="M560" s="114">
        <v>100</v>
      </c>
      <c r="N560" s="136">
        <v>2661.8</v>
      </c>
      <c r="O560" s="137"/>
      <c r="P560" s="137"/>
      <c r="Q560" s="137"/>
      <c r="R560" s="137"/>
    </row>
    <row r="561" spans="1:18" s="138" customFormat="1" ht="66.75" customHeight="1">
      <c r="A561" s="84"/>
      <c r="B561" s="112" t="s">
        <v>623</v>
      </c>
      <c r="C561" s="80" t="s">
        <v>88</v>
      </c>
      <c r="D561" s="80"/>
      <c r="E561" s="113"/>
      <c r="F561" s="81">
        <v>174288.29</v>
      </c>
      <c r="G561" s="81">
        <v>139430.63</v>
      </c>
      <c r="H561" s="81">
        <v>26143.25</v>
      </c>
      <c r="I561" s="81">
        <v>8714.41</v>
      </c>
      <c r="J561" s="82" t="s">
        <v>90</v>
      </c>
      <c r="K561" s="83">
        <v>450</v>
      </c>
      <c r="L561" s="114">
        <v>100</v>
      </c>
      <c r="M561" s="114">
        <v>100</v>
      </c>
      <c r="N561" s="136">
        <v>4182.92</v>
      </c>
      <c r="O561" s="137"/>
      <c r="P561" s="137"/>
      <c r="Q561" s="137"/>
      <c r="R561" s="137"/>
    </row>
    <row r="562" spans="1:18" s="288" customFormat="1" ht="66.75" customHeight="1">
      <c r="A562" s="278"/>
      <c r="B562" s="279" t="s">
        <v>624</v>
      </c>
      <c r="C562" s="280" t="s">
        <v>88</v>
      </c>
      <c r="D562" s="280"/>
      <c r="E562" s="281"/>
      <c r="F562" s="282">
        <v>140872.54</v>
      </c>
      <c r="G562" s="282">
        <v>105654.41</v>
      </c>
      <c r="H562" s="282">
        <v>21130.880000000001</v>
      </c>
      <c r="I562" s="282">
        <v>14087.25</v>
      </c>
      <c r="J562" s="283" t="s">
        <v>90</v>
      </c>
      <c r="K562" s="284">
        <v>105</v>
      </c>
      <c r="L562" s="285">
        <v>100</v>
      </c>
      <c r="M562" s="285">
        <v>100</v>
      </c>
      <c r="N562" s="286">
        <v>3169.63</v>
      </c>
      <c r="O562" s="287"/>
      <c r="P562" s="287"/>
      <c r="Q562" s="287"/>
      <c r="R562" s="287"/>
    </row>
    <row r="563" spans="1:18" s="138" customFormat="1" ht="66.75" customHeight="1">
      <c r="A563" s="84"/>
      <c r="B563" s="112" t="s">
        <v>625</v>
      </c>
      <c r="C563" s="80" t="s">
        <v>88</v>
      </c>
      <c r="D563" s="80"/>
      <c r="E563" s="113"/>
      <c r="F563" s="81">
        <v>96258.25</v>
      </c>
      <c r="G563" s="81">
        <v>71231.11</v>
      </c>
      <c r="H563" s="81">
        <v>14438.74</v>
      </c>
      <c r="I563" s="81">
        <v>10588.4</v>
      </c>
      <c r="J563" s="82" t="s">
        <v>90</v>
      </c>
      <c r="K563" s="83">
        <v>120</v>
      </c>
      <c r="L563" s="114">
        <v>100</v>
      </c>
      <c r="M563" s="114">
        <v>100</v>
      </c>
      <c r="N563" s="136">
        <v>2136.9299999999998</v>
      </c>
      <c r="O563" s="137"/>
      <c r="P563" s="137"/>
      <c r="Q563" s="137"/>
      <c r="R563" s="137"/>
    </row>
    <row r="564" spans="1:18" s="138" customFormat="1" ht="66.75" customHeight="1">
      <c r="A564" s="84"/>
      <c r="B564" s="112" t="s">
        <v>626</v>
      </c>
      <c r="C564" s="80" t="s">
        <v>88</v>
      </c>
      <c r="D564" s="80"/>
      <c r="E564" s="113"/>
      <c r="F564" s="81">
        <v>131488.75</v>
      </c>
      <c r="G564" s="81">
        <v>98616.56</v>
      </c>
      <c r="H564" s="81">
        <v>19723.310000000001</v>
      </c>
      <c r="I564" s="81">
        <v>13148.88</v>
      </c>
      <c r="J564" s="82" t="s">
        <v>90</v>
      </c>
      <c r="K564" s="83">
        <v>1500</v>
      </c>
      <c r="L564" s="114">
        <v>100</v>
      </c>
      <c r="M564" s="114">
        <v>100</v>
      </c>
      <c r="N564" s="136">
        <v>2958.5</v>
      </c>
      <c r="O564" s="137"/>
      <c r="P564" s="137"/>
      <c r="Q564" s="137"/>
      <c r="R564" s="137"/>
    </row>
    <row r="565" spans="1:18" s="60" customFormat="1">
      <c r="A565" s="115" t="s">
        <v>102</v>
      </c>
      <c r="B565" s="115"/>
      <c r="C565" s="55"/>
      <c r="D565" s="55">
        <v>2</v>
      </c>
      <c r="E565" s="56"/>
      <c r="F565" s="57">
        <v>502168.32999999996</v>
      </c>
      <c r="G565" s="57">
        <v>351517.85</v>
      </c>
      <c r="H565" s="57">
        <v>75325.260000000009</v>
      </c>
      <c r="I565" s="57">
        <v>75325.22</v>
      </c>
      <c r="J565" s="58"/>
      <c r="K565" s="59"/>
      <c r="L565" s="55"/>
      <c r="M565" s="55"/>
      <c r="N565" s="126" t="s">
        <v>0</v>
      </c>
    </row>
    <row r="566" spans="1:18" s="138" customFormat="1" ht="66.75" customHeight="1">
      <c r="A566" s="84"/>
      <c r="B566" s="112" t="s">
        <v>495</v>
      </c>
      <c r="C566" s="80" t="s">
        <v>88</v>
      </c>
      <c r="D566" s="80"/>
      <c r="E566" s="113"/>
      <c r="F566" s="81">
        <v>385547.43</v>
      </c>
      <c r="G566" s="81">
        <v>269883.2</v>
      </c>
      <c r="H566" s="81">
        <v>57832.12</v>
      </c>
      <c r="I566" s="81">
        <v>57832.11</v>
      </c>
      <c r="J566" s="82" t="s">
        <v>90</v>
      </c>
      <c r="K566" s="83">
        <v>320</v>
      </c>
      <c r="L566" s="114">
        <v>100</v>
      </c>
      <c r="M566" s="114">
        <v>100</v>
      </c>
      <c r="N566" s="136">
        <v>8096.5</v>
      </c>
      <c r="O566" s="137"/>
      <c r="P566" s="137"/>
      <c r="Q566" s="137"/>
      <c r="R566" s="137"/>
    </row>
    <row r="567" spans="1:18" s="138" customFormat="1" ht="66.75" customHeight="1">
      <c r="A567" s="84"/>
      <c r="B567" s="112" t="s">
        <v>627</v>
      </c>
      <c r="C567" s="80" t="s">
        <v>88</v>
      </c>
      <c r="D567" s="80"/>
      <c r="E567" s="113"/>
      <c r="F567" s="81">
        <v>116620.9</v>
      </c>
      <c r="G567" s="81">
        <v>81634.649999999994</v>
      </c>
      <c r="H567" s="81">
        <v>17493.14</v>
      </c>
      <c r="I567" s="81">
        <v>17493.11</v>
      </c>
      <c r="J567" s="82" t="s">
        <v>90</v>
      </c>
      <c r="K567" s="83">
        <v>1000</v>
      </c>
      <c r="L567" s="114">
        <v>100</v>
      </c>
      <c r="M567" s="114">
        <v>100</v>
      </c>
      <c r="N567" s="136">
        <v>2449.04</v>
      </c>
      <c r="O567" s="137"/>
      <c r="P567" s="137"/>
      <c r="Q567" s="137"/>
      <c r="R567" s="137"/>
    </row>
    <row r="568" spans="1:18" s="104" customFormat="1">
      <c r="A568" s="105"/>
      <c r="B568" s="106" t="s">
        <v>82</v>
      </c>
      <c r="C568" s="107"/>
      <c r="D568" s="107"/>
      <c r="E568" s="108"/>
      <c r="F568" s="109">
        <v>49679.13</v>
      </c>
      <c r="G568" s="109">
        <v>49679.13</v>
      </c>
      <c r="H568" s="109"/>
      <c r="I568" s="101"/>
      <c r="J568" s="102"/>
      <c r="K568" s="103"/>
      <c r="L568" s="100"/>
      <c r="M568" s="100"/>
      <c r="N568" s="127"/>
    </row>
    <row r="569" spans="1:18" s="20" customFormat="1">
      <c r="A569" s="116" t="s">
        <v>49</v>
      </c>
      <c r="B569" s="116"/>
      <c r="C569" s="51" t="s">
        <v>0</v>
      </c>
      <c r="D569" s="52">
        <f>+D570+D574+D576</f>
        <v>6</v>
      </c>
      <c r="E569" s="14">
        <v>362000</v>
      </c>
      <c r="F569" s="53">
        <v>492573.23000000004</v>
      </c>
      <c r="G569" s="53">
        <v>419866.22000000003</v>
      </c>
      <c r="H569" s="53">
        <v>48471.350000000006</v>
      </c>
      <c r="I569" s="53">
        <v>24235.66</v>
      </c>
      <c r="J569" s="54"/>
      <c r="K569" s="5" t="s">
        <v>0</v>
      </c>
      <c r="L569" s="52"/>
      <c r="M569" s="51"/>
      <c r="N569" s="127"/>
    </row>
    <row r="570" spans="1:18" s="60" customFormat="1">
      <c r="A570" s="115" t="s">
        <v>99</v>
      </c>
      <c r="B570" s="115"/>
      <c r="C570" s="55"/>
      <c r="D570" s="55">
        <v>3</v>
      </c>
      <c r="E570" s="56"/>
      <c r="F570" s="57">
        <v>128910.85</v>
      </c>
      <c r="G570" s="57">
        <v>109574.20999999999</v>
      </c>
      <c r="H570" s="57">
        <v>12891.099999999999</v>
      </c>
      <c r="I570" s="57">
        <v>6445.5399999999991</v>
      </c>
      <c r="J570" s="58"/>
      <c r="K570" s="59"/>
      <c r="L570" s="55"/>
      <c r="M570" s="55"/>
      <c r="N570" s="126" t="s">
        <v>0</v>
      </c>
    </row>
    <row r="571" spans="1:18" ht="66.75" customHeight="1">
      <c r="A571" s="62"/>
      <c r="B571" s="78" t="s">
        <v>305</v>
      </c>
      <c r="C571" s="63" t="s">
        <v>89</v>
      </c>
      <c r="D571" s="63"/>
      <c r="E571" s="4"/>
      <c r="F571" s="64">
        <v>48602.5</v>
      </c>
      <c r="G571" s="64">
        <v>41312.129999999997</v>
      </c>
      <c r="H571" s="64">
        <v>4860.25</v>
      </c>
      <c r="I571" s="64">
        <v>2430.12</v>
      </c>
      <c r="J571" s="65" t="s">
        <v>90</v>
      </c>
      <c r="K571" s="66">
        <v>18</v>
      </c>
      <c r="L571" s="134">
        <v>100</v>
      </c>
      <c r="M571" s="134">
        <v>100</v>
      </c>
      <c r="N571" s="135">
        <v>1239.3599999999999</v>
      </c>
      <c r="O571" s="68"/>
      <c r="P571" s="68"/>
      <c r="Q571" s="68"/>
      <c r="R571" s="68"/>
    </row>
    <row r="572" spans="1:18" ht="66.75" customHeight="1">
      <c r="A572" s="62"/>
      <c r="B572" s="78" t="s">
        <v>306</v>
      </c>
      <c r="C572" s="63" t="s">
        <v>89</v>
      </c>
      <c r="D572" s="63"/>
      <c r="E572" s="4"/>
      <c r="F572" s="64">
        <v>24309.02</v>
      </c>
      <c r="G572" s="64">
        <v>20662.66</v>
      </c>
      <c r="H572" s="64">
        <v>2430.91</v>
      </c>
      <c r="I572" s="64">
        <v>1215.45</v>
      </c>
      <c r="J572" s="65" t="s">
        <v>90</v>
      </c>
      <c r="K572" s="66">
        <v>30</v>
      </c>
      <c r="L572" s="134">
        <v>100</v>
      </c>
      <c r="M572" s="134">
        <v>100</v>
      </c>
      <c r="N572" s="135">
        <v>619.88</v>
      </c>
      <c r="O572" s="68"/>
      <c r="P572" s="68"/>
      <c r="Q572" s="68"/>
      <c r="R572" s="68"/>
    </row>
    <row r="573" spans="1:18" ht="66.75" customHeight="1">
      <c r="A573" s="62"/>
      <c r="B573" s="78" t="s">
        <v>307</v>
      </c>
      <c r="C573" s="63" t="s">
        <v>89</v>
      </c>
      <c r="D573" s="63"/>
      <c r="E573" s="4"/>
      <c r="F573" s="64">
        <v>55999.33</v>
      </c>
      <c r="G573" s="64">
        <v>47599.42</v>
      </c>
      <c r="H573" s="64">
        <v>5599.94</v>
      </c>
      <c r="I573" s="64">
        <v>2799.97</v>
      </c>
      <c r="J573" s="65" t="s">
        <v>90</v>
      </c>
      <c r="K573" s="66">
        <v>30</v>
      </c>
      <c r="L573" s="134">
        <v>100</v>
      </c>
      <c r="M573" s="134">
        <v>100</v>
      </c>
      <c r="N573" s="135">
        <v>1427.98</v>
      </c>
      <c r="O573" s="68"/>
      <c r="P573" s="68"/>
      <c r="Q573" s="68"/>
      <c r="R573" s="68"/>
    </row>
    <row r="574" spans="1:18" s="60" customFormat="1">
      <c r="A574" s="115" t="s">
        <v>213</v>
      </c>
      <c r="B574" s="115"/>
      <c r="C574" s="55"/>
      <c r="D574" s="55">
        <v>1</v>
      </c>
      <c r="E574" s="56"/>
      <c r="F574" s="57">
        <v>64208.800000000003</v>
      </c>
      <c r="G574" s="57">
        <v>54577.48</v>
      </c>
      <c r="H574" s="57">
        <v>6420.88</v>
      </c>
      <c r="I574" s="57">
        <v>3210.44</v>
      </c>
      <c r="J574" s="58"/>
      <c r="K574" s="59"/>
      <c r="L574" s="55"/>
      <c r="M574" s="55"/>
      <c r="N574" s="126" t="s">
        <v>0</v>
      </c>
    </row>
    <row r="575" spans="1:18" ht="66.75" customHeight="1">
      <c r="A575" s="62"/>
      <c r="B575" s="78" t="s">
        <v>308</v>
      </c>
      <c r="C575" s="63" t="s">
        <v>89</v>
      </c>
      <c r="D575" s="63"/>
      <c r="E575" s="4"/>
      <c r="F575" s="64">
        <v>64208.800000000003</v>
      </c>
      <c r="G575" s="64">
        <v>54577.48</v>
      </c>
      <c r="H575" s="64">
        <v>6420.88</v>
      </c>
      <c r="I575" s="64">
        <v>3210.44</v>
      </c>
      <c r="J575" s="65" t="s">
        <v>90</v>
      </c>
      <c r="K575" s="66">
        <v>30</v>
      </c>
      <c r="L575" s="134">
        <v>100</v>
      </c>
      <c r="M575" s="134">
        <v>100</v>
      </c>
      <c r="N575" s="135">
        <v>1637.32</v>
      </c>
      <c r="O575" s="68"/>
      <c r="P575" s="68"/>
      <c r="Q575" s="68"/>
      <c r="R575" s="68"/>
    </row>
    <row r="576" spans="1:18" s="60" customFormat="1">
      <c r="A576" s="115" t="s">
        <v>102</v>
      </c>
      <c r="B576" s="115"/>
      <c r="C576" s="55"/>
      <c r="D576" s="55">
        <v>2</v>
      </c>
      <c r="E576" s="56"/>
      <c r="F576" s="57">
        <v>291593.41000000003</v>
      </c>
      <c r="G576" s="57">
        <v>247854.36000000002</v>
      </c>
      <c r="H576" s="57">
        <v>29159.370000000003</v>
      </c>
      <c r="I576" s="57">
        <v>14579.68</v>
      </c>
      <c r="J576" s="58"/>
      <c r="K576" s="59"/>
      <c r="L576" s="55"/>
      <c r="M576" s="55"/>
      <c r="N576" s="126" t="s">
        <v>0</v>
      </c>
    </row>
    <row r="577" spans="1:18" ht="66.75" customHeight="1">
      <c r="A577" s="62"/>
      <c r="B577" s="78" t="s">
        <v>309</v>
      </c>
      <c r="C577" s="63" t="s">
        <v>89</v>
      </c>
      <c r="D577" s="63"/>
      <c r="E577" s="4"/>
      <c r="F577" s="64">
        <v>115122.81</v>
      </c>
      <c r="G577" s="64">
        <v>97854.35</v>
      </c>
      <c r="H577" s="64">
        <v>11512.31</v>
      </c>
      <c r="I577" s="64">
        <v>5756.15</v>
      </c>
      <c r="J577" s="65" t="s">
        <v>90</v>
      </c>
      <c r="K577" s="66">
        <v>4</v>
      </c>
      <c r="L577" s="134">
        <v>100</v>
      </c>
      <c r="M577" s="134">
        <v>100</v>
      </c>
      <c r="N577" s="135">
        <v>2935.63</v>
      </c>
      <c r="O577" s="68"/>
      <c r="P577" s="68"/>
      <c r="Q577" s="68"/>
      <c r="R577" s="68"/>
    </row>
    <row r="578" spans="1:18" s="138" customFormat="1" ht="66.75" customHeight="1">
      <c r="A578" s="84"/>
      <c r="B578" s="112" t="s">
        <v>733</v>
      </c>
      <c r="C578" s="80" t="s">
        <v>89</v>
      </c>
      <c r="D578" s="80"/>
      <c r="E578" s="113"/>
      <c r="F578" s="81">
        <v>176470.6</v>
      </c>
      <c r="G578" s="81">
        <v>150000.01</v>
      </c>
      <c r="H578" s="81">
        <v>17647.060000000001</v>
      </c>
      <c r="I578" s="81">
        <v>8823.5300000000007</v>
      </c>
      <c r="J578" s="82" t="s">
        <v>90</v>
      </c>
      <c r="K578" s="83">
        <v>490</v>
      </c>
      <c r="L578" s="114">
        <v>100</v>
      </c>
      <c r="M578" s="114">
        <v>100</v>
      </c>
      <c r="N578" s="136">
        <v>0</v>
      </c>
      <c r="O578" s="137"/>
      <c r="P578" s="137"/>
      <c r="Q578" s="137"/>
      <c r="R578" s="137"/>
    </row>
    <row r="579" spans="1:18" s="304" customFormat="1">
      <c r="A579" s="177"/>
      <c r="B579" s="178" t="s">
        <v>82</v>
      </c>
      <c r="C579" s="179"/>
      <c r="D579" s="179"/>
      <c r="E579" s="180"/>
      <c r="F579" s="181">
        <v>7860.17</v>
      </c>
      <c r="G579" s="181">
        <v>7860.17</v>
      </c>
      <c r="H579" s="181"/>
      <c r="I579" s="182"/>
      <c r="J579" s="302"/>
      <c r="K579" s="183"/>
      <c r="L579" s="184"/>
      <c r="M579" s="184"/>
      <c r="N579" s="303"/>
    </row>
    <row r="580" spans="1:18" s="20" customFormat="1">
      <c r="A580" s="116" t="s">
        <v>50</v>
      </c>
      <c r="B580" s="116"/>
      <c r="C580" s="51" t="s">
        <v>0</v>
      </c>
      <c r="D580" s="52">
        <f>+D581+D583+D585</f>
        <v>3</v>
      </c>
      <c r="E580" s="14">
        <v>386000</v>
      </c>
      <c r="F580" s="53">
        <v>482023.86</v>
      </c>
      <c r="G580" s="53">
        <v>411517.36</v>
      </c>
      <c r="H580" s="53">
        <v>39703</v>
      </c>
      <c r="I580" s="53">
        <v>30803.5</v>
      </c>
      <c r="J580" s="54"/>
      <c r="K580" s="5" t="s">
        <v>0</v>
      </c>
      <c r="L580" s="52"/>
      <c r="M580" s="51"/>
      <c r="N580" s="127"/>
    </row>
    <row r="581" spans="1:18" s="60" customFormat="1">
      <c r="A581" s="115" t="s">
        <v>99</v>
      </c>
      <c r="B581" s="115"/>
      <c r="C581" s="55"/>
      <c r="D581" s="55">
        <v>1</v>
      </c>
      <c r="E581" s="56"/>
      <c r="F581" s="57">
        <v>254000</v>
      </c>
      <c r="G581" s="57">
        <v>215900</v>
      </c>
      <c r="H581" s="57">
        <v>18100</v>
      </c>
      <c r="I581" s="57">
        <v>20000</v>
      </c>
      <c r="J581" s="58"/>
      <c r="K581" s="59"/>
      <c r="L581" s="55"/>
      <c r="M581" s="55"/>
      <c r="N581" s="126" t="s">
        <v>0</v>
      </c>
    </row>
    <row r="582" spans="1:18" ht="66.75" customHeight="1">
      <c r="A582" s="62"/>
      <c r="B582" s="69" t="s">
        <v>401</v>
      </c>
      <c r="C582" s="63" t="s">
        <v>89</v>
      </c>
      <c r="D582" s="63"/>
      <c r="E582" s="4"/>
      <c r="F582" s="64">
        <v>254000</v>
      </c>
      <c r="G582" s="64">
        <v>215900</v>
      </c>
      <c r="H582" s="64">
        <v>18100</v>
      </c>
      <c r="I582" s="64">
        <v>20000</v>
      </c>
      <c r="J582" s="65" t="s">
        <v>90</v>
      </c>
      <c r="K582" s="66">
        <v>320</v>
      </c>
      <c r="L582" s="134">
        <v>100</v>
      </c>
      <c r="M582" s="134">
        <v>100</v>
      </c>
      <c r="N582" s="135">
        <v>6477</v>
      </c>
      <c r="O582" s="68"/>
      <c r="P582" s="68"/>
      <c r="Q582" s="68"/>
      <c r="R582" s="68"/>
    </row>
    <row r="583" spans="1:18" s="60" customFormat="1">
      <c r="A583" s="115" t="s">
        <v>213</v>
      </c>
      <c r="B583" s="115"/>
      <c r="C583" s="55"/>
      <c r="D583" s="55">
        <v>1</v>
      </c>
      <c r="E583" s="56"/>
      <c r="F583" s="57">
        <v>138388</v>
      </c>
      <c r="G583" s="57">
        <v>117629</v>
      </c>
      <c r="H583" s="57">
        <v>13838</v>
      </c>
      <c r="I583" s="57">
        <v>6921</v>
      </c>
      <c r="J583" s="58"/>
      <c r="K583" s="59"/>
      <c r="L583" s="55"/>
      <c r="M583" s="55"/>
      <c r="N583" s="126" t="s">
        <v>0</v>
      </c>
    </row>
    <row r="584" spans="1:18" s="138" customFormat="1" ht="66.75" customHeight="1">
      <c r="A584" s="84"/>
      <c r="B584" s="112" t="s">
        <v>486</v>
      </c>
      <c r="C584" s="80" t="s">
        <v>88</v>
      </c>
      <c r="D584" s="80"/>
      <c r="E584" s="113"/>
      <c r="F584" s="81">
        <v>138388</v>
      </c>
      <c r="G584" s="81">
        <v>117629</v>
      </c>
      <c r="H584" s="81">
        <v>13838</v>
      </c>
      <c r="I584" s="81">
        <v>6921</v>
      </c>
      <c r="J584" s="82" t="s">
        <v>487</v>
      </c>
      <c r="K584" s="83">
        <v>2300</v>
      </c>
      <c r="L584" s="114">
        <v>100</v>
      </c>
      <c r="M584" s="114">
        <v>100</v>
      </c>
      <c r="N584" s="136">
        <v>3528.86</v>
      </c>
      <c r="O584" s="137"/>
      <c r="P584" s="137"/>
      <c r="Q584" s="137"/>
      <c r="R584" s="137"/>
    </row>
    <row r="585" spans="1:18" s="60" customFormat="1">
      <c r="A585" s="115" t="s">
        <v>753</v>
      </c>
      <c r="B585" s="115"/>
      <c r="C585" s="55"/>
      <c r="D585" s="55">
        <v>1</v>
      </c>
      <c r="E585" s="56"/>
      <c r="F585" s="57">
        <v>77650</v>
      </c>
      <c r="G585" s="57">
        <v>66002.5</v>
      </c>
      <c r="H585" s="57">
        <v>7765</v>
      </c>
      <c r="I585" s="57">
        <v>3882.5</v>
      </c>
      <c r="J585" s="58"/>
      <c r="K585" s="59"/>
      <c r="L585" s="55"/>
      <c r="M585" s="55"/>
      <c r="N585" s="126" t="s">
        <v>0</v>
      </c>
    </row>
    <row r="586" spans="1:18" s="138" customFormat="1" ht="66.75" customHeight="1">
      <c r="A586" s="84"/>
      <c r="B586" s="112" t="s">
        <v>683</v>
      </c>
      <c r="C586" s="80" t="s">
        <v>88</v>
      </c>
      <c r="D586" s="80"/>
      <c r="E586" s="113"/>
      <c r="F586" s="81">
        <v>77650</v>
      </c>
      <c r="G586" s="81">
        <v>66002.5</v>
      </c>
      <c r="H586" s="81">
        <v>7765</v>
      </c>
      <c r="I586" s="81">
        <v>3882.5</v>
      </c>
      <c r="J586" s="82" t="s">
        <v>684</v>
      </c>
      <c r="K586" s="83">
        <v>600</v>
      </c>
      <c r="L586" s="114">
        <v>100</v>
      </c>
      <c r="M586" s="114">
        <v>100</v>
      </c>
      <c r="N586" s="136">
        <v>1980</v>
      </c>
      <c r="O586" s="137"/>
      <c r="P586" s="137"/>
      <c r="Q586" s="137"/>
      <c r="R586" s="137"/>
    </row>
    <row r="587" spans="1:18" s="104" customFormat="1">
      <c r="A587" s="105"/>
      <c r="B587" s="106" t="s">
        <v>82</v>
      </c>
      <c r="C587" s="107"/>
      <c r="D587" s="107"/>
      <c r="E587" s="108"/>
      <c r="F587" s="109">
        <v>11985.86</v>
      </c>
      <c r="G587" s="109">
        <v>11985.86</v>
      </c>
      <c r="H587" s="109"/>
      <c r="I587" s="101"/>
      <c r="J587" s="102"/>
      <c r="K587" s="103"/>
      <c r="L587" s="100"/>
      <c r="M587" s="100"/>
      <c r="N587" s="127"/>
    </row>
    <row r="588" spans="1:18" s="20" customFormat="1">
      <c r="A588" s="116" t="s">
        <v>51</v>
      </c>
      <c r="B588" s="116"/>
      <c r="C588" s="51" t="s">
        <v>0</v>
      </c>
      <c r="D588" s="52">
        <f>+D589+D591+D593</f>
        <v>3</v>
      </c>
      <c r="E588" s="14">
        <v>593000</v>
      </c>
      <c r="F588" s="53">
        <v>714760.92</v>
      </c>
      <c r="G588" s="53">
        <v>610212.75000000012</v>
      </c>
      <c r="H588" s="53">
        <v>52274.07</v>
      </c>
      <c r="I588" s="53">
        <v>52274.100000000006</v>
      </c>
      <c r="J588" s="54"/>
      <c r="K588" s="5" t="s">
        <v>0</v>
      </c>
      <c r="L588" s="52"/>
      <c r="M588" s="51"/>
      <c r="N588" s="127"/>
    </row>
    <row r="589" spans="1:18" s="60" customFormat="1">
      <c r="A589" s="115" t="s">
        <v>99</v>
      </c>
      <c r="B589" s="115"/>
      <c r="C589" s="55"/>
      <c r="D589" s="55">
        <v>1</v>
      </c>
      <c r="E589" s="56"/>
      <c r="F589" s="57">
        <v>246230</v>
      </c>
      <c r="G589" s="57">
        <v>209295.5</v>
      </c>
      <c r="H589" s="57">
        <v>18467.25</v>
      </c>
      <c r="I589" s="57">
        <v>18467.25</v>
      </c>
      <c r="J589" s="58"/>
      <c r="K589" s="59"/>
      <c r="L589" s="55"/>
      <c r="M589" s="55"/>
      <c r="N589" s="126" t="s">
        <v>0</v>
      </c>
    </row>
    <row r="590" spans="1:18" ht="66.75" customHeight="1">
      <c r="A590" s="62"/>
      <c r="B590" s="78" t="s">
        <v>161</v>
      </c>
      <c r="C590" s="63" t="s">
        <v>89</v>
      </c>
      <c r="D590" s="63"/>
      <c r="E590" s="4"/>
      <c r="F590" s="64">
        <v>246230</v>
      </c>
      <c r="G590" s="64">
        <v>209295.5</v>
      </c>
      <c r="H590" s="64">
        <v>18467.25</v>
      </c>
      <c r="I590" s="64">
        <v>18467.25</v>
      </c>
      <c r="J590" s="65" t="s">
        <v>90</v>
      </c>
      <c r="K590" s="66">
        <v>400</v>
      </c>
      <c r="L590" s="134">
        <v>100</v>
      </c>
      <c r="M590" s="134">
        <v>100</v>
      </c>
      <c r="N590" s="135">
        <v>6278.86</v>
      </c>
      <c r="O590" s="68"/>
      <c r="P590" s="68"/>
      <c r="Q590" s="68"/>
      <c r="R590" s="68"/>
    </row>
    <row r="591" spans="1:18" s="60" customFormat="1">
      <c r="A591" s="115" t="s">
        <v>100</v>
      </c>
      <c r="B591" s="115"/>
      <c r="C591" s="55"/>
      <c r="D591" s="55">
        <v>1</v>
      </c>
      <c r="E591" s="56"/>
      <c r="F591" s="57">
        <v>225027.25</v>
      </c>
      <c r="G591" s="57">
        <v>191273.16</v>
      </c>
      <c r="H591" s="57">
        <v>16877.04</v>
      </c>
      <c r="I591" s="57">
        <v>16877.05</v>
      </c>
      <c r="J591" s="58"/>
      <c r="K591" s="59"/>
      <c r="L591" s="55"/>
      <c r="M591" s="55"/>
      <c r="N591" s="126" t="s">
        <v>0</v>
      </c>
    </row>
    <row r="592" spans="1:18" s="138" customFormat="1" ht="66.75" customHeight="1">
      <c r="A592" s="84"/>
      <c r="B592" s="112" t="s">
        <v>461</v>
      </c>
      <c r="C592" s="80" t="s">
        <v>89</v>
      </c>
      <c r="D592" s="80"/>
      <c r="E592" s="113"/>
      <c r="F592" s="81">
        <v>225027.25</v>
      </c>
      <c r="G592" s="81">
        <v>191273.16</v>
      </c>
      <c r="H592" s="81">
        <v>16877.04</v>
      </c>
      <c r="I592" s="81">
        <v>16877.05</v>
      </c>
      <c r="J592" s="82" t="s">
        <v>90</v>
      </c>
      <c r="K592" s="83">
        <v>400</v>
      </c>
      <c r="L592" s="114">
        <v>100</v>
      </c>
      <c r="M592" s="114">
        <v>100</v>
      </c>
      <c r="N592" s="136">
        <v>5738.19</v>
      </c>
      <c r="O592" s="137"/>
      <c r="P592" s="137"/>
      <c r="Q592" s="137"/>
      <c r="R592" s="137"/>
    </row>
    <row r="593" spans="1:18" s="60" customFormat="1">
      <c r="A593" s="115" t="s">
        <v>163</v>
      </c>
      <c r="B593" s="115"/>
      <c r="C593" s="55"/>
      <c r="D593" s="55">
        <v>1</v>
      </c>
      <c r="E593" s="56"/>
      <c r="F593" s="57">
        <v>225730.5</v>
      </c>
      <c r="G593" s="57">
        <v>191870.92</v>
      </c>
      <c r="H593" s="57">
        <v>16929.78</v>
      </c>
      <c r="I593" s="57">
        <v>16929.8</v>
      </c>
      <c r="J593" s="58"/>
      <c r="K593" s="59"/>
      <c r="L593" s="55"/>
      <c r="M593" s="55"/>
      <c r="N593" s="126" t="s">
        <v>0</v>
      </c>
    </row>
    <row r="594" spans="1:18" ht="66.75" customHeight="1">
      <c r="A594" s="62"/>
      <c r="B594" s="78" t="s">
        <v>162</v>
      </c>
      <c r="C594" s="63" t="s">
        <v>89</v>
      </c>
      <c r="D594" s="63"/>
      <c r="E594" s="4"/>
      <c r="F594" s="64">
        <v>225730.5</v>
      </c>
      <c r="G594" s="64">
        <v>191870.92</v>
      </c>
      <c r="H594" s="64">
        <v>16929.78</v>
      </c>
      <c r="I594" s="64">
        <v>16929.8</v>
      </c>
      <c r="J594" s="65" t="s">
        <v>90</v>
      </c>
      <c r="K594" s="66">
        <v>400</v>
      </c>
      <c r="L594" s="134">
        <v>100</v>
      </c>
      <c r="M594" s="134">
        <v>100</v>
      </c>
      <c r="N594" s="135">
        <v>5756.12</v>
      </c>
      <c r="O594" s="68"/>
      <c r="P594" s="68"/>
      <c r="Q594" s="68"/>
      <c r="R594" s="68"/>
    </row>
    <row r="595" spans="1:18" s="104" customFormat="1">
      <c r="A595" s="105"/>
      <c r="B595" s="106" t="s">
        <v>82</v>
      </c>
      <c r="C595" s="107"/>
      <c r="D595" s="107"/>
      <c r="E595" s="108"/>
      <c r="F595" s="109">
        <v>17773.169999999998</v>
      </c>
      <c r="G595" s="109">
        <v>17773.169999999998</v>
      </c>
      <c r="H595" s="109"/>
      <c r="I595" s="101"/>
      <c r="J595" s="102"/>
      <c r="K595" s="103"/>
      <c r="L595" s="100"/>
      <c r="M595" s="100"/>
      <c r="N595" s="127"/>
    </row>
    <row r="596" spans="1:18" s="20" customFormat="1">
      <c r="A596" s="116" t="s">
        <v>52</v>
      </c>
      <c r="B596" s="116"/>
      <c r="C596" s="51" t="s">
        <v>0</v>
      </c>
      <c r="D596" s="52">
        <f>+D597+D599+D602</f>
        <v>4</v>
      </c>
      <c r="E596" s="14">
        <v>820000</v>
      </c>
      <c r="F596" s="53">
        <v>889962.29000000015</v>
      </c>
      <c r="G596" s="53">
        <v>759664.74</v>
      </c>
      <c r="H596" s="53">
        <v>89633.34</v>
      </c>
      <c r="I596" s="53">
        <v>40664.21</v>
      </c>
      <c r="J596" s="54"/>
      <c r="K596" s="5" t="s">
        <v>0</v>
      </c>
      <c r="L596" s="52"/>
      <c r="M596" s="51"/>
      <c r="N596" s="127"/>
    </row>
    <row r="597" spans="1:18" s="60" customFormat="1">
      <c r="A597" s="115" t="s">
        <v>99</v>
      </c>
      <c r="B597" s="115"/>
      <c r="C597" s="55"/>
      <c r="D597" s="55">
        <v>1</v>
      </c>
      <c r="E597" s="56"/>
      <c r="F597" s="57">
        <v>141449.06</v>
      </c>
      <c r="G597" s="57">
        <v>120231.7</v>
      </c>
      <c r="H597" s="57">
        <v>16913.21</v>
      </c>
      <c r="I597" s="57">
        <v>4304.1499999999996</v>
      </c>
      <c r="J597" s="58"/>
      <c r="K597" s="59"/>
      <c r="L597" s="55"/>
      <c r="M597" s="55"/>
      <c r="N597" s="126" t="s">
        <v>0</v>
      </c>
    </row>
    <row r="598" spans="1:18" s="138" customFormat="1" ht="66.75" customHeight="1">
      <c r="A598" s="84"/>
      <c r="B598" s="112" t="s">
        <v>682</v>
      </c>
      <c r="C598" s="80" t="s">
        <v>88</v>
      </c>
      <c r="D598" s="80"/>
      <c r="E598" s="113"/>
      <c r="F598" s="81">
        <v>141449.06</v>
      </c>
      <c r="G598" s="81">
        <v>120231.7</v>
      </c>
      <c r="H598" s="81">
        <v>16913.21</v>
      </c>
      <c r="I598" s="81">
        <v>4304.1499999999996</v>
      </c>
      <c r="J598" s="82" t="s">
        <v>90</v>
      </c>
      <c r="K598" s="83">
        <v>400</v>
      </c>
      <c r="L598" s="114">
        <v>100</v>
      </c>
      <c r="M598" s="114">
        <v>100</v>
      </c>
      <c r="N598" s="136">
        <v>2768.3</v>
      </c>
      <c r="O598" s="137"/>
      <c r="P598" s="137"/>
      <c r="Q598" s="137"/>
      <c r="R598" s="137"/>
    </row>
    <row r="599" spans="1:18" s="60" customFormat="1">
      <c r="A599" s="115" t="s">
        <v>100</v>
      </c>
      <c r="B599" s="115"/>
      <c r="C599" s="55"/>
      <c r="D599" s="55">
        <v>2</v>
      </c>
      <c r="E599" s="56"/>
      <c r="F599" s="57">
        <v>530156.49</v>
      </c>
      <c r="G599" s="57">
        <v>450633.02</v>
      </c>
      <c r="H599" s="57">
        <v>53015.65</v>
      </c>
      <c r="I599" s="57">
        <v>26507.82</v>
      </c>
      <c r="J599" s="58"/>
      <c r="K599" s="59"/>
      <c r="L599" s="55"/>
      <c r="M599" s="55"/>
      <c r="N599" s="126" t="s">
        <v>0</v>
      </c>
    </row>
    <row r="600" spans="1:18" s="299" customFormat="1" ht="66.75" customHeight="1">
      <c r="A600" s="289"/>
      <c r="B600" s="290" t="s">
        <v>153</v>
      </c>
      <c r="C600" s="291" t="s">
        <v>88</v>
      </c>
      <c r="D600" s="291"/>
      <c r="E600" s="292"/>
      <c r="F600" s="293">
        <v>280435.62000000005</v>
      </c>
      <c r="G600" s="293">
        <v>238370.28</v>
      </c>
      <c r="H600" s="293">
        <v>28043.56</v>
      </c>
      <c r="I600" s="293">
        <v>14021.78</v>
      </c>
      <c r="J600" s="294" t="s">
        <v>90</v>
      </c>
      <c r="K600" s="295">
        <v>2500</v>
      </c>
      <c r="L600" s="296">
        <v>100</v>
      </c>
      <c r="M600" s="296">
        <v>100</v>
      </c>
      <c r="N600" s="297">
        <v>7151.11</v>
      </c>
      <c r="O600" s="298"/>
      <c r="P600" s="298"/>
      <c r="Q600" s="298"/>
      <c r="R600" s="298"/>
    </row>
    <row r="601" spans="1:18" ht="66.75" customHeight="1">
      <c r="A601" s="62"/>
      <c r="B601" s="78" t="s">
        <v>154</v>
      </c>
      <c r="C601" s="63" t="s">
        <v>88</v>
      </c>
      <c r="D601" s="63"/>
      <c r="E601" s="4"/>
      <c r="F601" s="64">
        <v>249720.87</v>
      </c>
      <c r="G601" s="64">
        <v>212262.74</v>
      </c>
      <c r="H601" s="64">
        <v>24972.09</v>
      </c>
      <c r="I601" s="64">
        <v>12486.04</v>
      </c>
      <c r="J601" s="65" t="s">
        <v>90</v>
      </c>
      <c r="K601" s="66">
        <v>350</v>
      </c>
      <c r="L601" s="134">
        <v>100</v>
      </c>
      <c r="M601" s="134">
        <v>100</v>
      </c>
      <c r="N601" s="135">
        <v>6367.88</v>
      </c>
      <c r="O601" s="68"/>
      <c r="P601" s="68"/>
      <c r="Q601" s="68"/>
      <c r="R601" s="68"/>
    </row>
    <row r="602" spans="1:18" s="60" customFormat="1">
      <c r="A602" s="115" t="s">
        <v>102</v>
      </c>
      <c r="B602" s="115"/>
      <c r="C602" s="55"/>
      <c r="D602" s="55">
        <v>1</v>
      </c>
      <c r="E602" s="56"/>
      <c r="F602" s="57">
        <v>197044.81</v>
      </c>
      <c r="G602" s="57">
        <v>167488.09</v>
      </c>
      <c r="H602" s="57">
        <v>19704.48</v>
      </c>
      <c r="I602" s="57">
        <v>9852.24</v>
      </c>
      <c r="J602" s="58"/>
      <c r="K602" s="59"/>
      <c r="L602" s="55"/>
      <c r="M602" s="55"/>
      <c r="N602" s="126" t="s">
        <v>0</v>
      </c>
    </row>
    <row r="603" spans="1:18" ht="66.75" customHeight="1">
      <c r="A603" s="62"/>
      <c r="B603" s="78" t="s">
        <v>155</v>
      </c>
      <c r="C603" s="63" t="s">
        <v>88</v>
      </c>
      <c r="D603" s="63"/>
      <c r="E603" s="4"/>
      <c r="F603" s="64">
        <v>197044.81</v>
      </c>
      <c r="G603" s="64">
        <v>167488.09</v>
      </c>
      <c r="H603" s="64">
        <v>19704.48</v>
      </c>
      <c r="I603" s="64">
        <v>9852.24</v>
      </c>
      <c r="J603" s="65" t="s">
        <v>90</v>
      </c>
      <c r="K603" s="66">
        <v>2500</v>
      </c>
      <c r="L603" s="134">
        <v>100</v>
      </c>
      <c r="M603" s="134">
        <v>100</v>
      </c>
      <c r="N603" s="135">
        <v>5024.6400000000003</v>
      </c>
      <c r="O603" s="68"/>
      <c r="P603" s="68"/>
      <c r="Q603" s="68"/>
      <c r="R603" s="68"/>
    </row>
    <row r="604" spans="1:18" s="104" customFormat="1">
      <c r="A604" s="105"/>
      <c r="B604" s="106" t="s">
        <v>82</v>
      </c>
      <c r="C604" s="107"/>
      <c r="D604" s="107"/>
      <c r="E604" s="108"/>
      <c r="F604" s="109">
        <v>21311.93</v>
      </c>
      <c r="G604" s="109">
        <v>21311.93</v>
      </c>
      <c r="H604" s="109"/>
      <c r="I604" s="101"/>
      <c r="J604" s="102"/>
      <c r="K604" s="103"/>
      <c r="L604" s="100"/>
      <c r="M604" s="100"/>
      <c r="N604" s="127"/>
    </row>
    <row r="605" spans="1:18" s="20" customFormat="1">
      <c r="A605" s="116" t="s">
        <v>53</v>
      </c>
      <c r="B605" s="116"/>
      <c r="C605" s="51" t="s">
        <v>0</v>
      </c>
      <c r="D605" s="52">
        <f>+D606+D608+D611+D616+D619</f>
        <v>11</v>
      </c>
      <c r="E605" s="14">
        <v>2129000</v>
      </c>
      <c r="F605" s="53">
        <v>2793838.5500000003</v>
      </c>
      <c r="G605" s="53">
        <v>2109219.0700000003</v>
      </c>
      <c r="H605" s="53">
        <v>277121.84000000003</v>
      </c>
      <c r="I605" s="53">
        <v>407497.64</v>
      </c>
      <c r="J605" s="54"/>
      <c r="K605" s="5" t="s">
        <v>0</v>
      </c>
      <c r="L605" s="52"/>
      <c r="M605" s="51"/>
      <c r="N605" s="127"/>
    </row>
    <row r="606" spans="1:18" s="60" customFormat="1">
      <c r="A606" s="115" t="s">
        <v>114</v>
      </c>
      <c r="B606" s="115"/>
      <c r="C606" s="55"/>
      <c r="D606" s="55">
        <v>1</v>
      </c>
      <c r="E606" s="56"/>
      <c r="F606" s="57">
        <v>634338.29999999993</v>
      </c>
      <c r="G606" s="57">
        <v>475753.73</v>
      </c>
      <c r="H606" s="57">
        <v>63433.83</v>
      </c>
      <c r="I606" s="57">
        <v>95150.74</v>
      </c>
      <c r="J606" s="58"/>
      <c r="K606" s="59"/>
      <c r="L606" s="55"/>
      <c r="M606" s="55"/>
      <c r="N606" s="126" t="s">
        <v>0</v>
      </c>
    </row>
    <row r="607" spans="1:18" ht="66.75" customHeight="1">
      <c r="A607" s="62"/>
      <c r="B607" s="78" t="s">
        <v>334</v>
      </c>
      <c r="C607" s="63" t="s">
        <v>88</v>
      </c>
      <c r="D607" s="63"/>
      <c r="E607" s="4"/>
      <c r="F607" s="64">
        <v>634338.29999999993</v>
      </c>
      <c r="G607" s="64">
        <v>475753.73</v>
      </c>
      <c r="H607" s="64">
        <v>63433.83</v>
      </c>
      <c r="I607" s="64">
        <v>95150.74</v>
      </c>
      <c r="J607" s="65" t="s">
        <v>342</v>
      </c>
      <c r="K607" s="66">
        <v>500</v>
      </c>
      <c r="L607" s="134">
        <v>100</v>
      </c>
      <c r="M607" s="134">
        <v>100</v>
      </c>
      <c r="N607" s="135">
        <v>14272.61</v>
      </c>
      <c r="O607" s="68"/>
      <c r="P607" s="68"/>
      <c r="Q607" s="68"/>
      <c r="R607" s="68"/>
    </row>
    <row r="608" spans="1:18" s="60" customFormat="1">
      <c r="A608" s="115" t="s">
        <v>99</v>
      </c>
      <c r="B608" s="115"/>
      <c r="C608" s="55"/>
      <c r="D608" s="55">
        <v>2</v>
      </c>
      <c r="E608" s="56"/>
      <c r="F608" s="57">
        <v>1009345.8600000001</v>
      </c>
      <c r="G608" s="57">
        <v>757009.39</v>
      </c>
      <c r="H608" s="57">
        <v>100934.59</v>
      </c>
      <c r="I608" s="57">
        <v>151401.88</v>
      </c>
      <c r="J608" s="58"/>
      <c r="K608" s="59"/>
      <c r="L608" s="55"/>
      <c r="M608" s="55"/>
      <c r="N608" s="126" t="s">
        <v>0</v>
      </c>
    </row>
    <row r="609" spans="1:18" ht="66.75" customHeight="1">
      <c r="A609" s="62"/>
      <c r="B609" s="78" t="s">
        <v>335</v>
      </c>
      <c r="C609" s="63" t="s">
        <v>88</v>
      </c>
      <c r="D609" s="63"/>
      <c r="E609" s="4"/>
      <c r="F609" s="64">
        <v>500159.42000000004</v>
      </c>
      <c r="G609" s="64">
        <v>375119.57</v>
      </c>
      <c r="H609" s="64">
        <v>50015.94</v>
      </c>
      <c r="I609" s="64">
        <v>75023.91</v>
      </c>
      <c r="J609" s="65" t="s">
        <v>90</v>
      </c>
      <c r="K609" s="66">
        <v>560</v>
      </c>
      <c r="L609" s="134">
        <v>100</v>
      </c>
      <c r="M609" s="134">
        <v>100</v>
      </c>
      <c r="N609" s="135">
        <v>11253.59</v>
      </c>
      <c r="O609" s="68"/>
      <c r="P609" s="68"/>
      <c r="Q609" s="68"/>
      <c r="R609" s="68"/>
    </row>
    <row r="610" spans="1:18" ht="66.75" customHeight="1">
      <c r="A610" s="62"/>
      <c r="B610" s="78" t="s">
        <v>336</v>
      </c>
      <c r="C610" s="63" t="s">
        <v>88</v>
      </c>
      <c r="D610" s="63"/>
      <c r="E610" s="4"/>
      <c r="F610" s="64">
        <v>509186.44000000006</v>
      </c>
      <c r="G610" s="64">
        <v>381889.82</v>
      </c>
      <c r="H610" s="64">
        <v>50918.65</v>
      </c>
      <c r="I610" s="64">
        <v>76377.97</v>
      </c>
      <c r="J610" s="65" t="s">
        <v>90</v>
      </c>
      <c r="K610" s="66">
        <v>470</v>
      </c>
      <c r="L610" s="134">
        <v>100</v>
      </c>
      <c r="M610" s="134">
        <v>100</v>
      </c>
      <c r="N610" s="135">
        <v>11456.69</v>
      </c>
      <c r="O610" s="68"/>
      <c r="P610" s="68"/>
      <c r="Q610" s="68"/>
      <c r="R610" s="68"/>
    </row>
    <row r="611" spans="1:18" s="60" customFormat="1">
      <c r="A611" s="115" t="s">
        <v>213</v>
      </c>
      <c r="B611" s="115"/>
      <c r="C611" s="55"/>
      <c r="D611" s="55">
        <v>4</v>
      </c>
      <c r="E611" s="56"/>
      <c r="F611" s="57">
        <v>868886.37000000011</v>
      </c>
      <c r="G611" s="57">
        <v>650146.54</v>
      </c>
      <c r="H611" s="57">
        <v>87375.93</v>
      </c>
      <c r="I611" s="57">
        <v>131363.9</v>
      </c>
      <c r="J611" s="58"/>
      <c r="K611" s="59"/>
      <c r="L611" s="55"/>
      <c r="M611" s="55"/>
      <c r="N611" s="126" t="s">
        <v>0</v>
      </c>
    </row>
    <row r="612" spans="1:18" ht="66.75" customHeight="1">
      <c r="A612" s="62"/>
      <c r="B612" s="78" t="s">
        <v>337</v>
      </c>
      <c r="C612" s="63" t="s">
        <v>88</v>
      </c>
      <c r="D612" s="63"/>
      <c r="E612" s="4"/>
      <c r="F612" s="64">
        <v>48729.82</v>
      </c>
      <c r="G612" s="64">
        <v>35329.120000000003</v>
      </c>
      <c r="H612" s="64">
        <v>5360.28</v>
      </c>
      <c r="I612" s="64">
        <v>8040.42</v>
      </c>
      <c r="J612" s="65" t="s">
        <v>343</v>
      </c>
      <c r="K612" s="66">
        <v>38</v>
      </c>
      <c r="L612" s="134">
        <v>100</v>
      </c>
      <c r="M612" s="134">
        <v>100</v>
      </c>
      <c r="N612" s="135">
        <v>1059.8800000000001</v>
      </c>
      <c r="O612" s="68"/>
      <c r="P612" s="68"/>
      <c r="Q612" s="68"/>
      <c r="R612" s="68"/>
    </row>
    <row r="613" spans="1:18" ht="66.75" customHeight="1">
      <c r="A613" s="62"/>
      <c r="B613" s="78" t="s">
        <v>338</v>
      </c>
      <c r="C613" s="63" t="s">
        <v>88</v>
      </c>
      <c r="D613" s="63"/>
      <c r="E613" s="4"/>
      <c r="F613" s="64">
        <v>88064.03</v>
      </c>
      <c r="G613" s="64">
        <v>65748.03</v>
      </c>
      <c r="H613" s="64">
        <v>8806.4</v>
      </c>
      <c r="I613" s="64">
        <v>13509.6</v>
      </c>
      <c r="J613" s="65" t="s">
        <v>344</v>
      </c>
      <c r="K613" s="66">
        <v>49</v>
      </c>
      <c r="L613" s="134">
        <v>100</v>
      </c>
      <c r="M613" s="134">
        <v>100</v>
      </c>
      <c r="N613" s="135">
        <v>1972.44</v>
      </c>
      <c r="O613" s="68"/>
      <c r="P613" s="68"/>
      <c r="Q613" s="68"/>
      <c r="R613" s="68"/>
    </row>
    <row r="614" spans="1:18" ht="66.75" customHeight="1">
      <c r="A614" s="62"/>
      <c r="B614" s="78" t="s">
        <v>339</v>
      </c>
      <c r="C614" s="63" t="s">
        <v>88</v>
      </c>
      <c r="D614" s="63"/>
      <c r="E614" s="4"/>
      <c r="F614" s="64">
        <v>541450.20000000007</v>
      </c>
      <c r="G614" s="64">
        <v>406087.65</v>
      </c>
      <c r="H614" s="64">
        <v>54145.02</v>
      </c>
      <c r="I614" s="64">
        <v>81217.53</v>
      </c>
      <c r="J614" s="65" t="s">
        <v>90</v>
      </c>
      <c r="K614" s="66">
        <v>60</v>
      </c>
      <c r="L614" s="134">
        <v>100</v>
      </c>
      <c r="M614" s="134">
        <v>100</v>
      </c>
      <c r="N614" s="135">
        <v>12182.63</v>
      </c>
      <c r="O614" s="68"/>
      <c r="P614" s="68"/>
      <c r="Q614" s="68"/>
      <c r="R614" s="68"/>
    </row>
    <row r="615" spans="1:18" s="138" customFormat="1" ht="66.75" customHeight="1">
      <c r="A615" s="84"/>
      <c r="B615" s="112" t="s">
        <v>571</v>
      </c>
      <c r="C615" s="80" t="s">
        <v>88</v>
      </c>
      <c r="D615" s="80"/>
      <c r="E615" s="113"/>
      <c r="F615" s="81">
        <v>190642.32</v>
      </c>
      <c r="G615" s="81">
        <v>142981.74</v>
      </c>
      <c r="H615" s="81">
        <v>19064.23</v>
      </c>
      <c r="I615" s="81">
        <v>28596.35</v>
      </c>
      <c r="J615" s="82" t="s">
        <v>575</v>
      </c>
      <c r="K615" s="83">
        <v>130</v>
      </c>
      <c r="L615" s="114">
        <v>100</v>
      </c>
      <c r="M615" s="114">
        <v>100</v>
      </c>
      <c r="N615" s="136">
        <v>4289.4399999999996</v>
      </c>
      <c r="O615" s="137"/>
      <c r="P615" s="137"/>
      <c r="Q615" s="137"/>
      <c r="R615" s="137"/>
    </row>
    <row r="616" spans="1:18" s="60" customFormat="1">
      <c r="A616" s="118" t="s">
        <v>103</v>
      </c>
      <c r="B616" s="119"/>
      <c r="C616" s="55"/>
      <c r="D616" s="55">
        <v>2</v>
      </c>
      <c r="E616" s="56"/>
      <c r="F616" s="57">
        <v>130233.42000000001</v>
      </c>
      <c r="G616" s="57">
        <v>97675.07</v>
      </c>
      <c r="H616" s="57">
        <v>13023.34</v>
      </c>
      <c r="I616" s="57">
        <v>19535.009999999998</v>
      </c>
      <c r="J616" s="58"/>
      <c r="K616" s="59"/>
      <c r="L616" s="55"/>
      <c r="M616" s="55"/>
      <c r="N616" s="126" t="s">
        <v>0</v>
      </c>
    </row>
    <row r="617" spans="1:18" s="299" customFormat="1" ht="66.75" customHeight="1">
      <c r="A617" s="289"/>
      <c r="B617" s="290" t="s">
        <v>340</v>
      </c>
      <c r="C617" s="291" t="s">
        <v>88</v>
      </c>
      <c r="D617" s="291"/>
      <c r="E617" s="292"/>
      <c r="F617" s="293">
        <v>57748.66</v>
      </c>
      <c r="G617" s="293">
        <v>43311.5</v>
      </c>
      <c r="H617" s="293">
        <v>5774.86</v>
      </c>
      <c r="I617" s="293">
        <v>8662.2999999999993</v>
      </c>
      <c r="J617" s="294" t="s">
        <v>345</v>
      </c>
      <c r="K617" s="295">
        <v>30</v>
      </c>
      <c r="L617" s="296">
        <v>100</v>
      </c>
      <c r="M617" s="296">
        <v>100</v>
      </c>
      <c r="N617" s="297">
        <v>1299.3399999999999</v>
      </c>
      <c r="O617" s="298"/>
      <c r="P617" s="298"/>
      <c r="Q617" s="298"/>
      <c r="R617" s="298"/>
    </row>
    <row r="618" spans="1:18" s="138" customFormat="1" ht="66.75" customHeight="1">
      <c r="A618" s="84"/>
      <c r="B618" s="112" t="s">
        <v>572</v>
      </c>
      <c r="C618" s="80" t="s">
        <v>88</v>
      </c>
      <c r="D618" s="80"/>
      <c r="E618" s="113"/>
      <c r="F618" s="81">
        <v>72484.760000000009</v>
      </c>
      <c r="G618" s="81">
        <v>54363.57</v>
      </c>
      <c r="H618" s="81">
        <v>7248.48</v>
      </c>
      <c r="I618" s="81">
        <v>10872.71</v>
      </c>
      <c r="J618" s="82" t="s">
        <v>574</v>
      </c>
      <c r="K618" s="83">
        <v>40</v>
      </c>
      <c r="L618" s="114">
        <v>100</v>
      </c>
      <c r="M618" s="114">
        <v>100</v>
      </c>
      <c r="N618" s="136">
        <v>1630.91</v>
      </c>
      <c r="O618" s="137"/>
      <c r="P618" s="137"/>
      <c r="Q618" s="137"/>
      <c r="R618" s="137"/>
    </row>
    <row r="619" spans="1:18" s="60" customFormat="1">
      <c r="A619" s="115" t="s">
        <v>102</v>
      </c>
      <c r="B619" s="115"/>
      <c r="C619" s="55"/>
      <c r="D619" s="55">
        <v>2</v>
      </c>
      <c r="E619" s="56"/>
      <c r="F619" s="57">
        <v>89601.04</v>
      </c>
      <c r="G619" s="57">
        <v>67200.78</v>
      </c>
      <c r="H619" s="57">
        <v>12354.150000000001</v>
      </c>
      <c r="I619" s="57">
        <v>10046.11</v>
      </c>
      <c r="J619" s="58"/>
      <c r="K619" s="59"/>
      <c r="L619" s="55"/>
      <c r="M619" s="55"/>
      <c r="N619" s="126" t="s">
        <v>0</v>
      </c>
    </row>
    <row r="620" spans="1:18" ht="51" customHeight="1">
      <c r="A620" s="62"/>
      <c r="B620" s="78" t="s">
        <v>341</v>
      </c>
      <c r="C620" s="63" t="s">
        <v>88</v>
      </c>
      <c r="D620" s="63"/>
      <c r="E620" s="4"/>
      <c r="F620" s="64">
        <v>67880.81</v>
      </c>
      <c r="G620" s="64">
        <v>50910.61</v>
      </c>
      <c r="H620" s="64">
        <v>10182.120000000001</v>
      </c>
      <c r="I620" s="64">
        <v>6788.08</v>
      </c>
      <c r="J620" s="65" t="s">
        <v>90</v>
      </c>
      <c r="K620" s="66">
        <v>56</v>
      </c>
      <c r="L620" s="134">
        <v>100</v>
      </c>
      <c r="M620" s="134">
        <v>100</v>
      </c>
      <c r="N620" s="135">
        <v>1527.32</v>
      </c>
      <c r="O620" s="68"/>
      <c r="P620" s="68"/>
      <c r="Q620" s="68"/>
      <c r="R620" s="68"/>
    </row>
    <row r="621" spans="1:18" s="138" customFormat="1" ht="51" customHeight="1">
      <c r="A621" s="84"/>
      <c r="B621" s="112" t="s">
        <v>573</v>
      </c>
      <c r="C621" s="80" t="s">
        <v>88</v>
      </c>
      <c r="D621" s="80"/>
      <c r="E621" s="113"/>
      <c r="F621" s="81">
        <v>21720.23</v>
      </c>
      <c r="G621" s="81">
        <v>16290.17</v>
      </c>
      <c r="H621" s="81">
        <v>2172.0300000000002</v>
      </c>
      <c r="I621" s="81">
        <v>3258.03</v>
      </c>
      <c r="J621" s="82" t="s">
        <v>90</v>
      </c>
      <c r="K621" s="83">
        <v>80</v>
      </c>
      <c r="L621" s="114">
        <v>100</v>
      </c>
      <c r="M621" s="114">
        <v>100</v>
      </c>
      <c r="N621" s="136">
        <v>488.71</v>
      </c>
      <c r="O621" s="137"/>
      <c r="P621" s="137"/>
      <c r="Q621" s="137"/>
      <c r="R621" s="137"/>
    </row>
    <row r="622" spans="1:18" s="104" customFormat="1">
      <c r="A622" s="105"/>
      <c r="B622" s="106" t="s">
        <v>82</v>
      </c>
      <c r="C622" s="107"/>
      <c r="D622" s="107"/>
      <c r="E622" s="108"/>
      <c r="F622" s="109">
        <v>61433.56</v>
      </c>
      <c r="G622" s="109">
        <v>61433.56</v>
      </c>
      <c r="H622" s="109"/>
      <c r="I622" s="101"/>
      <c r="J622" s="102"/>
      <c r="K622" s="103"/>
      <c r="L622" s="100"/>
      <c r="M622" s="100"/>
      <c r="N622" s="127"/>
    </row>
    <row r="623" spans="1:18" s="68" customFormat="1">
      <c r="A623" s="116" t="s">
        <v>54</v>
      </c>
      <c r="B623" s="116"/>
      <c r="C623" s="51" t="s">
        <v>0</v>
      </c>
      <c r="D623" s="52">
        <f>+D624+D629+D633+D636+D639</f>
        <v>15</v>
      </c>
      <c r="E623" s="4">
        <v>2459000</v>
      </c>
      <c r="F623" s="53">
        <v>3816021.3200000003</v>
      </c>
      <c r="G623" s="53">
        <v>2783065.5999999996</v>
      </c>
      <c r="H623" s="53">
        <v>516477.88999999996</v>
      </c>
      <c r="I623" s="53">
        <v>516477.83000000007</v>
      </c>
      <c r="J623" s="54"/>
      <c r="K623" s="5" t="s">
        <v>0</v>
      </c>
      <c r="L623" s="145"/>
      <c r="M623" s="146"/>
      <c r="N623" s="135"/>
    </row>
    <row r="624" spans="1:18" s="144" customFormat="1">
      <c r="A624" s="115" t="s">
        <v>99</v>
      </c>
      <c r="B624" s="115"/>
      <c r="C624" s="55"/>
      <c r="D624" s="55">
        <v>4</v>
      </c>
      <c r="E624" s="141"/>
      <c r="F624" s="57">
        <v>852335.29</v>
      </c>
      <c r="G624" s="57">
        <v>596634.68999999994</v>
      </c>
      <c r="H624" s="57">
        <v>127850.31</v>
      </c>
      <c r="I624" s="57">
        <v>127850.29000000001</v>
      </c>
      <c r="J624" s="58"/>
      <c r="K624" s="59"/>
      <c r="L624" s="142"/>
      <c r="M624" s="142"/>
      <c r="N624" s="143" t="s">
        <v>0</v>
      </c>
      <c r="O624" s="12"/>
      <c r="P624" s="12"/>
      <c r="Q624" s="12"/>
      <c r="R624" s="12"/>
    </row>
    <row r="625" spans="1:18" ht="66.75" customHeight="1">
      <c r="A625" s="62"/>
      <c r="B625" s="78" t="s">
        <v>264</v>
      </c>
      <c r="C625" s="63" t="s">
        <v>88</v>
      </c>
      <c r="D625" s="63"/>
      <c r="E625" s="4"/>
      <c r="F625" s="64">
        <v>123750</v>
      </c>
      <c r="G625" s="64">
        <v>86625</v>
      </c>
      <c r="H625" s="64">
        <v>18562.5</v>
      </c>
      <c r="I625" s="64">
        <v>18562.5</v>
      </c>
      <c r="J625" s="65" t="s">
        <v>90</v>
      </c>
      <c r="K625" s="66">
        <v>300</v>
      </c>
      <c r="L625" s="134">
        <v>100</v>
      </c>
      <c r="M625" s="134">
        <v>100</v>
      </c>
      <c r="N625" s="135">
        <v>2598.75</v>
      </c>
      <c r="O625" s="68"/>
      <c r="P625" s="68"/>
      <c r="Q625" s="68"/>
      <c r="R625" s="68"/>
    </row>
    <row r="626" spans="1:18" ht="66.75" customHeight="1">
      <c r="A626" s="62"/>
      <c r="B626" s="78" t="s">
        <v>265</v>
      </c>
      <c r="C626" s="63" t="s">
        <v>88</v>
      </c>
      <c r="D626" s="63"/>
      <c r="E626" s="4"/>
      <c r="F626" s="64">
        <v>114935.87000000001</v>
      </c>
      <c r="G626" s="64">
        <v>80455.100000000006</v>
      </c>
      <c r="H626" s="64">
        <v>17240.39</v>
      </c>
      <c r="I626" s="64">
        <v>17240.38</v>
      </c>
      <c r="J626" s="65" t="s">
        <v>90</v>
      </c>
      <c r="K626" s="66">
        <v>250</v>
      </c>
      <c r="L626" s="134">
        <v>100</v>
      </c>
      <c r="M626" s="134">
        <v>100</v>
      </c>
      <c r="N626" s="135">
        <v>2413.65</v>
      </c>
      <c r="O626" s="68"/>
      <c r="P626" s="68"/>
      <c r="Q626" s="68"/>
      <c r="R626" s="68"/>
    </row>
    <row r="627" spans="1:18" ht="66.75" customHeight="1">
      <c r="A627" s="62"/>
      <c r="B627" s="78" t="s">
        <v>266</v>
      </c>
      <c r="C627" s="63" t="s">
        <v>88</v>
      </c>
      <c r="D627" s="63"/>
      <c r="E627" s="4"/>
      <c r="F627" s="64">
        <v>173165.52000000002</v>
      </c>
      <c r="G627" s="64">
        <v>121215.86</v>
      </c>
      <c r="H627" s="64">
        <v>25974.83</v>
      </c>
      <c r="I627" s="64">
        <v>25974.83</v>
      </c>
      <c r="J627" s="65" t="s">
        <v>90</v>
      </c>
      <c r="K627" s="66">
        <v>550</v>
      </c>
      <c r="L627" s="134">
        <v>100</v>
      </c>
      <c r="M627" s="134">
        <v>100</v>
      </c>
      <c r="N627" s="135">
        <v>3636.48</v>
      </c>
      <c r="O627" s="68"/>
      <c r="P627" s="68"/>
      <c r="Q627" s="68"/>
      <c r="R627" s="68"/>
    </row>
    <row r="628" spans="1:18" ht="66.75" customHeight="1">
      <c r="A628" s="62"/>
      <c r="B628" s="69" t="s">
        <v>349</v>
      </c>
      <c r="C628" s="63" t="s">
        <v>88</v>
      </c>
      <c r="D628" s="63"/>
      <c r="E628" s="4"/>
      <c r="F628" s="64">
        <v>440483.89999999997</v>
      </c>
      <c r="G628" s="64">
        <v>308338.73</v>
      </c>
      <c r="H628" s="64">
        <v>66072.59</v>
      </c>
      <c r="I628" s="64">
        <v>66072.58</v>
      </c>
      <c r="J628" s="65" t="s">
        <v>90</v>
      </c>
      <c r="K628" s="66">
        <v>800</v>
      </c>
      <c r="L628" s="134">
        <v>100</v>
      </c>
      <c r="M628" s="134">
        <v>100</v>
      </c>
      <c r="N628" s="135">
        <v>9250.16</v>
      </c>
      <c r="O628" s="68"/>
      <c r="P628" s="68"/>
      <c r="Q628" s="68"/>
      <c r="R628" s="68"/>
    </row>
    <row r="629" spans="1:18" s="144" customFormat="1">
      <c r="A629" s="115" t="s">
        <v>100</v>
      </c>
      <c r="B629" s="115"/>
      <c r="C629" s="55"/>
      <c r="D629" s="55">
        <v>3</v>
      </c>
      <c r="E629" s="141"/>
      <c r="F629" s="57">
        <v>567854.64</v>
      </c>
      <c r="G629" s="57">
        <v>487656.9</v>
      </c>
      <c r="H629" s="57">
        <v>40098.870000000003</v>
      </c>
      <c r="I629" s="57">
        <v>40098.870000000003</v>
      </c>
      <c r="J629" s="58"/>
      <c r="K629" s="59"/>
      <c r="L629" s="142"/>
      <c r="M629" s="142"/>
      <c r="N629" s="143" t="s">
        <v>0</v>
      </c>
      <c r="O629" s="12"/>
      <c r="P629" s="12"/>
      <c r="Q629" s="12"/>
      <c r="R629" s="12"/>
    </row>
    <row r="630" spans="1:18" ht="66.75" customHeight="1">
      <c r="A630" s="62"/>
      <c r="B630" s="78" t="s">
        <v>267</v>
      </c>
      <c r="C630" s="63" t="s">
        <v>88</v>
      </c>
      <c r="D630" s="63"/>
      <c r="E630" s="4"/>
      <c r="F630" s="64">
        <v>267325.78000000003</v>
      </c>
      <c r="G630" s="64">
        <v>187128.04</v>
      </c>
      <c r="H630" s="64">
        <v>40098.870000000003</v>
      </c>
      <c r="I630" s="64">
        <v>40098.870000000003</v>
      </c>
      <c r="J630" s="65" t="s">
        <v>90</v>
      </c>
      <c r="K630" s="66">
        <v>200</v>
      </c>
      <c r="L630" s="134">
        <v>100</v>
      </c>
      <c r="M630" s="134">
        <v>100</v>
      </c>
      <c r="N630" s="135">
        <v>5613.84</v>
      </c>
      <c r="O630" s="68"/>
      <c r="P630" s="68"/>
      <c r="Q630" s="68"/>
      <c r="R630" s="68"/>
    </row>
    <row r="631" spans="1:18" ht="66.75" customHeight="1">
      <c r="A631" s="62"/>
      <c r="B631" s="78" t="s">
        <v>399</v>
      </c>
      <c r="C631" s="63" t="s">
        <v>88</v>
      </c>
      <c r="D631" s="63"/>
      <c r="E631" s="4"/>
      <c r="F631" s="64">
        <v>113291.2</v>
      </c>
      <c r="G631" s="64">
        <v>113291.2</v>
      </c>
      <c r="H631" s="64">
        <v>0</v>
      </c>
      <c r="I631" s="64">
        <v>0</v>
      </c>
      <c r="J631" s="65" t="s">
        <v>90</v>
      </c>
      <c r="K631" s="66">
        <v>950</v>
      </c>
      <c r="L631" s="134">
        <v>100</v>
      </c>
      <c r="M631" s="134">
        <v>100</v>
      </c>
      <c r="N631" s="135" t="s">
        <v>577</v>
      </c>
      <c r="O631" s="68"/>
      <c r="P631" s="68"/>
      <c r="Q631" s="68"/>
      <c r="R631" s="68"/>
    </row>
    <row r="632" spans="1:18" ht="66.75" customHeight="1">
      <c r="A632" s="62"/>
      <c r="B632" s="78" t="s">
        <v>362</v>
      </c>
      <c r="C632" s="63" t="s">
        <v>88</v>
      </c>
      <c r="D632" s="63"/>
      <c r="E632" s="4"/>
      <c r="F632" s="64">
        <v>187237.66</v>
      </c>
      <c r="G632" s="64">
        <v>187237.66</v>
      </c>
      <c r="H632" s="64">
        <v>0</v>
      </c>
      <c r="I632" s="64">
        <v>0</v>
      </c>
      <c r="J632" s="65" t="s">
        <v>90</v>
      </c>
      <c r="K632" s="66">
        <v>1000</v>
      </c>
      <c r="L632" s="134">
        <v>100</v>
      </c>
      <c r="M632" s="134">
        <v>100</v>
      </c>
      <c r="N632" s="135" t="s">
        <v>577</v>
      </c>
      <c r="O632" s="68"/>
      <c r="P632" s="68"/>
      <c r="Q632" s="68"/>
      <c r="R632" s="68"/>
    </row>
    <row r="633" spans="1:18" s="60" customFormat="1">
      <c r="A633" s="118" t="s">
        <v>103</v>
      </c>
      <c r="B633" s="119"/>
      <c r="C633" s="55"/>
      <c r="D633" s="55">
        <v>2</v>
      </c>
      <c r="E633" s="56"/>
      <c r="F633" s="57">
        <v>471732.38999999996</v>
      </c>
      <c r="G633" s="57">
        <v>330212.66000000003</v>
      </c>
      <c r="H633" s="57">
        <v>70759.87</v>
      </c>
      <c r="I633" s="57">
        <v>70759.86</v>
      </c>
      <c r="J633" s="58"/>
      <c r="K633" s="59"/>
      <c r="L633" s="55"/>
      <c r="M633" s="55"/>
      <c r="N633" s="126" t="s">
        <v>0</v>
      </c>
    </row>
    <row r="634" spans="1:18" s="288" customFormat="1" ht="56.25" customHeight="1">
      <c r="A634" s="278"/>
      <c r="B634" s="279" t="s">
        <v>464</v>
      </c>
      <c r="C634" s="280" t="s">
        <v>88</v>
      </c>
      <c r="D634" s="280"/>
      <c r="E634" s="281"/>
      <c r="F634" s="282">
        <v>166660.54999999999</v>
      </c>
      <c r="G634" s="282">
        <v>116662.38</v>
      </c>
      <c r="H634" s="282">
        <v>24999.09</v>
      </c>
      <c r="I634" s="282">
        <v>24999.08</v>
      </c>
      <c r="J634" s="283" t="s">
        <v>345</v>
      </c>
      <c r="K634" s="284">
        <v>400</v>
      </c>
      <c r="L634" s="285">
        <v>100</v>
      </c>
      <c r="M634" s="285">
        <v>100</v>
      </c>
      <c r="N634" s="286">
        <v>3499.87</v>
      </c>
      <c r="O634" s="287"/>
      <c r="P634" s="287"/>
      <c r="Q634" s="287"/>
      <c r="R634" s="287"/>
    </row>
    <row r="635" spans="1:18" s="138" customFormat="1" ht="66.75" customHeight="1">
      <c r="A635" s="84"/>
      <c r="B635" s="112" t="s">
        <v>685</v>
      </c>
      <c r="C635" s="80" t="s">
        <v>88</v>
      </c>
      <c r="D635" s="80"/>
      <c r="E635" s="113"/>
      <c r="F635" s="81">
        <v>305071.83999999997</v>
      </c>
      <c r="G635" s="81">
        <v>213550.28</v>
      </c>
      <c r="H635" s="81">
        <v>45760.78</v>
      </c>
      <c r="I635" s="81">
        <v>45760.78</v>
      </c>
      <c r="J635" s="82" t="s">
        <v>686</v>
      </c>
      <c r="K635" s="83">
        <v>500</v>
      </c>
      <c r="L635" s="114">
        <v>100</v>
      </c>
      <c r="M635" s="114">
        <v>100</v>
      </c>
      <c r="N635" s="136">
        <v>6406.5</v>
      </c>
      <c r="O635" s="137"/>
      <c r="P635" s="137"/>
      <c r="Q635" s="137"/>
      <c r="R635" s="137"/>
    </row>
    <row r="636" spans="1:18" s="144" customFormat="1">
      <c r="A636" s="115" t="s">
        <v>101</v>
      </c>
      <c r="B636" s="115"/>
      <c r="C636" s="55"/>
      <c r="D636" s="55">
        <v>2</v>
      </c>
      <c r="E636" s="141"/>
      <c r="F636" s="57">
        <v>822540.96000000008</v>
      </c>
      <c r="G636" s="57">
        <v>575778.66999999993</v>
      </c>
      <c r="H636" s="57">
        <v>123381.15</v>
      </c>
      <c r="I636" s="57">
        <v>123381.14000000001</v>
      </c>
      <c r="J636" s="58"/>
      <c r="K636" s="59"/>
      <c r="L636" s="142"/>
      <c r="M636" s="142"/>
      <c r="N636" s="143" t="s">
        <v>0</v>
      </c>
      <c r="O636" s="12"/>
      <c r="P636" s="12"/>
      <c r="Q636" s="12"/>
      <c r="R636" s="12"/>
    </row>
    <row r="637" spans="1:18" ht="66.75" customHeight="1">
      <c r="A637" s="62"/>
      <c r="B637" s="78" t="s">
        <v>268</v>
      </c>
      <c r="C637" s="63" t="s">
        <v>88</v>
      </c>
      <c r="D637" s="63"/>
      <c r="E637" s="4"/>
      <c r="F637" s="64">
        <v>248674.9</v>
      </c>
      <c r="G637" s="64">
        <v>174072.43</v>
      </c>
      <c r="H637" s="64">
        <v>37301.24</v>
      </c>
      <c r="I637" s="64">
        <v>37301.230000000003</v>
      </c>
      <c r="J637" s="65" t="s">
        <v>90</v>
      </c>
      <c r="K637" s="66">
        <v>400</v>
      </c>
      <c r="L637" s="134">
        <v>100</v>
      </c>
      <c r="M637" s="134">
        <v>100</v>
      </c>
      <c r="N637" s="135">
        <v>5222.17</v>
      </c>
      <c r="O637" s="68"/>
      <c r="P637" s="68"/>
      <c r="Q637" s="68"/>
      <c r="R637" s="68"/>
    </row>
    <row r="638" spans="1:18" ht="66.75" customHeight="1">
      <c r="A638" s="62"/>
      <c r="B638" s="78" t="s">
        <v>269</v>
      </c>
      <c r="C638" s="63" t="s">
        <v>88</v>
      </c>
      <c r="D638" s="63"/>
      <c r="E638" s="4"/>
      <c r="F638" s="64">
        <v>573866.06000000006</v>
      </c>
      <c r="G638" s="64">
        <v>401706.23999999999</v>
      </c>
      <c r="H638" s="64">
        <v>86079.91</v>
      </c>
      <c r="I638" s="64">
        <v>86079.91</v>
      </c>
      <c r="J638" s="65" t="s">
        <v>90</v>
      </c>
      <c r="K638" s="66">
        <v>700</v>
      </c>
      <c r="L638" s="134">
        <v>100</v>
      </c>
      <c r="M638" s="134">
        <v>100</v>
      </c>
      <c r="N638" s="135">
        <v>12051.19</v>
      </c>
      <c r="O638" s="68"/>
      <c r="P638" s="68"/>
      <c r="Q638" s="68"/>
      <c r="R638" s="68"/>
    </row>
    <row r="639" spans="1:18" s="144" customFormat="1">
      <c r="A639" s="115" t="s">
        <v>102</v>
      </c>
      <c r="B639" s="115"/>
      <c r="C639" s="55" t="s">
        <v>0</v>
      </c>
      <c r="D639" s="55">
        <v>4</v>
      </c>
      <c r="E639" s="141"/>
      <c r="F639" s="57">
        <v>1029251.16</v>
      </c>
      <c r="G639" s="57">
        <v>720475.79999999993</v>
      </c>
      <c r="H639" s="57">
        <v>154387.69</v>
      </c>
      <c r="I639" s="57">
        <v>154387.67000000001</v>
      </c>
      <c r="J639" s="58"/>
      <c r="K639" s="59"/>
      <c r="L639" s="142"/>
      <c r="M639" s="142"/>
      <c r="N639" s="143" t="s">
        <v>0</v>
      </c>
      <c r="O639" s="12"/>
      <c r="P639" s="12"/>
      <c r="Q639" s="12"/>
      <c r="R639" s="12"/>
    </row>
    <row r="640" spans="1:18" ht="66.75" customHeight="1">
      <c r="A640" s="62"/>
      <c r="B640" s="78" t="s">
        <v>270</v>
      </c>
      <c r="C640" s="63" t="s">
        <v>88</v>
      </c>
      <c r="D640" s="63"/>
      <c r="E640" s="4"/>
      <c r="F640" s="64">
        <v>288979.82</v>
      </c>
      <c r="G640" s="64">
        <v>202285.87</v>
      </c>
      <c r="H640" s="64">
        <v>43346.98</v>
      </c>
      <c r="I640" s="64">
        <v>43346.97</v>
      </c>
      <c r="J640" s="65" t="s">
        <v>90</v>
      </c>
      <c r="K640" s="66">
        <v>500</v>
      </c>
      <c r="L640" s="134">
        <v>100</v>
      </c>
      <c r="M640" s="134">
        <v>100</v>
      </c>
      <c r="N640" s="135">
        <v>6068.57</v>
      </c>
      <c r="O640" s="68"/>
      <c r="P640" s="68"/>
      <c r="Q640" s="68"/>
      <c r="R640" s="68"/>
    </row>
    <row r="641" spans="1:18" ht="66.75" customHeight="1">
      <c r="A641" s="62"/>
      <c r="B641" s="78" t="s">
        <v>271</v>
      </c>
      <c r="C641" s="63" t="s">
        <v>88</v>
      </c>
      <c r="D641" s="63"/>
      <c r="E641" s="4"/>
      <c r="F641" s="64">
        <v>351121.94</v>
      </c>
      <c r="G641" s="64">
        <v>245785.35</v>
      </c>
      <c r="H641" s="64">
        <v>52668.3</v>
      </c>
      <c r="I641" s="64">
        <v>52668.29</v>
      </c>
      <c r="J641" s="65" t="s">
        <v>90</v>
      </c>
      <c r="K641" s="66">
        <v>7000</v>
      </c>
      <c r="L641" s="134">
        <v>100</v>
      </c>
      <c r="M641" s="134">
        <v>100</v>
      </c>
      <c r="N641" s="135">
        <v>7373.56</v>
      </c>
      <c r="O641" s="68"/>
      <c r="P641" s="68"/>
      <c r="Q641" s="68"/>
      <c r="R641" s="68"/>
    </row>
    <row r="642" spans="1:18" ht="66.75" customHeight="1">
      <c r="A642" s="62"/>
      <c r="B642" s="78" t="s">
        <v>272</v>
      </c>
      <c r="C642" s="63" t="s">
        <v>88</v>
      </c>
      <c r="D642" s="63"/>
      <c r="E642" s="4"/>
      <c r="F642" s="64">
        <v>262931</v>
      </c>
      <c r="G642" s="64">
        <v>184051.7</v>
      </c>
      <c r="H642" s="64">
        <v>39439.65</v>
      </c>
      <c r="I642" s="64">
        <v>39439.65</v>
      </c>
      <c r="J642" s="65" t="s">
        <v>90</v>
      </c>
      <c r="K642" s="66">
        <v>800</v>
      </c>
      <c r="L642" s="134">
        <v>100</v>
      </c>
      <c r="M642" s="134">
        <v>100</v>
      </c>
      <c r="N642" s="135">
        <v>5521.55</v>
      </c>
      <c r="O642" s="68"/>
      <c r="P642" s="68"/>
      <c r="Q642" s="68"/>
      <c r="R642" s="68"/>
    </row>
    <row r="643" spans="1:18" ht="66.75" customHeight="1">
      <c r="A643" s="62"/>
      <c r="B643" s="78" t="s">
        <v>273</v>
      </c>
      <c r="C643" s="63" t="s">
        <v>88</v>
      </c>
      <c r="D643" s="63"/>
      <c r="E643" s="4"/>
      <c r="F643" s="64">
        <v>126218.4</v>
      </c>
      <c r="G643" s="64">
        <v>88352.88</v>
      </c>
      <c r="H643" s="64">
        <v>18932.759999999998</v>
      </c>
      <c r="I643" s="64">
        <v>18932.759999999998</v>
      </c>
      <c r="J643" s="65" t="s">
        <v>90</v>
      </c>
      <c r="K643" s="66">
        <v>250</v>
      </c>
      <c r="L643" s="134">
        <v>100</v>
      </c>
      <c r="M643" s="134">
        <v>100</v>
      </c>
      <c r="N643" s="135">
        <v>2650.59</v>
      </c>
      <c r="O643" s="68"/>
      <c r="P643" s="68"/>
      <c r="Q643" s="68"/>
      <c r="R643" s="68"/>
    </row>
    <row r="644" spans="1:18" s="149" customFormat="1">
      <c r="A644" s="105"/>
      <c r="B644" s="106" t="s">
        <v>82</v>
      </c>
      <c r="C644" s="107"/>
      <c r="D644" s="107"/>
      <c r="E644" s="147"/>
      <c r="F644" s="109">
        <v>72306.87999999999</v>
      </c>
      <c r="G644" s="109">
        <v>72306.87999999999</v>
      </c>
      <c r="H644" s="109"/>
      <c r="I644" s="101"/>
      <c r="J644" s="102"/>
      <c r="K644" s="103"/>
      <c r="L644" s="148"/>
      <c r="M644" s="148"/>
      <c r="N644" s="135"/>
      <c r="O644" s="68"/>
      <c r="P644" s="68"/>
      <c r="Q644" s="68"/>
      <c r="R644" s="68"/>
    </row>
    <row r="645" spans="1:18" s="20" customFormat="1">
      <c r="A645" s="116" t="s">
        <v>55</v>
      </c>
      <c r="B645" s="116"/>
      <c r="C645" s="51" t="s">
        <v>0</v>
      </c>
      <c r="D645" s="52">
        <f>+D646+D650+D653</f>
        <v>6</v>
      </c>
      <c r="E645" s="14">
        <v>752000</v>
      </c>
      <c r="F645" s="53">
        <v>1178323.98</v>
      </c>
      <c r="G645" s="53">
        <v>851808.34000000008</v>
      </c>
      <c r="H645" s="53">
        <v>151231.39000000001</v>
      </c>
      <c r="I645" s="53">
        <v>175284.25000000003</v>
      </c>
      <c r="J645" s="54"/>
      <c r="K645" s="5" t="s">
        <v>0</v>
      </c>
      <c r="L645" s="52"/>
      <c r="M645" s="51"/>
      <c r="N645" s="127"/>
    </row>
    <row r="646" spans="1:18" s="144" customFormat="1">
      <c r="A646" s="115" t="s">
        <v>114</v>
      </c>
      <c r="B646" s="115"/>
      <c r="C646" s="55"/>
      <c r="D646" s="55">
        <v>3</v>
      </c>
      <c r="E646" s="141"/>
      <c r="F646" s="57">
        <v>829268.75</v>
      </c>
      <c r="G646" s="57">
        <v>555191.54</v>
      </c>
      <c r="H646" s="57">
        <v>116300</v>
      </c>
      <c r="I646" s="57">
        <v>157777.21000000002</v>
      </c>
      <c r="J646" s="58"/>
      <c r="K646" s="59"/>
      <c r="L646" s="142"/>
      <c r="M646" s="142"/>
      <c r="N646" s="143" t="s">
        <v>0</v>
      </c>
      <c r="O646" s="12"/>
      <c r="P646" s="12"/>
      <c r="Q646" s="12"/>
      <c r="R646" s="12"/>
    </row>
    <row r="647" spans="1:18" s="138" customFormat="1" ht="56.25" customHeight="1">
      <c r="A647" s="84"/>
      <c r="B647" s="112" t="s">
        <v>688</v>
      </c>
      <c r="C647" s="80" t="s">
        <v>88</v>
      </c>
      <c r="D647" s="80"/>
      <c r="E647" s="113"/>
      <c r="F647" s="81">
        <v>370219.32</v>
      </c>
      <c r="G647" s="81">
        <v>165000</v>
      </c>
      <c r="H647" s="81">
        <v>70000</v>
      </c>
      <c r="I647" s="81">
        <v>135219.32</v>
      </c>
      <c r="J647" s="82" t="s">
        <v>692</v>
      </c>
      <c r="K647" s="83">
        <v>150</v>
      </c>
      <c r="L647" s="114">
        <v>100</v>
      </c>
      <c r="M647" s="114">
        <v>100</v>
      </c>
      <c r="N647" s="136">
        <v>0</v>
      </c>
      <c r="O647" s="137"/>
      <c r="P647" s="137"/>
      <c r="Q647" s="137"/>
      <c r="R647" s="137"/>
    </row>
    <row r="648" spans="1:18" s="138" customFormat="1" ht="56.25" customHeight="1">
      <c r="A648" s="84"/>
      <c r="B648" s="112" t="s">
        <v>689</v>
      </c>
      <c r="C648" s="80" t="s">
        <v>88</v>
      </c>
      <c r="D648" s="80"/>
      <c r="E648" s="113"/>
      <c r="F648" s="81">
        <v>213177.03</v>
      </c>
      <c r="G648" s="81">
        <v>181200</v>
      </c>
      <c r="H648" s="81">
        <v>21300</v>
      </c>
      <c r="I648" s="81">
        <v>10677.03</v>
      </c>
      <c r="J648" s="82" t="s">
        <v>693</v>
      </c>
      <c r="K648" s="83">
        <v>100</v>
      </c>
      <c r="L648" s="114">
        <v>100</v>
      </c>
      <c r="M648" s="114">
        <v>100</v>
      </c>
      <c r="N648" s="136">
        <v>0</v>
      </c>
      <c r="O648" s="137"/>
      <c r="P648" s="137"/>
      <c r="Q648" s="137"/>
      <c r="R648" s="137"/>
    </row>
    <row r="649" spans="1:18" s="138" customFormat="1" ht="56.25" customHeight="1">
      <c r="A649" s="84"/>
      <c r="B649" s="112" t="s">
        <v>690</v>
      </c>
      <c r="C649" s="80" t="s">
        <v>88</v>
      </c>
      <c r="D649" s="80"/>
      <c r="E649" s="113"/>
      <c r="F649" s="81">
        <v>245872.40000000002</v>
      </c>
      <c r="G649" s="81">
        <v>208991.54</v>
      </c>
      <c r="H649" s="81">
        <v>25000</v>
      </c>
      <c r="I649" s="81">
        <v>11880.86</v>
      </c>
      <c r="J649" s="82" t="s">
        <v>694</v>
      </c>
      <c r="K649" s="83">
        <v>3000</v>
      </c>
      <c r="L649" s="114">
        <v>100</v>
      </c>
      <c r="M649" s="114">
        <v>100</v>
      </c>
      <c r="N649" s="136">
        <v>0</v>
      </c>
      <c r="O649" s="137"/>
      <c r="P649" s="137"/>
      <c r="Q649" s="137"/>
      <c r="R649" s="137"/>
    </row>
    <row r="650" spans="1:18" s="60" customFormat="1">
      <c r="A650" s="115" t="s">
        <v>99</v>
      </c>
      <c r="B650" s="115"/>
      <c r="C650" s="55"/>
      <c r="D650" s="55">
        <v>2</v>
      </c>
      <c r="E650" s="56"/>
      <c r="F650" s="57">
        <v>132490.31</v>
      </c>
      <c r="G650" s="57">
        <v>112616.8</v>
      </c>
      <c r="H650" s="57">
        <v>13331.39</v>
      </c>
      <c r="I650" s="57">
        <v>6542.12</v>
      </c>
      <c r="J650" s="58"/>
      <c r="K650" s="59"/>
      <c r="L650" s="55"/>
      <c r="M650" s="55"/>
      <c r="N650" s="126" t="s">
        <v>0</v>
      </c>
    </row>
    <row r="651" spans="1:18" s="288" customFormat="1" ht="54.75" customHeight="1">
      <c r="A651" s="278"/>
      <c r="B651" s="279" t="s">
        <v>497</v>
      </c>
      <c r="C651" s="280" t="s">
        <v>88</v>
      </c>
      <c r="D651" s="280"/>
      <c r="E651" s="281"/>
      <c r="F651" s="282">
        <v>63313.880000000005</v>
      </c>
      <c r="G651" s="282">
        <v>53816.800000000003</v>
      </c>
      <c r="H651" s="282">
        <v>6331.39</v>
      </c>
      <c r="I651" s="282">
        <v>3165.69</v>
      </c>
      <c r="J651" s="283" t="s">
        <v>90</v>
      </c>
      <c r="K651" s="284">
        <v>120</v>
      </c>
      <c r="L651" s="285">
        <v>100</v>
      </c>
      <c r="M651" s="285">
        <v>100</v>
      </c>
      <c r="N651" s="286">
        <v>0</v>
      </c>
      <c r="O651" s="287"/>
      <c r="P651" s="287"/>
      <c r="Q651" s="287"/>
      <c r="R651" s="287"/>
    </row>
    <row r="652" spans="1:18" s="138" customFormat="1" ht="66.75" customHeight="1">
      <c r="A652" s="84"/>
      <c r="B652" s="112" t="s">
        <v>498</v>
      </c>
      <c r="C652" s="80" t="s">
        <v>88</v>
      </c>
      <c r="D652" s="80"/>
      <c r="E652" s="113"/>
      <c r="F652" s="81">
        <v>69176.429999999993</v>
      </c>
      <c r="G652" s="81">
        <v>58800</v>
      </c>
      <c r="H652" s="81">
        <v>7000</v>
      </c>
      <c r="I652" s="81">
        <v>3376.43</v>
      </c>
      <c r="J652" s="82" t="s">
        <v>90</v>
      </c>
      <c r="K652" s="83">
        <v>500</v>
      </c>
      <c r="L652" s="114">
        <v>100</v>
      </c>
      <c r="M652" s="114">
        <v>100</v>
      </c>
      <c r="N652" s="136">
        <v>0</v>
      </c>
      <c r="O652" s="137"/>
      <c r="P652" s="137"/>
      <c r="Q652" s="137"/>
      <c r="R652" s="137"/>
    </row>
    <row r="653" spans="1:18" s="60" customFormat="1">
      <c r="A653" s="115" t="s">
        <v>101</v>
      </c>
      <c r="B653" s="115"/>
      <c r="C653" s="55"/>
      <c r="D653" s="55">
        <v>1</v>
      </c>
      <c r="E653" s="56"/>
      <c r="F653" s="57">
        <v>216564.92</v>
      </c>
      <c r="G653" s="57">
        <v>184000</v>
      </c>
      <c r="H653" s="57">
        <v>21600</v>
      </c>
      <c r="I653" s="57">
        <v>10964.92</v>
      </c>
      <c r="J653" s="58"/>
      <c r="K653" s="59"/>
      <c r="L653" s="55"/>
      <c r="M653" s="55"/>
      <c r="N653" s="126" t="s">
        <v>0</v>
      </c>
    </row>
    <row r="654" spans="1:18" s="138" customFormat="1" ht="66.75" customHeight="1">
      <c r="A654" s="84"/>
      <c r="B654" s="112" t="s">
        <v>691</v>
      </c>
      <c r="C654" s="80" t="s">
        <v>88</v>
      </c>
      <c r="D654" s="80"/>
      <c r="E654" s="113"/>
      <c r="F654" s="81">
        <v>216564.92</v>
      </c>
      <c r="G654" s="81">
        <v>184000</v>
      </c>
      <c r="H654" s="81">
        <v>21600</v>
      </c>
      <c r="I654" s="81">
        <v>10964.92</v>
      </c>
      <c r="J654" s="82" t="s">
        <v>90</v>
      </c>
      <c r="K654" s="83">
        <v>3000</v>
      </c>
      <c r="L654" s="114">
        <v>100</v>
      </c>
      <c r="M654" s="114">
        <v>100</v>
      </c>
      <c r="N654" s="136">
        <v>0</v>
      </c>
      <c r="O654" s="137"/>
      <c r="P654" s="137"/>
      <c r="Q654" s="137"/>
      <c r="R654" s="137"/>
    </row>
    <row r="655" spans="1:18" s="104" customFormat="1">
      <c r="A655" s="105"/>
      <c r="B655" s="106" t="s">
        <v>82</v>
      </c>
      <c r="C655" s="107"/>
      <c r="D655" s="107"/>
      <c r="E655" s="108"/>
      <c r="F655" s="109">
        <v>0</v>
      </c>
      <c r="G655" s="109">
        <v>0</v>
      </c>
      <c r="H655" s="109"/>
      <c r="I655" s="101"/>
      <c r="J655" s="102"/>
      <c r="K655" s="103"/>
      <c r="L655" s="100"/>
      <c r="M655" s="100"/>
      <c r="N655" s="127"/>
    </row>
    <row r="656" spans="1:18" s="20" customFormat="1">
      <c r="A656" s="116" t="s">
        <v>56</v>
      </c>
      <c r="B656" s="116"/>
      <c r="C656" s="51" t="s">
        <v>0</v>
      </c>
      <c r="D656" s="52">
        <f>+D657+D660</f>
        <v>3</v>
      </c>
      <c r="E656" s="14">
        <v>556000</v>
      </c>
      <c r="F656" s="53">
        <v>651200</v>
      </c>
      <c r="G656" s="53">
        <v>553520</v>
      </c>
      <c r="H656" s="53">
        <v>59490</v>
      </c>
      <c r="I656" s="53">
        <v>38190</v>
      </c>
      <c r="J656" s="54"/>
      <c r="K656" s="5" t="s">
        <v>0</v>
      </c>
      <c r="L656" s="52"/>
      <c r="M656" s="51"/>
      <c r="N656" s="127"/>
    </row>
    <row r="657" spans="1:18" s="60" customFormat="1">
      <c r="A657" s="115" t="s">
        <v>114</v>
      </c>
      <c r="B657" s="115"/>
      <c r="C657" s="55"/>
      <c r="D657" s="55">
        <v>2</v>
      </c>
      <c r="E657" s="56"/>
      <c r="F657" s="57">
        <v>546600</v>
      </c>
      <c r="G657" s="57">
        <v>464610</v>
      </c>
      <c r="H657" s="57">
        <v>49030</v>
      </c>
      <c r="I657" s="57">
        <v>32960</v>
      </c>
      <c r="J657" s="58"/>
      <c r="K657" s="59"/>
      <c r="L657" s="55"/>
      <c r="M657" s="55"/>
      <c r="N657" s="126" t="s">
        <v>0</v>
      </c>
    </row>
    <row r="658" spans="1:18" s="138" customFormat="1" ht="66.75" customHeight="1">
      <c r="A658" s="84"/>
      <c r="B658" s="112" t="s">
        <v>524</v>
      </c>
      <c r="C658" s="80" t="s">
        <v>89</v>
      </c>
      <c r="D658" s="80"/>
      <c r="E658" s="113"/>
      <c r="F658" s="81">
        <v>321400</v>
      </c>
      <c r="G658" s="81">
        <v>273190</v>
      </c>
      <c r="H658" s="81">
        <v>32140</v>
      </c>
      <c r="I658" s="81">
        <v>16070</v>
      </c>
      <c r="J658" s="82" t="s">
        <v>526</v>
      </c>
      <c r="K658" s="83">
        <v>450</v>
      </c>
      <c r="L658" s="114">
        <v>100</v>
      </c>
      <c r="M658" s="114">
        <v>100</v>
      </c>
      <c r="N658" s="136">
        <v>0</v>
      </c>
      <c r="O658" s="137"/>
      <c r="P658" s="137"/>
      <c r="Q658" s="137"/>
      <c r="R658" s="137"/>
    </row>
    <row r="659" spans="1:18" s="138" customFormat="1" ht="66.75" customHeight="1">
      <c r="A659" s="84"/>
      <c r="B659" s="112" t="s">
        <v>656</v>
      </c>
      <c r="C659" s="80" t="s">
        <v>89</v>
      </c>
      <c r="D659" s="80"/>
      <c r="E659" s="113"/>
      <c r="F659" s="81">
        <v>225200</v>
      </c>
      <c r="G659" s="81">
        <v>191420</v>
      </c>
      <c r="H659" s="81">
        <v>16890</v>
      </c>
      <c r="I659" s="81">
        <v>16890</v>
      </c>
      <c r="J659" s="82" t="s">
        <v>657</v>
      </c>
      <c r="K659" s="83">
        <v>250</v>
      </c>
      <c r="L659" s="114">
        <v>100</v>
      </c>
      <c r="M659" s="114">
        <v>100</v>
      </c>
      <c r="N659" s="136">
        <v>0</v>
      </c>
      <c r="O659" s="137"/>
      <c r="P659" s="137"/>
      <c r="Q659" s="137"/>
      <c r="R659" s="137"/>
    </row>
    <row r="660" spans="1:18" s="60" customFormat="1">
      <c r="A660" s="115" t="s">
        <v>145</v>
      </c>
      <c r="B660" s="115"/>
      <c r="C660" s="55"/>
      <c r="D660" s="55">
        <v>1</v>
      </c>
      <c r="E660" s="56"/>
      <c r="F660" s="57">
        <v>104600</v>
      </c>
      <c r="G660" s="57">
        <v>88910</v>
      </c>
      <c r="H660" s="57">
        <v>10460</v>
      </c>
      <c r="I660" s="57">
        <v>5230</v>
      </c>
      <c r="J660" s="58"/>
      <c r="K660" s="59"/>
      <c r="L660" s="55"/>
      <c r="M660" s="55"/>
      <c r="N660" s="126" t="s">
        <v>0</v>
      </c>
    </row>
    <row r="661" spans="1:18" s="138" customFormat="1" ht="66.75" customHeight="1">
      <c r="A661" s="84"/>
      <c r="B661" s="112" t="s">
        <v>525</v>
      </c>
      <c r="C661" s="80" t="s">
        <v>89</v>
      </c>
      <c r="D661" s="80"/>
      <c r="E661" s="113"/>
      <c r="F661" s="81">
        <v>104600</v>
      </c>
      <c r="G661" s="81">
        <v>88910</v>
      </c>
      <c r="H661" s="81">
        <v>10460</v>
      </c>
      <c r="I661" s="81">
        <v>5230</v>
      </c>
      <c r="J661" s="82" t="s">
        <v>527</v>
      </c>
      <c r="K661" s="83">
        <v>200</v>
      </c>
      <c r="L661" s="114">
        <v>100</v>
      </c>
      <c r="M661" s="114">
        <v>100</v>
      </c>
      <c r="N661" s="136">
        <v>0</v>
      </c>
      <c r="O661" s="137"/>
      <c r="P661" s="137"/>
      <c r="Q661" s="137"/>
      <c r="R661" s="137"/>
    </row>
    <row r="662" spans="1:18" s="104" customFormat="1">
      <c r="A662" s="105"/>
      <c r="B662" s="106" t="s">
        <v>82</v>
      </c>
      <c r="C662" s="107"/>
      <c r="D662" s="107"/>
      <c r="E662" s="108"/>
      <c r="F662" s="109">
        <v>0</v>
      </c>
      <c r="G662" s="109">
        <v>0</v>
      </c>
      <c r="H662" s="109"/>
      <c r="I662" s="101"/>
      <c r="J662" s="102"/>
      <c r="K662" s="103"/>
      <c r="L662" s="100"/>
      <c r="M662" s="100"/>
      <c r="N662" s="127"/>
    </row>
    <row r="663" spans="1:18" s="20" customFormat="1">
      <c r="A663" s="116" t="s">
        <v>57</v>
      </c>
      <c r="B663" s="116"/>
      <c r="C663" s="51" t="s">
        <v>0</v>
      </c>
      <c r="D663" s="52">
        <f>+D664</f>
        <v>5</v>
      </c>
      <c r="E663" s="14">
        <v>813000</v>
      </c>
      <c r="F663" s="53">
        <v>967764.37</v>
      </c>
      <c r="G663" s="53">
        <v>826209.86</v>
      </c>
      <c r="H663" s="53">
        <v>88855.63</v>
      </c>
      <c r="I663" s="53">
        <v>52698.880000000005</v>
      </c>
      <c r="J663" s="54"/>
      <c r="K663" s="5" t="s">
        <v>0</v>
      </c>
      <c r="L663" s="52"/>
      <c r="M663" s="51"/>
      <c r="N663" s="127"/>
    </row>
    <row r="664" spans="1:18" s="60" customFormat="1">
      <c r="A664" s="115" t="s">
        <v>99</v>
      </c>
      <c r="B664" s="115"/>
      <c r="C664" s="55"/>
      <c r="D664" s="55">
        <v>5</v>
      </c>
      <c r="E664" s="56"/>
      <c r="F664" s="57">
        <v>943700</v>
      </c>
      <c r="G664" s="57">
        <v>802145.49</v>
      </c>
      <c r="H664" s="57">
        <v>88855.63</v>
      </c>
      <c r="I664" s="57">
        <v>52698.880000000005</v>
      </c>
      <c r="J664" s="58"/>
      <c r="K664" s="59"/>
      <c r="L664" s="55"/>
      <c r="M664" s="55"/>
      <c r="N664" s="126" t="s">
        <v>0</v>
      </c>
    </row>
    <row r="665" spans="1:18" ht="66.75" customHeight="1">
      <c r="A665" s="62"/>
      <c r="B665" s="78" t="s">
        <v>331</v>
      </c>
      <c r="C665" s="63" t="s">
        <v>89</v>
      </c>
      <c r="D665" s="63"/>
      <c r="E665" s="4"/>
      <c r="F665" s="64">
        <v>222425</v>
      </c>
      <c r="G665" s="64">
        <v>189061.25</v>
      </c>
      <c r="H665" s="64">
        <v>22242.5</v>
      </c>
      <c r="I665" s="64">
        <v>11121.25</v>
      </c>
      <c r="J665" s="65" t="s">
        <v>90</v>
      </c>
      <c r="K665" s="66">
        <v>60</v>
      </c>
      <c r="L665" s="134">
        <v>100</v>
      </c>
      <c r="M665" s="134">
        <v>100</v>
      </c>
      <c r="N665" s="135">
        <v>5671.84</v>
      </c>
      <c r="O665" s="68"/>
      <c r="P665" s="68"/>
      <c r="Q665" s="68"/>
      <c r="R665" s="68"/>
    </row>
    <row r="666" spans="1:18" ht="66.75" customHeight="1">
      <c r="A666" s="62"/>
      <c r="B666" s="78" t="s">
        <v>332</v>
      </c>
      <c r="C666" s="63" t="s">
        <v>89</v>
      </c>
      <c r="D666" s="63"/>
      <c r="E666" s="4"/>
      <c r="F666" s="64">
        <v>220575</v>
      </c>
      <c r="G666" s="64">
        <v>187488.74</v>
      </c>
      <c r="H666" s="64">
        <v>16543.13</v>
      </c>
      <c r="I666" s="64">
        <v>16543.13</v>
      </c>
      <c r="J666" s="65" t="s">
        <v>90</v>
      </c>
      <c r="K666" s="66">
        <v>45</v>
      </c>
      <c r="L666" s="134">
        <v>100</v>
      </c>
      <c r="M666" s="134">
        <v>100</v>
      </c>
      <c r="N666" s="135">
        <v>5624.66</v>
      </c>
      <c r="O666" s="68"/>
      <c r="P666" s="68"/>
      <c r="Q666" s="68"/>
      <c r="R666" s="68"/>
    </row>
    <row r="667" spans="1:18" ht="66.75" customHeight="1">
      <c r="A667" s="62"/>
      <c r="B667" s="78" t="s">
        <v>333</v>
      </c>
      <c r="C667" s="63" t="s">
        <v>89</v>
      </c>
      <c r="D667" s="63"/>
      <c r="E667" s="4"/>
      <c r="F667" s="64">
        <v>147760</v>
      </c>
      <c r="G667" s="64">
        <v>125596</v>
      </c>
      <c r="H667" s="64">
        <v>14776</v>
      </c>
      <c r="I667" s="64">
        <v>7388</v>
      </c>
      <c r="J667" s="65" t="s">
        <v>90</v>
      </c>
      <c r="K667" s="66">
        <v>40</v>
      </c>
      <c r="L667" s="134">
        <v>100</v>
      </c>
      <c r="M667" s="134">
        <v>100</v>
      </c>
      <c r="N667" s="135">
        <v>3767.88</v>
      </c>
      <c r="O667" s="68"/>
      <c r="P667" s="68"/>
      <c r="Q667" s="68"/>
      <c r="R667" s="68"/>
    </row>
    <row r="668" spans="1:18" s="288" customFormat="1" ht="96.75" customHeight="1">
      <c r="A668" s="278"/>
      <c r="B668" s="279" t="s">
        <v>499</v>
      </c>
      <c r="C668" s="280" t="s">
        <v>89</v>
      </c>
      <c r="D668" s="280"/>
      <c r="E668" s="281"/>
      <c r="F668" s="282">
        <v>176470</v>
      </c>
      <c r="G668" s="282">
        <v>150000</v>
      </c>
      <c r="H668" s="282">
        <v>17647</v>
      </c>
      <c r="I668" s="282">
        <v>8823</v>
      </c>
      <c r="J668" s="283" t="s">
        <v>90</v>
      </c>
      <c r="K668" s="284">
        <v>600</v>
      </c>
      <c r="L668" s="285">
        <v>100</v>
      </c>
      <c r="M668" s="285">
        <v>100</v>
      </c>
      <c r="N668" s="286">
        <v>4500</v>
      </c>
      <c r="O668" s="287"/>
      <c r="P668" s="287"/>
      <c r="Q668" s="287"/>
      <c r="R668" s="287"/>
    </row>
    <row r="669" spans="1:18" s="138" customFormat="1" ht="47.25" customHeight="1">
      <c r="A669" s="84"/>
      <c r="B669" s="112" t="s">
        <v>707</v>
      </c>
      <c r="C669" s="80" t="s">
        <v>89</v>
      </c>
      <c r="D669" s="80"/>
      <c r="E669" s="113"/>
      <c r="F669" s="81">
        <v>176470</v>
      </c>
      <c r="G669" s="81">
        <v>149999.5</v>
      </c>
      <c r="H669" s="81">
        <v>17647</v>
      </c>
      <c r="I669" s="81">
        <v>8823.5</v>
      </c>
      <c r="J669" s="82" t="s">
        <v>90</v>
      </c>
      <c r="K669" s="83">
        <v>600</v>
      </c>
      <c r="L669" s="114">
        <v>100</v>
      </c>
      <c r="M669" s="114">
        <v>100</v>
      </c>
      <c r="N669" s="136">
        <v>4499.99</v>
      </c>
      <c r="O669" s="137"/>
      <c r="P669" s="137"/>
      <c r="Q669" s="137"/>
      <c r="R669" s="137"/>
    </row>
    <row r="670" spans="1:18" s="104" customFormat="1">
      <c r="A670" s="105"/>
      <c r="B670" s="106" t="s">
        <v>82</v>
      </c>
      <c r="C670" s="107"/>
      <c r="D670" s="107"/>
      <c r="E670" s="108"/>
      <c r="F670" s="109">
        <v>24064.370000000003</v>
      </c>
      <c r="G670" s="109">
        <v>24064.370000000003</v>
      </c>
      <c r="H670" s="109"/>
      <c r="I670" s="101"/>
      <c r="J670" s="102"/>
      <c r="K670" s="103"/>
      <c r="L670" s="100"/>
      <c r="M670" s="100"/>
      <c r="N670" s="127"/>
    </row>
    <row r="671" spans="1:18" s="20" customFormat="1">
      <c r="A671" s="116" t="s">
        <v>58</v>
      </c>
      <c r="B671" s="116"/>
      <c r="C671" s="51" t="s">
        <v>0</v>
      </c>
      <c r="D671" s="52">
        <f>+D672+D675+D677+D679+D681</f>
        <v>6</v>
      </c>
      <c r="E671" s="14">
        <v>729000</v>
      </c>
      <c r="F671" s="53">
        <v>1216444.9200000002</v>
      </c>
      <c r="G671" s="53">
        <v>1038515.39</v>
      </c>
      <c r="H671" s="53">
        <v>88964.76999999999</v>
      </c>
      <c r="I671" s="53">
        <v>88964.76</v>
      </c>
      <c r="J671" s="54"/>
      <c r="K671" s="5" t="s">
        <v>0</v>
      </c>
      <c r="L671" s="52"/>
      <c r="M671" s="51"/>
      <c r="N671" s="127"/>
    </row>
    <row r="672" spans="1:18" s="60" customFormat="1">
      <c r="A672" s="115" t="s">
        <v>114</v>
      </c>
      <c r="B672" s="115"/>
      <c r="C672" s="55"/>
      <c r="D672" s="55">
        <v>2</v>
      </c>
      <c r="E672" s="56"/>
      <c r="F672" s="57">
        <v>587693.39</v>
      </c>
      <c r="G672" s="57">
        <v>499539.38</v>
      </c>
      <c r="H672" s="57">
        <v>44077.009999999995</v>
      </c>
      <c r="I672" s="57">
        <v>44077</v>
      </c>
      <c r="J672" s="58"/>
      <c r="K672" s="59"/>
      <c r="L672" s="55"/>
      <c r="M672" s="55"/>
      <c r="N672" s="126" t="s">
        <v>0</v>
      </c>
    </row>
    <row r="673" spans="1:18" ht="66.75" customHeight="1">
      <c r="A673" s="62"/>
      <c r="B673" s="78" t="s">
        <v>247</v>
      </c>
      <c r="C673" s="63" t="s">
        <v>89</v>
      </c>
      <c r="D673" s="63"/>
      <c r="E673" s="4"/>
      <c r="F673" s="64">
        <v>302142.26999999996</v>
      </c>
      <c r="G673" s="64">
        <v>256820.93</v>
      </c>
      <c r="H673" s="64">
        <v>22660.67</v>
      </c>
      <c r="I673" s="64">
        <v>22660.67</v>
      </c>
      <c r="J673" s="65" t="s">
        <v>251</v>
      </c>
      <c r="K673" s="66">
        <v>120</v>
      </c>
      <c r="L673" s="134">
        <v>100</v>
      </c>
      <c r="M673" s="134">
        <v>100</v>
      </c>
      <c r="N673" s="135">
        <v>7704.63</v>
      </c>
      <c r="O673" s="68"/>
      <c r="P673" s="68"/>
      <c r="Q673" s="68"/>
      <c r="R673" s="68"/>
    </row>
    <row r="674" spans="1:18" s="138" customFormat="1" ht="54.75" customHeight="1">
      <c r="A674" s="84"/>
      <c r="B674" s="112" t="s">
        <v>541</v>
      </c>
      <c r="C674" s="80" t="s">
        <v>88</v>
      </c>
      <c r="D674" s="80"/>
      <c r="E674" s="113"/>
      <c r="F674" s="81">
        <v>285551.12000000005</v>
      </c>
      <c r="G674" s="81">
        <v>242718.45</v>
      </c>
      <c r="H674" s="81">
        <v>21416.34</v>
      </c>
      <c r="I674" s="81">
        <v>21416.33</v>
      </c>
      <c r="J674" s="82" t="s">
        <v>543</v>
      </c>
      <c r="K674" s="83">
        <v>250</v>
      </c>
      <c r="L674" s="114">
        <v>100</v>
      </c>
      <c r="M674" s="114">
        <v>100</v>
      </c>
      <c r="N674" s="136">
        <v>7281.55</v>
      </c>
      <c r="O674" s="137"/>
      <c r="P674" s="137"/>
      <c r="Q674" s="137"/>
      <c r="R674" s="137"/>
    </row>
    <row r="675" spans="1:18" s="60" customFormat="1">
      <c r="A675" s="115" t="s">
        <v>99</v>
      </c>
      <c r="B675" s="115"/>
      <c r="C675" s="55"/>
      <c r="D675" s="55">
        <v>1</v>
      </c>
      <c r="E675" s="56"/>
      <c r="F675" s="57">
        <v>124900</v>
      </c>
      <c r="G675" s="57">
        <v>106165</v>
      </c>
      <c r="H675" s="57">
        <v>9367.5</v>
      </c>
      <c r="I675" s="57">
        <v>9367.5</v>
      </c>
      <c r="J675" s="58"/>
      <c r="K675" s="59"/>
      <c r="L675" s="55"/>
      <c r="M675" s="55"/>
      <c r="N675" s="126" t="s">
        <v>0</v>
      </c>
    </row>
    <row r="676" spans="1:18" s="138" customFormat="1" ht="66.75" customHeight="1">
      <c r="A676" s="84"/>
      <c r="B676" s="112" t="s">
        <v>542</v>
      </c>
      <c r="C676" s="80" t="s">
        <v>88</v>
      </c>
      <c r="D676" s="80"/>
      <c r="E676" s="113"/>
      <c r="F676" s="81">
        <v>124900</v>
      </c>
      <c r="G676" s="81">
        <v>106165</v>
      </c>
      <c r="H676" s="81">
        <v>9367.5</v>
      </c>
      <c r="I676" s="81">
        <v>9367.5</v>
      </c>
      <c r="J676" s="82" t="s">
        <v>90</v>
      </c>
      <c r="K676" s="83">
        <v>350</v>
      </c>
      <c r="L676" s="114">
        <v>100</v>
      </c>
      <c r="M676" s="114">
        <v>100</v>
      </c>
      <c r="N676" s="136">
        <v>3184.95</v>
      </c>
      <c r="O676" s="137"/>
      <c r="P676" s="137"/>
      <c r="Q676" s="137"/>
      <c r="R676" s="137"/>
    </row>
    <row r="677" spans="1:18" s="60" customFormat="1">
      <c r="A677" s="115" t="s">
        <v>101</v>
      </c>
      <c r="B677" s="115"/>
      <c r="C677" s="55"/>
      <c r="D677" s="55">
        <v>1</v>
      </c>
      <c r="E677" s="56"/>
      <c r="F677" s="57">
        <v>401900</v>
      </c>
      <c r="G677" s="57">
        <v>341615</v>
      </c>
      <c r="H677" s="57">
        <v>30142.5</v>
      </c>
      <c r="I677" s="57">
        <v>30142.5</v>
      </c>
      <c r="J677" s="58"/>
      <c r="K677" s="59"/>
      <c r="L677" s="55"/>
      <c r="M677" s="55"/>
      <c r="N677" s="126" t="s">
        <v>0</v>
      </c>
    </row>
    <row r="678" spans="1:18" ht="57.75" customHeight="1">
      <c r="A678" s="62"/>
      <c r="B678" s="78" t="s">
        <v>248</v>
      </c>
      <c r="C678" s="63" t="s">
        <v>89</v>
      </c>
      <c r="D678" s="63"/>
      <c r="E678" s="4"/>
      <c r="F678" s="64">
        <v>401900</v>
      </c>
      <c r="G678" s="64">
        <v>341615</v>
      </c>
      <c r="H678" s="64">
        <v>30142.5</v>
      </c>
      <c r="I678" s="64">
        <v>30142.5</v>
      </c>
      <c r="J678" s="65" t="s">
        <v>90</v>
      </c>
      <c r="K678" s="66">
        <v>190</v>
      </c>
      <c r="L678" s="134">
        <v>100</v>
      </c>
      <c r="M678" s="134">
        <v>100</v>
      </c>
      <c r="N678" s="135">
        <v>10248.450000000001</v>
      </c>
      <c r="O678" s="68"/>
      <c r="P678" s="68"/>
      <c r="Q678" s="68"/>
      <c r="R678" s="68"/>
    </row>
    <row r="679" spans="1:18" s="60" customFormat="1">
      <c r="A679" s="115" t="s">
        <v>104</v>
      </c>
      <c r="B679" s="115"/>
      <c r="C679" s="55"/>
      <c r="D679" s="55">
        <v>1</v>
      </c>
      <c r="E679" s="56"/>
      <c r="F679" s="57">
        <v>36220.009999999995</v>
      </c>
      <c r="G679" s="57">
        <v>30787.01</v>
      </c>
      <c r="H679" s="57">
        <v>2716.5</v>
      </c>
      <c r="I679" s="57">
        <v>2716.5</v>
      </c>
      <c r="J679" s="58"/>
      <c r="K679" s="59"/>
      <c r="L679" s="55"/>
      <c r="M679" s="55"/>
      <c r="N679" s="126" t="s">
        <v>0</v>
      </c>
    </row>
    <row r="680" spans="1:18" ht="54.75" customHeight="1">
      <c r="A680" s="62"/>
      <c r="B680" s="78" t="s">
        <v>249</v>
      </c>
      <c r="C680" s="63" t="s">
        <v>89</v>
      </c>
      <c r="D680" s="63"/>
      <c r="E680" s="4"/>
      <c r="F680" s="64">
        <v>36220.009999999995</v>
      </c>
      <c r="G680" s="64">
        <v>30787.01</v>
      </c>
      <c r="H680" s="64">
        <v>2716.5</v>
      </c>
      <c r="I680" s="64">
        <v>2716.5</v>
      </c>
      <c r="J680" s="65" t="s">
        <v>90</v>
      </c>
      <c r="K680" s="66">
        <v>150</v>
      </c>
      <c r="L680" s="134">
        <v>100</v>
      </c>
      <c r="M680" s="134">
        <v>100</v>
      </c>
      <c r="N680" s="135">
        <v>923.61</v>
      </c>
      <c r="O680" s="68"/>
      <c r="P680" s="68"/>
      <c r="Q680" s="68"/>
      <c r="R680" s="68"/>
    </row>
    <row r="681" spans="1:18" s="60" customFormat="1">
      <c r="A681" s="115" t="s">
        <v>102</v>
      </c>
      <c r="B681" s="115"/>
      <c r="C681" s="55"/>
      <c r="D681" s="55">
        <v>1</v>
      </c>
      <c r="E681" s="56"/>
      <c r="F681" s="57">
        <v>35483.5</v>
      </c>
      <c r="G681" s="57">
        <v>30160.98</v>
      </c>
      <c r="H681" s="57">
        <v>2661.26</v>
      </c>
      <c r="I681" s="57">
        <v>2661.26</v>
      </c>
      <c r="J681" s="58"/>
      <c r="K681" s="59"/>
      <c r="L681" s="55"/>
      <c r="M681" s="55"/>
      <c r="N681" s="126" t="s">
        <v>0</v>
      </c>
    </row>
    <row r="682" spans="1:18" ht="54.75" customHeight="1">
      <c r="A682" s="62"/>
      <c r="B682" s="78" t="s">
        <v>250</v>
      </c>
      <c r="C682" s="63" t="s">
        <v>89</v>
      </c>
      <c r="D682" s="63"/>
      <c r="E682" s="4"/>
      <c r="F682" s="64">
        <v>35483.5</v>
      </c>
      <c r="G682" s="64">
        <v>30160.98</v>
      </c>
      <c r="H682" s="64">
        <v>2661.26</v>
      </c>
      <c r="I682" s="64">
        <v>2661.26</v>
      </c>
      <c r="J682" s="65" t="s">
        <v>90</v>
      </c>
      <c r="K682" s="66">
        <v>150</v>
      </c>
      <c r="L682" s="134">
        <v>100</v>
      </c>
      <c r="M682" s="134">
        <v>100</v>
      </c>
      <c r="N682" s="135">
        <v>904.83</v>
      </c>
      <c r="O682" s="68"/>
      <c r="P682" s="68"/>
      <c r="Q682" s="68"/>
      <c r="R682" s="68"/>
    </row>
    <row r="683" spans="1:18" s="104" customFormat="1">
      <c r="A683" s="105"/>
      <c r="B683" s="106" t="s">
        <v>82</v>
      </c>
      <c r="C683" s="107"/>
      <c r="D683" s="107"/>
      <c r="E683" s="108"/>
      <c r="F683" s="109">
        <v>30248.020000000004</v>
      </c>
      <c r="G683" s="109">
        <v>30248.020000000004</v>
      </c>
      <c r="H683" s="109"/>
      <c r="I683" s="101"/>
      <c r="J683" s="102"/>
      <c r="K683" s="103"/>
      <c r="L683" s="100"/>
      <c r="M683" s="100"/>
      <c r="N683" s="127"/>
    </row>
    <row r="684" spans="1:18" s="20" customFormat="1">
      <c r="A684" s="116" t="s">
        <v>212</v>
      </c>
      <c r="B684" s="116"/>
      <c r="C684" s="51" t="s">
        <v>0</v>
      </c>
      <c r="D684" s="52">
        <f>+D685+D688+D690+D692</f>
        <v>6</v>
      </c>
      <c r="E684" s="14">
        <v>541000</v>
      </c>
      <c r="F684" s="53">
        <v>743749.44</v>
      </c>
      <c r="G684" s="53">
        <v>584026</v>
      </c>
      <c r="H684" s="53">
        <v>109757.34</v>
      </c>
      <c r="I684" s="53">
        <v>49966.1</v>
      </c>
      <c r="J684" s="54"/>
      <c r="K684" s="5" t="s">
        <v>0</v>
      </c>
      <c r="L684" s="52"/>
      <c r="M684" s="51"/>
      <c r="N684" s="127"/>
    </row>
    <row r="685" spans="1:18" s="60" customFormat="1">
      <c r="A685" s="115" t="s">
        <v>114</v>
      </c>
      <c r="B685" s="115"/>
      <c r="C685" s="55"/>
      <c r="D685" s="55">
        <v>2</v>
      </c>
      <c r="E685" s="56"/>
      <c r="F685" s="57">
        <v>334716</v>
      </c>
      <c r="G685" s="57">
        <v>233796</v>
      </c>
      <c r="H685" s="57">
        <v>88502</v>
      </c>
      <c r="I685" s="57">
        <v>12418</v>
      </c>
      <c r="J685" s="58"/>
      <c r="K685" s="59"/>
      <c r="L685" s="55"/>
      <c r="M685" s="55"/>
      <c r="N685" s="126" t="s">
        <v>0</v>
      </c>
    </row>
    <row r="686" spans="1:18" ht="66.75" customHeight="1">
      <c r="A686" s="62"/>
      <c r="B686" s="78" t="s">
        <v>214</v>
      </c>
      <c r="C686" s="63" t="s">
        <v>89</v>
      </c>
      <c r="D686" s="63"/>
      <c r="E686" s="4"/>
      <c r="F686" s="64">
        <v>201916</v>
      </c>
      <c r="G686" s="64">
        <v>120916</v>
      </c>
      <c r="H686" s="64">
        <v>79000</v>
      </c>
      <c r="I686" s="64">
        <v>2000</v>
      </c>
      <c r="J686" s="65" t="s">
        <v>216</v>
      </c>
      <c r="K686" s="66">
        <v>300</v>
      </c>
      <c r="L686" s="134">
        <v>100</v>
      </c>
      <c r="M686" s="134">
        <v>100</v>
      </c>
      <c r="N686" s="135">
        <v>3627.48</v>
      </c>
      <c r="O686" s="68"/>
      <c r="P686" s="68"/>
      <c r="Q686" s="68"/>
      <c r="R686" s="68"/>
    </row>
    <row r="687" spans="1:18" ht="66.75" customHeight="1">
      <c r="A687" s="62"/>
      <c r="B687" s="78" t="s">
        <v>254</v>
      </c>
      <c r="C687" s="63" t="s">
        <v>89</v>
      </c>
      <c r="D687" s="63"/>
      <c r="E687" s="4"/>
      <c r="F687" s="64">
        <v>132800</v>
      </c>
      <c r="G687" s="64">
        <v>112880</v>
      </c>
      <c r="H687" s="64">
        <v>9502</v>
      </c>
      <c r="I687" s="64">
        <v>10418</v>
      </c>
      <c r="J687" s="65" t="s">
        <v>256</v>
      </c>
      <c r="K687" s="66">
        <v>300</v>
      </c>
      <c r="L687" s="134">
        <v>100</v>
      </c>
      <c r="M687" s="134">
        <v>100</v>
      </c>
      <c r="N687" s="135">
        <v>3386.4</v>
      </c>
      <c r="O687" s="68"/>
      <c r="P687" s="68"/>
      <c r="Q687" s="68"/>
      <c r="R687" s="68"/>
    </row>
    <row r="688" spans="1:18" s="60" customFormat="1">
      <c r="A688" s="115" t="s">
        <v>99</v>
      </c>
      <c r="B688" s="115"/>
      <c r="C688" s="55"/>
      <c r="D688" s="55">
        <v>1</v>
      </c>
      <c r="E688" s="56"/>
      <c r="F688" s="57">
        <v>95935.62</v>
      </c>
      <c r="G688" s="57">
        <v>81545.279999999999</v>
      </c>
      <c r="H688" s="57">
        <v>7140.34</v>
      </c>
      <c r="I688" s="57">
        <v>7250</v>
      </c>
      <c r="J688" s="58"/>
      <c r="K688" s="59"/>
      <c r="L688" s="55"/>
      <c r="M688" s="55"/>
      <c r="N688" s="126" t="s">
        <v>0</v>
      </c>
    </row>
    <row r="689" spans="1:18" s="288" customFormat="1" ht="66.75" customHeight="1">
      <c r="A689" s="278"/>
      <c r="B689" s="279" t="s">
        <v>523</v>
      </c>
      <c r="C689" s="280" t="s">
        <v>89</v>
      </c>
      <c r="D689" s="280"/>
      <c r="E689" s="281"/>
      <c r="F689" s="282">
        <v>95935.62</v>
      </c>
      <c r="G689" s="282">
        <v>81545.279999999999</v>
      </c>
      <c r="H689" s="282">
        <v>7140.34</v>
      </c>
      <c r="I689" s="282">
        <v>7250</v>
      </c>
      <c r="J689" s="283" t="s">
        <v>90</v>
      </c>
      <c r="K689" s="284">
        <v>14</v>
      </c>
      <c r="L689" s="285">
        <v>100</v>
      </c>
      <c r="M689" s="285">
        <v>100</v>
      </c>
      <c r="N689" s="286">
        <v>2446.36</v>
      </c>
      <c r="O689" s="287"/>
      <c r="P689" s="287"/>
      <c r="Q689" s="287"/>
      <c r="R689" s="287"/>
    </row>
    <row r="690" spans="1:18" s="60" customFormat="1">
      <c r="A690" s="115" t="s">
        <v>213</v>
      </c>
      <c r="B690" s="115"/>
      <c r="C690" s="55"/>
      <c r="D690" s="55">
        <v>1</v>
      </c>
      <c r="E690" s="56"/>
      <c r="F690" s="57">
        <v>75746.649999999994</v>
      </c>
      <c r="G690" s="57">
        <v>64384.65</v>
      </c>
      <c r="H690" s="57">
        <v>3920</v>
      </c>
      <c r="I690" s="57">
        <v>7442</v>
      </c>
      <c r="J690" s="58"/>
      <c r="K690" s="59"/>
      <c r="L690" s="55"/>
      <c r="M690" s="55"/>
      <c r="N690" s="126" t="s">
        <v>0</v>
      </c>
    </row>
    <row r="691" spans="1:18" ht="66.75" customHeight="1">
      <c r="A691" s="62"/>
      <c r="B691" s="78" t="s">
        <v>402</v>
      </c>
      <c r="C691" s="63" t="s">
        <v>89</v>
      </c>
      <c r="D691" s="63"/>
      <c r="E691" s="4"/>
      <c r="F691" s="64">
        <v>75746.649999999994</v>
      </c>
      <c r="G691" s="64">
        <v>64384.65</v>
      </c>
      <c r="H691" s="64">
        <v>3920</v>
      </c>
      <c r="I691" s="64">
        <v>7442</v>
      </c>
      <c r="J691" s="65" t="s">
        <v>90</v>
      </c>
      <c r="K691" s="66">
        <v>400</v>
      </c>
      <c r="L691" s="134">
        <v>100</v>
      </c>
      <c r="M691" s="134">
        <v>100</v>
      </c>
      <c r="N691" s="135">
        <v>1931.54</v>
      </c>
      <c r="O691" s="68"/>
      <c r="P691" s="68"/>
      <c r="Q691" s="68"/>
      <c r="R691" s="68"/>
    </row>
    <row r="692" spans="1:18" s="60" customFormat="1">
      <c r="A692" s="115" t="s">
        <v>101</v>
      </c>
      <c r="B692" s="115"/>
      <c r="C692" s="55"/>
      <c r="D692" s="55">
        <v>2</v>
      </c>
      <c r="E692" s="56"/>
      <c r="F692" s="57">
        <v>220340.7</v>
      </c>
      <c r="G692" s="57">
        <v>187289.60000000001</v>
      </c>
      <c r="H692" s="57">
        <v>10195</v>
      </c>
      <c r="I692" s="57">
        <v>22856.1</v>
      </c>
      <c r="J692" s="58"/>
      <c r="K692" s="59"/>
      <c r="L692" s="55"/>
      <c r="M692" s="55"/>
      <c r="N692" s="126" t="s">
        <v>0</v>
      </c>
    </row>
    <row r="693" spans="1:18" ht="66.75" customHeight="1">
      <c r="A693" s="62"/>
      <c r="B693" s="78" t="s">
        <v>215</v>
      </c>
      <c r="C693" s="63" t="s">
        <v>89</v>
      </c>
      <c r="D693" s="63"/>
      <c r="E693" s="4"/>
      <c r="F693" s="64">
        <v>90955</v>
      </c>
      <c r="G693" s="64">
        <v>77311.75</v>
      </c>
      <c r="H693" s="64">
        <v>6215</v>
      </c>
      <c r="I693" s="64">
        <v>7428.25</v>
      </c>
      <c r="J693" s="65" t="s">
        <v>90</v>
      </c>
      <c r="K693" s="66">
        <v>100</v>
      </c>
      <c r="L693" s="134">
        <v>100</v>
      </c>
      <c r="M693" s="134">
        <v>100</v>
      </c>
      <c r="N693" s="135">
        <v>2319.35</v>
      </c>
      <c r="O693" s="68"/>
      <c r="P693" s="68"/>
      <c r="Q693" s="68"/>
      <c r="R693" s="68"/>
    </row>
    <row r="694" spans="1:18" ht="66.75" customHeight="1">
      <c r="A694" s="62"/>
      <c r="B694" s="78" t="s">
        <v>255</v>
      </c>
      <c r="C694" s="63" t="s">
        <v>89</v>
      </c>
      <c r="D694" s="63"/>
      <c r="E694" s="4"/>
      <c r="F694" s="64">
        <v>129385.70000000001</v>
      </c>
      <c r="G694" s="64">
        <v>109977.85</v>
      </c>
      <c r="H694" s="64">
        <v>3980</v>
      </c>
      <c r="I694" s="64">
        <v>15427.85</v>
      </c>
      <c r="J694" s="65" t="s">
        <v>90</v>
      </c>
      <c r="K694" s="66">
        <v>100</v>
      </c>
      <c r="L694" s="134">
        <v>100</v>
      </c>
      <c r="M694" s="134">
        <v>100</v>
      </c>
      <c r="N694" s="135">
        <v>3299.34</v>
      </c>
      <c r="O694" s="68"/>
      <c r="P694" s="68"/>
      <c r="Q694" s="68"/>
      <c r="R694" s="68"/>
    </row>
    <row r="695" spans="1:18" s="104" customFormat="1">
      <c r="A695" s="105"/>
      <c r="B695" s="106" t="s">
        <v>82</v>
      </c>
      <c r="C695" s="107"/>
      <c r="D695" s="107"/>
      <c r="E695" s="108"/>
      <c r="F695" s="109">
        <v>17010.47</v>
      </c>
      <c r="G695" s="109">
        <v>17010.47</v>
      </c>
      <c r="H695" s="109"/>
      <c r="I695" s="101"/>
      <c r="J695" s="102"/>
      <c r="K695" s="103"/>
      <c r="L695" s="100"/>
      <c r="M695" s="100"/>
      <c r="N695" s="127"/>
    </row>
    <row r="696" spans="1:18" s="68" customFormat="1">
      <c r="A696" s="116" t="s">
        <v>144</v>
      </c>
      <c r="B696" s="116"/>
      <c r="C696" s="51" t="s">
        <v>0</v>
      </c>
      <c r="D696" s="52">
        <f>+D697+D699+D701+D704</f>
        <v>5</v>
      </c>
      <c r="E696" s="4">
        <v>1372000</v>
      </c>
      <c r="F696" s="53">
        <v>1809720.76</v>
      </c>
      <c r="G696" s="53">
        <v>1521356.36</v>
      </c>
      <c r="H696" s="53">
        <v>27709.4</v>
      </c>
      <c r="I696" s="53">
        <v>260655</v>
      </c>
      <c r="J696" s="54"/>
      <c r="K696" s="5" t="s">
        <v>0</v>
      </c>
      <c r="L696" s="145"/>
      <c r="M696" s="146"/>
      <c r="N696" s="135"/>
    </row>
    <row r="697" spans="1:18" s="144" customFormat="1">
      <c r="A697" s="115" t="s">
        <v>99</v>
      </c>
      <c r="B697" s="115"/>
      <c r="C697" s="55"/>
      <c r="D697" s="55">
        <v>1</v>
      </c>
      <c r="E697" s="141"/>
      <c r="F697" s="57">
        <v>182048.37</v>
      </c>
      <c r="G697" s="57">
        <v>154741.10999999999</v>
      </c>
      <c r="H697" s="57">
        <v>0</v>
      </c>
      <c r="I697" s="57">
        <v>27307.26</v>
      </c>
      <c r="J697" s="58"/>
      <c r="K697" s="59"/>
      <c r="L697" s="142"/>
      <c r="M697" s="142"/>
      <c r="N697" s="143" t="s">
        <v>0</v>
      </c>
      <c r="O697" s="12"/>
      <c r="P697" s="12"/>
      <c r="Q697" s="12"/>
      <c r="R697" s="12"/>
    </row>
    <row r="698" spans="1:18" s="138" customFormat="1" ht="66.75" customHeight="1">
      <c r="A698" s="84"/>
      <c r="B698" s="112" t="s">
        <v>508</v>
      </c>
      <c r="C698" s="80" t="s">
        <v>89</v>
      </c>
      <c r="D698" s="80"/>
      <c r="E698" s="113"/>
      <c r="F698" s="81">
        <v>182048.37</v>
      </c>
      <c r="G698" s="81">
        <v>154741.10999999999</v>
      </c>
      <c r="H698" s="81">
        <v>0</v>
      </c>
      <c r="I698" s="81">
        <v>27307.26</v>
      </c>
      <c r="J698" s="82" t="s">
        <v>90</v>
      </c>
      <c r="K698" s="83">
        <v>600</v>
      </c>
      <c r="L698" s="114">
        <v>100</v>
      </c>
      <c r="M698" s="114">
        <v>100</v>
      </c>
      <c r="N698" s="136">
        <v>4642.2299999999996</v>
      </c>
      <c r="O698" s="137"/>
      <c r="P698" s="137"/>
      <c r="Q698" s="137"/>
      <c r="R698" s="137"/>
    </row>
    <row r="699" spans="1:18" s="144" customFormat="1">
      <c r="A699" s="115" t="s">
        <v>145</v>
      </c>
      <c r="B699" s="115"/>
      <c r="C699" s="55"/>
      <c r="D699" s="55">
        <v>1</v>
      </c>
      <c r="E699" s="141"/>
      <c r="F699" s="57">
        <v>668514.58000000007</v>
      </c>
      <c r="G699" s="57">
        <v>568237.4</v>
      </c>
      <c r="H699" s="57">
        <v>0</v>
      </c>
      <c r="I699" s="57">
        <v>100277.18</v>
      </c>
      <c r="J699" s="58"/>
      <c r="K699" s="59"/>
      <c r="L699" s="142"/>
      <c r="M699" s="142"/>
      <c r="N699" s="143" t="s">
        <v>0</v>
      </c>
      <c r="O699" s="12"/>
      <c r="P699" s="12"/>
      <c r="Q699" s="12"/>
      <c r="R699" s="12"/>
    </row>
    <row r="700" spans="1:18" ht="66.75" customHeight="1">
      <c r="A700" s="62"/>
      <c r="B700" s="78" t="s">
        <v>146</v>
      </c>
      <c r="C700" s="63" t="s">
        <v>89</v>
      </c>
      <c r="D700" s="63"/>
      <c r="E700" s="4"/>
      <c r="F700" s="64">
        <v>668514.58000000007</v>
      </c>
      <c r="G700" s="64">
        <v>568237.4</v>
      </c>
      <c r="H700" s="64">
        <v>0</v>
      </c>
      <c r="I700" s="64">
        <v>100277.18</v>
      </c>
      <c r="J700" s="65" t="s">
        <v>150</v>
      </c>
      <c r="K700" s="66">
        <v>10972</v>
      </c>
      <c r="L700" s="134">
        <v>100</v>
      </c>
      <c r="M700" s="134">
        <v>100</v>
      </c>
      <c r="N700" s="135">
        <v>17047.12</v>
      </c>
      <c r="O700" s="68"/>
      <c r="P700" s="68"/>
      <c r="Q700" s="68"/>
      <c r="R700" s="68"/>
    </row>
    <row r="701" spans="1:18" s="144" customFormat="1">
      <c r="A701" s="115" t="s">
        <v>101</v>
      </c>
      <c r="B701" s="115"/>
      <c r="C701" s="55"/>
      <c r="D701" s="55">
        <v>2</v>
      </c>
      <c r="E701" s="141"/>
      <c r="F701" s="57">
        <v>733846.47</v>
      </c>
      <c r="G701" s="57">
        <v>600216.51</v>
      </c>
      <c r="H701" s="57">
        <v>27709.4</v>
      </c>
      <c r="I701" s="57">
        <v>105920.56</v>
      </c>
      <c r="J701" s="58"/>
      <c r="K701" s="59"/>
      <c r="L701" s="142"/>
      <c r="M701" s="142"/>
      <c r="N701" s="143" t="s">
        <v>0</v>
      </c>
      <c r="O701" s="12"/>
      <c r="P701" s="12"/>
      <c r="Q701" s="12"/>
      <c r="R701" s="12"/>
    </row>
    <row r="702" spans="1:18" ht="66.75" customHeight="1">
      <c r="A702" s="62"/>
      <c r="B702" s="78" t="s">
        <v>147</v>
      </c>
      <c r="C702" s="63" t="s">
        <v>89</v>
      </c>
      <c r="D702" s="63"/>
      <c r="E702" s="4"/>
      <c r="F702" s="64">
        <v>363475.73</v>
      </c>
      <c r="G702" s="64">
        <v>308954.37</v>
      </c>
      <c r="H702" s="64">
        <v>0</v>
      </c>
      <c r="I702" s="64">
        <v>54521.36</v>
      </c>
      <c r="J702" s="65" t="s">
        <v>90</v>
      </c>
      <c r="K702" s="66">
        <v>10972</v>
      </c>
      <c r="L702" s="134">
        <v>100</v>
      </c>
      <c r="M702" s="134">
        <v>100</v>
      </c>
      <c r="N702" s="135">
        <v>9268.6299999999992</v>
      </c>
      <c r="O702" s="68"/>
      <c r="P702" s="68"/>
      <c r="Q702" s="68"/>
      <c r="R702" s="68"/>
    </row>
    <row r="703" spans="1:18" ht="66.75" customHeight="1">
      <c r="A703" s="62"/>
      <c r="B703" s="78" t="s">
        <v>148</v>
      </c>
      <c r="C703" s="63" t="s">
        <v>89</v>
      </c>
      <c r="D703" s="63"/>
      <c r="E703" s="4"/>
      <c r="F703" s="64">
        <v>370370.74000000005</v>
      </c>
      <c r="G703" s="64">
        <v>291262.14</v>
      </c>
      <c r="H703" s="64">
        <v>27709.4</v>
      </c>
      <c r="I703" s="64">
        <v>51399.199999999997</v>
      </c>
      <c r="J703" s="65" t="s">
        <v>90</v>
      </c>
      <c r="K703" s="66">
        <v>10972</v>
      </c>
      <c r="L703" s="134">
        <v>100</v>
      </c>
      <c r="M703" s="134">
        <v>100</v>
      </c>
      <c r="N703" s="135">
        <v>8737.86</v>
      </c>
      <c r="O703" s="68"/>
      <c r="P703" s="68"/>
      <c r="Q703" s="68"/>
      <c r="R703" s="68"/>
    </row>
    <row r="704" spans="1:18" s="144" customFormat="1">
      <c r="A704" s="115" t="s">
        <v>102</v>
      </c>
      <c r="B704" s="115"/>
      <c r="C704" s="55"/>
      <c r="D704" s="55">
        <v>1</v>
      </c>
      <c r="E704" s="141"/>
      <c r="F704" s="57">
        <v>181000</v>
      </c>
      <c r="G704" s="57">
        <v>153850</v>
      </c>
      <c r="H704" s="57">
        <v>0</v>
      </c>
      <c r="I704" s="57">
        <v>27150</v>
      </c>
      <c r="J704" s="58"/>
      <c r="K704" s="59"/>
      <c r="L704" s="142"/>
      <c r="M704" s="142"/>
      <c r="N704" s="143" t="s">
        <v>0</v>
      </c>
      <c r="O704" s="12"/>
      <c r="P704" s="12"/>
      <c r="Q704" s="12"/>
      <c r="R704" s="12"/>
    </row>
    <row r="705" spans="1:18" ht="66.75" customHeight="1">
      <c r="A705" s="62"/>
      <c r="B705" s="78" t="s">
        <v>149</v>
      </c>
      <c r="C705" s="63" t="s">
        <v>89</v>
      </c>
      <c r="D705" s="63"/>
      <c r="E705" s="4"/>
      <c r="F705" s="64">
        <v>181000</v>
      </c>
      <c r="G705" s="64">
        <v>153850</v>
      </c>
      <c r="H705" s="64">
        <v>0</v>
      </c>
      <c r="I705" s="64">
        <v>27150</v>
      </c>
      <c r="J705" s="65" t="s">
        <v>90</v>
      </c>
      <c r="K705" s="66">
        <v>650</v>
      </c>
      <c r="L705" s="134">
        <v>100</v>
      </c>
      <c r="M705" s="134">
        <v>100</v>
      </c>
      <c r="N705" s="135">
        <v>4615.5</v>
      </c>
      <c r="O705" s="68"/>
      <c r="P705" s="68"/>
      <c r="Q705" s="68"/>
      <c r="R705" s="68"/>
    </row>
    <row r="706" spans="1:18" s="149" customFormat="1">
      <c r="A706" s="105"/>
      <c r="B706" s="106" t="s">
        <v>82</v>
      </c>
      <c r="C706" s="107"/>
      <c r="D706" s="107"/>
      <c r="E706" s="147"/>
      <c r="F706" s="109">
        <v>44311.34</v>
      </c>
      <c r="G706" s="109">
        <v>44311.34</v>
      </c>
      <c r="H706" s="109"/>
      <c r="I706" s="101"/>
      <c r="J706" s="102"/>
      <c r="K706" s="103"/>
      <c r="L706" s="148"/>
      <c r="M706" s="148"/>
      <c r="N706" s="135"/>
      <c r="O706" s="68"/>
      <c r="P706" s="68"/>
      <c r="Q706" s="68"/>
      <c r="R706" s="68"/>
    </row>
    <row r="707" spans="1:18" s="20" customFormat="1">
      <c r="A707" s="116" t="s">
        <v>59</v>
      </c>
      <c r="B707" s="116"/>
      <c r="C707" s="51" t="s">
        <v>0</v>
      </c>
      <c r="D707" s="52">
        <f>+D708+D710+D712</f>
        <v>3</v>
      </c>
      <c r="E707" s="14">
        <v>362000</v>
      </c>
      <c r="F707" s="53">
        <v>427108.42000000004</v>
      </c>
      <c r="G707" s="53">
        <v>364635.22000000003</v>
      </c>
      <c r="H707" s="53">
        <v>30869.120000000003</v>
      </c>
      <c r="I707" s="53">
        <v>31604.080000000002</v>
      </c>
      <c r="J707" s="54"/>
      <c r="K707" s="5" t="s">
        <v>0</v>
      </c>
      <c r="L707" s="52"/>
      <c r="M707" s="51"/>
      <c r="N707" s="127"/>
    </row>
    <row r="708" spans="1:18" s="60" customFormat="1">
      <c r="A708" s="115" t="s">
        <v>99</v>
      </c>
      <c r="B708" s="115"/>
      <c r="C708" s="55"/>
      <c r="D708" s="55">
        <v>1</v>
      </c>
      <c r="E708" s="56"/>
      <c r="F708" s="57">
        <v>223619.61000000002</v>
      </c>
      <c r="G708" s="57">
        <v>190076.67</v>
      </c>
      <c r="H708" s="57">
        <v>16771.47</v>
      </c>
      <c r="I708" s="57">
        <v>16771.47</v>
      </c>
      <c r="J708" s="58"/>
      <c r="K708" s="59"/>
      <c r="L708" s="55"/>
      <c r="M708" s="55"/>
      <c r="N708" s="126" t="s">
        <v>0</v>
      </c>
    </row>
    <row r="709" spans="1:18" s="299" customFormat="1" ht="66.75" customHeight="1">
      <c r="A709" s="289"/>
      <c r="B709" s="305" t="s">
        <v>263</v>
      </c>
      <c r="C709" s="291" t="s">
        <v>89</v>
      </c>
      <c r="D709" s="291"/>
      <c r="E709" s="292"/>
      <c r="F709" s="293">
        <v>223619.61000000002</v>
      </c>
      <c r="G709" s="293">
        <v>190076.67</v>
      </c>
      <c r="H709" s="293">
        <v>16771.47</v>
      </c>
      <c r="I709" s="293">
        <v>16771.47</v>
      </c>
      <c r="J709" s="294" t="s">
        <v>90</v>
      </c>
      <c r="K709" s="295">
        <v>65</v>
      </c>
      <c r="L709" s="296">
        <v>100</v>
      </c>
      <c r="M709" s="296">
        <v>100</v>
      </c>
      <c r="N709" s="297">
        <v>5702.3</v>
      </c>
      <c r="O709" s="298"/>
      <c r="P709" s="298"/>
      <c r="Q709" s="298"/>
      <c r="R709" s="298"/>
    </row>
    <row r="710" spans="1:18" s="60" customFormat="1">
      <c r="A710" s="115" t="s">
        <v>213</v>
      </c>
      <c r="B710" s="115"/>
      <c r="C710" s="55"/>
      <c r="D710" s="55">
        <v>1</v>
      </c>
      <c r="E710" s="56"/>
      <c r="F710" s="57">
        <v>78440.19</v>
      </c>
      <c r="G710" s="57">
        <v>66674.16</v>
      </c>
      <c r="H710" s="57">
        <v>5000</v>
      </c>
      <c r="I710" s="57">
        <v>6766.03</v>
      </c>
      <c r="J710" s="58"/>
      <c r="K710" s="59"/>
      <c r="L710" s="55"/>
      <c r="M710" s="55"/>
      <c r="N710" s="126" t="s">
        <v>0</v>
      </c>
    </row>
    <row r="711" spans="1:18" s="138" customFormat="1" ht="66.75" customHeight="1">
      <c r="A711" s="84"/>
      <c r="B711" s="112" t="s">
        <v>658</v>
      </c>
      <c r="C711" s="80" t="s">
        <v>89</v>
      </c>
      <c r="D711" s="80"/>
      <c r="E711" s="113"/>
      <c r="F711" s="81">
        <v>78440.19</v>
      </c>
      <c r="G711" s="81">
        <v>66674.16</v>
      </c>
      <c r="H711" s="81">
        <v>5000</v>
      </c>
      <c r="I711" s="81">
        <v>6766.03</v>
      </c>
      <c r="J711" s="82" t="s">
        <v>90</v>
      </c>
      <c r="K711" s="83">
        <v>100</v>
      </c>
      <c r="L711" s="114">
        <v>100</v>
      </c>
      <c r="M711" s="114">
        <v>100</v>
      </c>
      <c r="N711" s="136">
        <v>2000.22</v>
      </c>
      <c r="O711" s="137"/>
      <c r="P711" s="137"/>
      <c r="Q711" s="137"/>
      <c r="R711" s="137"/>
    </row>
    <row r="712" spans="1:18" s="60" customFormat="1">
      <c r="A712" s="115" t="s">
        <v>101</v>
      </c>
      <c r="B712" s="115"/>
      <c r="C712" s="55"/>
      <c r="D712" s="55">
        <v>1</v>
      </c>
      <c r="E712" s="56"/>
      <c r="F712" s="57">
        <v>114428.18</v>
      </c>
      <c r="G712" s="57">
        <v>97263.95</v>
      </c>
      <c r="H712" s="57">
        <v>9097.65</v>
      </c>
      <c r="I712" s="57">
        <v>8066.58</v>
      </c>
      <c r="J712" s="58"/>
      <c r="K712" s="59"/>
      <c r="L712" s="55"/>
      <c r="M712" s="55"/>
      <c r="N712" s="126" t="s">
        <v>0</v>
      </c>
    </row>
    <row r="713" spans="1:18" s="138" customFormat="1" ht="66.75" customHeight="1">
      <c r="A713" s="84"/>
      <c r="B713" s="112" t="s">
        <v>549</v>
      </c>
      <c r="C713" s="80" t="s">
        <v>89</v>
      </c>
      <c r="D713" s="80"/>
      <c r="E713" s="113"/>
      <c r="F713" s="81">
        <v>114428.18</v>
      </c>
      <c r="G713" s="81">
        <v>97263.95</v>
      </c>
      <c r="H713" s="81">
        <v>9097.65</v>
      </c>
      <c r="I713" s="81">
        <v>8066.58</v>
      </c>
      <c r="J713" s="82" t="s">
        <v>90</v>
      </c>
      <c r="K713" s="83">
        <v>650</v>
      </c>
      <c r="L713" s="114">
        <v>100</v>
      </c>
      <c r="M713" s="114">
        <v>100</v>
      </c>
      <c r="N713" s="136">
        <v>2917.92</v>
      </c>
      <c r="O713" s="137"/>
      <c r="P713" s="137"/>
      <c r="Q713" s="137"/>
      <c r="R713" s="137"/>
    </row>
    <row r="714" spans="1:18" s="104" customFormat="1">
      <c r="A714" s="105"/>
      <c r="B714" s="106" t="s">
        <v>82</v>
      </c>
      <c r="C714" s="107"/>
      <c r="D714" s="107"/>
      <c r="E714" s="108"/>
      <c r="F714" s="109">
        <v>10620.44</v>
      </c>
      <c r="G714" s="109">
        <v>10620.44</v>
      </c>
      <c r="H714" s="109"/>
      <c r="I714" s="101"/>
      <c r="J714" s="102"/>
      <c r="K714" s="103"/>
      <c r="L714" s="100"/>
      <c r="M714" s="100"/>
      <c r="N714" s="127"/>
    </row>
    <row r="715" spans="1:18" s="20" customFormat="1">
      <c r="A715" s="116" t="s">
        <v>60</v>
      </c>
      <c r="B715" s="116"/>
      <c r="C715" s="51" t="s">
        <v>0</v>
      </c>
      <c r="D715" s="52">
        <f>+D716</f>
        <v>4</v>
      </c>
      <c r="E715" s="14">
        <v>1765000</v>
      </c>
      <c r="F715" s="53">
        <v>2479874.6800000002</v>
      </c>
      <c r="G715" s="53">
        <v>1751214.16</v>
      </c>
      <c r="H715" s="53">
        <v>607217.1</v>
      </c>
      <c r="I715" s="53">
        <v>121443.42</v>
      </c>
      <c r="J715" s="54"/>
      <c r="K715" s="5" t="s">
        <v>0</v>
      </c>
      <c r="L715" s="52"/>
      <c r="M715" s="51"/>
      <c r="N715" s="127"/>
    </row>
    <row r="716" spans="1:18" s="60" customFormat="1">
      <c r="A716" s="118" t="s">
        <v>103</v>
      </c>
      <c r="B716" s="119"/>
      <c r="C716" s="55"/>
      <c r="D716" s="55">
        <v>4</v>
      </c>
      <c r="E716" s="56"/>
      <c r="F716" s="57">
        <v>2428868.44</v>
      </c>
      <c r="G716" s="57">
        <v>1700207.92</v>
      </c>
      <c r="H716" s="57">
        <v>607217.1</v>
      </c>
      <c r="I716" s="57">
        <v>121443.42</v>
      </c>
      <c r="J716" s="58"/>
      <c r="K716" s="59"/>
      <c r="L716" s="55"/>
      <c r="M716" s="55"/>
      <c r="N716" s="126" t="s">
        <v>0</v>
      </c>
    </row>
    <row r="717" spans="1:18" s="138" customFormat="1" ht="66.75" customHeight="1">
      <c r="A717" s="84"/>
      <c r="B717" s="112" t="s">
        <v>696</v>
      </c>
      <c r="C717" s="80" t="s">
        <v>88</v>
      </c>
      <c r="D717" s="80"/>
      <c r="E717" s="113"/>
      <c r="F717" s="81">
        <v>736014.85</v>
      </c>
      <c r="G717" s="81">
        <v>515210.4</v>
      </c>
      <c r="H717" s="81">
        <v>184003.71</v>
      </c>
      <c r="I717" s="81">
        <v>36800.74</v>
      </c>
      <c r="J717" s="82" t="s">
        <v>698</v>
      </c>
      <c r="K717" s="83">
        <v>40</v>
      </c>
      <c r="L717" s="114">
        <v>100</v>
      </c>
      <c r="M717" s="114">
        <v>100</v>
      </c>
      <c r="N717" s="136">
        <v>15456.31</v>
      </c>
      <c r="O717" s="137"/>
      <c r="P717" s="137"/>
      <c r="Q717" s="137"/>
      <c r="R717" s="137"/>
    </row>
    <row r="718" spans="1:18" s="138" customFormat="1" ht="66.75" customHeight="1">
      <c r="A718" s="84"/>
      <c r="B718" s="112" t="s">
        <v>697</v>
      </c>
      <c r="C718" s="80" t="s">
        <v>88</v>
      </c>
      <c r="D718" s="80"/>
      <c r="E718" s="113"/>
      <c r="F718" s="81">
        <v>1009702.53</v>
      </c>
      <c r="G718" s="81">
        <v>706791.77</v>
      </c>
      <c r="H718" s="81">
        <v>252425.63</v>
      </c>
      <c r="I718" s="81">
        <v>50485.13</v>
      </c>
      <c r="J718" s="82" t="s">
        <v>699</v>
      </c>
      <c r="K718" s="83">
        <v>140</v>
      </c>
      <c r="L718" s="114">
        <v>100</v>
      </c>
      <c r="M718" s="114">
        <v>100</v>
      </c>
      <c r="N718" s="136">
        <v>21203.75</v>
      </c>
      <c r="O718" s="137"/>
      <c r="P718" s="137"/>
      <c r="Q718" s="137"/>
      <c r="R718" s="137"/>
    </row>
    <row r="719" spans="1:18" s="138" customFormat="1" ht="66.75" customHeight="1">
      <c r="A719" s="84"/>
      <c r="B719" s="112" t="s">
        <v>437</v>
      </c>
      <c r="C719" s="80" t="s">
        <v>88</v>
      </c>
      <c r="D719" s="80"/>
      <c r="E719" s="113"/>
      <c r="F719" s="81">
        <v>214399.84999999998</v>
      </c>
      <c r="G719" s="81">
        <v>150079.9</v>
      </c>
      <c r="H719" s="81">
        <v>53599.96</v>
      </c>
      <c r="I719" s="81">
        <v>10719.99</v>
      </c>
      <c r="J719" s="82" t="s">
        <v>438</v>
      </c>
      <c r="K719" s="83">
        <v>35</v>
      </c>
      <c r="L719" s="114">
        <v>100</v>
      </c>
      <c r="M719" s="114">
        <v>100</v>
      </c>
      <c r="N719" s="136">
        <v>4502.3999999999996</v>
      </c>
      <c r="O719" s="137"/>
      <c r="P719" s="137"/>
      <c r="Q719" s="137"/>
      <c r="R719" s="137"/>
    </row>
    <row r="720" spans="1:18" s="138" customFormat="1" ht="66.75" customHeight="1">
      <c r="A720" s="84"/>
      <c r="B720" s="112" t="s">
        <v>470</v>
      </c>
      <c r="C720" s="80" t="s">
        <v>88</v>
      </c>
      <c r="D720" s="80"/>
      <c r="E720" s="113"/>
      <c r="F720" s="81">
        <v>468751.20999999996</v>
      </c>
      <c r="G720" s="81">
        <v>328125.84999999998</v>
      </c>
      <c r="H720" s="81">
        <v>117187.8</v>
      </c>
      <c r="I720" s="81">
        <v>23437.56</v>
      </c>
      <c r="J720" s="82" t="s">
        <v>471</v>
      </c>
      <c r="K720" s="83">
        <v>65</v>
      </c>
      <c r="L720" s="114">
        <v>100</v>
      </c>
      <c r="M720" s="114">
        <v>100</v>
      </c>
      <c r="N720" s="136">
        <v>9843.7800000000007</v>
      </c>
      <c r="O720" s="137"/>
      <c r="P720" s="137"/>
      <c r="Q720" s="137"/>
      <c r="R720" s="137"/>
    </row>
    <row r="721" spans="1:18" s="104" customFormat="1">
      <c r="A721" s="105"/>
      <c r="B721" s="106" t="s">
        <v>82</v>
      </c>
      <c r="C721" s="107"/>
      <c r="D721" s="107"/>
      <c r="E721" s="108"/>
      <c r="F721" s="109">
        <v>51006.239999999998</v>
      </c>
      <c r="G721" s="109">
        <v>51006.239999999998</v>
      </c>
      <c r="H721" s="109"/>
      <c r="I721" s="101"/>
      <c r="J721" s="102"/>
      <c r="K721" s="103"/>
      <c r="L721" s="100"/>
      <c r="M721" s="100"/>
      <c r="N721" s="127"/>
    </row>
    <row r="722" spans="1:18" s="20" customFormat="1">
      <c r="A722" s="116" t="s">
        <v>61</v>
      </c>
      <c r="B722" s="116"/>
      <c r="C722" s="51" t="s">
        <v>0</v>
      </c>
      <c r="D722" s="52">
        <f>+D723+D726+D728</f>
        <v>4</v>
      </c>
      <c r="E722" s="14">
        <v>482000</v>
      </c>
      <c r="F722" s="53">
        <v>601138.84</v>
      </c>
      <c r="G722" s="53">
        <v>482000.01</v>
      </c>
      <c r="H722" s="53">
        <v>75106.33</v>
      </c>
      <c r="I722" s="53">
        <v>44032.5</v>
      </c>
      <c r="J722" s="54"/>
      <c r="K722" s="5" t="s">
        <v>0</v>
      </c>
      <c r="L722" s="52"/>
      <c r="M722" s="51"/>
      <c r="N722" s="127"/>
    </row>
    <row r="723" spans="1:18" s="60" customFormat="1">
      <c r="A723" s="115" t="s">
        <v>99</v>
      </c>
      <c r="B723" s="115"/>
      <c r="C723" s="55"/>
      <c r="D723" s="55">
        <v>2</v>
      </c>
      <c r="E723" s="56"/>
      <c r="F723" s="57">
        <v>279000</v>
      </c>
      <c r="G723" s="57">
        <v>206076.16999999998</v>
      </c>
      <c r="H723" s="57">
        <v>51998.83</v>
      </c>
      <c r="I723" s="57">
        <v>20925</v>
      </c>
      <c r="J723" s="58"/>
      <c r="K723" s="59"/>
      <c r="L723" s="55"/>
      <c r="M723" s="55"/>
      <c r="N723" s="126" t="s">
        <v>0</v>
      </c>
    </row>
    <row r="724" spans="1:18" s="138" customFormat="1" ht="66.75" customHeight="1">
      <c r="A724" s="84"/>
      <c r="B724" s="112" t="s">
        <v>667</v>
      </c>
      <c r="C724" s="80" t="s">
        <v>89</v>
      </c>
      <c r="D724" s="80"/>
      <c r="E724" s="113"/>
      <c r="F724" s="81">
        <v>158000</v>
      </c>
      <c r="G724" s="81">
        <v>134300</v>
      </c>
      <c r="H724" s="81">
        <v>11850</v>
      </c>
      <c r="I724" s="81">
        <v>11850</v>
      </c>
      <c r="J724" s="82" t="s">
        <v>90</v>
      </c>
      <c r="K724" s="83">
        <v>270</v>
      </c>
      <c r="L724" s="114">
        <v>100</v>
      </c>
      <c r="M724" s="114">
        <v>100</v>
      </c>
      <c r="N724" s="136">
        <v>4029</v>
      </c>
      <c r="O724" s="137"/>
      <c r="P724" s="137"/>
      <c r="Q724" s="137"/>
      <c r="R724" s="137"/>
    </row>
    <row r="725" spans="1:18" s="138" customFormat="1" ht="66.75" customHeight="1">
      <c r="A725" s="84"/>
      <c r="B725" s="112" t="s">
        <v>668</v>
      </c>
      <c r="C725" s="80" t="s">
        <v>89</v>
      </c>
      <c r="D725" s="80"/>
      <c r="E725" s="113"/>
      <c r="F725" s="81">
        <v>121000</v>
      </c>
      <c r="G725" s="81">
        <v>71776.17</v>
      </c>
      <c r="H725" s="81">
        <v>40148.83</v>
      </c>
      <c r="I725" s="81">
        <v>9075</v>
      </c>
      <c r="J725" s="82" t="s">
        <v>90</v>
      </c>
      <c r="K725" s="83">
        <v>200</v>
      </c>
      <c r="L725" s="114">
        <v>100</v>
      </c>
      <c r="M725" s="114">
        <v>100</v>
      </c>
      <c r="N725" s="136">
        <v>2153.29</v>
      </c>
      <c r="O725" s="137"/>
      <c r="P725" s="137"/>
      <c r="Q725" s="137"/>
      <c r="R725" s="137"/>
    </row>
    <row r="726" spans="1:18" s="60" customFormat="1">
      <c r="A726" s="115" t="s">
        <v>100</v>
      </c>
      <c r="B726" s="115"/>
      <c r="C726" s="55"/>
      <c r="D726" s="55">
        <v>1</v>
      </c>
      <c r="E726" s="56"/>
      <c r="F726" s="57">
        <v>126600</v>
      </c>
      <c r="G726" s="57">
        <v>107610</v>
      </c>
      <c r="H726" s="57">
        <v>9495</v>
      </c>
      <c r="I726" s="57">
        <v>9495</v>
      </c>
      <c r="J726" s="58"/>
      <c r="K726" s="59"/>
      <c r="L726" s="55"/>
      <c r="M726" s="55"/>
      <c r="N726" s="126" t="s">
        <v>0</v>
      </c>
    </row>
    <row r="727" spans="1:18" s="288" customFormat="1" ht="105" customHeight="1">
      <c r="A727" s="278"/>
      <c r="B727" s="279" t="s">
        <v>669</v>
      </c>
      <c r="C727" s="280" t="s">
        <v>89</v>
      </c>
      <c r="D727" s="280"/>
      <c r="E727" s="281"/>
      <c r="F727" s="282">
        <v>126600</v>
      </c>
      <c r="G727" s="282">
        <v>107610</v>
      </c>
      <c r="H727" s="282">
        <v>9495</v>
      </c>
      <c r="I727" s="282">
        <v>9495</v>
      </c>
      <c r="J727" s="283" t="s">
        <v>90</v>
      </c>
      <c r="K727" s="284">
        <v>300</v>
      </c>
      <c r="L727" s="285">
        <v>100</v>
      </c>
      <c r="M727" s="285">
        <v>100</v>
      </c>
      <c r="N727" s="286">
        <v>3228.3</v>
      </c>
      <c r="O727" s="287"/>
      <c r="P727" s="287"/>
      <c r="Q727" s="287"/>
      <c r="R727" s="287"/>
    </row>
    <row r="728" spans="1:18" s="60" customFormat="1">
      <c r="A728" s="115" t="s">
        <v>101</v>
      </c>
      <c r="B728" s="115"/>
      <c r="C728" s="55"/>
      <c r="D728" s="55">
        <v>1</v>
      </c>
      <c r="E728" s="56"/>
      <c r="F728" s="57">
        <v>181500</v>
      </c>
      <c r="G728" s="57">
        <v>154275</v>
      </c>
      <c r="H728" s="57">
        <v>13612.5</v>
      </c>
      <c r="I728" s="57">
        <v>13612.5</v>
      </c>
      <c r="J728" s="58"/>
      <c r="K728" s="59"/>
      <c r="L728" s="55"/>
      <c r="M728" s="55"/>
      <c r="N728" s="126" t="s">
        <v>0</v>
      </c>
    </row>
    <row r="729" spans="1:18" s="138" customFormat="1" ht="66.75" customHeight="1">
      <c r="A729" s="84"/>
      <c r="B729" s="112" t="s">
        <v>441</v>
      </c>
      <c r="C729" s="80" t="s">
        <v>89</v>
      </c>
      <c r="D729" s="80"/>
      <c r="E729" s="113"/>
      <c r="F729" s="81">
        <v>181500</v>
      </c>
      <c r="G729" s="81">
        <v>154275</v>
      </c>
      <c r="H729" s="81">
        <v>13612.5</v>
      </c>
      <c r="I729" s="81">
        <v>13612.5</v>
      </c>
      <c r="J729" s="82" t="s">
        <v>90</v>
      </c>
      <c r="K729" s="83">
        <v>500</v>
      </c>
      <c r="L729" s="114">
        <v>100</v>
      </c>
      <c r="M729" s="114">
        <v>100</v>
      </c>
      <c r="N729" s="136">
        <v>4628.25</v>
      </c>
      <c r="O729" s="137"/>
      <c r="P729" s="137"/>
      <c r="Q729" s="137"/>
      <c r="R729" s="137"/>
    </row>
    <row r="730" spans="1:18" s="104" customFormat="1">
      <c r="A730" s="105"/>
      <c r="B730" s="106" t="s">
        <v>82</v>
      </c>
      <c r="C730" s="107"/>
      <c r="D730" s="107"/>
      <c r="E730" s="108"/>
      <c r="F730" s="109">
        <v>14038.84</v>
      </c>
      <c r="G730" s="109">
        <v>14038.84</v>
      </c>
      <c r="H730" s="109"/>
      <c r="I730" s="101"/>
      <c r="J730" s="102"/>
      <c r="K730" s="103"/>
      <c r="L730" s="100"/>
      <c r="M730" s="100"/>
      <c r="N730" s="127"/>
    </row>
    <row r="731" spans="1:18" s="20" customFormat="1">
      <c r="A731" s="116" t="s">
        <v>62</v>
      </c>
      <c r="B731" s="116"/>
      <c r="C731" s="51" t="s">
        <v>0</v>
      </c>
      <c r="D731" s="52">
        <f>+D732+D734</f>
        <v>2</v>
      </c>
      <c r="E731" s="14">
        <v>536000</v>
      </c>
      <c r="F731" s="53">
        <v>624995.99999999988</v>
      </c>
      <c r="G731" s="53">
        <v>533577.77</v>
      </c>
      <c r="H731" s="53">
        <v>60945.490000000005</v>
      </c>
      <c r="I731" s="53">
        <v>30472.739999999998</v>
      </c>
      <c r="J731" s="54"/>
      <c r="K731" s="5" t="s">
        <v>0</v>
      </c>
      <c r="L731" s="52"/>
      <c r="M731" s="51"/>
      <c r="N731" s="127"/>
    </row>
    <row r="732" spans="1:18" s="60" customFormat="1">
      <c r="A732" s="115" t="s">
        <v>114</v>
      </c>
      <c r="B732" s="115"/>
      <c r="C732" s="55"/>
      <c r="D732" s="55">
        <v>1</v>
      </c>
      <c r="E732" s="56"/>
      <c r="F732" s="57">
        <v>288130.2</v>
      </c>
      <c r="G732" s="57">
        <v>244910.67</v>
      </c>
      <c r="H732" s="57">
        <v>28813.02</v>
      </c>
      <c r="I732" s="57">
        <v>14406.51</v>
      </c>
      <c r="J732" s="58"/>
      <c r="K732" s="59"/>
      <c r="L732" s="55"/>
      <c r="M732" s="55"/>
      <c r="N732" s="126" t="s">
        <v>0</v>
      </c>
    </row>
    <row r="733" spans="1:18" s="138" customFormat="1" ht="66.75" customHeight="1">
      <c r="A733" s="84"/>
      <c r="B733" s="112" t="s">
        <v>468</v>
      </c>
      <c r="C733" s="80" t="s">
        <v>89</v>
      </c>
      <c r="D733" s="80"/>
      <c r="E733" s="113"/>
      <c r="F733" s="81">
        <v>288130.2</v>
      </c>
      <c r="G733" s="81">
        <v>244910.67</v>
      </c>
      <c r="H733" s="81">
        <v>28813.02</v>
      </c>
      <c r="I733" s="81">
        <v>14406.51</v>
      </c>
      <c r="J733" s="82" t="s">
        <v>469</v>
      </c>
      <c r="K733" s="83">
        <v>77</v>
      </c>
      <c r="L733" s="114">
        <v>100</v>
      </c>
      <c r="M733" s="114">
        <v>100</v>
      </c>
      <c r="N733" s="136">
        <v>7347.32</v>
      </c>
      <c r="O733" s="137"/>
      <c r="P733" s="137"/>
      <c r="Q733" s="137"/>
      <c r="R733" s="137"/>
    </row>
    <row r="734" spans="1:18" s="60" customFormat="1">
      <c r="A734" s="115" t="s">
        <v>99</v>
      </c>
      <c r="B734" s="115"/>
      <c r="C734" s="55"/>
      <c r="D734" s="55">
        <v>1</v>
      </c>
      <c r="E734" s="56"/>
      <c r="F734" s="57">
        <v>321324.69999999995</v>
      </c>
      <c r="G734" s="57">
        <v>273126</v>
      </c>
      <c r="H734" s="57">
        <v>32132.47</v>
      </c>
      <c r="I734" s="57">
        <v>16066.23</v>
      </c>
      <c r="J734" s="58"/>
      <c r="K734" s="59"/>
      <c r="L734" s="55"/>
      <c r="M734" s="55"/>
      <c r="N734" s="126" t="s">
        <v>0</v>
      </c>
    </row>
    <row r="735" spans="1:18" s="138" customFormat="1" ht="66.75" customHeight="1">
      <c r="A735" s="84"/>
      <c r="B735" s="112" t="s">
        <v>659</v>
      </c>
      <c r="C735" s="80" t="s">
        <v>89</v>
      </c>
      <c r="D735" s="80"/>
      <c r="E735" s="113"/>
      <c r="F735" s="81">
        <v>321324.69999999995</v>
      </c>
      <c r="G735" s="81">
        <v>273126</v>
      </c>
      <c r="H735" s="81">
        <v>32132.47</v>
      </c>
      <c r="I735" s="81">
        <v>16066.23</v>
      </c>
      <c r="J735" s="82" t="s">
        <v>90</v>
      </c>
      <c r="K735" s="83">
        <v>200</v>
      </c>
      <c r="L735" s="114">
        <v>100</v>
      </c>
      <c r="M735" s="114">
        <v>100</v>
      </c>
      <c r="N735" s="136">
        <v>8193.7800000000007</v>
      </c>
      <c r="O735" s="137"/>
      <c r="P735" s="137"/>
      <c r="Q735" s="137"/>
      <c r="R735" s="137"/>
    </row>
    <row r="736" spans="1:18" s="104" customFormat="1">
      <c r="A736" s="105"/>
      <c r="B736" s="106" t="s">
        <v>82</v>
      </c>
      <c r="C736" s="107"/>
      <c r="D736" s="107"/>
      <c r="E736" s="108"/>
      <c r="F736" s="109">
        <v>15541.1</v>
      </c>
      <c r="G736" s="109">
        <v>15541.1</v>
      </c>
      <c r="H736" s="109"/>
      <c r="I736" s="101"/>
      <c r="J736" s="102"/>
      <c r="K736" s="103"/>
      <c r="L736" s="100"/>
      <c r="M736" s="100"/>
      <c r="N736" s="127"/>
    </row>
    <row r="737" spans="1:18" s="20" customFormat="1">
      <c r="A737" s="116" t="s">
        <v>63</v>
      </c>
      <c r="B737" s="116"/>
      <c r="C737" s="51" t="s">
        <v>0</v>
      </c>
      <c r="D737" s="52">
        <f>+D738+D740+D743</f>
        <v>4</v>
      </c>
      <c r="E737" s="14">
        <v>1073000</v>
      </c>
      <c r="F737" s="53">
        <v>1469805.0499999998</v>
      </c>
      <c r="G737" s="53">
        <v>1110439.52</v>
      </c>
      <c r="H737" s="53">
        <v>179682.77000000002</v>
      </c>
      <c r="I737" s="53">
        <v>179682.76</v>
      </c>
      <c r="J737" s="54"/>
      <c r="K737" s="5" t="s">
        <v>0</v>
      </c>
      <c r="L737" s="52"/>
      <c r="M737" s="51"/>
      <c r="N737" s="127"/>
    </row>
    <row r="738" spans="1:18" s="60" customFormat="1">
      <c r="A738" s="115" t="s">
        <v>114</v>
      </c>
      <c r="B738" s="115"/>
      <c r="C738" s="55"/>
      <c r="D738" s="55">
        <v>1</v>
      </c>
      <c r="E738" s="56"/>
      <c r="F738" s="57">
        <v>793929.82</v>
      </c>
      <c r="G738" s="57">
        <v>595447.37</v>
      </c>
      <c r="H738" s="57">
        <v>99241.23</v>
      </c>
      <c r="I738" s="57">
        <v>99241.22</v>
      </c>
      <c r="J738" s="58"/>
      <c r="K738" s="59"/>
      <c r="L738" s="55"/>
      <c r="M738" s="55"/>
      <c r="N738" s="126" t="s">
        <v>0</v>
      </c>
    </row>
    <row r="739" spans="1:18" ht="66.75" customHeight="1">
      <c r="A739" s="62"/>
      <c r="B739" s="78" t="s">
        <v>202</v>
      </c>
      <c r="C739" s="63" t="s">
        <v>89</v>
      </c>
      <c r="D739" s="63"/>
      <c r="E739" s="4"/>
      <c r="F739" s="64">
        <v>793929.82</v>
      </c>
      <c r="G739" s="64">
        <v>595447.37</v>
      </c>
      <c r="H739" s="64">
        <v>99241.23</v>
      </c>
      <c r="I739" s="64">
        <v>99241.22</v>
      </c>
      <c r="J739" s="65" t="s">
        <v>204</v>
      </c>
      <c r="K739" s="66">
        <v>20000</v>
      </c>
      <c r="L739" s="134">
        <v>100</v>
      </c>
      <c r="M739" s="134">
        <v>100</v>
      </c>
      <c r="N739" s="135">
        <v>17863.419999999998</v>
      </c>
      <c r="O739" s="68"/>
      <c r="P739" s="68"/>
      <c r="Q739" s="68"/>
      <c r="R739" s="68"/>
    </row>
    <row r="740" spans="1:18" s="60" customFormat="1">
      <c r="A740" s="115" t="s">
        <v>99</v>
      </c>
      <c r="B740" s="115"/>
      <c r="C740" s="55"/>
      <c r="D740" s="55">
        <v>2</v>
      </c>
      <c r="E740" s="56"/>
      <c r="F740" s="57">
        <v>483132.29</v>
      </c>
      <c r="G740" s="57">
        <v>362349.22000000003</v>
      </c>
      <c r="H740" s="57">
        <v>60391.53</v>
      </c>
      <c r="I740" s="57">
        <v>60391.54</v>
      </c>
      <c r="J740" s="58"/>
      <c r="K740" s="59"/>
      <c r="L740" s="55"/>
      <c r="M740" s="55"/>
      <c r="N740" s="126" t="s">
        <v>0</v>
      </c>
    </row>
    <row r="741" spans="1:18" s="138" customFormat="1" ht="66.75" customHeight="1">
      <c r="A741" s="84"/>
      <c r="B741" s="112" t="s">
        <v>522</v>
      </c>
      <c r="C741" s="80" t="s">
        <v>89</v>
      </c>
      <c r="D741" s="80"/>
      <c r="E741" s="113"/>
      <c r="F741" s="81">
        <v>73132.929999999993</v>
      </c>
      <c r="G741" s="81">
        <v>54849.7</v>
      </c>
      <c r="H741" s="81">
        <v>9141.61</v>
      </c>
      <c r="I741" s="81">
        <v>9141.6200000000008</v>
      </c>
      <c r="J741" s="82" t="s">
        <v>90</v>
      </c>
      <c r="K741" s="83">
        <v>250</v>
      </c>
      <c r="L741" s="114">
        <v>100</v>
      </c>
      <c r="M741" s="114">
        <v>100</v>
      </c>
      <c r="N741" s="136">
        <v>1645.49</v>
      </c>
      <c r="O741" s="137"/>
      <c r="P741" s="137"/>
      <c r="Q741" s="137"/>
      <c r="R741" s="137"/>
    </row>
    <row r="742" spans="1:18" s="138" customFormat="1" ht="66.75" customHeight="1">
      <c r="A742" s="84"/>
      <c r="B742" s="112" t="s">
        <v>596</v>
      </c>
      <c r="C742" s="80" t="s">
        <v>89</v>
      </c>
      <c r="D742" s="80"/>
      <c r="E742" s="113"/>
      <c r="F742" s="81">
        <v>409999.35999999999</v>
      </c>
      <c r="G742" s="81">
        <v>307499.52000000002</v>
      </c>
      <c r="H742" s="81">
        <v>51249.919999999998</v>
      </c>
      <c r="I742" s="81">
        <v>51249.919999999998</v>
      </c>
      <c r="J742" s="82" t="s">
        <v>90</v>
      </c>
      <c r="K742" s="83">
        <v>1000</v>
      </c>
      <c r="L742" s="114">
        <v>100</v>
      </c>
      <c r="M742" s="114">
        <v>100</v>
      </c>
      <c r="N742" s="136">
        <v>9224.99</v>
      </c>
      <c r="O742" s="137"/>
      <c r="P742" s="137"/>
      <c r="Q742" s="137"/>
      <c r="R742" s="137"/>
    </row>
    <row r="743" spans="1:18" s="60" customFormat="1">
      <c r="A743" s="115" t="s">
        <v>100</v>
      </c>
      <c r="B743" s="115"/>
      <c r="C743" s="55"/>
      <c r="D743" s="55">
        <v>1</v>
      </c>
      <c r="E743" s="56"/>
      <c r="F743" s="57">
        <v>160400.04</v>
      </c>
      <c r="G743" s="57">
        <v>120300.03</v>
      </c>
      <c r="H743" s="57">
        <v>20050.009999999998</v>
      </c>
      <c r="I743" s="57">
        <v>20050</v>
      </c>
      <c r="J743" s="58"/>
      <c r="K743" s="59"/>
      <c r="L743" s="55"/>
      <c r="M743" s="55"/>
      <c r="N743" s="126" t="s">
        <v>0</v>
      </c>
    </row>
    <row r="744" spans="1:18" ht="66.75" customHeight="1">
      <c r="A744" s="62"/>
      <c r="B744" s="78" t="s">
        <v>203</v>
      </c>
      <c r="C744" s="63" t="s">
        <v>89</v>
      </c>
      <c r="D744" s="63"/>
      <c r="E744" s="4"/>
      <c r="F744" s="64">
        <v>160400.04</v>
      </c>
      <c r="G744" s="64">
        <v>120300.03</v>
      </c>
      <c r="H744" s="64">
        <v>20050.009999999998</v>
      </c>
      <c r="I744" s="64">
        <v>20050</v>
      </c>
      <c r="J744" s="65" t="s">
        <v>90</v>
      </c>
      <c r="K744" s="66">
        <v>5000</v>
      </c>
      <c r="L744" s="134">
        <v>100</v>
      </c>
      <c r="M744" s="134">
        <v>100</v>
      </c>
      <c r="N744" s="135">
        <v>3609</v>
      </c>
      <c r="O744" s="68"/>
      <c r="P744" s="68"/>
      <c r="Q744" s="68"/>
      <c r="R744" s="68"/>
    </row>
    <row r="745" spans="1:18" s="104" customFormat="1">
      <c r="A745" s="105"/>
      <c r="B745" s="106" t="s">
        <v>82</v>
      </c>
      <c r="C745" s="107"/>
      <c r="D745" s="107"/>
      <c r="E745" s="108"/>
      <c r="F745" s="109">
        <v>32342.9</v>
      </c>
      <c r="G745" s="109">
        <v>32342.9</v>
      </c>
      <c r="H745" s="109"/>
      <c r="I745" s="101"/>
      <c r="J745" s="102"/>
      <c r="K745" s="103"/>
      <c r="L745" s="100"/>
      <c r="M745" s="100"/>
      <c r="N745" s="127"/>
    </row>
    <row r="746" spans="1:18" s="20" customFormat="1">
      <c r="A746" s="116" t="s">
        <v>64</v>
      </c>
      <c r="B746" s="116"/>
      <c r="C746" s="51" t="s">
        <v>0</v>
      </c>
      <c r="D746" s="52">
        <f>+D747+D750+D752</f>
        <v>4</v>
      </c>
      <c r="E746" s="14">
        <v>300000</v>
      </c>
      <c r="F746" s="53">
        <v>350912.51</v>
      </c>
      <c r="G746" s="53">
        <v>299187.92</v>
      </c>
      <c r="H746" s="53">
        <v>26726.090000000004</v>
      </c>
      <c r="I746" s="53">
        <v>24998.5</v>
      </c>
      <c r="J746" s="54"/>
      <c r="K746" s="5" t="s">
        <v>0</v>
      </c>
      <c r="L746" s="52"/>
      <c r="M746" s="51"/>
      <c r="N746" s="127"/>
    </row>
    <row r="747" spans="1:18" s="60" customFormat="1">
      <c r="A747" s="115" t="s">
        <v>99</v>
      </c>
      <c r="B747" s="115"/>
      <c r="C747" s="55"/>
      <c r="D747" s="55">
        <v>2</v>
      </c>
      <c r="E747" s="56"/>
      <c r="F747" s="57">
        <v>227405.45</v>
      </c>
      <c r="G747" s="57">
        <v>193274.62</v>
      </c>
      <c r="H747" s="57">
        <v>17930.830000000002</v>
      </c>
      <c r="I747" s="57">
        <v>16200</v>
      </c>
      <c r="J747" s="58"/>
      <c r="K747" s="59"/>
      <c r="L747" s="55"/>
      <c r="M747" s="55"/>
      <c r="N747" s="126" t="s">
        <v>0</v>
      </c>
    </row>
    <row r="748" spans="1:18" s="288" customFormat="1" ht="66.75" customHeight="1">
      <c r="A748" s="278"/>
      <c r="B748" s="279" t="s">
        <v>454</v>
      </c>
      <c r="C748" s="280" t="s">
        <v>89</v>
      </c>
      <c r="D748" s="280"/>
      <c r="E748" s="281"/>
      <c r="F748" s="282">
        <v>126447.95</v>
      </c>
      <c r="G748" s="282">
        <v>107480.75</v>
      </c>
      <c r="H748" s="282">
        <v>9967.2000000000007</v>
      </c>
      <c r="I748" s="282">
        <v>9000</v>
      </c>
      <c r="J748" s="283" t="s">
        <v>90</v>
      </c>
      <c r="K748" s="284">
        <v>60</v>
      </c>
      <c r="L748" s="285">
        <v>100</v>
      </c>
      <c r="M748" s="285">
        <v>100</v>
      </c>
      <c r="N748" s="286">
        <v>3224.42</v>
      </c>
      <c r="O748" s="287"/>
      <c r="P748" s="287"/>
      <c r="Q748" s="287"/>
      <c r="R748" s="287"/>
    </row>
    <row r="749" spans="1:18" s="138" customFormat="1" ht="66.75" customHeight="1">
      <c r="A749" s="84"/>
      <c r="B749" s="112" t="s">
        <v>520</v>
      </c>
      <c r="C749" s="80" t="s">
        <v>89</v>
      </c>
      <c r="D749" s="80"/>
      <c r="E749" s="113"/>
      <c r="F749" s="81">
        <v>100957.5</v>
      </c>
      <c r="G749" s="81">
        <v>85793.87</v>
      </c>
      <c r="H749" s="81">
        <v>7963.63</v>
      </c>
      <c r="I749" s="81">
        <v>7200</v>
      </c>
      <c r="J749" s="82" t="s">
        <v>90</v>
      </c>
      <c r="K749" s="83">
        <v>60</v>
      </c>
      <c r="L749" s="114">
        <v>100</v>
      </c>
      <c r="M749" s="114">
        <v>100</v>
      </c>
      <c r="N749" s="136">
        <v>0</v>
      </c>
      <c r="O749" s="137"/>
      <c r="P749" s="137"/>
      <c r="Q749" s="137"/>
      <c r="R749" s="137"/>
    </row>
    <row r="750" spans="1:18" s="60" customFormat="1">
      <c r="A750" s="115" t="s">
        <v>100</v>
      </c>
      <c r="B750" s="115"/>
      <c r="C750" s="55"/>
      <c r="D750" s="55">
        <v>1</v>
      </c>
      <c r="E750" s="56"/>
      <c r="F750" s="57">
        <v>44580</v>
      </c>
      <c r="G750" s="57">
        <v>37893</v>
      </c>
      <c r="H750" s="57">
        <v>3343.5</v>
      </c>
      <c r="I750" s="57">
        <v>3343.5</v>
      </c>
      <c r="J750" s="58"/>
      <c r="K750" s="59"/>
      <c r="L750" s="55"/>
      <c r="M750" s="55"/>
      <c r="N750" s="126" t="s">
        <v>0</v>
      </c>
    </row>
    <row r="751" spans="1:18" s="138" customFormat="1" ht="66.75" customHeight="1">
      <c r="A751" s="84"/>
      <c r="B751" s="112" t="s">
        <v>612</v>
      </c>
      <c r="C751" s="80" t="s">
        <v>89</v>
      </c>
      <c r="D751" s="80"/>
      <c r="E751" s="113"/>
      <c r="F751" s="81">
        <v>44580</v>
      </c>
      <c r="G751" s="81">
        <v>37893</v>
      </c>
      <c r="H751" s="81">
        <v>3343.5</v>
      </c>
      <c r="I751" s="81">
        <v>3343.5</v>
      </c>
      <c r="J751" s="82" t="s">
        <v>90</v>
      </c>
      <c r="K751" s="83">
        <v>150</v>
      </c>
      <c r="L751" s="114">
        <v>100</v>
      </c>
      <c r="M751" s="114">
        <v>100</v>
      </c>
      <c r="N751" s="136">
        <v>1136.79</v>
      </c>
      <c r="O751" s="137"/>
      <c r="P751" s="137"/>
      <c r="Q751" s="137"/>
      <c r="R751" s="137"/>
    </row>
    <row r="752" spans="1:18" s="60" customFormat="1">
      <c r="A752" s="115" t="s">
        <v>102</v>
      </c>
      <c r="B752" s="115"/>
      <c r="C752" s="55"/>
      <c r="D752" s="55">
        <v>1</v>
      </c>
      <c r="E752" s="56"/>
      <c r="F752" s="57">
        <v>72711.7</v>
      </c>
      <c r="G752" s="57">
        <v>61804.94</v>
      </c>
      <c r="H752" s="57">
        <v>5451.76</v>
      </c>
      <c r="I752" s="57">
        <v>5455</v>
      </c>
      <c r="J752" s="58"/>
      <c r="K752" s="59"/>
      <c r="L752" s="55"/>
      <c r="M752" s="55"/>
      <c r="N752" s="126" t="s">
        <v>0</v>
      </c>
    </row>
    <row r="753" spans="1:18" s="138" customFormat="1" ht="66.75" customHeight="1">
      <c r="A753" s="84"/>
      <c r="B753" s="112" t="s">
        <v>521</v>
      </c>
      <c r="C753" s="80" t="s">
        <v>89</v>
      </c>
      <c r="D753" s="80"/>
      <c r="E753" s="113"/>
      <c r="F753" s="81">
        <v>72711.7</v>
      </c>
      <c r="G753" s="81">
        <v>61804.94</v>
      </c>
      <c r="H753" s="81">
        <v>5451.76</v>
      </c>
      <c r="I753" s="81">
        <v>5455</v>
      </c>
      <c r="J753" s="82" t="s">
        <v>90</v>
      </c>
      <c r="K753" s="83">
        <v>750</v>
      </c>
      <c r="L753" s="114">
        <v>100</v>
      </c>
      <c r="M753" s="114">
        <v>100</v>
      </c>
      <c r="N753" s="136">
        <v>1854.15</v>
      </c>
      <c r="O753" s="137"/>
      <c r="P753" s="137"/>
      <c r="Q753" s="137"/>
      <c r="R753" s="137"/>
    </row>
    <row r="754" spans="1:18" s="104" customFormat="1">
      <c r="A754" s="105"/>
      <c r="B754" s="106" t="s">
        <v>82</v>
      </c>
      <c r="C754" s="107"/>
      <c r="D754" s="107"/>
      <c r="E754" s="108"/>
      <c r="F754" s="109">
        <v>6215.3600000000006</v>
      </c>
      <c r="G754" s="109">
        <v>6215.3600000000006</v>
      </c>
      <c r="H754" s="109"/>
      <c r="I754" s="101"/>
      <c r="J754" s="102"/>
      <c r="K754" s="103"/>
      <c r="L754" s="100"/>
      <c r="M754" s="100"/>
      <c r="N754" s="127"/>
    </row>
    <row r="755" spans="1:18" s="20" customFormat="1">
      <c r="A755" s="116" t="s">
        <v>65</v>
      </c>
      <c r="B755" s="116"/>
      <c r="C755" s="51" t="s">
        <v>0</v>
      </c>
      <c r="D755" s="52">
        <f>+D756</f>
        <v>2</v>
      </c>
      <c r="E755" s="14">
        <v>456000</v>
      </c>
      <c r="F755" s="53">
        <v>539044.79999999993</v>
      </c>
      <c r="G755" s="53">
        <v>460198.64</v>
      </c>
      <c r="H755" s="53">
        <v>39423.08</v>
      </c>
      <c r="I755" s="53">
        <v>39423.08</v>
      </c>
      <c r="J755" s="54"/>
      <c r="K755" s="5" t="s">
        <v>0</v>
      </c>
      <c r="L755" s="52"/>
      <c r="M755" s="51"/>
      <c r="N755" s="127"/>
    </row>
    <row r="756" spans="1:18" s="60" customFormat="1">
      <c r="A756" s="115" t="s">
        <v>99</v>
      </c>
      <c r="B756" s="115"/>
      <c r="C756" s="55"/>
      <c r="D756" s="55">
        <v>2</v>
      </c>
      <c r="E756" s="56"/>
      <c r="F756" s="57">
        <v>525640.94999999995</v>
      </c>
      <c r="G756" s="57">
        <v>446794.79000000004</v>
      </c>
      <c r="H756" s="57">
        <v>39423.08</v>
      </c>
      <c r="I756" s="57">
        <v>39423.08</v>
      </c>
      <c r="J756" s="58"/>
      <c r="K756" s="59"/>
      <c r="L756" s="55"/>
      <c r="M756" s="55"/>
      <c r="N756" s="126" t="s">
        <v>0</v>
      </c>
    </row>
    <row r="757" spans="1:18" s="138" customFormat="1" ht="66.75" customHeight="1">
      <c r="A757" s="84"/>
      <c r="B757" s="112" t="s">
        <v>439</v>
      </c>
      <c r="C757" s="80" t="s">
        <v>89</v>
      </c>
      <c r="D757" s="80"/>
      <c r="E757" s="113"/>
      <c r="F757" s="81">
        <v>298353.95</v>
      </c>
      <c r="G757" s="81">
        <v>253600.85</v>
      </c>
      <c r="H757" s="81">
        <v>22376.55</v>
      </c>
      <c r="I757" s="81">
        <v>22376.55</v>
      </c>
      <c r="J757" s="82" t="s">
        <v>90</v>
      </c>
      <c r="K757" s="83">
        <v>95</v>
      </c>
      <c r="L757" s="114">
        <v>100</v>
      </c>
      <c r="M757" s="114">
        <v>100</v>
      </c>
      <c r="N757" s="136">
        <v>7608.03</v>
      </c>
      <c r="O757" s="137"/>
      <c r="P757" s="137"/>
      <c r="Q757" s="137"/>
      <c r="R757" s="137"/>
    </row>
    <row r="758" spans="1:18" s="138" customFormat="1" ht="66.75" customHeight="1">
      <c r="A758" s="84"/>
      <c r="B758" s="112" t="s">
        <v>576</v>
      </c>
      <c r="C758" s="80" t="s">
        <v>89</v>
      </c>
      <c r="D758" s="80"/>
      <c r="E758" s="113"/>
      <c r="F758" s="81">
        <v>227287</v>
      </c>
      <c r="G758" s="81">
        <v>193193.94</v>
      </c>
      <c r="H758" s="81">
        <v>17046.53</v>
      </c>
      <c r="I758" s="81">
        <v>17046.53</v>
      </c>
      <c r="J758" s="82" t="s">
        <v>90</v>
      </c>
      <c r="K758" s="83">
        <v>40</v>
      </c>
      <c r="L758" s="114">
        <v>100</v>
      </c>
      <c r="M758" s="114">
        <v>100</v>
      </c>
      <c r="N758" s="136">
        <v>5795.82</v>
      </c>
      <c r="O758" s="137"/>
      <c r="P758" s="137"/>
      <c r="Q758" s="137"/>
      <c r="R758" s="137"/>
    </row>
    <row r="759" spans="1:18" s="104" customFormat="1">
      <c r="A759" s="105"/>
      <c r="B759" s="106" t="s">
        <v>82</v>
      </c>
      <c r="C759" s="107"/>
      <c r="D759" s="107"/>
      <c r="E759" s="108"/>
      <c r="F759" s="109">
        <v>13403.849999999999</v>
      </c>
      <c r="G759" s="109">
        <v>13403.849999999999</v>
      </c>
      <c r="H759" s="109"/>
      <c r="I759" s="101"/>
      <c r="J759" s="102"/>
      <c r="K759" s="103"/>
      <c r="L759" s="100"/>
      <c r="M759" s="100"/>
      <c r="N759" s="127"/>
    </row>
    <row r="760" spans="1:18" s="20" customFormat="1">
      <c r="A760" s="116" t="s">
        <v>66</v>
      </c>
      <c r="B760" s="116"/>
      <c r="C760" s="51" t="s">
        <v>0</v>
      </c>
      <c r="D760" s="52">
        <f>+D761+D763+D765</f>
        <v>5</v>
      </c>
      <c r="E760" s="14">
        <v>635000</v>
      </c>
      <c r="F760" s="53">
        <v>747059</v>
      </c>
      <c r="G760" s="53">
        <v>635000</v>
      </c>
      <c r="H760" s="53">
        <v>56030</v>
      </c>
      <c r="I760" s="53">
        <v>56029</v>
      </c>
      <c r="J760" s="54"/>
      <c r="K760" s="5" t="s">
        <v>0</v>
      </c>
      <c r="L760" s="52"/>
      <c r="M760" s="51"/>
      <c r="N760" s="127"/>
    </row>
    <row r="761" spans="1:18" s="60" customFormat="1">
      <c r="A761" s="115" t="s">
        <v>114</v>
      </c>
      <c r="B761" s="115"/>
      <c r="C761" s="55"/>
      <c r="D761" s="55">
        <v>1</v>
      </c>
      <c r="E761" s="56"/>
      <c r="F761" s="57">
        <v>140200</v>
      </c>
      <c r="G761" s="57">
        <v>119170</v>
      </c>
      <c r="H761" s="57">
        <v>10515</v>
      </c>
      <c r="I761" s="57">
        <v>10515</v>
      </c>
      <c r="J761" s="58"/>
      <c r="K761" s="59"/>
      <c r="L761" s="55"/>
      <c r="M761" s="55"/>
      <c r="N761" s="126" t="s">
        <v>0</v>
      </c>
    </row>
    <row r="762" spans="1:18" ht="66.75" customHeight="1">
      <c r="A762" s="62"/>
      <c r="B762" s="78" t="s">
        <v>300</v>
      </c>
      <c r="C762" s="63" t="s">
        <v>89</v>
      </c>
      <c r="D762" s="63"/>
      <c r="E762" s="4"/>
      <c r="F762" s="64">
        <v>140200</v>
      </c>
      <c r="G762" s="64">
        <v>119170</v>
      </c>
      <c r="H762" s="64">
        <v>10515</v>
      </c>
      <c r="I762" s="64">
        <v>10515</v>
      </c>
      <c r="J762" s="65" t="s">
        <v>304</v>
      </c>
      <c r="K762" s="66">
        <v>220</v>
      </c>
      <c r="L762" s="134">
        <v>100</v>
      </c>
      <c r="M762" s="134">
        <v>100</v>
      </c>
      <c r="N762" s="135">
        <v>0</v>
      </c>
      <c r="O762" s="68"/>
      <c r="P762" s="68"/>
      <c r="Q762" s="68"/>
      <c r="R762" s="68"/>
    </row>
    <row r="763" spans="1:18" s="60" customFormat="1">
      <c r="A763" s="115" t="s">
        <v>99</v>
      </c>
      <c r="B763" s="115"/>
      <c r="C763" s="55"/>
      <c r="D763" s="55">
        <v>1</v>
      </c>
      <c r="E763" s="56"/>
      <c r="F763" s="57">
        <v>166600</v>
      </c>
      <c r="G763" s="57">
        <v>141610</v>
      </c>
      <c r="H763" s="57">
        <v>12495</v>
      </c>
      <c r="I763" s="57">
        <v>12495</v>
      </c>
      <c r="J763" s="58"/>
      <c r="K763" s="59"/>
      <c r="L763" s="55"/>
      <c r="M763" s="55"/>
      <c r="N763" s="126" t="s">
        <v>0</v>
      </c>
    </row>
    <row r="764" spans="1:18" ht="66.75" customHeight="1">
      <c r="A764" s="62"/>
      <c r="B764" s="78" t="s">
        <v>301</v>
      </c>
      <c r="C764" s="63" t="s">
        <v>89</v>
      </c>
      <c r="D764" s="63"/>
      <c r="E764" s="4"/>
      <c r="F764" s="64">
        <v>166600</v>
      </c>
      <c r="G764" s="64">
        <v>141610</v>
      </c>
      <c r="H764" s="64">
        <v>12495</v>
      </c>
      <c r="I764" s="64">
        <v>12495</v>
      </c>
      <c r="J764" s="65" t="s">
        <v>90</v>
      </c>
      <c r="K764" s="66">
        <v>40</v>
      </c>
      <c r="L764" s="134">
        <v>100</v>
      </c>
      <c r="M764" s="134">
        <v>100</v>
      </c>
      <c r="N764" s="135">
        <v>0</v>
      </c>
      <c r="O764" s="68"/>
      <c r="P764" s="68"/>
      <c r="Q764" s="68"/>
      <c r="R764" s="68"/>
    </row>
    <row r="765" spans="1:18" s="60" customFormat="1">
      <c r="A765" s="115" t="s">
        <v>101</v>
      </c>
      <c r="B765" s="115"/>
      <c r="C765" s="55"/>
      <c r="D765" s="55">
        <v>3</v>
      </c>
      <c r="E765" s="56"/>
      <c r="F765" s="57">
        <v>440259</v>
      </c>
      <c r="G765" s="57">
        <v>374220</v>
      </c>
      <c r="H765" s="57">
        <v>33020</v>
      </c>
      <c r="I765" s="57">
        <v>33019</v>
      </c>
      <c r="J765" s="58"/>
      <c r="K765" s="59"/>
      <c r="L765" s="55"/>
      <c r="M765" s="55"/>
      <c r="N765" s="126" t="s">
        <v>0</v>
      </c>
    </row>
    <row r="766" spans="1:18" ht="66.75" customHeight="1">
      <c r="A766" s="62"/>
      <c r="B766" s="78" t="s">
        <v>302</v>
      </c>
      <c r="C766" s="63" t="s">
        <v>89</v>
      </c>
      <c r="D766" s="63"/>
      <c r="E766" s="4"/>
      <c r="F766" s="64">
        <v>53200</v>
      </c>
      <c r="G766" s="64">
        <v>45220</v>
      </c>
      <c r="H766" s="64">
        <v>3990</v>
      </c>
      <c r="I766" s="64">
        <v>3990</v>
      </c>
      <c r="J766" s="65" t="s">
        <v>90</v>
      </c>
      <c r="K766" s="66">
        <v>150</v>
      </c>
      <c r="L766" s="134">
        <v>100</v>
      </c>
      <c r="M766" s="134">
        <v>100</v>
      </c>
      <c r="N766" s="135">
        <v>0</v>
      </c>
      <c r="O766" s="68"/>
      <c r="P766" s="68"/>
      <c r="Q766" s="68"/>
      <c r="R766" s="68"/>
    </row>
    <row r="767" spans="1:18" s="299" customFormat="1" ht="66.75" customHeight="1">
      <c r="A767" s="289"/>
      <c r="B767" s="290" t="s">
        <v>303</v>
      </c>
      <c r="C767" s="291" t="s">
        <v>89</v>
      </c>
      <c r="D767" s="291"/>
      <c r="E767" s="292"/>
      <c r="F767" s="293">
        <v>213800</v>
      </c>
      <c r="G767" s="293">
        <v>181730</v>
      </c>
      <c r="H767" s="293">
        <v>16035</v>
      </c>
      <c r="I767" s="293">
        <v>16035</v>
      </c>
      <c r="J767" s="294" t="s">
        <v>90</v>
      </c>
      <c r="K767" s="295">
        <v>220</v>
      </c>
      <c r="L767" s="296">
        <v>100</v>
      </c>
      <c r="M767" s="296">
        <v>100</v>
      </c>
      <c r="N767" s="297">
        <v>0</v>
      </c>
      <c r="O767" s="298"/>
      <c r="P767" s="298"/>
      <c r="Q767" s="298"/>
      <c r="R767" s="298"/>
    </row>
    <row r="768" spans="1:18" s="138" customFormat="1" ht="66.75" customHeight="1">
      <c r="A768" s="84"/>
      <c r="B768" s="112" t="s">
        <v>488</v>
      </c>
      <c r="C768" s="80" t="s">
        <v>89</v>
      </c>
      <c r="D768" s="80"/>
      <c r="E768" s="113"/>
      <c r="F768" s="81">
        <v>173259</v>
      </c>
      <c r="G768" s="81">
        <v>147270</v>
      </c>
      <c r="H768" s="81">
        <v>12995</v>
      </c>
      <c r="I768" s="81">
        <v>12994</v>
      </c>
      <c r="J768" s="82" t="s">
        <v>90</v>
      </c>
      <c r="K768" s="83">
        <v>400</v>
      </c>
      <c r="L768" s="114">
        <v>100</v>
      </c>
      <c r="M768" s="114">
        <v>100</v>
      </c>
      <c r="N768" s="136">
        <v>0</v>
      </c>
      <c r="O768" s="137"/>
      <c r="P768" s="137"/>
      <c r="Q768" s="137"/>
      <c r="R768" s="137"/>
    </row>
    <row r="769" spans="1:18" s="104" customFormat="1">
      <c r="A769" s="105"/>
      <c r="B769" s="106" t="s">
        <v>82</v>
      </c>
      <c r="C769" s="107"/>
      <c r="D769" s="107"/>
      <c r="E769" s="108"/>
      <c r="F769" s="109">
        <v>0</v>
      </c>
      <c r="G769" s="109">
        <v>0</v>
      </c>
      <c r="H769" s="109"/>
      <c r="I769" s="101"/>
      <c r="J769" s="102"/>
      <c r="K769" s="103"/>
      <c r="L769" s="100"/>
      <c r="M769" s="100"/>
      <c r="N769" s="127"/>
    </row>
    <row r="770" spans="1:18" s="20" customFormat="1">
      <c r="A770" s="116" t="s">
        <v>67</v>
      </c>
      <c r="B770" s="116"/>
      <c r="C770" s="51" t="s">
        <v>0</v>
      </c>
      <c r="D770" s="52">
        <f>+D771+D773+D775</f>
        <v>3</v>
      </c>
      <c r="E770" s="14">
        <v>405000</v>
      </c>
      <c r="F770" s="53">
        <v>602119.22000000009</v>
      </c>
      <c r="G770" s="53">
        <v>514047.17000000004</v>
      </c>
      <c r="H770" s="53">
        <v>58714.7</v>
      </c>
      <c r="I770" s="53">
        <v>29357.350000000002</v>
      </c>
      <c r="J770" s="53"/>
      <c r="K770" s="5" t="s">
        <v>0</v>
      </c>
      <c r="L770" s="52"/>
      <c r="M770" s="51"/>
      <c r="N770" s="127"/>
    </row>
    <row r="771" spans="1:18" s="60" customFormat="1">
      <c r="A771" s="115" t="s">
        <v>114</v>
      </c>
      <c r="B771" s="115"/>
      <c r="C771" s="55"/>
      <c r="D771" s="55">
        <v>1</v>
      </c>
      <c r="E771" s="56"/>
      <c r="F771" s="57">
        <v>285381</v>
      </c>
      <c r="G771" s="57">
        <v>242573.85</v>
      </c>
      <c r="H771" s="57">
        <v>28538.1</v>
      </c>
      <c r="I771" s="57">
        <v>14269.05</v>
      </c>
      <c r="J771" s="58"/>
      <c r="K771" s="59"/>
      <c r="L771" s="55"/>
      <c r="M771" s="55"/>
      <c r="N771" s="126" t="s">
        <v>0</v>
      </c>
    </row>
    <row r="772" spans="1:18" ht="66.75" customHeight="1">
      <c r="A772" s="62"/>
      <c r="B772" s="78" t="s">
        <v>186</v>
      </c>
      <c r="C772" s="63" t="s">
        <v>89</v>
      </c>
      <c r="D772" s="63"/>
      <c r="E772" s="4"/>
      <c r="F772" s="64">
        <v>285381</v>
      </c>
      <c r="G772" s="64">
        <v>242573.85</v>
      </c>
      <c r="H772" s="64">
        <v>28538.1</v>
      </c>
      <c r="I772" s="64">
        <v>14269.05</v>
      </c>
      <c r="J772" s="65" t="s">
        <v>188</v>
      </c>
      <c r="K772" s="66">
        <v>50</v>
      </c>
      <c r="L772" s="134">
        <v>100</v>
      </c>
      <c r="M772" s="134">
        <v>100</v>
      </c>
      <c r="N772" s="135">
        <v>7277.22</v>
      </c>
      <c r="O772" s="68"/>
      <c r="P772" s="68"/>
      <c r="Q772" s="68"/>
      <c r="R772" s="68"/>
    </row>
    <row r="773" spans="1:18" s="60" customFormat="1">
      <c r="A773" s="115" t="s">
        <v>99</v>
      </c>
      <c r="B773" s="115"/>
      <c r="C773" s="55"/>
      <c r="D773" s="55">
        <v>1</v>
      </c>
      <c r="E773" s="56"/>
      <c r="F773" s="57">
        <v>171330.67</v>
      </c>
      <c r="G773" s="57">
        <v>145631.07</v>
      </c>
      <c r="H773" s="57">
        <v>17133.07</v>
      </c>
      <c r="I773" s="57">
        <v>8566.5300000000007</v>
      </c>
      <c r="J773" s="58"/>
      <c r="K773" s="59"/>
      <c r="L773" s="55"/>
      <c r="M773" s="55"/>
      <c r="N773" s="126" t="s">
        <v>0</v>
      </c>
    </row>
    <row r="774" spans="1:18" s="138" customFormat="1" ht="66.75" customHeight="1">
      <c r="A774" s="84"/>
      <c r="B774" s="112" t="s">
        <v>548</v>
      </c>
      <c r="C774" s="80" t="s">
        <v>89</v>
      </c>
      <c r="D774" s="80"/>
      <c r="E774" s="113"/>
      <c r="F774" s="81">
        <v>171330.67</v>
      </c>
      <c r="G774" s="81">
        <v>145631.07</v>
      </c>
      <c r="H774" s="81">
        <v>17133.07</v>
      </c>
      <c r="I774" s="81">
        <v>8566.5300000000007</v>
      </c>
      <c r="J774" s="82" t="s">
        <v>90</v>
      </c>
      <c r="K774" s="83">
        <v>750</v>
      </c>
      <c r="L774" s="114">
        <v>100</v>
      </c>
      <c r="M774" s="114">
        <v>100</v>
      </c>
      <c r="N774" s="136">
        <v>4368.93</v>
      </c>
      <c r="O774" s="137"/>
      <c r="P774" s="137"/>
      <c r="Q774" s="137"/>
      <c r="R774" s="137"/>
    </row>
    <row r="775" spans="1:18" s="60" customFormat="1">
      <c r="A775" s="115" t="s">
        <v>145</v>
      </c>
      <c r="B775" s="115"/>
      <c r="C775" s="55"/>
      <c r="D775" s="55">
        <v>1</v>
      </c>
      <c r="E775" s="56"/>
      <c r="F775" s="57">
        <v>130435.3</v>
      </c>
      <c r="G775" s="57">
        <v>110870</v>
      </c>
      <c r="H775" s="57">
        <v>13043.53</v>
      </c>
      <c r="I775" s="57">
        <v>6521.77</v>
      </c>
      <c r="J775" s="58"/>
      <c r="K775" s="59"/>
      <c r="L775" s="55"/>
      <c r="M775" s="55"/>
      <c r="N775" s="126" t="s">
        <v>0</v>
      </c>
    </row>
    <row r="776" spans="1:18" ht="66.75" customHeight="1">
      <c r="A776" s="62"/>
      <c r="B776" s="78" t="s">
        <v>187</v>
      </c>
      <c r="C776" s="63" t="s">
        <v>89</v>
      </c>
      <c r="D776" s="63"/>
      <c r="E776" s="4"/>
      <c r="F776" s="64">
        <v>130435.3</v>
      </c>
      <c r="G776" s="64">
        <v>110870</v>
      </c>
      <c r="H776" s="64">
        <v>13043.53</v>
      </c>
      <c r="I776" s="64">
        <v>6521.77</v>
      </c>
      <c r="J776" s="65" t="s">
        <v>90</v>
      </c>
      <c r="K776" s="66">
        <v>1400</v>
      </c>
      <c r="L776" s="134">
        <v>100</v>
      </c>
      <c r="M776" s="134">
        <v>100</v>
      </c>
      <c r="N776" s="135">
        <v>3326.1</v>
      </c>
      <c r="O776" s="68"/>
      <c r="P776" s="68"/>
      <c r="Q776" s="68"/>
      <c r="R776" s="68"/>
    </row>
    <row r="777" spans="1:18" s="104" customFormat="1">
      <c r="A777" s="105"/>
      <c r="B777" s="106" t="s">
        <v>82</v>
      </c>
      <c r="C777" s="107"/>
      <c r="D777" s="107"/>
      <c r="E777" s="108"/>
      <c r="F777" s="109">
        <v>14972.250000000002</v>
      </c>
      <c r="G777" s="109">
        <v>14972.250000000002</v>
      </c>
      <c r="H777" s="109"/>
      <c r="I777" s="101"/>
      <c r="J777" s="102"/>
      <c r="K777" s="103"/>
      <c r="L777" s="100"/>
      <c r="M777" s="100"/>
      <c r="N777" s="127"/>
    </row>
    <row r="778" spans="1:18" s="20" customFormat="1">
      <c r="A778" s="116" t="s">
        <v>68</v>
      </c>
      <c r="B778" s="116"/>
      <c r="C778" s="51" t="s">
        <v>0</v>
      </c>
      <c r="D778" s="52">
        <f>+D779+D781+D784+D786</f>
        <v>5</v>
      </c>
      <c r="E778" s="14">
        <v>506000</v>
      </c>
      <c r="F778" s="53">
        <v>654568.78</v>
      </c>
      <c r="G778" s="53">
        <v>558569.77</v>
      </c>
      <c r="H778" s="53">
        <v>57259.67</v>
      </c>
      <c r="I778" s="53">
        <v>38739.340000000004</v>
      </c>
      <c r="J778" s="54"/>
      <c r="K778" s="5" t="s">
        <v>0</v>
      </c>
      <c r="L778" s="52"/>
      <c r="M778" s="51"/>
      <c r="N778" s="127"/>
    </row>
    <row r="779" spans="1:18" s="60" customFormat="1">
      <c r="A779" s="115" t="s">
        <v>114</v>
      </c>
      <c r="B779" s="115"/>
      <c r="C779" s="55"/>
      <c r="D779" s="55">
        <v>1</v>
      </c>
      <c r="E779" s="56"/>
      <c r="F779" s="57">
        <v>287500</v>
      </c>
      <c r="G779" s="57">
        <v>244375</v>
      </c>
      <c r="H779" s="57">
        <v>25000</v>
      </c>
      <c r="I779" s="57">
        <v>18125</v>
      </c>
      <c r="J779" s="58"/>
      <c r="K779" s="59"/>
      <c r="L779" s="55"/>
      <c r="M779" s="55"/>
      <c r="N779" s="126" t="s">
        <v>0</v>
      </c>
    </row>
    <row r="780" spans="1:18" ht="66.75" customHeight="1">
      <c r="A780" s="62"/>
      <c r="B780" s="69" t="s">
        <v>151</v>
      </c>
      <c r="C780" s="63" t="s">
        <v>89</v>
      </c>
      <c r="D780" s="63"/>
      <c r="E780" s="4"/>
      <c r="F780" s="64">
        <v>287500</v>
      </c>
      <c r="G780" s="64">
        <v>244375</v>
      </c>
      <c r="H780" s="64">
        <v>25000</v>
      </c>
      <c r="I780" s="64">
        <v>18125</v>
      </c>
      <c r="J780" s="65" t="s">
        <v>152</v>
      </c>
      <c r="K780" s="66">
        <v>150</v>
      </c>
      <c r="L780" s="134">
        <v>100</v>
      </c>
      <c r="M780" s="134">
        <v>100</v>
      </c>
      <c r="N780" s="135">
        <v>7331.25</v>
      </c>
      <c r="O780" s="68"/>
      <c r="P780" s="68"/>
      <c r="Q780" s="68"/>
      <c r="R780" s="68"/>
    </row>
    <row r="781" spans="1:18" s="60" customFormat="1">
      <c r="A781" s="115" t="s">
        <v>99</v>
      </c>
      <c r="B781" s="115"/>
      <c r="C781" s="55"/>
      <c r="D781" s="55">
        <v>2</v>
      </c>
      <c r="E781" s="56"/>
      <c r="F781" s="57">
        <v>180979.5</v>
      </c>
      <c r="G781" s="57">
        <v>153832.54</v>
      </c>
      <c r="H781" s="57">
        <v>17129.669999999998</v>
      </c>
      <c r="I781" s="57">
        <v>10017.290000000001</v>
      </c>
      <c r="J781" s="58"/>
      <c r="K781" s="59"/>
      <c r="L781" s="55"/>
      <c r="M781" s="55"/>
      <c r="N781" s="126" t="s">
        <v>0</v>
      </c>
    </row>
    <row r="782" spans="1:18" ht="66.75" customHeight="1">
      <c r="A782" s="62"/>
      <c r="B782" s="78" t="s">
        <v>217</v>
      </c>
      <c r="C782" s="63" t="s">
        <v>89</v>
      </c>
      <c r="D782" s="63"/>
      <c r="E782" s="4"/>
      <c r="F782" s="64">
        <v>59682.75</v>
      </c>
      <c r="G782" s="64">
        <v>50730.3</v>
      </c>
      <c r="H782" s="64">
        <v>5000</v>
      </c>
      <c r="I782" s="64">
        <v>3952.45</v>
      </c>
      <c r="J782" s="65" t="s">
        <v>90</v>
      </c>
      <c r="K782" s="66">
        <v>100</v>
      </c>
      <c r="L782" s="134">
        <v>100</v>
      </c>
      <c r="M782" s="134">
        <v>100</v>
      </c>
      <c r="N782" s="135">
        <v>1521.91</v>
      </c>
      <c r="O782" s="68"/>
      <c r="P782" s="68"/>
      <c r="Q782" s="68"/>
      <c r="R782" s="68"/>
    </row>
    <row r="783" spans="1:18" s="138" customFormat="1" ht="66.75" customHeight="1">
      <c r="A783" s="84"/>
      <c r="B783" s="139" t="s">
        <v>425</v>
      </c>
      <c r="C783" s="80" t="s">
        <v>89</v>
      </c>
      <c r="D783" s="80"/>
      <c r="E783" s="113"/>
      <c r="F783" s="81">
        <v>121296.75</v>
      </c>
      <c r="G783" s="81">
        <v>103102.24</v>
      </c>
      <c r="H783" s="81">
        <v>12129.67</v>
      </c>
      <c r="I783" s="81">
        <v>6064.84</v>
      </c>
      <c r="J783" s="82" t="s">
        <v>90</v>
      </c>
      <c r="K783" s="83">
        <v>125</v>
      </c>
      <c r="L783" s="114">
        <v>100</v>
      </c>
      <c r="M783" s="114">
        <v>100</v>
      </c>
      <c r="N783" s="136">
        <v>3093.07</v>
      </c>
      <c r="O783" s="137"/>
      <c r="P783" s="137"/>
      <c r="Q783" s="137"/>
      <c r="R783" s="137"/>
    </row>
    <row r="784" spans="1:18" s="60" customFormat="1">
      <c r="A784" s="115" t="s">
        <v>101</v>
      </c>
      <c r="B784" s="115"/>
      <c r="C784" s="55"/>
      <c r="D784" s="55">
        <v>1</v>
      </c>
      <c r="E784" s="56"/>
      <c r="F784" s="57">
        <v>68400</v>
      </c>
      <c r="G784" s="57">
        <v>58140</v>
      </c>
      <c r="H784" s="57">
        <v>5130</v>
      </c>
      <c r="I784" s="57">
        <v>5130</v>
      </c>
      <c r="J784" s="58"/>
      <c r="K784" s="59"/>
      <c r="L784" s="55"/>
      <c r="M784" s="55"/>
      <c r="N784" s="126" t="s">
        <v>0</v>
      </c>
    </row>
    <row r="785" spans="1:18" s="138" customFormat="1" ht="66.75" customHeight="1">
      <c r="A785" s="84"/>
      <c r="B785" s="112" t="s">
        <v>727</v>
      </c>
      <c r="C785" s="80" t="s">
        <v>89</v>
      </c>
      <c r="D785" s="80"/>
      <c r="E785" s="113"/>
      <c r="F785" s="81">
        <v>68400</v>
      </c>
      <c r="G785" s="81">
        <v>58140</v>
      </c>
      <c r="H785" s="81">
        <v>5130</v>
      </c>
      <c r="I785" s="81">
        <v>5130</v>
      </c>
      <c r="J785" s="82" t="s">
        <v>90</v>
      </c>
      <c r="K785" s="83">
        <v>200</v>
      </c>
      <c r="L785" s="114">
        <v>100</v>
      </c>
      <c r="M785" s="114">
        <v>100</v>
      </c>
      <c r="N785" s="136">
        <v>0</v>
      </c>
      <c r="O785" s="137"/>
      <c r="P785" s="137"/>
      <c r="Q785" s="137"/>
      <c r="R785" s="137"/>
    </row>
    <row r="786" spans="1:18" s="60" customFormat="1">
      <c r="A786" s="115" t="s">
        <v>102</v>
      </c>
      <c r="B786" s="115"/>
      <c r="C786" s="55"/>
      <c r="D786" s="55">
        <v>1</v>
      </c>
      <c r="E786" s="56"/>
      <c r="F786" s="57">
        <v>103113.65000000001</v>
      </c>
      <c r="G786" s="57">
        <v>87646.6</v>
      </c>
      <c r="H786" s="57">
        <v>10000</v>
      </c>
      <c r="I786" s="57">
        <v>5467.05</v>
      </c>
      <c r="J786" s="58"/>
      <c r="K786" s="59"/>
      <c r="L786" s="55"/>
      <c r="M786" s="55"/>
      <c r="N786" s="126" t="s">
        <v>0</v>
      </c>
    </row>
    <row r="787" spans="1:18" ht="56.25" customHeight="1">
      <c r="A787" s="62"/>
      <c r="B787" s="78" t="s">
        <v>218</v>
      </c>
      <c r="C787" s="63" t="s">
        <v>89</v>
      </c>
      <c r="D787" s="63"/>
      <c r="E787" s="4"/>
      <c r="F787" s="64">
        <v>103113.65000000001</v>
      </c>
      <c r="G787" s="64">
        <v>87646.6</v>
      </c>
      <c r="H787" s="64">
        <v>10000</v>
      </c>
      <c r="I787" s="64">
        <v>5467.05</v>
      </c>
      <c r="J787" s="65" t="s">
        <v>90</v>
      </c>
      <c r="K787" s="66">
        <v>1250</v>
      </c>
      <c r="L787" s="134">
        <v>100</v>
      </c>
      <c r="M787" s="134">
        <v>100</v>
      </c>
      <c r="N787" s="135">
        <v>2629.4</v>
      </c>
      <c r="O787" s="68"/>
      <c r="P787" s="68"/>
      <c r="Q787" s="68"/>
      <c r="R787" s="68"/>
    </row>
    <row r="788" spans="1:18" s="304" customFormat="1">
      <c r="A788" s="177"/>
      <c r="B788" s="178" t="s">
        <v>82</v>
      </c>
      <c r="C788" s="179"/>
      <c r="D788" s="179"/>
      <c r="E788" s="180"/>
      <c r="F788" s="181">
        <v>14575.63</v>
      </c>
      <c r="G788" s="181">
        <v>14575.63</v>
      </c>
      <c r="H788" s="181"/>
      <c r="I788" s="182"/>
      <c r="J788" s="302"/>
      <c r="K788" s="183"/>
      <c r="L788" s="184"/>
      <c r="M788" s="184"/>
      <c r="N788" s="303"/>
    </row>
    <row r="789" spans="1:18" s="20" customFormat="1">
      <c r="A789" s="116" t="s">
        <v>69</v>
      </c>
      <c r="B789" s="116"/>
      <c r="C789" s="51" t="s">
        <v>0</v>
      </c>
      <c r="D789" s="52">
        <f>+D790+D792+D794</f>
        <v>4</v>
      </c>
      <c r="E789" s="14">
        <v>436000</v>
      </c>
      <c r="F789" s="53">
        <v>845741.78</v>
      </c>
      <c r="G789" s="53">
        <v>721397.02</v>
      </c>
      <c r="H789" s="53">
        <v>38281.699999999997</v>
      </c>
      <c r="I789" s="53">
        <v>86063.06</v>
      </c>
      <c r="J789" s="54"/>
      <c r="K789" s="5" t="s">
        <v>0</v>
      </c>
      <c r="L789" s="52"/>
      <c r="M789" s="51"/>
      <c r="N789" s="127"/>
    </row>
    <row r="790" spans="1:18" s="60" customFormat="1">
      <c r="A790" s="115" t="s">
        <v>99</v>
      </c>
      <c r="B790" s="115"/>
      <c r="C790" s="55"/>
      <c r="D790" s="55">
        <v>1</v>
      </c>
      <c r="E790" s="56"/>
      <c r="F790" s="57">
        <v>134565</v>
      </c>
      <c r="G790" s="57">
        <v>114380.25</v>
      </c>
      <c r="H790" s="57">
        <v>0</v>
      </c>
      <c r="I790" s="57">
        <v>20184.75</v>
      </c>
      <c r="J790" s="58"/>
      <c r="K790" s="59"/>
      <c r="L790" s="55"/>
      <c r="M790" s="55"/>
      <c r="N790" s="126" t="s">
        <v>0</v>
      </c>
    </row>
    <row r="791" spans="1:18" ht="66.75" customHeight="1">
      <c r="A791" s="62"/>
      <c r="B791" s="78" t="s">
        <v>261</v>
      </c>
      <c r="C791" s="63" t="s">
        <v>88</v>
      </c>
      <c r="D791" s="63"/>
      <c r="E791" s="4"/>
      <c r="F791" s="64">
        <v>134565</v>
      </c>
      <c r="G791" s="64">
        <v>114380.25</v>
      </c>
      <c r="H791" s="64">
        <v>0</v>
      </c>
      <c r="I791" s="64">
        <v>20184.75</v>
      </c>
      <c r="J791" s="65" t="s">
        <v>90</v>
      </c>
      <c r="K791" s="66">
        <v>1850</v>
      </c>
      <c r="L791" s="134">
        <v>100</v>
      </c>
      <c r="M791" s="134">
        <v>100</v>
      </c>
      <c r="N791" s="135">
        <v>3431.4</v>
      </c>
      <c r="O791" s="68"/>
      <c r="P791" s="68"/>
      <c r="Q791" s="68"/>
      <c r="R791" s="68"/>
    </row>
    <row r="792" spans="1:18" s="60" customFormat="1">
      <c r="A792" s="115" t="s">
        <v>100</v>
      </c>
      <c r="B792" s="115"/>
      <c r="C792" s="55"/>
      <c r="D792" s="55">
        <v>1</v>
      </c>
      <c r="E792" s="56"/>
      <c r="F792" s="57">
        <v>311582.97000000003</v>
      </c>
      <c r="G792" s="57">
        <v>264845.52</v>
      </c>
      <c r="H792" s="57">
        <v>0</v>
      </c>
      <c r="I792" s="57">
        <v>46737.45</v>
      </c>
      <c r="J792" s="58"/>
      <c r="K792" s="59"/>
      <c r="L792" s="55"/>
      <c r="M792" s="55"/>
      <c r="N792" s="126" t="s">
        <v>0</v>
      </c>
    </row>
    <row r="793" spans="1:18" ht="66.75" customHeight="1">
      <c r="A793" s="62"/>
      <c r="B793" s="78" t="s">
        <v>262</v>
      </c>
      <c r="C793" s="63" t="s">
        <v>88</v>
      </c>
      <c r="D793" s="63"/>
      <c r="E793" s="4"/>
      <c r="F793" s="64">
        <v>311582.97000000003</v>
      </c>
      <c r="G793" s="64">
        <v>264845.52</v>
      </c>
      <c r="H793" s="64">
        <v>0</v>
      </c>
      <c r="I793" s="64">
        <v>46737.45</v>
      </c>
      <c r="J793" s="65" t="s">
        <v>90</v>
      </c>
      <c r="K793" s="66">
        <v>1850</v>
      </c>
      <c r="L793" s="134">
        <v>100</v>
      </c>
      <c r="M793" s="134">
        <v>100</v>
      </c>
      <c r="N793" s="135">
        <v>7945.36</v>
      </c>
      <c r="O793" s="68"/>
      <c r="P793" s="68"/>
      <c r="Q793" s="68"/>
      <c r="R793" s="68"/>
    </row>
    <row r="794" spans="1:18" s="60" customFormat="1">
      <c r="A794" s="115" t="s">
        <v>101</v>
      </c>
      <c r="B794" s="115"/>
      <c r="C794" s="55"/>
      <c r="D794" s="55">
        <v>2</v>
      </c>
      <c r="E794" s="56"/>
      <c r="F794" s="57">
        <v>382817.05</v>
      </c>
      <c r="G794" s="57">
        <v>325394.49</v>
      </c>
      <c r="H794" s="57">
        <v>38281.699999999997</v>
      </c>
      <c r="I794" s="57">
        <v>19140.86</v>
      </c>
      <c r="J794" s="58"/>
      <c r="K794" s="59"/>
      <c r="L794" s="55"/>
      <c r="M794" s="55"/>
      <c r="N794" s="126" t="s">
        <v>0</v>
      </c>
    </row>
    <row r="795" spans="1:18" s="138" customFormat="1" ht="66.75" customHeight="1">
      <c r="A795" s="84"/>
      <c r="B795" s="112" t="s">
        <v>463</v>
      </c>
      <c r="C795" s="80" t="s">
        <v>88</v>
      </c>
      <c r="D795" s="80"/>
      <c r="E795" s="113"/>
      <c r="F795" s="81">
        <v>171052.34</v>
      </c>
      <c r="G795" s="81">
        <v>145394.49</v>
      </c>
      <c r="H795" s="81">
        <v>17105.23</v>
      </c>
      <c r="I795" s="81">
        <v>8552.6200000000008</v>
      </c>
      <c r="J795" s="82" t="s">
        <v>90</v>
      </c>
      <c r="K795" s="83">
        <v>1850</v>
      </c>
      <c r="L795" s="114">
        <v>100</v>
      </c>
      <c r="M795" s="114">
        <v>100</v>
      </c>
      <c r="N795" s="136">
        <v>0</v>
      </c>
      <c r="O795" s="137"/>
      <c r="P795" s="137"/>
      <c r="Q795" s="137"/>
      <c r="R795" s="137"/>
    </row>
    <row r="796" spans="1:18" s="138" customFormat="1" ht="66.75" customHeight="1">
      <c r="A796" s="84"/>
      <c r="B796" s="112" t="s">
        <v>687</v>
      </c>
      <c r="C796" s="80" t="s">
        <v>88</v>
      </c>
      <c r="D796" s="80"/>
      <c r="E796" s="113"/>
      <c r="F796" s="81">
        <v>211764.71</v>
      </c>
      <c r="G796" s="81">
        <v>180000</v>
      </c>
      <c r="H796" s="81">
        <v>21176.47</v>
      </c>
      <c r="I796" s="81">
        <v>10588.24</v>
      </c>
      <c r="J796" s="82" t="s">
        <v>90</v>
      </c>
      <c r="K796" s="83">
        <v>1850</v>
      </c>
      <c r="L796" s="114">
        <v>100</v>
      </c>
      <c r="M796" s="114">
        <v>100</v>
      </c>
      <c r="N796" s="136">
        <v>5400</v>
      </c>
      <c r="O796" s="137"/>
      <c r="P796" s="137"/>
      <c r="Q796" s="137"/>
      <c r="R796" s="137"/>
    </row>
    <row r="797" spans="1:18" s="104" customFormat="1">
      <c r="A797" s="105"/>
      <c r="B797" s="106" t="s">
        <v>82</v>
      </c>
      <c r="C797" s="107"/>
      <c r="D797" s="107"/>
      <c r="E797" s="108"/>
      <c r="F797" s="109">
        <v>16776.760000000002</v>
      </c>
      <c r="G797" s="109">
        <v>16776.760000000002</v>
      </c>
      <c r="H797" s="109"/>
      <c r="I797" s="101"/>
      <c r="J797" s="102"/>
      <c r="K797" s="103"/>
      <c r="L797" s="100"/>
      <c r="M797" s="100"/>
      <c r="N797" s="127"/>
    </row>
    <row r="798" spans="1:18" s="20" customFormat="1">
      <c r="A798" s="116" t="s">
        <v>70</v>
      </c>
      <c r="B798" s="116"/>
      <c r="C798" s="51" t="s">
        <v>0</v>
      </c>
      <c r="D798" s="52">
        <f>+D799+D802+D804</f>
        <v>4</v>
      </c>
      <c r="E798" s="14">
        <v>629000</v>
      </c>
      <c r="F798" s="53">
        <v>848377.82000000007</v>
      </c>
      <c r="G798" s="53">
        <v>723627.93</v>
      </c>
      <c r="H798" s="53">
        <v>62375.290000000008</v>
      </c>
      <c r="I798" s="53">
        <v>62374.6</v>
      </c>
      <c r="J798" s="54"/>
      <c r="K798" s="5" t="s">
        <v>0</v>
      </c>
      <c r="L798" s="52"/>
      <c r="M798" s="51"/>
      <c r="N798" s="127"/>
    </row>
    <row r="799" spans="1:18" s="60" customFormat="1">
      <c r="A799" s="115" t="s">
        <v>99</v>
      </c>
      <c r="B799" s="115"/>
      <c r="C799" s="55"/>
      <c r="D799" s="55">
        <v>2</v>
      </c>
      <c r="E799" s="56"/>
      <c r="F799" s="57">
        <v>455429.58</v>
      </c>
      <c r="G799" s="57">
        <v>387115.78</v>
      </c>
      <c r="H799" s="57">
        <v>34156.490000000005</v>
      </c>
      <c r="I799" s="57">
        <v>34157.31</v>
      </c>
      <c r="J799" s="58"/>
      <c r="K799" s="59"/>
      <c r="L799" s="55"/>
      <c r="M799" s="55"/>
      <c r="N799" s="126" t="s">
        <v>0</v>
      </c>
    </row>
    <row r="800" spans="1:18" ht="66.75" customHeight="1">
      <c r="A800" s="62"/>
      <c r="B800" s="78" t="s">
        <v>346</v>
      </c>
      <c r="C800" s="63" t="s">
        <v>89</v>
      </c>
      <c r="D800" s="63"/>
      <c r="E800" s="4"/>
      <c r="F800" s="64">
        <v>170730.95</v>
      </c>
      <c r="G800" s="64">
        <v>145121.95000000001</v>
      </c>
      <c r="H800" s="64">
        <v>12804</v>
      </c>
      <c r="I800" s="64">
        <v>12805</v>
      </c>
      <c r="J800" s="65" t="s">
        <v>90</v>
      </c>
      <c r="K800" s="66">
        <v>85</v>
      </c>
      <c r="L800" s="134">
        <v>100</v>
      </c>
      <c r="M800" s="134">
        <v>100</v>
      </c>
      <c r="N800" s="135">
        <v>4353.66</v>
      </c>
      <c r="O800" s="68"/>
      <c r="P800" s="68"/>
      <c r="Q800" s="68"/>
      <c r="R800" s="68"/>
    </row>
    <row r="801" spans="1:18" ht="66.75" customHeight="1">
      <c r="A801" s="62"/>
      <c r="B801" s="78" t="s">
        <v>347</v>
      </c>
      <c r="C801" s="63" t="s">
        <v>89</v>
      </c>
      <c r="D801" s="63"/>
      <c r="E801" s="4"/>
      <c r="F801" s="64">
        <v>284698.63</v>
      </c>
      <c r="G801" s="64">
        <v>241993.83</v>
      </c>
      <c r="H801" s="64">
        <v>21352.49</v>
      </c>
      <c r="I801" s="64">
        <v>21352.31</v>
      </c>
      <c r="J801" s="65" t="s">
        <v>90</v>
      </c>
      <c r="K801" s="66">
        <v>50</v>
      </c>
      <c r="L801" s="134">
        <v>100</v>
      </c>
      <c r="M801" s="134">
        <v>100</v>
      </c>
      <c r="N801" s="135">
        <v>7259.81</v>
      </c>
      <c r="O801" s="68"/>
      <c r="P801" s="68"/>
      <c r="Q801" s="68"/>
      <c r="R801" s="68"/>
    </row>
    <row r="802" spans="1:18" s="60" customFormat="1">
      <c r="A802" s="115" t="s">
        <v>213</v>
      </c>
      <c r="B802" s="115"/>
      <c r="C802" s="55"/>
      <c r="D802" s="55">
        <v>1</v>
      </c>
      <c r="E802" s="56"/>
      <c r="F802" s="57">
        <v>176470.58000000002</v>
      </c>
      <c r="G802" s="57">
        <v>150000</v>
      </c>
      <c r="H802" s="57">
        <v>13235.29</v>
      </c>
      <c r="I802" s="57">
        <v>13235.29</v>
      </c>
      <c r="J802" s="58"/>
      <c r="K802" s="59"/>
      <c r="L802" s="55"/>
      <c r="M802" s="55"/>
      <c r="N802" s="126" t="s">
        <v>0</v>
      </c>
    </row>
    <row r="803" spans="1:18" s="138" customFormat="1" ht="66.75" customHeight="1">
      <c r="A803" s="84"/>
      <c r="B803" s="112" t="s">
        <v>500</v>
      </c>
      <c r="C803" s="80" t="s">
        <v>89</v>
      </c>
      <c r="D803" s="80"/>
      <c r="E803" s="113"/>
      <c r="F803" s="81">
        <v>176470.58000000002</v>
      </c>
      <c r="G803" s="81">
        <v>150000</v>
      </c>
      <c r="H803" s="81">
        <v>13235.29</v>
      </c>
      <c r="I803" s="81">
        <v>13235.29</v>
      </c>
      <c r="J803" s="82">
        <v>2266.23</v>
      </c>
      <c r="K803" s="83">
        <v>130</v>
      </c>
      <c r="L803" s="114">
        <v>100</v>
      </c>
      <c r="M803" s="114">
        <v>100</v>
      </c>
      <c r="N803" s="136">
        <v>0</v>
      </c>
      <c r="O803" s="137"/>
      <c r="P803" s="137"/>
      <c r="Q803" s="137"/>
      <c r="R803" s="137"/>
    </row>
    <row r="804" spans="1:18" s="60" customFormat="1">
      <c r="A804" s="115" t="s">
        <v>101</v>
      </c>
      <c r="B804" s="115"/>
      <c r="C804" s="55"/>
      <c r="D804" s="55">
        <v>1</v>
      </c>
      <c r="E804" s="56"/>
      <c r="F804" s="57">
        <v>199770.05000000002</v>
      </c>
      <c r="G804" s="57">
        <v>169804.54</v>
      </c>
      <c r="H804" s="57">
        <v>14983.51</v>
      </c>
      <c r="I804" s="57">
        <v>14982</v>
      </c>
      <c r="J804" s="58"/>
      <c r="K804" s="59"/>
      <c r="L804" s="55"/>
      <c r="M804" s="55"/>
      <c r="N804" s="126" t="s">
        <v>0</v>
      </c>
    </row>
    <row r="805" spans="1:18" ht="66.75" customHeight="1">
      <c r="A805" s="62"/>
      <c r="B805" s="78" t="s">
        <v>348</v>
      </c>
      <c r="C805" s="63" t="s">
        <v>89</v>
      </c>
      <c r="D805" s="63"/>
      <c r="E805" s="4"/>
      <c r="F805" s="64">
        <v>199770.05000000002</v>
      </c>
      <c r="G805" s="64">
        <v>169804.54</v>
      </c>
      <c r="H805" s="64">
        <v>14983.51</v>
      </c>
      <c r="I805" s="64">
        <v>14982</v>
      </c>
      <c r="J805" s="65" t="s">
        <v>90</v>
      </c>
      <c r="K805" s="66">
        <v>28</v>
      </c>
      <c r="L805" s="134">
        <v>100</v>
      </c>
      <c r="M805" s="134">
        <v>100</v>
      </c>
      <c r="N805" s="135">
        <v>5094.1400000000003</v>
      </c>
      <c r="O805" s="68"/>
      <c r="P805" s="68"/>
      <c r="Q805" s="68"/>
      <c r="R805" s="68"/>
    </row>
    <row r="806" spans="1:18" s="104" customFormat="1">
      <c r="A806" s="105"/>
      <c r="B806" s="106" t="s">
        <v>82</v>
      </c>
      <c r="C806" s="107"/>
      <c r="D806" s="107"/>
      <c r="E806" s="108"/>
      <c r="F806" s="109">
        <v>16707.61</v>
      </c>
      <c r="G806" s="109">
        <v>16707.61</v>
      </c>
      <c r="H806" s="109"/>
      <c r="I806" s="101"/>
      <c r="J806" s="102"/>
      <c r="K806" s="103"/>
      <c r="L806" s="100"/>
      <c r="M806" s="100"/>
      <c r="N806" s="127"/>
    </row>
    <row r="807" spans="1:18" s="20" customFormat="1">
      <c r="A807" s="116" t="s">
        <v>71</v>
      </c>
      <c r="B807" s="116"/>
      <c r="C807" s="51" t="s">
        <v>0</v>
      </c>
      <c r="D807" s="52">
        <f>+D808+D811+D815+D817</f>
        <v>8</v>
      </c>
      <c r="E807" s="14">
        <v>885000</v>
      </c>
      <c r="F807" s="53">
        <v>1231749.6299999999</v>
      </c>
      <c r="G807" s="53">
        <v>934364.60999999987</v>
      </c>
      <c r="H807" s="53">
        <v>191418.09000000003</v>
      </c>
      <c r="I807" s="53">
        <v>105966.93000000001</v>
      </c>
      <c r="J807" s="54"/>
      <c r="K807" s="5" t="s">
        <v>0</v>
      </c>
      <c r="L807" s="52"/>
      <c r="M807" s="51"/>
      <c r="N807" s="127"/>
    </row>
    <row r="808" spans="1:18" s="60" customFormat="1">
      <c r="A808" s="115" t="s">
        <v>99</v>
      </c>
      <c r="B808" s="115"/>
      <c r="C808" s="55"/>
      <c r="D808" s="55">
        <v>2</v>
      </c>
      <c r="E808" s="56"/>
      <c r="F808" s="57">
        <v>231094.16999999998</v>
      </c>
      <c r="G808" s="57">
        <v>196430.03999999998</v>
      </c>
      <c r="H808" s="57">
        <v>23109.42</v>
      </c>
      <c r="I808" s="57">
        <v>11554.71</v>
      </c>
      <c r="J808" s="58"/>
      <c r="K808" s="59"/>
      <c r="L808" s="55"/>
      <c r="M808" s="55"/>
      <c r="N808" s="126" t="s">
        <v>0</v>
      </c>
    </row>
    <row r="809" spans="1:18" s="299" customFormat="1" ht="57" customHeight="1">
      <c r="A809" s="289"/>
      <c r="B809" s="290" t="s">
        <v>311</v>
      </c>
      <c r="C809" s="291" t="s">
        <v>89</v>
      </c>
      <c r="D809" s="291"/>
      <c r="E809" s="292"/>
      <c r="F809" s="293">
        <v>146433.79999999999</v>
      </c>
      <c r="G809" s="293">
        <v>124468.73</v>
      </c>
      <c r="H809" s="293">
        <v>14643.38</v>
      </c>
      <c r="I809" s="293">
        <v>7321.69</v>
      </c>
      <c r="J809" s="294" t="s">
        <v>90</v>
      </c>
      <c r="K809" s="295">
        <v>1500</v>
      </c>
      <c r="L809" s="296">
        <v>100</v>
      </c>
      <c r="M809" s="296">
        <v>100</v>
      </c>
      <c r="N809" s="297">
        <v>3734.06</v>
      </c>
      <c r="O809" s="298"/>
      <c r="P809" s="298"/>
      <c r="Q809" s="298"/>
      <c r="R809" s="298"/>
    </row>
    <row r="810" spans="1:18" ht="66.75" customHeight="1">
      <c r="A810" s="62"/>
      <c r="B810" s="78" t="s">
        <v>312</v>
      </c>
      <c r="C810" s="63" t="s">
        <v>89</v>
      </c>
      <c r="D810" s="63"/>
      <c r="E810" s="4"/>
      <c r="F810" s="64">
        <v>84660.37000000001</v>
      </c>
      <c r="G810" s="64">
        <v>71961.31</v>
      </c>
      <c r="H810" s="64">
        <v>8466.0400000000009</v>
      </c>
      <c r="I810" s="64">
        <v>4233.0200000000004</v>
      </c>
      <c r="J810" s="65" t="s">
        <v>90</v>
      </c>
      <c r="K810" s="66">
        <v>500</v>
      </c>
      <c r="L810" s="134">
        <v>100</v>
      </c>
      <c r="M810" s="134">
        <v>100</v>
      </c>
      <c r="N810" s="135">
        <v>2158.84</v>
      </c>
      <c r="O810" s="68"/>
      <c r="P810" s="68"/>
      <c r="Q810" s="68"/>
      <c r="R810" s="68"/>
    </row>
    <row r="811" spans="1:18" s="60" customFormat="1">
      <c r="A811" s="115" t="s">
        <v>101</v>
      </c>
      <c r="B811" s="115"/>
      <c r="C811" s="55"/>
      <c r="D811" s="55">
        <v>3</v>
      </c>
      <c r="E811" s="56"/>
      <c r="F811" s="57">
        <v>648545.44999999995</v>
      </c>
      <c r="G811" s="57">
        <v>461794.45</v>
      </c>
      <c r="H811" s="57">
        <v>123843.61000000002</v>
      </c>
      <c r="I811" s="57">
        <v>62907.39</v>
      </c>
      <c r="J811" s="58"/>
      <c r="K811" s="59"/>
      <c r="L811" s="55"/>
      <c r="M811" s="55"/>
      <c r="N811" s="126" t="s">
        <v>0</v>
      </c>
    </row>
    <row r="812" spans="1:18" ht="66.75" customHeight="1">
      <c r="A812" s="62"/>
      <c r="B812" s="78" t="s">
        <v>313</v>
      </c>
      <c r="C812" s="63" t="s">
        <v>89</v>
      </c>
      <c r="D812" s="63"/>
      <c r="E812" s="4"/>
      <c r="F812" s="64">
        <v>126695.85</v>
      </c>
      <c r="G812" s="64">
        <v>95021.89</v>
      </c>
      <c r="H812" s="64">
        <v>12669.58</v>
      </c>
      <c r="I812" s="64">
        <v>19004.38</v>
      </c>
      <c r="J812" s="65" t="s">
        <v>90</v>
      </c>
      <c r="K812" s="66">
        <v>3000</v>
      </c>
      <c r="L812" s="134">
        <v>100</v>
      </c>
      <c r="M812" s="134">
        <v>100</v>
      </c>
      <c r="N812" s="135">
        <v>2850.66</v>
      </c>
      <c r="O812" s="68"/>
      <c r="P812" s="68"/>
      <c r="Q812" s="68"/>
      <c r="R812" s="68"/>
    </row>
    <row r="813" spans="1:18" s="138" customFormat="1" ht="66.75" customHeight="1">
      <c r="A813" s="84"/>
      <c r="B813" s="112" t="s">
        <v>700</v>
      </c>
      <c r="C813" s="80" t="s">
        <v>88</v>
      </c>
      <c r="D813" s="80"/>
      <c r="E813" s="113"/>
      <c r="F813" s="81">
        <v>232819.52000000002</v>
      </c>
      <c r="G813" s="81">
        <v>150000</v>
      </c>
      <c r="H813" s="81">
        <v>67819.520000000004</v>
      </c>
      <c r="I813" s="81">
        <v>15000</v>
      </c>
      <c r="J813" s="82" t="s">
        <v>90</v>
      </c>
      <c r="K813" s="83">
        <v>10000</v>
      </c>
      <c r="L813" s="114">
        <v>100</v>
      </c>
      <c r="M813" s="114">
        <v>100</v>
      </c>
      <c r="N813" s="136">
        <v>0</v>
      </c>
      <c r="O813" s="137"/>
      <c r="P813" s="137"/>
      <c r="Q813" s="137"/>
      <c r="R813" s="137"/>
    </row>
    <row r="814" spans="1:18" s="138" customFormat="1" ht="66.75" customHeight="1">
      <c r="A814" s="84"/>
      <c r="B814" s="112" t="s">
        <v>701</v>
      </c>
      <c r="C814" s="80" t="s">
        <v>88</v>
      </c>
      <c r="D814" s="80"/>
      <c r="E814" s="113"/>
      <c r="F814" s="81">
        <v>289030.08</v>
      </c>
      <c r="G814" s="81">
        <v>216772.56</v>
      </c>
      <c r="H814" s="81">
        <v>43354.51</v>
      </c>
      <c r="I814" s="81">
        <v>28903.01</v>
      </c>
      <c r="J814" s="82" t="s">
        <v>90</v>
      </c>
      <c r="K814" s="83">
        <v>3500</v>
      </c>
      <c r="L814" s="114">
        <v>100</v>
      </c>
      <c r="M814" s="114">
        <v>100</v>
      </c>
      <c r="N814" s="136">
        <v>6503.18</v>
      </c>
      <c r="O814" s="137"/>
      <c r="P814" s="137"/>
      <c r="Q814" s="137"/>
      <c r="R814" s="137"/>
    </row>
    <row r="815" spans="1:18" s="60" customFormat="1">
      <c r="A815" s="115" t="s">
        <v>102</v>
      </c>
      <c r="B815" s="115"/>
      <c r="C815" s="55"/>
      <c r="D815" s="55">
        <v>1</v>
      </c>
      <c r="E815" s="56"/>
      <c r="F815" s="57">
        <v>74458.05</v>
      </c>
      <c r="G815" s="57">
        <v>63289.34</v>
      </c>
      <c r="H815" s="57">
        <v>5584.35</v>
      </c>
      <c r="I815" s="57">
        <v>5584.36</v>
      </c>
      <c r="J815" s="58"/>
      <c r="K815" s="59"/>
      <c r="L815" s="55"/>
      <c r="M815" s="55"/>
      <c r="N815" s="126" t="s">
        <v>0</v>
      </c>
    </row>
    <row r="816" spans="1:18" ht="66.75" customHeight="1">
      <c r="A816" s="62"/>
      <c r="B816" s="78" t="s">
        <v>314</v>
      </c>
      <c r="C816" s="63" t="s">
        <v>89</v>
      </c>
      <c r="D816" s="63"/>
      <c r="E816" s="4"/>
      <c r="F816" s="64">
        <v>74458.05</v>
      </c>
      <c r="G816" s="64">
        <v>63289.34</v>
      </c>
      <c r="H816" s="64">
        <v>5584.35</v>
      </c>
      <c r="I816" s="64">
        <v>5584.36</v>
      </c>
      <c r="J816" s="65" t="s">
        <v>90</v>
      </c>
      <c r="K816" s="66">
        <v>250</v>
      </c>
      <c r="L816" s="134">
        <v>100</v>
      </c>
      <c r="M816" s="134">
        <v>100</v>
      </c>
      <c r="N816" s="135">
        <v>1898.68</v>
      </c>
      <c r="O816" s="68"/>
      <c r="P816" s="68"/>
      <c r="Q816" s="68"/>
      <c r="R816" s="68"/>
    </row>
    <row r="817" spans="1:18" s="60" customFormat="1">
      <c r="A817" s="115" t="s">
        <v>753</v>
      </c>
      <c r="B817" s="115"/>
      <c r="C817" s="55"/>
      <c r="D817" s="55">
        <v>2</v>
      </c>
      <c r="E817" s="56"/>
      <c r="F817" s="57">
        <v>259204.76</v>
      </c>
      <c r="G817" s="57">
        <v>194403.58000000002</v>
      </c>
      <c r="H817" s="57">
        <v>38880.71</v>
      </c>
      <c r="I817" s="57">
        <v>25920.47</v>
      </c>
      <c r="J817" s="58"/>
      <c r="K817" s="59"/>
      <c r="L817" s="55"/>
      <c r="M817" s="55"/>
      <c r="N817" s="126" t="s">
        <v>0</v>
      </c>
    </row>
    <row r="818" spans="1:18" ht="66.75" customHeight="1">
      <c r="A818" s="62"/>
      <c r="B818" s="78" t="s">
        <v>315</v>
      </c>
      <c r="C818" s="63" t="s">
        <v>89</v>
      </c>
      <c r="D818" s="63"/>
      <c r="E818" s="4"/>
      <c r="F818" s="64">
        <v>57857.22</v>
      </c>
      <c r="G818" s="64">
        <v>43392.92</v>
      </c>
      <c r="H818" s="64">
        <v>8678.58</v>
      </c>
      <c r="I818" s="64">
        <v>5785.72</v>
      </c>
      <c r="J818" s="65" t="s">
        <v>316</v>
      </c>
      <c r="K818" s="66">
        <v>30</v>
      </c>
      <c r="L818" s="134">
        <v>100</v>
      </c>
      <c r="M818" s="134">
        <v>100</v>
      </c>
      <c r="N818" s="135">
        <v>1301.78</v>
      </c>
      <c r="O818" s="68"/>
      <c r="P818" s="68"/>
      <c r="Q818" s="68"/>
      <c r="R818" s="68"/>
    </row>
    <row r="819" spans="1:18" s="138" customFormat="1" ht="66.75" customHeight="1">
      <c r="A819" s="84"/>
      <c r="B819" s="112" t="s">
        <v>465</v>
      </c>
      <c r="C819" s="80" t="s">
        <v>89</v>
      </c>
      <c r="D819" s="80"/>
      <c r="E819" s="113"/>
      <c r="F819" s="81">
        <v>201347.54</v>
      </c>
      <c r="G819" s="81">
        <v>151010.66</v>
      </c>
      <c r="H819" s="81">
        <v>30202.13</v>
      </c>
      <c r="I819" s="81">
        <v>20134.75</v>
      </c>
      <c r="J819" s="82" t="s">
        <v>466</v>
      </c>
      <c r="K819" s="83">
        <v>10000</v>
      </c>
      <c r="L819" s="114">
        <v>100</v>
      </c>
      <c r="M819" s="114">
        <v>100</v>
      </c>
      <c r="N819" s="136">
        <v>0</v>
      </c>
      <c r="O819" s="137"/>
      <c r="P819" s="137"/>
      <c r="Q819" s="137"/>
      <c r="R819" s="137"/>
    </row>
    <row r="820" spans="1:18" s="104" customFormat="1">
      <c r="A820" s="105"/>
      <c r="B820" s="106" t="s">
        <v>82</v>
      </c>
      <c r="C820" s="107"/>
      <c r="D820" s="107"/>
      <c r="E820" s="108"/>
      <c r="F820" s="109">
        <v>18447.199999999997</v>
      </c>
      <c r="G820" s="109">
        <v>18447.199999999997</v>
      </c>
      <c r="H820" s="109"/>
      <c r="I820" s="101"/>
      <c r="J820" s="102"/>
      <c r="K820" s="103"/>
      <c r="L820" s="100"/>
      <c r="M820" s="100"/>
      <c r="N820" s="127"/>
    </row>
    <row r="821" spans="1:18" s="20" customFormat="1">
      <c r="A821" s="116" t="s">
        <v>72</v>
      </c>
      <c r="B821" s="116"/>
      <c r="C821" s="51" t="s">
        <v>0</v>
      </c>
      <c r="D821" s="52">
        <f>+D822+D825+D827</f>
        <v>4</v>
      </c>
      <c r="E821" s="14">
        <v>533000</v>
      </c>
      <c r="F821" s="53">
        <v>808749.64</v>
      </c>
      <c r="G821" s="53">
        <v>689795.17999999993</v>
      </c>
      <c r="H821" s="53">
        <v>59477.23</v>
      </c>
      <c r="I821" s="53">
        <v>59477.23</v>
      </c>
      <c r="J821" s="54"/>
      <c r="K821" s="5" t="s">
        <v>0</v>
      </c>
      <c r="L821" s="52"/>
      <c r="M821" s="51"/>
      <c r="N821" s="127"/>
    </row>
    <row r="822" spans="1:18" s="60" customFormat="1">
      <c r="A822" s="115" t="s">
        <v>114</v>
      </c>
      <c r="B822" s="115"/>
      <c r="C822" s="55"/>
      <c r="D822" s="55">
        <v>2</v>
      </c>
      <c r="E822" s="56"/>
      <c r="F822" s="57">
        <v>648166.5</v>
      </c>
      <c r="G822" s="57">
        <v>550941.17999999993</v>
      </c>
      <c r="H822" s="57">
        <v>48612.66</v>
      </c>
      <c r="I822" s="57">
        <v>48612.66</v>
      </c>
      <c r="J822" s="58"/>
      <c r="K822" s="59"/>
      <c r="L822" s="55"/>
      <c r="M822" s="55"/>
      <c r="N822" s="126" t="s">
        <v>0</v>
      </c>
    </row>
    <row r="823" spans="1:18" ht="66.75" customHeight="1">
      <c r="A823" s="62"/>
      <c r="B823" s="78" t="s">
        <v>166</v>
      </c>
      <c r="C823" s="63" t="s">
        <v>89</v>
      </c>
      <c r="D823" s="63"/>
      <c r="E823" s="4"/>
      <c r="F823" s="64">
        <v>471695.5</v>
      </c>
      <c r="G823" s="64">
        <v>400941.18</v>
      </c>
      <c r="H823" s="64">
        <v>35377.160000000003</v>
      </c>
      <c r="I823" s="64">
        <v>35377.160000000003</v>
      </c>
      <c r="J823" s="65" t="s">
        <v>169</v>
      </c>
      <c r="K823" s="66">
        <v>2500</v>
      </c>
      <c r="L823" s="134">
        <v>100</v>
      </c>
      <c r="M823" s="134">
        <v>100</v>
      </c>
      <c r="N823" s="135">
        <v>12028.24</v>
      </c>
      <c r="O823" s="68"/>
      <c r="P823" s="68"/>
      <c r="Q823" s="68"/>
      <c r="R823" s="68"/>
    </row>
    <row r="824" spans="1:18" s="138" customFormat="1" ht="66.75" customHeight="1">
      <c r="A824" s="84"/>
      <c r="B824" s="155" t="s">
        <v>506</v>
      </c>
      <c r="C824" s="80" t="s">
        <v>89</v>
      </c>
      <c r="D824" s="80"/>
      <c r="E824" s="113"/>
      <c r="F824" s="81">
        <v>176471</v>
      </c>
      <c r="G824" s="81">
        <v>150000</v>
      </c>
      <c r="H824" s="81">
        <v>13235.5</v>
      </c>
      <c r="I824" s="81">
        <v>13235.5</v>
      </c>
      <c r="J824" s="82" t="s">
        <v>178</v>
      </c>
      <c r="K824" s="83">
        <v>100</v>
      </c>
      <c r="L824" s="114">
        <v>100</v>
      </c>
      <c r="M824" s="114">
        <v>100</v>
      </c>
      <c r="N824" s="136">
        <v>0</v>
      </c>
      <c r="O824" s="137"/>
      <c r="P824" s="137"/>
      <c r="Q824" s="137"/>
      <c r="R824" s="137"/>
    </row>
    <row r="825" spans="1:18" s="60" customFormat="1">
      <c r="A825" s="115" t="s">
        <v>99</v>
      </c>
      <c r="B825" s="115"/>
      <c r="C825" s="55"/>
      <c r="D825" s="55">
        <v>1</v>
      </c>
      <c r="E825" s="56"/>
      <c r="F825" s="57">
        <v>85759.299999999988</v>
      </c>
      <c r="G825" s="57">
        <v>72895.399999999994</v>
      </c>
      <c r="H825" s="57">
        <v>6431.95</v>
      </c>
      <c r="I825" s="57">
        <v>6431.95</v>
      </c>
      <c r="J825" s="58"/>
      <c r="K825" s="59"/>
      <c r="L825" s="55"/>
      <c r="M825" s="55"/>
      <c r="N825" s="126" t="s">
        <v>0</v>
      </c>
    </row>
    <row r="826" spans="1:18" s="299" customFormat="1" ht="66.75" customHeight="1">
      <c r="A826" s="289"/>
      <c r="B826" s="290" t="s">
        <v>167</v>
      </c>
      <c r="C826" s="291" t="s">
        <v>89</v>
      </c>
      <c r="D826" s="291"/>
      <c r="E826" s="292"/>
      <c r="F826" s="293">
        <v>85759.299999999988</v>
      </c>
      <c r="G826" s="293">
        <v>72895.399999999994</v>
      </c>
      <c r="H826" s="293">
        <v>6431.95</v>
      </c>
      <c r="I826" s="293">
        <v>6431.95</v>
      </c>
      <c r="J826" s="294" t="s">
        <v>90</v>
      </c>
      <c r="K826" s="295">
        <v>140</v>
      </c>
      <c r="L826" s="296">
        <v>100</v>
      </c>
      <c r="M826" s="296">
        <v>100</v>
      </c>
      <c r="N826" s="297">
        <v>2186.86</v>
      </c>
      <c r="O826" s="298"/>
      <c r="P826" s="298"/>
      <c r="Q826" s="298"/>
      <c r="R826" s="298"/>
    </row>
    <row r="827" spans="1:18" s="60" customFormat="1">
      <c r="A827" s="115" t="s">
        <v>102</v>
      </c>
      <c r="B827" s="115"/>
      <c r="C827" s="55"/>
      <c r="D827" s="55">
        <v>1</v>
      </c>
      <c r="E827" s="56"/>
      <c r="F827" s="57">
        <v>59101.650000000009</v>
      </c>
      <c r="G827" s="57">
        <v>50236.41</v>
      </c>
      <c r="H827" s="57">
        <v>4432.62</v>
      </c>
      <c r="I827" s="57">
        <v>4432.62</v>
      </c>
      <c r="J827" s="58"/>
      <c r="K827" s="59"/>
      <c r="L827" s="55"/>
      <c r="M827" s="55"/>
      <c r="N827" s="126" t="s">
        <v>0</v>
      </c>
    </row>
    <row r="828" spans="1:18" ht="45" customHeight="1">
      <c r="A828" s="62"/>
      <c r="B828" s="78" t="s">
        <v>168</v>
      </c>
      <c r="C828" s="63" t="s">
        <v>89</v>
      </c>
      <c r="D828" s="63"/>
      <c r="E828" s="4"/>
      <c r="F828" s="64">
        <v>59101.650000000009</v>
      </c>
      <c r="G828" s="64">
        <v>50236.41</v>
      </c>
      <c r="H828" s="64">
        <v>4432.62</v>
      </c>
      <c r="I828" s="64">
        <v>4432.62</v>
      </c>
      <c r="J828" s="65" t="s">
        <v>90</v>
      </c>
      <c r="K828" s="66">
        <v>2250</v>
      </c>
      <c r="L828" s="134">
        <v>100</v>
      </c>
      <c r="M828" s="134">
        <v>100</v>
      </c>
      <c r="N828" s="135">
        <v>1507.09</v>
      </c>
      <c r="O828" s="68"/>
      <c r="P828" s="68"/>
      <c r="Q828" s="68"/>
      <c r="R828" s="68"/>
    </row>
    <row r="829" spans="1:18" s="104" customFormat="1">
      <c r="A829" s="105"/>
      <c r="B829" s="106" t="s">
        <v>82</v>
      </c>
      <c r="C829" s="107"/>
      <c r="D829" s="107"/>
      <c r="E829" s="108"/>
      <c r="F829" s="109">
        <v>15722.19</v>
      </c>
      <c r="G829" s="109">
        <v>15722.19</v>
      </c>
      <c r="H829" s="109"/>
      <c r="I829" s="101"/>
      <c r="J829" s="102"/>
      <c r="K829" s="103"/>
      <c r="L829" s="100"/>
      <c r="M829" s="100"/>
      <c r="N829" s="127"/>
    </row>
    <row r="830" spans="1:18" s="20" customFormat="1">
      <c r="A830" s="116" t="s">
        <v>73</v>
      </c>
      <c r="B830" s="116"/>
      <c r="C830" s="51" t="s">
        <v>0</v>
      </c>
      <c r="D830" s="52">
        <f>+D831+D836+D834</f>
        <v>4</v>
      </c>
      <c r="E830" s="14">
        <v>507000</v>
      </c>
      <c r="F830" s="53">
        <v>593686.58000000007</v>
      </c>
      <c r="G830" s="53">
        <v>504633.59</v>
      </c>
      <c r="H830" s="53">
        <v>44526.5</v>
      </c>
      <c r="I830" s="53">
        <v>44526.490000000005</v>
      </c>
      <c r="J830" s="54"/>
      <c r="K830" s="5" t="s">
        <v>0</v>
      </c>
      <c r="L830" s="52"/>
      <c r="M830" s="51"/>
      <c r="N830" s="127"/>
    </row>
    <row r="831" spans="1:18" s="60" customFormat="1">
      <c r="A831" s="115" t="s">
        <v>114</v>
      </c>
      <c r="B831" s="115"/>
      <c r="C831" s="55"/>
      <c r="D831" s="55">
        <v>2</v>
      </c>
      <c r="E831" s="56"/>
      <c r="F831" s="57">
        <v>315991.5</v>
      </c>
      <c r="G831" s="57">
        <v>268592.77</v>
      </c>
      <c r="H831" s="57">
        <v>23699.37</v>
      </c>
      <c r="I831" s="57">
        <v>23699.360000000001</v>
      </c>
      <c r="J831" s="58"/>
      <c r="K831" s="59"/>
      <c r="L831" s="55"/>
      <c r="M831" s="55"/>
      <c r="N831" s="126" t="s">
        <v>0</v>
      </c>
    </row>
    <row r="832" spans="1:18" s="138" customFormat="1" ht="48.75" customHeight="1">
      <c r="A832" s="84"/>
      <c r="B832" s="112" t="s">
        <v>518</v>
      </c>
      <c r="C832" s="80" t="s">
        <v>89</v>
      </c>
      <c r="D832" s="80"/>
      <c r="E832" s="113"/>
      <c r="F832" s="81">
        <v>200319.5</v>
      </c>
      <c r="G832" s="81">
        <v>170271.57</v>
      </c>
      <c r="H832" s="81">
        <v>15023.97</v>
      </c>
      <c r="I832" s="81">
        <v>15023.96</v>
      </c>
      <c r="J832" s="82" t="s">
        <v>519</v>
      </c>
      <c r="K832" s="83">
        <v>80</v>
      </c>
      <c r="L832" s="114">
        <v>100</v>
      </c>
      <c r="M832" s="114">
        <v>100</v>
      </c>
      <c r="N832" s="136">
        <v>0</v>
      </c>
      <c r="O832" s="137"/>
      <c r="P832" s="137"/>
      <c r="Q832" s="137"/>
      <c r="R832" s="137"/>
    </row>
    <row r="833" spans="1:18" s="138" customFormat="1" ht="48.75" customHeight="1">
      <c r="A833" s="84"/>
      <c r="B833" s="112" t="s">
        <v>660</v>
      </c>
      <c r="C833" s="80" t="s">
        <v>89</v>
      </c>
      <c r="D833" s="80"/>
      <c r="E833" s="113"/>
      <c r="F833" s="81">
        <v>115671.99999999999</v>
      </c>
      <c r="G833" s="81">
        <v>98321.2</v>
      </c>
      <c r="H833" s="81">
        <v>8675.4</v>
      </c>
      <c r="I833" s="81">
        <v>8675.4</v>
      </c>
      <c r="J833" s="82" t="s">
        <v>662</v>
      </c>
      <c r="K833" s="83">
        <v>70</v>
      </c>
      <c r="L833" s="114">
        <v>100</v>
      </c>
      <c r="M833" s="114">
        <v>100</v>
      </c>
      <c r="N833" s="136">
        <v>0</v>
      </c>
      <c r="O833" s="137"/>
      <c r="P833" s="137"/>
      <c r="Q833" s="137"/>
      <c r="R833" s="137"/>
    </row>
    <row r="834" spans="1:18" s="60" customFormat="1">
      <c r="A834" s="115" t="s">
        <v>99</v>
      </c>
      <c r="B834" s="115"/>
      <c r="C834" s="55"/>
      <c r="D834" s="55">
        <v>1</v>
      </c>
      <c r="E834" s="56"/>
      <c r="F834" s="57">
        <v>168016.40000000002</v>
      </c>
      <c r="G834" s="57">
        <v>142813.94</v>
      </c>
      <c r="H834" s="57">
        <v>12601.23</v>
      </c>
      <c r="I834" s="57">
        <v>12601.23</v>
      </c>
      <c r="J834" s="58"/>
      <c r="K834" s="59"/>
      <c r="L834" s="55"/>
      <c r="M834" s="55"/>
      <c r="N834" s="126" t="s">
        <v>0</v>
      </c>
    </row>
    <row r="835" spans="1:18" s="138" customFormat="1" ht="52.5" customHeight="1">
      <c r="A835" s="84"/>
      <c r="B835" s="112" t="s">
        <v>440</v>
      </c>
      <c r="C835" s="80" t="s">
        <v>89</v>
      </c>
      <c r="D835" s="80"/>
      <c r="E835" s="113"/>
      <c r="F835" s="81">
        <v>168016.40000000002</v>
      </c>
      <c r="G835" s="81">
        <v>142813.94</v>
      </c>
      <c r="H835" s="81">
        <v>12601.23</v>
      </c>
      <c r="I835" s="81">
        <v>12601.23</v>
      </c>
      <c r="J835" s="82" t="s">
        <v>90</v>
      </c>
      <c r="K835" s="83">
        <v>85</v>
      </c>
      <c r="L835" s="114">
        <v>100</v>
      </c>
      <c r="M835" s="114">
        <v>100</v>
      </c>
      <c r="N835" s="136">
        <v>0</v>
      </c>
      <c r="O835" s="137"/>
      <c r="P835" s="137"/>
      <c r="Q835" s="137"/>
      <c r="R835" s="137"/>
    </row>
    <row r="836" spans="1:18" s="60" customFormat="1">
      <c r="A836" s="115" t="s">
        <v>100</v>
      </c>
      <c r="B836" s="115"/>
      <c r="C836" s="55"/>
      <c r="D836" s="55">
        <v>1</v>
      </c>
      <c r="E836" s="56"/>
      <c r="F836" s="57">
        <v>109678.68</v>
      </c>
      <c r="G836" s="57">
        <v>93226.880000000005</v>
      </c>
      <c r="H836" s="57">
        <v>8225.9</v>
      </c>
      <c r="I836" s="57">
        <v>8225.9</v>
      </c>
      <c r="J836" s="58"/>
      <c r="K836" s="59"/>
      <c r="L836" s="55"/>
      <c r="M836" s="55"/>
      <c r="N836" s="126" t="s">
        <v>0</v>
      </c>
    </row>
    <row r="837" spans="1:18" s="138" customFormat="1" ht="54.75" customHeight="1">
      <c r="A837" s="84"/>
      <c r="B837" s="112" t="s">
        <v>661</v>
      </c>
      <c r="C837" s="80" t="s">
        <v>89</v>
      </c>
      <c r="D837" s="80"/>
      <c r="E837" s="113"/>
      <c r="F837" s="81">
        <v>109678.68</v>
      </c>
      <c r="G837" s="81">
        <v>93226.880000000005</v>
      </c>
      <c r="H837" s="81">
        <v>8225.9</v>
      </c>
      <c r="I837" s="81">
        <v>8225.9</v>
      </c>
      <c r="J837" s="82" t="s">
        <v>90</v>
      </c>
      <c r="K837" s="83">
        <v>70</v>
      </c>
      <c r="L837" s="114">
        <v>100</v>
      </c>
      <c r="M837" s="114">
        <v>100</v>
      </c>
      <c r="N837" s="136">
        <v>0</v>
      </c>
      <c r="O837" s="137"/>
      <c r="P837" s="137"/>
      <c r="Q837" s="137"/>
      <c r="R837" s="137"/>
    </row>
    <row r="838" spans="1:18" s="104" customFormat="1">
      <c r="A838" s="105"/>
      <c r="B838" s="106" t="s">
        <v>82</v>
      </c>
      <c r="C838" s="107"/>
      <c r="D838" s="107"/>
      <c r="E838" s="108"/>
      <c r="F838" s="109">
        <v>0</v>
      </c>
      <c r="G838" s="109">
        <v>0</v>
      </c>
      <c r="H838" s="109"/>
      <c r="I838" s="101"/>
      <c r="J838" s="102"/>
      <c r="K838" s="103"/>
      <c r="L838" s="100"/>
      <c r="M838" s="100"/>
      <c r="N838" s="127"/>
    </row>
    <row r="839" spans="1:18" s="20" customFormat="1">
      <c r="A839" s="116" t="s">
        <v>74</v>
      </c>
      <c r="B839" s="116"/>
      <c r="C839" s="51" t="s">
        <v>0</v>
      </c>
      <c r="D839" s="52">
        <f>+D840+D843</f>
        <v>4</v>
      </c>
      <c r="E839" s="14">
        <v>585000</v>
      </c>
      <c r="F839" s="53">
        <v>696059.56</v>
      </c>
      <c r="G839" s="53">
        <v>594246.85000000009</v>
      </c>
      <c r="H839" s="53">
        <v>50906.409999999996</v>
      </c>
      <c r="I839" s="53">
        <v>50906.3</v>
      </c>
      <c r="J839" s="54"/>
      <c r="K839" s="5" t="s">
        <v>0</v>
      </c>
      <c r="L839" s="52"/>
      <c r="M839" s="51"/>
      <c r="N839" s="127"/>
    </row>
    <row r="840" spans="1:18" s="60" customFormat="1">
      <c r="A840" s="115" t="s">
        <v>114</v>
      </c>
      <c r="B840" s="115"/>
      <c r="C840" s="55"/>
      <c r="D840" s="55">
        <v>2</v>
      </c>
      <c r="E840" s="56"/>
      <c r="F840" s="57">
        <v>578522.96</v>
      </c>
      <c r="G840" s="57">
        <v>491744.51</v>
      </c>
      <c r="H840" s="57">
        <v>43389.229999999996</v>
      </c>
      <c r="I840" s="57">
        <v>43389.22</v>
      </c>
      <c r="J840" s="58"/>
      <c r="K840" s="59"/>
      <c r="L840" s="55"/>
      <c r="M840" s="55"/>
      <c r="N840" s="126" t="s">
        <v>0</v>
      </c>
    </row>
    <row r="841" spans="1:18" s="138" customFormat="1" ht="66.75" customHeight="1">
      <c r="A841" s="84"/>
      <c r="B841" s="112" t="s">
        <v>444</v>
      </c>
      <c r="C841" s="80" t="s">
        <v>89</v>
      </c>
      <c r="D841" s="80"/>
      <c r="E841" s="113"/>
      <c r="F841" s="81">
        <v>350035.49999999994</v>
      </c>
      <c r="G841" s="81">
        <v>297530.17</v>
      </c>
      <c r="H841" s="81">
        <v>26252.67</v>
      </c>
      <c r="I841" s="81">
        <v>26252.66</v>
      </c>
      <c r="J841" s="82" t="s">
        <v>445</v>
      </c>
      <c r="K841" s="83">
        <v>2500</v>
      </c>
      <c r="L841" s="114">
        <v>100</v>
      </c>
      <c r="M841" s="114">
        <v>100</v>
      </c>
      <c r="N841" s="136">
        <v>8925.91</v>
      </c>
      <c r="O841" s="137"/>
      <c r="P841" s="137"/>
      <c r="Q841" s="137"/>
      <c r="R841" s="137"/>
    </row>
    <row r="842" spans="1:18" s="138" customFormat="1" ht="66.75" customHeight="1">
      <c r="A842" s="84"/>
      <c r="B842" s="112" t="s">
        <v>663</v>
      </c>
      <c r="C842" s="80" t="s">
        <v>89</v>
      </c>
      <c r="D842" s="80"/>
      <c r="E842" s="113"/>
      <c r="F842" s="81">
        <v>228487.46</v>
      </c>
      <c r="G842" s="81">
        <v>194214.34</v>
      </c>
      <c r="H842" s="81">
        <v>17136.560000000001</v>
      </c>
      <c r="I842" s="81">
        <v>17136.560000000001</v>
      </c>
      <c r="J842" s="82" t="s">
        <v>666</v>
      </c>
      <c r="K842" s="83">
        <v>2500</v>
      </c>
      <c r="L842" s="114">
        <v>100</v>
      </c>
      <c r="M842" s="114">
        <v>100</v>
      </c>
      <c r="N842" s="136">
        <v>5826.43</v>
      </c>
      <c r="O842" s="137"/>
      <c r="P842" s="137"/>
      <c r="Q842" s="137"/>
      <c r="R842" s="137"/>
    </row>
    <row r="843" spans="1:18" s="60" customFormat="1">
      <c r="A843" s="115" t="s">
        <v>99</v>
      </c>
      <c r="B843" s="115"/>
      <c r="C843" s="55"/>
      <c r="D843" s="55">
        <v>2</v>
      </c>
      <c r="E843" s="56"/>
      <c r="F843" s="57">
        <v>100228.43000000001</v>
      </c>
      <c r="G843" s="57">
        <v>85194.17</v>
      </c>
      <c r="H843" s="57">
        <v>7517.18</v>
      </c>
      <c r="I843" s="57">
        <v>7517.08</v>
      </c>
      <c r="J843" s="58"/>
      <c r="K843" s="59"/>
      <c r="L843" s="55"/>
      <c r="M843" s="55"/>
      <c r="N843" s="126" t="s">
        <v>0</v>
      </c>
    </row>
    <row r="844" spans="1:18" s="138" customFormat="1" ht="66.75" customHeight="1">
      <c r="A844" s="84"/>
      <c r="B844" s="112" t="s">
        <v>664</v>
      </c>
      <c r="C844" s="80" t="s">
        <v>89</v>
      </c>
      <c r="D844" s="80"/>
      <c r="E844" s="113"/>
      <c r="F844" s="81">
        <v>72640.600000000006</v>
      </c>
      <c r="G844" s="81">
        <v>61744.51</v>
      </c>
      <c r="H844" s="81">
        <v>5448.09</v>
      </c>
      <c r="I844" s="81">
        <v>5448</v>
      </c>
      <c r="J844" s="82" t="s">
        <v>90</v>
      </c>
      <c r="K844" s="83">
        <v>300</v>
      </c>
      <c r="L844" s="114">
        <v>100</v>
      </c>
      <c r="M844" s="114">
        <v>100</v>
      </c>
      <c r="N844" s="136">
        <v>1852.34</v>
      </c>
      <c r="O844" s="137"/>
      <c r="P844" s="137"/>
      <c r="Q844" s="137"/>
      <c r="R844" s="137"/>
    </row>
    <row r="845" spans="1:18" s="138" customFormat="1" ht="66.75" customHeight="1">
      <c r="A845" s="84"/>
      <c r="B845" s="112" t="s">
        <v>665</v>
      </c>
      <c r="C845" s="80" t="s">
        <v>89</v>
      </c>
      <c r="D845" s="80"/>
      <c r="E845" s="113"/>
      <c r="F845" s="81">
        <v>27587.83</v>
      </c>
      <c r="G845" s="81">
        <v>23449.66</v>
      </c>
      <c r="H845" s="81">
        <v>2069.09</v>
      </c>
      <c r="I845" s="81">
        <v>2069.08</v>
      </c>
      <c r="J845" s="83" t="s">
        <v>90</v>
      </c>
      <c r="K845" s="83">
        <v>200</v>
      </c>
      <c r="L845" s="114">
        <v>100</v>
      </c>
      <c r="M845" s="114">
        <v>100</v>
      </c>
      <c r="N845" s="136">
        <v>703.49</v>
      </c>
      <c r="O845" s="137"/>
      <c r="P845" s="137"/>
      <c r="Q845" s="137"/>
      <c r="R845" s="137"/>
    </row>
    <row r="846" spans="1:18" s="104" customFormat="1">
      <c r="A846" s="177"/>
      <c r="B846" s="178" t="s">
        <v>82</v>
      </c>
      <c r="C846" s="179"/>
      <c r="D846" s="179"/>
      <c r="E846" s="180"/>
      <c r="F846" s="181">
        <v>17308.170000000002</v>
      </c>
      <c r="G846" s="181">
        <v>17308.170000000002</v>
      </c>
      <c r="H846" s="181"/>
      <c r="I846" s="182"/>
      <c r="J846" s="183"/>
      <c r="K846" s="183"/>
      <c r="L846" s="184"/>
      <c r="M846" s="184"/>
      <c r="N846" s="127"/>
    </row>
    <row r="847" spans="1:18" s="144" customFormat="1" ht="27.75" customHeight="1">
      <c r="A847" s="170"/>
      <c r="C847" s="379" t="s">
        <v>83</v>
      </c>
      <c r="D847" s="380">
        <f t="shared" ref="D847" si="0">+D6+D20+D30+D45+D57+D68+D81+D91+D100+D108+D116+D122+D133+D144+D156+D163+D174+D182+D196+D235+D243+D249+D261+D268+D281+D289+D297+D314+D387+D397+D409+D424+D434+D448+D457+D474+D490+D501+D512+D523+D554+D569+D580+D588+D596+D605+D623+D645+D656+D663+D671+D684+D696+D707+D715+D722+D731+D737+D746+D755+D760+D770+D778+D789+D798+D807+D821+D830+D839</f>
        <v>479</v>
      </c>
      <c r="E847" s="381">
        <v>76020000</v>
      </c>
      <c r="F847" s="381">
        <v>99391545.87000002</v>
      </c>
      <c r="G847" s="381">
        <v>79924687.320000008</v>
      </c>
      <c r="H847" s="381">
        <v>11195314.699999997</v>
      </c>
      <c r="I847" s="381">
        <v>8271543.8499999978</v>
      </c>
      <c r="J847" s="171"/>
      <c r="K847" s="172"/>
      <c r="L847" s="171"/>
      <c r="M847" s="171"/>
      <c r="N847" s="173">
        <f>SUM(N196:N846)</f>
        <v>1466457.38</v>
      </c>
      <c r="O847" s="12"/>
      <c r="P847" s="12"/>
      <c r="Q847" s="12"/>
      <c r="R847" s="12"/>
    </row>
    <row r="848" spans="1:18">
      <c r="A848" s="79"/>
      <c r="B848" s="156"/>
      <c r="C848" s="157"/>
      <c r="D848" s="157"/>
      <c r="F848" s="27"/>
      <c r="G848" s="27"/>
      <c r="H848" s="27"/>
      <c r="I848" s="27"/>
      <c r="J848" s="159"/>
      <c r="K848" s="159"/>
      <c r="L848" s="160"/>
      <c r="M848" s="160"/>
      <c r="N848" s="135"/>
    </row>
    <row r="849" spans="1:18" ht="15">
      <c r="A849" s="6"/>
      <c r="C849" s="6"/>
      <c r="D849" s="162"/>
      <c r="J849" s="6"/>
      <c r="K849" s="6"/>
      <c r="L849" s="6"/>
      <c r="M849" s="6"/>
      <c r="N849" s="163"/>
      <c r="O849" s="6"/>
      <c r="P849" s="6"/>
      <c r="Q849" s="6"/>
      <c r="R849" s="6"/>
    </row>
    <row r="850" spans="1:18" ht="12.75">
      <c r="A850" s="6"/>
      <c r="C850" s="6"/>
      <c r="D850" s="6"/>
      <c r="E850" s="6"/>
      <c r="J850" s="6"/>
      <c r="K850" s="6"/>
      <c r="L850" s="6"/>
      <c r="M850" s="6"/>
      <c r="N850" s="163"/>
      <c r="O850" s="6"/>
      <c r="P850" s="6"/>
      <c r="Q850" s="6"/>
      <c r="R850" s="6"/>
    </row>
    <row r="851" spans="1:18" ht="12.75">
      <c r="A851" s="6"/>
      <c r="C851" s="6"/>
      <c r="D851" s="6"/>
      <c r="E851" s="6"/>
      <c r="J851" s="6"/>
      <c r="K851" s="6"/>
      <c r="L851" s="6"/>
      <c r="M851" s="6"/>
      <c r="N851" s="163"/>
      <c r="O851" s="6"/>
      <c r="P851" s="6"/>
      <c r="Q851" s="6"/>
      <c r="R851" s="6"/>
    </row>
    <row r="852" spans="1:18" ht="12.75">
      <c r="A852" s="6"/>
      <c r="C852" s="6"/>
      <c r="D852" s="6"/>
      <c r="E852" s="6"/>
      <c r="J852" s="6"/>
      <c r="K852" s="6"/>
      <c r="L852" s="6"/>
      <c r="M852" s="6"/>
      <c r="N852" s="163"/>
      <c r="O852" s="6"/>
      <c r="P852" s="6"/>
      <c r="Q852" s="6"/>
      <c r="R852" s="6"/>
    </row>
    <row r="853" spans="1:18" ht="12.75">
      <c r="A853" s="6"/>
      <c r="C853" s="6"/>
      <c r="D853" s="6"/>
      <c r="E853" s="6"/>
      <c r="J853" s="6"/>
      <c r="K853" s="6"/>
      <c r="L853" s="6"/>
      <c r="M853" s="6"/>
      <c r="N853" s="163"/>
      <c r="O853" s="6"/>
      <c r="P853" s="6"/>
      <c r="Q853" s="6"/>
      <c r="R853" s="6"/>
    </row>
    <row r="854" spans="1:18" ht="12.75">
      <c r="A854" s="6"/>
      <c r="C854" s="6"/>
      <c r="D854" s="6"/>
      <c r="E854" s="6"/>
      <c r="J854" s="6"/>
      <c r="K854" s="6"/>
      <c r="L854" s="6"/>
      <c r="M854" s="6"/>
      <c r="N854" s="163"/>
      <c r="O854" s="6"/>
      <c r="P854" s="6"/>
      <c r="Q854" s="6"/>
      <c r="R854" s="6"/>
    </row>
    <row r="855" spans="1:18" ht="12.75">
      <c r="A855" s="6"/>
      <c r="C855" s="6"/>
      <c r="D855" s="6"/>
      <c r="E855" s="6"/>
      <c r="J855" s="6"/>
      <c r="K855" s="6"/>
      <c r="L855" s="6"/>
      <c r="M855" s="6"/>
      <c r="N855" s="163"/>
      <c r="O855" s="6"/>
      <c r="P855" s="6"/>
      <c r="Q855" s="6"/>
      <c r="R855" s="6"/>
    </row>
    <row r="856" spans="1:18" ht="12.75">
      <c r="A856" s="6"/>
      <c r="C856" s="6"/>
      <c r="D856" s="6"/>
      <c r="E856" s="6"/>
      <c r="J856" s="6"/>
      <c r="K856" s="6"/>
      <c r="L856" s="6"/>
      <c r="M856" s="6"/>
      <c r="N856" s="163"/>
      <c r="O856" s="6"/>
      <c r="P856" s="6"/>
      <c r="Q856" s="6"/>
      <c r="R856" s="6"/>
    </row>
    <row r="857" spans="1:18" ht="12.75">
      <c r="A857" s="6"/>
      <c r="C857" s="6"/>
      <c r="D857" s="6"/>
      <c r="E857" s="6"/>
      <c r="J857" s="6"/>
      <c r="K857" s="6"/>
      <c r="L857" s="6"/>
      <c r="M857" s="6"/>
      <c r="N857" s="163"/>
      <c r="O857" s="6"/>
      <c r="P857" s="6"/>
      <c r="Q857" s="6"/>
      <c r="R857" s="6"/>
    </row>
    <row r="858" spans="1:18" ht="12.75">
      <c r="A858" s="6"/>
      <c r="C858" s="6"/>
      <c r="D858" s="6"/>
      <c r="E858" s="6"/>
      <c r="J858" s="6"/>
      <c r="K858" s="6"/>
      <c r="L858" s="6"/>
      <c r="M858" s="6"/>
      <c r="N858" s="163"/>
      <c r="O858" s="6"/>
      <c r="P858" s="6"/>
      <c r="Q858" s="6"/>
      <c r="R858" s="6"/>
    </row>
    <row r="859" spans="1:18" ht="12.75">
      <c r="A859" s="6"/>
      <c r="C859" s="6"/>
      <c r="D859" s="6"/>
      <c r="E859" s="6"/>
      <c r="J859" s="6"/>
      <c r="K859" s="6"/>
      <c r="L859" s="6"/>
      <c r="M859" s="6"/>
      <c r="N859" s="163"/>
      <c r="O859" s="6"/>
      <c r="P859" s="6"/>
      <c r="Q859" s="6"/>
      <c r="R859" s="6"/>
    </row>
    <row r="860" spans="1:18" ht="12.75">
      <c r="A860" s="6"/>
      <c r="C860" s="6"/>
      <c r="D860" s="6"/>
      <c r="E860" s="6"/>
      <c r="J860" s="6"/>
      <c r="K860" s="6"/>
      <c r="L860" s="6"/>
      <c r="M860" s="6"/>
      <c r="N860" s="163"/>
      <c r="O860" s="6"/>
      <c r="P860" s="6"/>
      <c r="Q860" s="6"/>
      <c r="R860" s="6"/>
    </row>
    <row r="861" spans="1:18" ht="12.75">
      <c r="A861" s="6"/>
      <c r="C861" s="6"/>
      <c r="D861" s="6"/>
      <c r="E861" s="6"/>
      <c r="J861" s="6"/>
      <c r="K861" s="6"/>
      <c r="L861" s="6"/>
      <c r="M861" s="6"/>
      <c r="N861" s="163"/>
      <c r="O861" s="6"/>
      <c r="P861" s="6"/>
      <c r="Q861" s="6"/>
      <c r="R861" s="6"/>
    </row>
    <row r="862" spans="1:18" ht="12.75">
      <c r="A862" s="6"/>
      <c r="C862" s="6"/>
      <c r="D862" s="6"/>
      <c r="E862" s="6"/>
      <c r="J862" s="6"/>
      <c r="K862" s="6"/>
      <c r="L862" s="6"/>
      <c r="M862" s="6"/>
      <c r="N862" s="163"/>
      <c r="O862" s="6"/>
      <c r="P862" s="6"/>
      <c r="Q862" s="6"/>
      <c r="R862" s="6"/>
    </row>
    <row r="863" spans="1:18" ht="12.75">
      <c r="A863" s="6"/>
      <c r="C863" s="6"/>
      <c r="D863" s="6"/>
      <c r="E863" s="6"/>
      <c r="J863" s="6"/>
      <c r="K863" s="6"/>
      <c r="L863" s="6"/>
      <c r="M863" s="6"/>
      <c r="N863" s="163"/>
      <c r="O863" s="6"/>
      <c r="P863" s="6"/>
      <c r="Q863" s="6"/>
      <c r="R863" s="6"/>
    </row>
    <row r="864" spans="1:18" ht="12.75">
      <c r="A864" s="6"/>
      <c r="C864" s="6"/>
      <c r="D864" s="6"/>
      <c r="E864" s="6"/>
      <c r="J864" s="6"/>
      <c r="K864" s="6"/>
      <c r="L864" s="6"/>
      <c r="M864" s="6"/>
      <c r="N864" s="163"/>
      <c r="O864" s="6"/>
      <c r="P864" s="6"/>
      <c r="Q864" s="6"/>
      <c r="R864" s="6"/>
    </row>
    <row r="865" spans="1:18" ht="12.75">
      <c r="A865" s="6"/>
      <c r="C865" s="6"/>
      <c r="D865" s="6"/>
      <c r="E865" s="6"/>
      <c r="J865" s="6"/>
      <c r="K865" s="6"/>
      <c r="L865" s="6"/>
      <c r="M865" s="6"/>
      <c r="N865" s="163"/>
      <c r="O865" s="6"/>
      <c r="P865" s="6"/>
      <c r="Q865" s="6"/>
      <c r="R865" s="6"/>
    </row>
    <row r="866" spans="1:18" ht="12.75">
      <c r="A866" s="6"/>
      <c r="C866" s="6"/>
      <c r="D866" s="6"/>
      <c r="E866" s="6"/>
      <c r="J866" s="6"/>
      <c r="K866" s="6"/>
      <c r="L866" s="6"/>
      <c r="M866" s="6"/>
      <c r="N866" s="163"/>
      <c r="O866" s="6"/>
      <c r="P866" s="6"/>
      <c r="Q866" s="6"/>
      <c r="R866" s="6"/>
    </row>
    <row r="867" spans="1:18" ht="12.75">
      <c r="A867" s="6"/>
      <c r="C867" s="6"/>
      <c r="D867" s="6"/>
      <c r="E867" s="6"/>
      <c r="J867" s="6"/>
      <c r="K867" s="6"/>
      <c r="L867" s="6"/>
      <c r="M867" s="6"/>
      <c r="N867" s="163"/>
      <c r="O867" s="6"/>
      <c r="P867" s="6"/>
      <c r="Q867" s="6"/>
      <c r="R867" s="6"/>
    </row>
    <row r="868" spans="1:18" ht="12.75">
      <c r="A868" s="6"/>
      <c r="C868" s="6"/>
      <c r="D868" s="6"/>
      <c r="E868" s="6"/>
      <c r="J868" s="6"/>
      <c r="K868" s="6"/>
      <c r="L868" s="6"/>
      <c r="M868" s="6"/>
      <c r="N868" s="163"/>
      <c r="O868" s="6"/>
      <c r="P868" s="6"/>
      <c r="Q868" s="6"/>
      <c r="R868" s="6"/>
    </row>
    <row r="869" spans="1:18" ht="12.75">
      <c r="A869" s="6"/>
      <c r="C869" s="6"/>
      <c r="D869" s="6"/>
      <c r="E869" s="6"/>
      <c r="J869" s="6"/>
      <c r="K869" s="6"/>
      <c r="L869" s="6"/>
      <c r="M869" s="6"/>
      <c r="N869" s="163"/>
      <c r="O869" s="6"/>
      <c r="P869" s="6"/>
      <c r="Q869" s="6"/>
      <c r="R869" s="6"/>
    </row>
    <row r="870" spans="1:18" ht="12.75">
      <c r="A870" s="6"/>
      <c r="C870" s="6"/>
      <c r="D870" s="6"/>
      <c r="E870" s="6"/>
      <c r="J870" s="6"/>
      <c r="K870" s="6"/>
      <c r="L870" s="6"/>
      <c r="M870" s="6"/>
      <c r="N870" s="163"/>
      <c r="O870" s="6"/>
      <c r="P870" s="6"/>
      <c r="Q870" s="6"/>
      <c r="R870" s="6"/>
    </row>
    <row r="871" spans="1:18" ht="12.75">
      <c r="A871" s="6"/>
      <c r="C871" s="6"/>
      <c r="D871" s="6"/>
      <c r="E871" s="6"/>
      <c r="J871" s="6"/>
      <c r="K871" s="6"/>
      <c r="L871" s="6"/>
      <c r="M871" s="6"/>
      <c r="N871" s="163"/>
      <c r="O871" s="6"/>
      <c r="P871" s="6"/>
      <c r="Q871" s="6"/>
      <c r="R871" s="6"/>
    </row>
    <row r="872" spans="1:18" ht="12.75">
      <c r="A872" s="6"/>
      <c r="C872" s="6"/>
      <c r="D872" s="6"/>
      <c r="E872" s="6"/>
      <c r="J872" s="6"/>
      <c r="K872" s="6"/>
      <c r="L872" s="6"/>
      <c r="M872" s="6"/>
      <c r="N872" s="163"/>
      <c r="O872" s="6"/>
      <c r="P872" s="6"/>
      <c r="Q872" s="6"/>
      <c r="R872" s="6"/>
    </row>
    <row r="873" spans="1:18" ht="12.75">
      <c r="A873" s="6"/>
      <c r="C873" s="6"/>
      <c r="D873" s="6"/>
      <c r="E873" s="6"/>
      <c r="J873" s="6"/>
      <c r="K873" s="6"/>
      <c r="L873" s="6"/>
      <c r="M873" s="6"/>
      <c r="N873" s="163"/>
      <c r="O873" s="6"/>
      <c r="P873" s="6"/>
      <c r="Q873" s="6"/>
      <c r="R873" s="6"/>
    </row>
    <row r="874" spans="1:18" ht="12.75">
      <c r="A874" s="6"/>
      <c r="C874" s="6"/>
      <c r="D874" s="6"/>
      <c r="E874" s="6"/>
      <c r="J874" s="6"/>
      <c r="K874" s="6"/>
      <c r="L874" s="6"/>
      <c r="M874" s="6"/>
      <c r="N874" s="163"/>
      <c r="O874" s="6"/>
      <c r="P874" s="6"/>
      <c r="Q874" s="6"/>
      <c r="R874" s="6"/>
    </row>
    <row r="875" spans="1:18" ht="12.75">
      <c r="A875" s="6"/>
      <c r="C875" s="6"/>
      <c r="D875" s="6"/>
      <c r="E875" s="6"/>
      <c r="J875" s="6"/>
      <c r="K875" s="6"/>
      <c r="L875" s="6"/>
      <c r="M875" s="6"/>
      <c r="N875" s="163"/>
      <c r="O875" s="6"/>
      <c r="P875" s="6"/>
      <c r="Q875" s="6"/>
      <c r="R875" s="6"/>
    </row>
    <row r="876" spans="1:18" ht="12.75">
      <c r="A876" s="6"/>
      <c r="C876" s="6"/>
      <c r="D876" s="6"/>
      <c r="E876" s="6"/>
      <c r="J876" s="6"/>
      <c r="K876" s="6"/>
      <c r="L876" s="6"/>
      <c r="M876" s="6"/>
      <c r="N876" s="163"/>
      <c r="O876" s="6"/>
      <c r="P876" s="6"/>
      <c r="Q876" s="6"/>
      <c r="R876" s="6"/>
    </row>
    <row r="877" spans="1:18" ht="12.75">
      <c r="A877" s="6"/>
      <c r="C877" s="6"/>
      <c r="D877" s="6"/>
      <c r="E877" s="6"/>
      <c r="J877" s="6"/>
      <c r="K877" s="6"/>
      <c r="L877" s="6"/>
      <c r="M877" s="6"/>
      <c r="N877" s="163"/>
      <c r="O877" s="6"/>
      <c r="P877" s="6"/>
      <c r="Q877" s="6"/>
      <c r="R877" s="6"/>
    </row>
    <row r="878" spans="1:18" ht="12.75">
      <c r="A878" s="6"/>
      <c r="C878" s="6"/>
      <c r="D878" s="6"/>
      <c r="E878" s="6"/>
      <c r="J878" s="6"/>
      <c r="K878" s="6"/>
      <c r="L878" s="6"/>
      <c r="M878" s="6"/>
      <c r="N878" s="163"/>
      <c r="O878" s="6"/>
      <c r="P878" s="6"/>
      <c r="Q878" s="6"/>
      <c r="R878" s="6"/>
    </row>
    <row r="879" spans="1:18" ht="12.75">
      <c r="A879" s="6"/>
      <c r="C879" s="6"/>
      <c r="D879" s="6"/>
      <c r="E879" s="6"/>
      <c r="J879" s="6"/>
      <c r="K879" s="6"/>
      <c r="L879" s="6"/>
      <c r="M879" s="6"/>
      <c r="N879" s="163"/>
      <c r="O879" s="6"/>
      <c r="P879" s="6"/>
      <c r="Q879" s="6"/>
      <c r="R879" s="6"/>
    </row>
    <row r="880" spans="1:18" ht="12.75">
      <c r="A880" s="6"/>
      <c r="C880" s="6"/>
      <c r="D880" s="6"/>
      <c r="E880" s="6"/>
      <c r="J880" s="6"/>
      <c r="K880" s="6"/>
      <c r="L880" s="6"/>
      <c r="M880" s="6"/>
      <c r="N880" s="163"/>
      <c r="O880" s="6"/>
      <c r="P880" s="6"/>
      <c r="Q880" s="6"/>
      <c r="R880" s="6"/>
    </row>
    <row r="881" spans="1:18" ht="12.75">
      <c r="A881" s="6"/>
      <c r="C881" s="6"/>
      <c r="D881" s="6"/>
      <c r="E881" s="6"/>
      <c r="J881" s="6"/>
      <c r="K881" s="6"/>
      <c r="L881" s="6"/>
      <c r="M881" s="6"/>
      <c r="N881" s="163"/>
      <c r="O881" s="6"/>
      <c r="P881" s="6"/>
      <c r="Q881" s="6"/>
      <c r="R881" s="6"/>
    </row>
    <row r="882" spans="1:18" ht="12.75">
      <c r="A882" s="6"/>
      <c r="C882" s="6"/>
      <c r="D882" s="6"/>
      <c r="E882" s="6"/>
      <c r="J882" s="6"/>
      <c r="K882" s="6"/>
      <c r="L882" s="6"/>
      <c r="M882" s="6"/>
      <c r="N882" s="163"/>
      <c r="O882" s="6"/>
      <c r="P882" s="6"/>
      <c r="Q882" s="6"/>
      <c r="R882" s="6"/>
    </row>
    <row r="883" spans="1:18" ht="12.75">
      <c r="A883" s="6"/>
      <c r="C883" s="6"/>
      <c r="D883" s="6"/>
      <c r="E883" s="6"/>
      <c r="J883" s="6"/>
      <c r="K883" s="6"/>
      <c r="L883" s="6"/>
      <c r="M883" s="6"/>
      <c r="N883" s="163"/>
      <c r="O883" s="6"/>
      <c r="P883" s="6"/>
      <c r="Q883" s="6"/>
      <c r="R883" s="6"/>
    </row>
    <row r="884" spans="1:18" ht="12.75">
      <c r="A884" s="6"/>
      <c r="C884" s="6"/>
      <c r="D884" s="6"/>
      <c r="E884" s="6"/>
      <c r="J884" s="6"/>
      <c r="K884" s="6"/>
      <c r="L884" s="6"/>
      <c r="M884" s="6"/>
      <c r="N884" s="163"/>
      <c r="O884" s="6"/>
      <c r="P884" s="6"/>
      <c r="Q884" s="6"/>
      <c r="R884" s="6"/>
    </row>
    <row r="885" spans="1:18" ht="12.75">
      <c r="A885" s="6"/>
      <c r="C885" s="6"/>
      <c r="D885" s="6"/>
      <c r="E885" s="6"/>
      <c r="J885" s="6"/>
      <c r="K885" s="6"/>
      <c r="L885" s="6"/>
      <c r="M885" s="6"/>
      <c r="N885" s="163"/>
      <c r="O885" s="6"/>
      <c r="P885" s="6"/>
      <c r="Q885" s="6"/>
      <c r="R885" s="6"/>
    </row>
    <row r="886" spans="1:18" ht="12.75">
      <c r="A886" s="6"/>
      <c r="C886" s="6"/>
      <c r="D886" s="6"/>
      <c r="E886" s="6"/>
      <c r="J886" s="6"/>
      <c r="K886" s="6"/>
      <c r="L886" s="6"/>
      <c r="M886" s="6"/>
      <c r="N886" s="163"/>
      <c r="O886" s="6"/>
      <c r="P886" s="6"/>
      <c r="Q886" s="6"/>
      <c r="R886" s="6"/>
    </row>
    <row r="887" spans="1:18" ht="12.75">
      <c r="A887" s="6"/>
      <c r="C887" s="6"/>
      <c r="D887" s="6"/>
      <c r="E887" s="6"/>
      <c r="J887" s="6"/>
      <c r="K887" s="6"/>
      <c r="L887" s="6"/>
      <c r="M887" s="6"/>
      <c r="N887" s="163"/>
      <c r="O887" s="6"/>
      <c r="P887" s="6"/>
      <c r="Q887" s="6"/>
      <c r="R887" s="6"/>
    </row>
    <row r="888" spans="1:18" ht="12.75">
      <c r="A888" s="6"/>
      <c r="C888" s="6"/>
      <c r="D888" s="6"/>
      <c r="E888" s="6"/>
      <c r="J888" s="6"/>
      <c r="K888" s="6"/>
      <c r="L888" s="6"/>
      <c r="M888" s="6"/>
      <c r="N888" s="163"/>
      <c r="O888" s="6"/>
      <c r="P888" s="6"/>
      <c r="Q888" s="6"/>
      <c r="R888" s="6"/>
    </row>
    <row r="889" spans="1:18" ht="12.75">
      <c r="A889" s="6"/>
      <c r="C889" s="6"/>
      <c r="D889" s="6"/>
      <c r="E889" s="6"/>
      <c r="J889" s="6"/>
      <c r="K889" s="6"/>
      <c r="L889" s="6"/>
      <c r="M889" s="6"/>
      <c r="N889" s="163"/>
      <c r="O889" s="6"/>
      <c r="P889" s="6"/>
      <c r="Q889" s="6"/>
      <c r="R889" s="6"/>
    </row>
    <row r="890" spans="1:18" ht="12.75">
      <c r="A890" s="6"/>
      <c r="C890" s="6"/>
      <c r="D890" s="6"/>
      <c r="E890" s="6"/>
      <c r="J890" s="6"/>
      <c r="K890" s="6"/>
      <c r="L890" s="6"/>
      <c r="M890" s="6"/>
      <c r="N890" s="163"/>
      <c r="O890" s="6"/>
      <c r="P890" s="6"/>
      <c r="Q890" s="6"/>
      <c r="R890" s="6"/>
    </row>
    <row r="891" spans="1:18" ht="12.75">
      <c r="A891" s="6"/>
      <c r="C891" s="6"/>
      <c r="D891" s="6"/>
      <c r="E891" s="6"/>
      <c r="J891" s="6"/>
      <c r="K891" s="6"/>
      <c r="L891" s="6"/>
      <c r="M891" s="6"/>
      <c r="N891" s="163"/>
      <c r="O891" s="6"/>
      <c r="P891" s="6"/>
      <c r="Q891" s="6"/>
      <c r="R891" s="6"/>
    </row>
    <row r="892" spans="1:18" ht="12.75">
      <c r="A892" s="6"/>
      <c r="C892" s="6"/>
      <c r="D892" s="6"/>
      <c r="E892" s="6"/>
      <c r="J892" s="6"/>
      <c r="K892" s="6"/>
      <c r="L892" s="6"/>
      <c r="M892" s="6"/>
      <c r="N892" s="163"/>
      <c r="O892" s="6"/>
      <c r="P892" s="6"/>
      <c r="Q892" s="6"/>
      <c r="R892" s="6"/>
    </row>
    <row r="893" spans="1:18" ht="12.75">
      <c r="A893" s="6"/>
      <c r="C893" s="6"/>
      <c r="D893" s="6"/>
      <c r="E893" s="6"/>
      <c r="J893" s="6"/>
      <c r="K893" s="6"/>
      <c r="L893" s="6"/>
      <c r="M893" s="6"/>
      <c r="N893" s="163"/>
      <c r="O893" s="6"/>
      <c r="P893" s="6"/>
      <c r="Q893" s="6"/>
      <c r="R893" s="6"/>
    </row>
    <row r="894" spans="1:18" ht="12.75">
      <c r="A894" s="6"/>
      <c r="C894" s="6"/>
      <c r="D894" s="6"/>
      <c r="E894" s="6"/>
      <c r="J894" s="6"/>
      <c r="K894" s="6"/>
      <c r="L894" s="6"/>
      <c r="M894" s="6"/>
      <c r="N894" s="163"/>
      <c r="O894" s="6"/>
      <c r="P894" s="6"/>
      <c r="Q894" s="6"/>
      <c r="R894" s="6"/>
    </row>
    <row r="895" spans="1:18" ht="12.75">
      <c r="A895" s="6"/>
      <c r="C895" s="6"/>
      <c r="D895" s="6"/>
      <c r="E895" s="6"/>
      <c r="J895" s="6"/>
      <c r="K895" s="6"/>
      <c r="L895" s="6"/>
      <c r="M895" s="6"/>
      <c r="N895" s="163"/>
      <c r="O895" s="6"/>
      <c r="P895" s="6"/>
      <c r="Q895" s="6"/>
      <c r="R895" s="6"/>
    </row>
    <row r="896" spans="1:18" ht="12.75">
      <c r="A896" s="6"/>
      <c r="C896" s="6"/>
      <c r="D896" s="6"/>
      <c r="E896" s="6"/>
      <c r="J896" s="6"/>
      <c r="K896" s="6"/>
      <c r="L896" s="6"/>
      <c r="M896" s="6"/>
      <c r="N896" s="163"/>
      <c r="O896" s="6"/>
      <c r="P896" s="6"/>
      <c r="Q896" s="6"/>
      <c r="R896" s="6"/>
    </row>
    <row r="897" spans="1:18" ht="12.75">
      <c r="A897" s="6"/>
      <c r="C897" s="6"/>
      <c r="D897" s="6"/>
      <c r="E897" s="6"/>
      <c r="J897" s="6"/>
      <c r="K897" s="6"/>
      <c r="L897" s="6"/>
      <c r="M897" s="6"/>
      <c r="N897" s="163"/>
      <c r="O897" s="6"/>
      <c r="P897" s="6"/>
      <c r="Q897" s="6"/>
      <c r="R897" s="6"/>
    </row>
    <row r="898" spans="1:18" ht="12.75">
      <c r="A898" s="6"/>
      <c r="C898" s="6"/>
      <c r="D898" s="6"/>
      <c r="E898" s="6"/>
      <c r="J898" s="6"/>
      <c r="K898" s="6"/>
      <c r="L898" s="6"/>
      <c r="M898" s="6"/>
      <c r="N898" s="163"/>
      <c r="O898" s="6"/>
      <c r="P898" s="6"/>
      <c r="Q898" s="6"/>
      <c r="R898" s="6"/>
    </row>
    <row r="899" spans="1:18" ht="12.75">
      <c r="A899" s="6"/>
      <c r="C899" s="6"/>
      <c r="D899" s="6"/>
      <c r="E899" s="6"/>
      <c r="J899" s="6"/>
      <c r="K899" s="6"/>
      <c r="L899" s="6"/>
      <c r="M899" s="6"/>
      <c r="N899" s="163"/>
      <c r="O899" s="6"/>
      <c r="P899" s="6"/>
      <c r="Q899" s="6"/>
      <c r="R899" s="6"/>
    </row>
    <row r="900" spans="1:18" ht="12.75">
      <c r="A900" s="6"/>
      <c r="C900" s="6"/>
      <c r="D900" s="6"/>
      <c r="E900" s="6"/>
      <c r="J900" s="6"/>
      <c r="K900" s="6"/>
      <c r="L900" s="6"/>
      <c r="M900" s="6"/>
      <c r="N900" s="163"/>
      <c r="O900" s="6"/>
      <c r="P900" s="6"/>
      <c r="Q900" s="6"/>
      <c r="R900" s="6"/>
    </row>
    <row r="901" spans="1:18" ht="12.75">
      <c r="A901" s="6"/>
      <c r="C901" s="6"/>
      <c r="D901" s="6"/>
      <c r="E901" s="6"/>
      <c r="J901" s="6"/>
      <c r="K901" s="6"/>
      <c r="L901" s="6"/>
      <c r="M901" s="6"/>
      <c r="N901" s="163"/>
      <c r="O901" s="6"/>
      <c r="P901" s="6"/>
      <c r="Q901" s="6"/>
      <c r="R901" s="6"/>
    </row>
    <row r="902" spans="1:18" ht="12.75">
      <c r="A902" s="6"/>
      <c r="C902" s="6"/>
      <c r="D902" s="6"/>
      <c r="E902" s="6"/>
      <c r="J902" s="6"/>
      <c r="K902" s="6"/>
      <c r="L902" s="6"/>
      <c r="M902" s="6"/>
      <c r="N902" s="163"/>
      <c r="O902" s="6"/>
      <c r="P902" s="6"/>
      <c r="Q902" s="6"/>
      <c r="R902" s="6"/>
    </row>
    <row r="903" spans="1:18" ht="12.75">
      <c r="A903" s="6"/>
      <c r="C903" s="6"/>
      <c r="D903" s="6"/>
      <c r="E903" s="6"/>
      <c r="J903" s="6"/>
      <c r="K903" s="6"/>
      <c r="L903" s="6"/>
      <c r="M903" s="6"/>
      <c r="N903" s="163"/>
      <c r="O903" s="6"/>
      <c r="P903" s="6"/>
      <c r="Q903" s="6"/>
      <c r="R903" s="6"/>
    </row>
    <row r="904" spans="1:18" ht="12.75">
      <c r="A904" s="6"/>
      <c r="C904" s="6"/>
      <c r="D904" s="6"/>
      <c r="E904" s="6"/>
      <c r="J904" s="6"/>
      <c r="K904" s="6"/>
      <c r="L904" s="6"/>
      <c r="M904" s="6"/>
      <c r="N904" s="163"/>
      <c r="O904" s="6"/>
      <c r="P904" s="6"/>
      <c r="Q904" s="6"/>
      <c r="R904" s="6"/>
    </row>
    <row r="905" spans="1:18" ht="12.75">
      <c r="A905" s="6"/>
      <c r="C905" s="6"/>
      <c r="D905" s="6"/>
      <c r="E905" s="6"/>
      <c r="J905" s="6"/>
      <c r="K905" s="6"/>
      <c r="L905" s="6"/>
      <c r="M905" s="6"/>
      <c r="N905" s="163"/>
      <c r="O905" s="6"/>
      <c r="P905" s="6"/>
      <c r="Q905" s="6"/>
      <c r="R905" s="6"/>
    </row>
    <row r="906" spans="1:18" ht="12.75">
      <c r="A906" s="6"/>
      <c r="C906" s="6"/>
      <c r="D906" s="6"/>
      <c r="E906" s="6"/>
      <c r="J906" s="6"/>
      <c r="K906" s="6"/>
      <c r="L906" s="6"/>
      <c r="M906" s="6"/>
      <c r="N906" s="163"/>
      <c r="O906" s="6"/>
      <c r="P906" s="6"/>
      <c r="Q906" s="6"/>
      <c r="R906" s="6"/>
    </row>
    <row r="907" spans="1:18" ht="12.75">
      <c r="A907" s="6"/>
      <c r="C907" s="6"/>
      <c r="D907" s="6"/>
      <c r="E907" s="6"/>
      <c r="J907" s="6"/>
      <c r="K907" s="6"/>
      <c r="L907" s="6"/>
      <c r="M907" s="6"/>
      <c r="N907" s="163"/>
      <c r="O907" s="6"/>
      <c r="P907" s="6"/>
      <c r="Q907" s="6"/>
      <c r="R907" s="6"/>
    </row>
    <row r="908" spans="1:18" ht="12.75">
      <c r="A908" s="6"/>
      <c r="C908" s="6"/>
      <c r="D908" s="6"/>
      <c r="E908" s="6"/>
      <c r="J908" s="6"/>
      <c r="K908" s="6"/>
      <c r="L908" s="6"/>
      <c r="M908" s="6"/>
      <c r="N908" s="163"/>
      <c r="O908" s="6"/>
      <c r="P908" s="6"/>
      <c r="Q908" s="6"/>
      <c r="R908" s="6"/>
    </row>
    <row r="909" spans="1:18" ht="12.75">
      <c r="A909" s="6"/>
      <c r="C909" s="6"/>
      <c r="D909" s="6"/>
      <c r="E909" s="6"/>
      <c r="J909" s="6"/>
      <c r="K909" s="6"/>
      <c r="L909" s="6"/>
      <c r="M909" s="6"/>
      <c r="N909" s="163"/>
      <c r="O909" s="6"/>
      <c r="P909" s="6"/>
      <c r="Q909" s="6"/>
      <c r="R909" s="6"/>
    </row>
    <row r="910" spans="1:18" ht="12.75">
      <c r="A910" s="6"/>
      <c r="C910" s="6"/>
      <c r="D910" s="6"/>
      <c r="E910" s="6"/>
      <c r="J910" s="6"/>
      <c r="K910" s="6"/>
      <c r="L910" s="6"/>
      <c r="M910" s="6"/>
      <c r="N910" s="163"/>
      <c r="O910" s="6"/>
      <c r="P910" s="6"/>
      <c r="Q910" s="6"/>
      <c r="R910" s="6"/>
    </row>
    <row r="911" spans="1:18" ht="12.75">
      <c r="A911" s="6"/>
      <c r="C911" s="6"/>
      <c r="D911" s="6"/>
      <c r="E911" s="6"/>
      <c r="J911" s="6"/>
      <c r="K911" s="6"/>
      <c r="L911" s="6"/>
      <c r="M911" s="6"/>
      <c r="N911" s="163"/>
      <c r="O911" s="6"/>
      <c r="P911" s="6"/>
      <c r="Q911" s="6"/>
      <c r="R911" s="6"/>
    </row>
    <row r="912" spans="1:18" ht="12.75">
      <c r="A912" s="6"/>
      <c r="C912" s="6"/>
      <c r="D912" s="6"/>
      <c r="E912" s="6"/>
      <c r="J912" s="6"/>
      <c r="K912" s="6"/>
      <c r="L912" s="6"/>
      <c r="M912" s="6"/>
      <c r="N912" s="163"/>
      <c r="O912" s="6"/>
      <c r="P912" s="6"/>
      <c r="Q912" s="6"/>
      <c r="R912" s="6"/>
    </row>
    <row r="913" spans="1:18" ht="12.75">
      <c r="A913" s="6"/>
      <c r="C913" s="6"/>
      <c r="D913" s="6"/>
      <c r="E913" s="6"/>
      <c r="J913" s="6"/>
      <c r="K913" s="6"/>
      <c r="L913" s="6"/>
      <c r="M913" s="6"/>
      <c r="N913" s="163"/>
      <c r="O913" s="6"/>
      <c r="P913" s="6"/>
      <c r="Q913" s="6"/>
      <c r="R913" s="6"/>
    </row>
    <row r="914" spans="1:18" ht="12.75">
      <c r="A914" s="6"/>
      <c r="C914" s="6"/>
      <c r="D914" s="6"/>
      <c r="E914" s="6"/>
      <c r="J914" s="6"/>
      <c r="K914" s="6"/>
      <c r="L914" s="6"/>
      <c r="M914" s="6"/>
      <c r="N914" s="163"/>
      <c r="O914" s="6"/>
      <c r="P914" s="6"/>
      <c r="Q914" s="6"/>
      <c r="R914" s="6"/>
    </row>
    <row r="915" spans="1:18" ht="12.75">
      <c r="A915" s="6"/>
      <c r="C915" s="6"/>
      <c r="D915" s="6"/>
      <c r="E915" s="6"/>
      <c r="J915" s="6"/>
      <c r="K915" s="6"/>
      <c r="L915" s="6"/>
      <c r="M915" s="6"/>
      <c r="N915" s="163"/>
      <c r="O915" s="6"/>
      <c r="P915" s="6"/>
      <c r="Q915" s="6"/>
      <c r="R915" s="6"/>
    </row>
    <row r="916" spans="1:18" ht="12.75">
      <c r="A916" s="6"/>
      <c r="C916" s="6"/>
      <c r="D916" s="6"/>
      <c r="E916" s="6"/>
      <c r="J916" s="6"/>
      <c r="K916" s="6"/>
      <c r="L916" s="6"/>
      <c r="M916" s="6"/>
      <c r="N916" s="163"/>
      <c r="O916" s="6"/>
      <c r="P916" s="6"/>
      <c r="Q916" s="6"/>
      <c r="R916" s="6"/>
    </row>
    <row r="917" spans="1:18" ht="12.75">
      <c r="A917" s="6"/>
      <c r="C917" s="6"/>
      <c r="D917" s="6"/>
      <c r="E917" s="6"/>
      <c r="J917" s="6"/>
      <c r="K917" s="6"/>
      <c r="L917" s="6"/>
      <c r="M917" s="6"/>
      <c r="N917" s="163"/>
      <c r="O917" s="6"/>
      <c r="P917" s="6"/>
      <c r="Q917" s="6"/>
      <c r="R917" s="6"/>
    </row>
    <row r="918" spans="1:18" ht="12.75">
      <c r="A918" s="6"/>
      <c r="C918" s="6"/>
      <c r="D918" s="6"/>
      <c r="E918" s="6"/>
      <c r="J918" s="6"/>
      <c r="K918" s="6"/>
      <c r="L918" s="6"/>
      <c r="M918" s="6"/>
      <c r="N918" s="163"/>
      <c r="O918" s="6"/>
      <c r="P918" s="6"/>
      <c r="Q918" s="6"/>
      <c r="R918" s="6"/>
    </row>
    <row r="919" spans="1:18" ht="12.75">
      <c r="A919" s="6"/>
      <c r="C919" s="6"/>
      <c r="D919" s="6"/>
      <c r="E919" s="6"/>
      <c r="J919" s="6"/>
      <c r="K919" s="6"/>
      <c r="L919" s="6"/>
      <c r="M919" s="6"/>
      <c r="N919" s="163"/>
      <c r="O919" s="6"/>
      <c r="P919" s="6"/>
      <c r="Q919" s="6"/>
      <c r="R919" s="6"/>
    </row>
    <row r="920" spans="1:18" ht="12.75">
      <c r="A920" s="6"/>
      <c r="C920" s="6"/>
      <c r="D920" s="6"/>
      <c r="E920" s="6"/>
      <c r="J920" s="6"/>
      <c r="K920" s="6"/>
      <c r="L920" s="6"/>
      <c r="M920" s="6"/>
      <c r="N920" s="163"/>
      <c r="O920" s="6"/>
      <c r="P920" s="6"/>
      <c r="Q920" s="6"/>
      <c r="R920" s="6"/>
    </row>
    <row r="921" spans="1:18" ht="12.75">
      <c r="A921" s="6"/>
      <c r="C921" s="6"/>
      <c r="D921" s="6"/>
      <c r="E921" s="6"/>
      <c r="J921" s="6"/>
      <c r="K921" s="6"/>
      <c r="L921" s="6"/>
      <c r="M921" s="6"/>
      <c r="N921" s="163"/>
      <c r="O921" s="6"/>
      <c r="P921" s="6"/>
      <c r="Q921" s="6"/>
      <c r="R921" s="6"/>
    </row>
    <row r="922" spans="1:18" ht="12.75">
      <c r="A922" s="6"/>
      <c r="C922" s="6"/>
      <c r="D922" s="6"/>
      <c r="E922" s="6"/>
      <c r="J922" s="6"/>
      <c r="K922" s="6"/>
      <c r="L922" s="6"/>
      <c r="M922" s="6"/>
      <c r="N922" s="163"/>
      <c r="O922" s="6"/>
      <c r="P922" s="6"/>
      <c r="Q922" s="6"/>
      <c r="R922" s="6"/>
    </row>
    <row r="923" spans="1:18" ht="12.75">
      <c r="A923" s="6"/>
      <c r="C923" s="6"/>
      <c r="D923" s="6"/>
      <c r="E923" s="6"/>
      <c r="J923" s="6"/>
      <c r="K923" s="6"/>
      <c r="L923" s="6"/>
      <c r="M923" s="6"/>
      <c r="N923" s="163"/>
      <c r="O923" s="6"/>
      <c r="P923" s="6"/>
      <c r="Q923" s="6"/>
      <c r="R923" s="6"/>
    </row>
    <row r="924" spans="1:18" ht="12.75">
      <c r="A924" s="6"/>
      <c r="C924" s="6"/>
      <c r="D924" s="6"/>
      <c r="E924" s="6"/>
      <c r="J924" s="6"/>
      <c r="K924" s="6"/>
      <c r="L924" s="6"/>
      <c r="M924" s="6"/>
      <c r="N924" s="163"/>
      <c r="O924" s="6"/>
      <c r="P924" s="6"/>
      <c r="Q924" s="6"/>
      <c r="R924" s="6"/>
    </row>
    <row r="925" spans="1:18" ht="12.75">
      <c r="A925" s="6"/>
      <c r="C925" s="6"/>
      <c r="D925" s="6"/>
      <c r="E925" s="6"/>
      <c r="J925" s="6"/>
      <c r="K925" s="6"/>
      <c r="L925" s="6"/>
      <c r="M925" s="6"/>
      <c r="N925" s="163"/>
      <c r="O925" s="6"/>
      <c r="P925" s="6"/>
      <c r="Q925" s="6"/>
      <c r="R925" s="6"/>
    </row>
    <row r="926" spans="1:18" ht="12.75">
      <c r="A926" s="6"/>
      <c r="C926" s="6"/>
      <c r="D926" s="6"/>
      <c r="E926" s="6"/>
      <c r="J926" s="6"/>
      <c r="K926" s="6"/>
      <c r="L926" s="6"/>
      <c r="M926" s="6"/>
      <c r="N926" s="163"/>
      <c r="O926" s="6"/>
      <c r="P926" s="6"/>
      <c r="Q926" s="6"/>
      <c r="R926" s="6"/>
    </row>
    <row r="927" spans="1:18" ht="12.75">
      <c r="A927" s="6"/>
      <c r="C927" s="6"/>
      <c r="D927" s="6"/>
      <c r="E927" s="6"/>
      <c r="J927" s="6"/>
      <c r="K927" s="6"/>
      <c r="L927" s="6"/>
      <c r="M927" s="6"/>
      <c r="N927" s="163"/>
      <c r="O927" s="6"/>
      <c r="P927" s="6"/>
      <c r="Q927" s="6"/>
      <c r="R927" s="6"/>
    </row>
    <row r="928" spans="1:18" ht="12.75">
      <c r="A928" s="6"/>
      <c r="C928" s="6"/>
      <c r="D928" s="6"/>
      <c r="E928" s="6"/>
      <c r="J928" s="6"/>
      <c r="K928" s="6"/>
      <c r="L928" s="6"/>
      <c r="M928" s="6"/>
      <c r="N928" s="163"/>
      <c r="O928" s="6"/>
      <c r="P928" s="6"/>
      <c r="Q928" s="6"/>
      <c r="R928" s="6"/>
    </row>
    <row r="929" spans="1:18" ht="12.75">
      <c r="A929" s="6"/>
      <c r="C929" s="6"/>
      <c r="D929" s="6"/>
      <c r="E929" s="6"/>
      <c r="J929" s="6"/>
      <c r="K929" s="6"/>
      <c r="L929" s="6"/>
      <c r="M929" s="6"/>
      <c r="N929" s="163"/>
      <c r="O929" s="6"/>
      <c r="P929" s="6"/>
      <c r="Q929" s="6"/>
      <c r="R929" s="6"/>
    </row>
    <row r="930" spans="1:18" ht="12.75">
      <c r="A930" s="6"/>
      <c r="C930" s="6"/>
      <c r="D930" s="6"/>
      <c r="E930" s="6"/>
      <c r="J930" s="6"/>
      <c r="K930" s="6"/>
      <c r="L930" s="6"/>
      <c r="M930" s="6"/>
      <c r="N930" s="163"/>
      <c r="O930" s="6"/>
      <c r="P930" s="6"/>
      <c r="Q930" s="6"/>
      <c r="R930" s="6"/>
    </row>
    <row r="931" spans="1:18" ht="12.75">
      <c r="A931" s="6"/>
      <c r="C931" s="6"/>
      <c r="D931" s="6"/>
      <c r="E931" s="6"/>
      <c r="J931" s="6"/>
      <c r="K931" s="6"/>
      <c r="L931" s="6"/>
      <c r="M931" s="6"/>
      <c r="N931" s="163"/>
      <c r="O931" s="6"/>
      <c r="P931" s="6"/>
      <c r="Q931" s="6"/>
      <c r="R931" s="6"/>
    </row>
    <row r="932" spans="1:18" ht="12.75">
      <c r="A932" s="6"/>
      <c r="C932" s="6"/>
      <c r="D932" s="6"/>
      <c r="E932" s="6"/>
      <c r="J932" s="6"/>
      <c r="K932" s="6"/>
      <c r="L932" s="6"/>
      <c r="M932" s="6"/>
      <c r="N932" s="163"/>
      <c r="O932" s="6"/>
      <c r="P932" s="6"/>
      <c r="Q932" s="6"/>
      <c r="R932" s="6"/>
    </row>
    <row r="933" spans="1:18" ht="12.75">
      <c r="A933" s="6"/>
      <c r="C933" s="6"/>
      <c r="D933" s="6"/>
      <c r="E933" s="6"/>
      <c r="J933" s="6"/>
      <c r="K933" s="6"/>
      <c r="L933" s="6"/>
      <c r="M933" s="6"/>
      <c r="N933" s="163"/>
      <c r="O933" s="6"/>
      <c r="P933" s="6"/>
      <c r="Q933" s="6"/>
      <c r="R933" s="6"/>
    </row>
    <row r="934" spans="1:18" ht="12.75">
      <c r="A934" s="6"/>
      <c r="C934" s="6"/>
      <c r="D934" s="6"/>
      <c r="E934" s="6"/>
      <c r="J934" s="6"/>
      <c r="K934" s="6"/>
      <c r="L934" s="6"/>
      <c r="M934" s="6"/>
      <c r="N934" s="163"/>
      <c r="O934" s="6"/>
      <c r="P934" s="6"/>
      <c r="Q934" s="6"/>
      <c r="R934" s="6"/>
    </row>
    <row r="935" spans="1:18" ht="12.75">
      <c r="A935" s="6"/>
      <c r="C935" s="6"/>
      <c r="D935" s="6"/>
      <c r="E935" s="6"/>
      <c r="J935" s="6"/>
      <c r="K935" s="6"/>
      <c r="L935" s="6"/>
      <c r="M935" s="6"/>
      <c r="N935" s="163"/>
      <c r="O935" s="6"/>
      <c r="P935" s="6"/>
      <c r="Q935" s="6"/>
      <c r="R935" s="6"/>
    </row>
    <row r="936" spans="1:18" ht="12.75">
      <c r="A936" s="6"/>
      <c r="C936" s="6"/>
      <c r="D936" s="6"/>
      <c r="E936" s="6"/>
      <c r="J936" s="6"/>
      <c r="K936" s="6"/>
      <c r="L936" s="6"/>
      <c r="M936" s="6"/>
      <c r="N936" s="163"/>
      <c r="O936" s="6"/>
      <c r="P936" s="6"/>
      <c r="Q936" s="6"/>
      <c r="R936" s="6"/>
    </row>
    <row r="937" spans="1:18" ht="12.75">
      <c r="A937" s="6"/>
      <c r="C937" s="6"/>
      <c r="D937" s="6"/>
      <c r="E937" s="6"/>
      <c r="J937" s="6"/>
      <c r="K937" s="6"/>
      <c r="L937" s="6"/>
      <c r="M937" s="6"/>
      <c r="N937" s="163"/>
      <c r="O937" s="6"/>
      <c r="P937" s="6"/>
      <c r="Q937" s="6"/>
      <c r="R937" s="6"/>
    </row>
    <row r="938" spans="1:18" ht="12.75">
      <c r="A938" s="6"/>
      <c r="C938" s="6"/>
      <c r="D938" s="6"/>
      <c r="E938" s="6"/>
      <c r="J938" s="6"/>
      <c r="K938" s="6"/>
      <c r="L938" s="6"/>
      <c r="M938" s="6"/>
      <c r="N938" s="163"/>
      <c r="O938" s="6"/>
      <c r="P938" s="6"/>
      <c r="Q938" s="6"/>
      <c r="R938" s="6"/>
    </row>
    <row r="939" spans="1:18" ht="12.75">
      <c r="A939" s="6"/>
      <c r="C939" s="6"/>
      <c r="D939" s="6"/>
      <c r="E939" s="6"/>
      <c r="J939" s="6"/>
      <c r="K939" s="6"/>
      <c r="L939" s="6"/>
      <c r="M939" s="6"/>
      <c r="N939" s="163"/>
      <c r="O939" s="6"/>
      <c r="P939" s="6"/>
      <c r="Q939" s="6"/>
      <c r="R939" s="6"/>
    </row>
    <row r="940" spans="1:18" ht="12.75">
      <c r="A940" s="6"/>
      <c r="C940" s="6"/>
      <c r="D940" s="6"/>
      <c r="E940" s="6"/>
      <c r="J940" s="6"/>
      <c r="K940" s="6"/>
      <c r="L940" s="6"/>
      <c r="M940" s="6"/>
      <c r="N940" s="163"/>
      <c r="O940" s="6"/>
      <c r="P940" s="6"/>
      <c r="Q940" s="6"/>
      <c r="R940" s="6"/>
    </row>
    <row r="941" spans="1:18" ht="12.75">
      <c r="A941" s="6"/>
      <c r="C941" s="6"/>
      <c r="D941" s="6"/>
      <c r="E941" s="6"/>
      <c r="J941" s="6"/>
      <c r="K941" s="6"/>
      <c r="L941" s="6"/>
      <c r="M941" s="6"/>
      <c r="N941" s="163"/>
      <c r="O941" s="6"/>
      <c r="P941" s="6"/>
      <c r="Q941" s="6"/>
      <c r="R941" s="6"/>
    </row>
    <row r="942" spans="1:18" ht="12.75">
      <c r="A942" s="6"/>
      <c r="C942" s="6"/>
      <c r="D942" s="6"/>
      <c r="E942" s="6"/>
      <c r="J942" s="6"/>
      <c r="K942" s="6"/>
      <c r="L942" s="6"/>
      <c r="M942" s="6"/>
      <c r="N942" s="163"/>
      <c r="O942" s="6"/>
      <c r="P942" s="6"/>
      <c r="Q942" s="6"/>
      <c r="R942" s="6"/>
    </row>
    <row r="943" spans="1:18" ht="12.75">
      <c r="A943" s="6"/>
      <c r="C943" s="6"/>
      <c r="D943" s="6"/>
      <c r="E943" s="6"/>
      <c r="J943" s="6"/>
      <c r="K943" s="6"/>
      <c r="L943" s="6"/>
      <c r="M943" s="6"/>
      <c r="N943" s="163"/>
      <c r="O943" s="6"/>
      <c r="P943" s="6"/>
      <c r="Q943" s="6"/>
      <c r="R943" s="6"/>
    </row>
    <row r="944" spans="1:18" ht="12.75">
      <c r="A944" s="6"/>
      <c r="C944" s="6"/>
      <c r="D944" s="6"/>
      <c r="E944" s="6"/>
      <c r="J944" s="6"/>
      <c r="K944" s="6"/>
      <c r="L944" s="6"/>
      <c r="M944" s="6"/>
      <c r="N944" s="163"/>
      <c r="O944" s="6"/>
      <c r="P944" s="6"/>
      <c r="Q944" s="6"/>
      <c r="R944" s="6"/>
    </row>
    <row r="945" spans="1:18" ht="12.75">
      <c r="A945" s="6"/>
      <c r="C945" s="6"/>
      <c r="D945" s="6"/>
      <c r="E945" s="6"/>
      <c r="J945" s="6"/>
      <c r="K945" s="6"/>
      <c r="L945" s="6"/>
      <c r="M945" s="6"/>
      <c r="N945" s="163"/>
      <c r="O945" s="6"/>
      <c r="P945" s="6"/>
      <c r="Q945" s="6"/>
      <c r="R945" s="6"/>
    </row>
    <row r="946" spans="1:18" ht="12.75">
      <c r="A946" s="6"/>
      <c r="C946" s="6"/>
      <c r="D946" s="6"/>
      <c r="E946" s="6"/>
      <c r="J946" s="6"/>
      <c r="K946" s="6"/>
      <c r="L946" s="6"/>
      <c r="M946" s="6"/>
      <c r="N946" s="163"/>
      <c r="O946" s="6"/>
      <c r="P946" s="6"/>
      <c r="Q946" s="6"/>
      <c r="R946" s="6"/>
    </row>
    <row r="947" spans="1:18" ht="12.75">
      <c r="A947" s="6"/>
      <c r="C947" s="6"/>
      <c r="D947" s="6"/>
      <c r="E947" s="6"/>
      <c r="J947" s="6"/>
      <c r="K947" s="6"/>
      <c r="L947" s="6"/>
      <c r="M947" s="6"/>
      <c r="N947" s="163"/>
      <c r="O947" s="6"/>
      <c r="P947" s="6"/>
      <c r="Q947" s="6"/>
      <c r="R947" s="6"/>
    </row>
    <row r="948" spans="1:18" ht="12.75">
      <c r="A948" s="6"/>
      <c r="C948" s="6"/>
      <c r="D948" s="6"/>
      <c r="E948" s="6"/>
      <c r="J948" s="6"/>
      <c r="K948" s="6"/>
      <c r="L948" s="6"/>
      <c r="M948" s="6"/>
      <c r="N948" s="163"/>
      <c r="O948" s="6"/>
      <c r="P948" s="6"/>
      <c r="Q948" s="6"/>
      <c r="R948" s="6"/>
    </row>
    <row r="949" spans="1:18" ht="12.75">
      <c r="A949" s="6"/>
      <c r="C949" s="6"/>
      <c r="D949" s="6"/>
      <c r="E949" s="6"/>
      <c r="J949" s="6"/>
      <c r="K949" s="6"/>
      <c r="L949" s="6"/>
      <c r="M949" s="6"/>
      <c r="N949" s="163"/>
      <c r="O949" s="6"/>
      <c r="P949" s="6"/>
      <c r="Q949" s="6"/>
      <c r="R949" s="6"/>
    </row>
    <row r="950" spans="1:18" ht="12.75">
      <c r="A950" s="6"/>
      <c r="C950" s="6"/>
      <c r="D950" s="6"/>
      <c r="E950" s="6"/>
      <c r="J950" s="6"/>
      <c r="K950" s="6"/>
      <c r="L950" s="6"/>
      <c r="M950" s="6"/>
      <c r="N950" s="163"/>
      <c r="O950" s="6"/>
      <c r="P950" s="6"/>
      <c r="Q950" s="6"/>
      <c r="R950" s="6"/>
    </row>
    <row r="951" spans="1:18" ht="12.75">
      <c r="A951" s="6"/>
      <c r="C951" s="6"/>
      <c r="D951" s="6"/>
      <c r="E951" s="6"/>
      <c r="J951" s="6"/>
      <c r="K951" s="6"/>
      <c r="L951" s="6"/>
      <c r="M951" s="6"/>
      <c r="N951" s="163"/>
      <c r="O951" s="6"/>
      <c r="P951" s="6"/>
      <c r="Q951" s="6"/>
      <c r="R951" s="6"/>
    </row>
    <row r="952" spans="1:18" ht="12.75">
      <c r="A952" s="6"/>
      <c r="C952" s="6"/>
      <c r="D952" s="6"/>
      <c r="E952" s="6"/>
      <c r="J952" s="6"/>
      <c r="K952" s="6"/>
      <c r="L952" s="6"/>
      <c r="M952" s="6"/>
      <c r="N952" s="163"/>
      <c r="O952" s="6"/>
      <c r="P952" s="6"/>
      <c r="Q952" s="6"/>
      <c r="R952" s="6"/>
    </row>
    <row r="953" spans="1:18" ht="12.75">
      <c r="A953" s="6"/>
      <c r="C953" s="6"/>
      <c r="D953" s="6"/>
      <c r="E953" s="6"/>
      <c r="J953" s="6"/>
      <c r="K953" s="6"/>
      <c r="L953" s="6"/>
      <c r="M953" s="6"/>
      <c r="N953" s="163"/>
      <c r="O953" s="6"/>
      <c r="P953" s="6"/>
      <c r="Q953" s="6"/>
      <c r="R953" s="6"/>
    </row>
    <row r="954" spans="1:18" ht="12.75">
      <c r="A954" s="6"/>
      <c r="C954" s="6"/>
      <c r="D954" s="6"/>
      <c r="E954" s="6"/>
      <c r="J954" s="6"/>
      <c r="K954" s="6"/>
      <c r="L954" s="6"/>
      <c r="M954" s="6"/>
      <c r="N954" s="163"/>
      <c r="O954" s="6"/>
      <c r="P954" s="6"/>
      <c r="Q954" s="6"/>
      <c r="R954" s="6"/>
    </row>
    <row r="955" spans="1:18" ht="12.75">
      <c r="A955" s="6"/>
      <c r="C955" s="6"/>
      <c r="D955" s="6"/>
      <c r="E955" s="6"/>
      <c r="J955" s="6"/>
      <c r="K955" s="6"/>
      <c r="L955" s="6"/>
      <c r="M955" s="6"/>
      <c r="N955" s="163"/>
      <c r="O955" s="6"/>
      <c r="P955" s="6"/>
      <c r="Q955" s="6"/>
      <c r="R955" s="6"/>
    </row>
    <row r="956" spans="1:18" ht="12.75">
      <c r="A956" s="6"/>
      <c r="C956" s="6"/>
      <c r="D956" s="6"/>
      <c r="E956" s="6"/>
      <c r="J956" s="6"/>
      <c r="K956" s="6"/>
      <c r="L956" s="6"/>
      <c r="M956" s="6"/>
      <c r="N956" s="163"/>
      <c r="O956" s="6"/>
      <c r="P956" s="6"/>
      <c r="Q956" s="6"/>
      <c r="R956" s="6"/>
    </row>
    <row r="957" spans="1:18" ht="12.75">
      <c r="A957" s="6"/>
      <c r="C957" s="6"/>
      <c r="D957" s="6"/>
      <c r="E957" s="6"/>
      <c r="J957" s="6"/>
      <c r="K957" s="6"/>
      <c r="L957" s="6"/>
      <c r="M957" s="6"/>
      <c r="N957" s="163"/>
      <c r="O957" s="6"/>
      <c r="P957" s="6"/>
      <c r="Q957" s="6"/>
      <c r="R957" s="6"/>
    </row>
    <row r="958" spans="1:18" ht="12.75">
      <c r="A958" s="6"/>
      <c r="C958" s="6"/>
      <c r="D958" s="6"/>
      <c r="E958" s="6"/>
      <c r="J958" s="6"/>
      <c r="K958" s="6"/>
      <c r="L958" s="6"/>
      <c r="M958" s="6"/>
      <c r="N958" s="163"/>
      <c r="O958" s="6"/>
      <c r="P958" s="6"/>
      <c r="Q958" s="6"/>
      <c r="R958" s="6"/>
    </row>
    <row r="959" spans="1:18" ht="12.75">
      <c r="A959" s="6"/>
      <c r="C959" s="6"/>
      <c r="D959" s="6"/>
      <c r="E959" s="6"/>
      <c r="J959" s="6"/>
      <c r="K959" s="6"/>
      <c r="L959" s="6"/>
      <c r="M959" s="6"/>
      <c r="N959" s="163"/>
      <c r="O959" s="6"/>
      <c r="P959" s="6"/>
      <c r="Q959" s="6"/>
      <c r="R959" s="6"/>
    </row>
    <row r="960" spans="1:18" ht="12.75">
      <c r="A960" s="6"/>
      <c r="C960" s="6"/>
      <c r="D960" s="6"/>
      <c r="E960" s="6"/>
      <c r="J960" s="6"/>
      <c r="K960" s="6"/>
      <c r="L960" s="6"/>
      <c r="M960" s="6"/>
      <c r="N960" s="163"/>
      <c r="O960" s="6"/>
      <c r="P960" s="6"/>
      <c r="Q960" s="6"/>
      <c r="R960" s="6"/>
    </row>
    <row r="961" spans="1:18" ht="12.75">
      <c r="A961" s="6"/>
      <c r="C961" s="6"/>
      <c r="D961" s="6"/>
      <c r="E961" s="6"/>
      <c r="J961" s="6"/>
      <c r="K961" s="6"/>
      <c r="L961" s="6"/>
      <c r="M961" s="6"/>
      <c r="N961" s="163"/>
      <c r="O961" s="6"/>
      <c r="P961" s="6"/>
      <c r="Q961" s="6"/>
      <c r="R961" s="6"/>
    </row>
    <row r="962" spans="1:18" ht="12.75">
      <c r="A962" s="6"/>
      <c r="C962" s="6"/>
      <c r="D962" s="6"/>
      <c r="E962" s="6"/>
      <c r="J962" s="6"/>
      <c r="K962" s="6"/>
      <c r="L962" s="6"/>
      <c r="M962" s="6"/>
      <c r="N962" s="163"/>
      <c r="O962" s="6"/>
      <c r="P962" s="6"/>
      <c r="Q962" s="6"/>
      <c r="R962" s="6"/>
    </row>
    <row r="963" spans="1:18" ht="12.75">
      <c r="A963" s="6"/>
      <c r="C963" s="6"/>
      <c r="D963" s="6"/>
      <c r="E963" s="6"/>
      <c r="J963" s="6"/>
      <c r="K963" s="6"/>
      <c r="L963" s="6"/>
      <c r="M963" s="6"/>
      <c r="N963" s="163"/>
      <c r="O963" s="6"/>
      <c r="P963" s="6"/>
      <c r="Q963" s="6"/>
      <c r="R963" s="6"/>
    </row>
    <row r="964" spans="1:18" ht="12.75">
      <c r="A964" s="6"/>
      <c r="C964" s="6"/>
      <c r="D964" s="6"/>
      <c r="E964" s="6"/>
      <c r="J964" s="6"/>
      <c r="K964" s="6"/>
      <c r="L964" s="6"/>
      <c r="M964" s="6"/>
      <c r="N964" s="163"/>
      <c r="O964" s="6"/>
      <c r="P964" s="6"/>
      <c r="Q964" s="6"/>
      <c r="R964" s="6"/>
    </row>
    <row r="965" spans="1:18" ht="12.75">
      <c r="A965" s="6"/>
      <c r="C965" s="6"/>
      <c r="D965" s="6"/>
      <c r="E965" s="6"/>
      <c r="J965" s="6"/>
      <c r="K965" s="6"/>
      <c r="L965" s="6"/>
      <c r="M965" s="6"/>
      <c r="N965" s="163"/>
      <c r="O965" s="6"/>
      <c r="P965" s="6"/>
      <c r="Q965" s="6"/>
      <c r="R965" s="6"/>
    </row>
    <row r="966" spans="1:18" ht="12.75">
      <c r="A966" s="6"/>
      <c r="C966" s="6"/>
      <c r="D966" s="6"/>
      <c r="E966" s="6"/>
      <c r="J966" s="6"/>
      <c r="K966" s="6"/>
      <c r="L966" s="6"/>
      <c r="M966" s="6"/>
      <c r="N966" s="163"/>
      <c r="O966" s="6"/>
      <c r="P966" s="6"/>
      <c r="Q966" s="6"/>
      <c r="R966" s="6"/>
    </row>
    <row r="967" spans="1:18" ht="12.75">
      <c r="A967" s="6"/>
      <c r="C967" s="6"/>
      <c r="D967" s="6"/>
      <c r="E967" s="6"/>
      <c r="J967" s="6"/>
      <c r="K967" s="6"/>
      <c r="L967" s="6"/>
      <c r="M967" s="6"/>
      <c r="N967" s="163"/>
      <c r="O967" s="6"/>
      <c r="P967" s="6"/>
      <c r="Q967" s="6"/>
      <c r="R967" s="6"/>
    </row>
    <row r="968" spans="1:18" ht="12.75">
      <c r="A968" s="6"/>
      <c r="C968" s="6"/>
      <c r="D968" s="6"/>
      <c r="E968" s="6"/>
      <c r="J968" s="6"/>
      <c r="K968" s="6"/>
      <c r="L968" s="6"/>
      <c r="M968" s="6"/>
      <c r="N968" s="163"/>
      <c r="O968" s="6"/>
      <c r="P968" s="6"/>
      <c r="Q968" s="6"/>
      <c r="R968" s="6"/>
    </row>
    <row r="969" spans="1:18" ht="12.75">
      <c r="A969" s="6"/>
      <c r="C969" s="6"/>
      <c r="D969" s="6"/>
      <c r="E969" s="6"/>
      <c r="J969" s="6"/>
      <c r="K969" s="6"/>
      <c r="L969" s="6"/>
      <c r="M969" s="6"/>
      <c r="N969" s="163"/>
      <c r="O969" s="6"/>
      <c r="P969" s="6"/>
      <c r="Q969" s="6"/>
      <c r="R969" s="6"/>
    </row>
    <row r="970" spans="1:18" ht="12.75">
      <c r="A970" s="6"/>
      <c r="C970" s="6"/>
      <c r="D970" s="6"/>
      <c r="E970" s="6"/>
      <c r="J970" s="6"/>
      <c r="K970" s="6"/>
      <c r="L970" s="6"/>
      <c r="M970" s="6"/>
      <c r="N970" s="163"/>
      <c r="O970" s="6"/>
      <c r="P970" s="6"/>
      <c r="Q970" s="6"/>
      <c r="R970" s="6"/>
    </row>
    <row r="971" spans="1:18" ht="12.75">
      <c r="A971" s="6"/>
      <c r="C971" s="6"/>
      <c r="D971" s="6"/>
      <c r="E971" s="6"/>
      <c r="J971" s="6"/>
      <c r="K971" s="6"/>
      <c r="L971" s="6"/>
      <c r="M971" s="6"/>
      <c r="N971" s="163"/>
      <c r="O971" s="6"/>
      <c r="P971" s="6"/>
      <c r="Q971" s="6"/>
      <c r="R971" s="6"/>
    </row>
    <row r="972" spans="1:18" ht="12.75">
      <c r="A972" s="6"/>
      <c r="C972" s="6"/>
      <c r="D972" s="6"/>
      <c r="E972" s="6"/>
      <c r="J972" s="6"/>
      <c r="K972" s="6"/>
      <c r="L972" s="6"/>
      <c r="M972" s="6"/>
      <c r="N972" s="163"/>
      <c r="O972" s="6"/>
      <c r="P972" s="6"/>
      <c r="Q972" s="6"/>
      <c r="R972" s="6"/>
    </row>
    <row r="973" spans="1:18" ht="12.75">
      <c r="A973" s="6"/>
      <c r="C973" s="6"/>
      <c r="D973" s="6"/>
      <c r="E973" s="6"/>
      <c r="J973" s="6"/>
      <c r="K973" s="6"/>
      <c r="L973" s="6"/>
      <c r="M973" s="6"/>
      <c r="N973" s="163"/>
      <c r="O973" s="6"/>
      <c r="P973" s="6"/>
      <c r="Q973" s="6"/>
      <c r="R973" s="6"/>
    </row>
    <row r="974" spans="1:18" ht="12.75">
      <c r="A974" s="6"/>
      <c r="C974" s="6"/>
      <c r="D974" s="6"/>
      <c r="E974" s="6"/>
      <c r="J974" s="6"/>
      <c r="K974" s="6"/>
      <c r="L974" s="6"/>
      <c r="M974" s="6"/>
      <c r="N974" s="163"/>
      <c r="O974" s="6"/>
      <c r="P974" s="6"/>
      <c r="Q974" s="6"/>
      <c r="R974" s="6"/>
    </row>
    <row r="975" spans="1:18" ht="12.75">
      <c r="A975" s="6"/>
      <c r="C975" s="6"/>
      <c r="D975" s="6"/>
      <c r="E975" s="6"/>
      <c r="J975" s="6"/>
      <c r="K975" s="6"/>
      <c r="L975" s="6"/>
      <c r="M975" s="6"/>
      <c r="N975" s="163"/>
      <c r="O975" s="6"/>
      <c r="P975" s="6"/>
      <c r="Q975" s="6"/>
      <c r="R975" s="6"/>
    </row>
    <row r="976" spans="1:18" ht="12.75">
      <c r="A976" s="6"/>
      <c r="C976" s="6"/>
      <c r="D976" s="6"/>
      <c r="E976" s="6"/>
      <c r="J976" s="6"/>
      <c r="K976" s="6"/>
      <c r="L976" s="6"/>
      <c r="M976" s="6"/>
      <c r="N976" s="163"/>
      <c r="O976" s="6"/>
      <c r="P976" s="6"/>
      <c r="Q976" s="6"/>
      <c r="R976" s="6"/>
    </row>
    <row r="977" spans="1:18" ht="12.75">
      <c r="A977" s="6"/>
      <c r="C977" s="6"/>
      <c r="D977" s="6"/>
      <c r="E977" s="6"/>
      <c r="J977" s="6"/>
      <c r="K977" s="6"/>
      <c r="L977" s="6"/>
      <c r="M977" s="6"/>
      <c r="N977" s="163"/>
      <c r="O977" s="6"/>
      <c r="P977" s="6"/>
      <c r="Q977" s="6"/>
      <c r="R977" s="6"/>
    </row>
    <row r="978" spans="1:18" ht="12.75">
      <c r="A978" s="6"/>
      <c r="C978" s="6"/>
      <c r="D978" s="6"/>
      <c r="E978" s="6"/>
      <c r="J978" s="6"/>
      <c r="K978" s="6"/>
      <c r="L978" s="6"/>
      <c r="M978" s="6"/>
      <c r="N978" s="163"/>
      <c r="O978" s="6"/>
      <c r="P978" s="6"/>
      <c r="Q978" s="6"/>
      <c r="R978" s="6"/>
    </row>
    <row r="979" spans="1:18" ht="12.75">
      <c r="A979" s="6"/>
      <c r="C979" s="6"/>
      <c r="D979" s="6"/>
      <c r="E979" s="6"/>
      <c r="J979" s="6"/>
      <c r="K979" s="6"/>
      <c r="L979" s="6"/>
      <c r="M979" s="6"/>
      <c r="N979" s="163"/>
      <c r="O979" s="6"/>
      <c r="P979" s="6"/>
      <c r="Q979" s="6"/>
      <c r="R979" s="6"/>
    </row>
    <row r="980" spans="1:18" ht="12.75">
      <c r="A980" s="6"/>
      <c r="C980" s="6"/>
      <c r="D980" s="6"/>
      <c r="E980" s="6"/>
      <c r="J980" s="6"/>
      <c r="K980" s="6"/>
      <c r="L980" s="6"/>
      <c r="M980" s="6"/>
      <c r="N980" s="163"/>
      <c r="O980" s="6"/>
      <c r="P980" s="6"/>
      <c r="Q980" s="6"/>
      <c r="R980" s="6"/>
    </row>
    <row r="981" spans="1:18" ht="12.75">
      <c r="A981" s="6"/>
      <c r="C981" s="6"/>
      <c r="D981" s="6"/>
      <c r="E981" s="6"/>
      <c r="J981" s="6"/>
      <c r="K981" s="6"/>
      <c r="L981" s="6"/>
      <c r="M981" s="6"/>
      <c r="N981" s="163"/>
      <c r="O981" s="6"/>
      <c r="P981" s="6"/>
      <c r="Q981" s="6"/>
      <c r="R981" s="6"/>
    </row>
    <row r="982" spans="1:18" ht="12.75">
      <c r="A982" s="6"/>
      <c r="C982" s="6"/>
      <c r="D982" s="6"/>
      <c r="E982" s="6"/>
      <c r="J982" s="6"/>
      <c r="K982" s="6"/>
      <c r="L982" s="6"/>
      <c r="M982" s="6"/>
      <c r="N982" s="163"/>
      <c r="O982" s="6"/>
      <c r="P982" s="6"/>
      <c r="Q982" s="6"/>
      <c r="R982" s="6"/>
    </row>
    <row r="983" spans="1:18" ht="12.75">
      <c r="A983" s="6"/>
      <c r="C983" s="6"/>
      <c r="D983" s="6"/>
      <c r="E983" s="6"/>
      <c r="J983" s="6"/>
      <c r="K983" s="6"/>
      <c r="L983" s="6"/>
      <c r="M983" s="6"/>
      <c r="N983" s="163"/>
      <c r="O983" s="6"/>
      <c r="P983" s="6"/>
      <c r="Q983" s="6"/>
      <c r="R983" s="6"/>
    </row>
    <row r="984" spans="1:18" ht="12.75">
      <c r="A984" s="6"/>
      <c r="C984" s="6"/>
      <c r="D984" s="6"/>
      <c r="E984" s="6"/>
      <c r="J984" s="6"/>
      <c r="K984" s="6"/>
      <c r="L984" s="6"/>
      <c r="M984" s="6"/>
      <c r="N984" s="163"/>
      <c r="O984" s="6"/>
      <c r="P984" s="6"/>
      <c r="Q984" s="6"/>
      <c r="R984" s="6"/>
    </row>
    <row r="985" spans="1:18" ht="12.75">
      <c r="A985" s="6"/>
      <c r="C985" s="6"/>
      <c r="D985" s="6"/>
      <c r="E985" s="6"/>
      <c r="J985" s="6"/>
      <c r="K985" s="6"/>
      <c r="L985" s="6"/>
      <c r="M985" s="6"/>
      <c r="N985" s="163"/>
      <c r="O985" s="6"/>
      <c r="P985" s="6"/>
      <c r="Q985" s="6"/>
      <c r="R985" s="6"/>
    </row>
    <row r="986" spans="1:18" ht="12.75">
      <c r="A986" s="6"/>
      <c r="C986" s="6"/>
      <c r="D986" s="6"/>
      <c r="E986" s="6"/>
      <c r="J986" s="6"/>
      <c r="K986" s="6"/>
      <c r="L986" s="6"/>
      <c r="M986" s="6"/>
      <c r="N986" s="163"/>
      <c r="O986" s="6"/>
      <c r="P986" s="6"/>
      <c r="Q986" s="6"/>
      <c r="R986" s="6"/>
    </row>
    <row r="987" spans="1:18" ht="12.75">
      <c r="A987" s="6"/>
      <c r="C987" s="6"/>
      <c r="D987" s="6"/>
      <c r="E987" s="6"/>
      <c r="J987" s="6"/>
      <c r="K987" s="6"/>
      <c r="L987" s="6"/>
      <c r="M987" s="6"/>
      <c r="N987" s="163"/>
      <c r="O987" s="6"/>
      <c r="P987" s="6"/>
      <c r="Q987" s="6"/>
      <c r="R987" s="6"/>
    </row>
    <row r="988" spans="1:18" ht="12.75">
      <c r="A988" s="6"/>
      <c r="C988" s="6"/>
      <c r="D988" s="6"/>
      <c r="E988" s="6"/>
      <c r="J988" s="6"/>
      <c r="K988" s="6"/>
      <c r="L988" s="6"/>
      <c r="M988" s="6"/>
      <c r="N988" s="163"/>
      <c r="O988" s="6"/>
      <c r="P988" s="6"/>
      <c r="Q988" s="6"/>
      <c r="R988" s="6"/>
    </row>
    <row r="989" spans="1:18" ht="12.75">
      <c r="A989" s="6"/>
      <c r="C989" s="6"/>
      <c r="D989" s="6"/>
      <c r="E989" s="6"/>
      <c r="J989" s="6"/>
      <c r="K989" s="6"/>
      <c r="L989" s="6"/>
      <c r="M989" s="6"/>
      <c r="N989" s="163"/>
      <c r="O989" s="6"/>
      <c r="P989" s="6"/>
      <c r="Q989" s="6"/>
      <c r="R989" s="6"/>
    </row>
    <row r="990" spans="1:18" ht="12.75">
      <c r="A990" s="6"/>
      <c r="C990" s="6"/>
      <c r="D990" s="6"/>
      <c r="E990" s="6"/>
      <c r="J990" s="6"/>
      <c r="K990" s="6"/>
      <c r="L990" s="6"/>
      <c r="M990" s="6"/>
      <c r="N990" s="163"/>
      <c r="O990" s="6"/>
      <c r="P990" s="6"/>
      <c r="Q990" s="6"/>
      <c r="R990" s="6"/>
    </row>
    <row r="991" spans="1:18" ht="12.75">
      <c r="A991" s="6"/>
      <c r="C991" s="6"/>
      <c r="D991" s="6"/>
      <c r="E991" s="6"/>
      <c r="J991" s="6"/>
      <c r="K991" s="6"/>
      <c r="L991" s="6"/>
      <c r="M991" s="6"/>
      <c r="N991" s="163"/>
      <c r="O991" s="6"/>
      <c r="P991" s="6"/>
      <c r="Q991" s="6"/>
      <c r="R991" s="6"/>
    </row>
    <row r="992" spans="1:18" ht="12.75">
      <c r="A992" s="6"/>
      <c r="C992" s="6"/>
      <c r="D992" s="6"/>
      <c r="E992" s="6"/>
      <c r="J992" s="6"/>
      <c r="K992" s="6"/>
      <c r="L992" s="6"/>
      <c r="M992" s="6"/>
      <c r="N992" s="163"/>
      <c r="O992" s="6"/>
      <c r="P992" s="6"/>
      <c r="Q992" s="6"/>
      <c r="R992" s="6"/>
    </row>
    <row r="993" spans="1:18" ht="12.75">
      <c r="A993" s="6"/>
      <c r="C993" s="6"/>
      <c r="D993" s="6"/>
      <c r="E993" s="6"/>
      <c r="J993" s="6"/>
      <c r="K993" s="6"/>
      <c r="L993" s="6"/>
      <c r="M993" s="6"/>
      <c r="N993" s="163"/>
      <c r="O993" s="6"/>
      <c r="P993" s="6"/>
      <c r="Q993" s="6"/>
      <c r="R993" s="6"/>
    </row>
    <row r="994" spans="1:18" ht="12.75">
      <c r="A994" s="6"/>
      <c r="C994" s="6"/>
      <c r="D994" s="6"/>
      <c r="E994" s="6"/>
      <c r="J994" s="6"/>
      <c r="K994" s="6"/>
      <c r="L994" s="6"/>
      <c r="M994" s="6"/>
      <c r="N994" s="163"/>
      <c r="O994" s="6"/>
      <c r="P994" s="6"/>
      <c r="Q994" s="6"/>
      <c r="R994" s="6"/>
    </row>
    <row r="995" spans="1:18" ht="12.75">
      <c r="A995" s="6"/>
      <c r="C995" s="6"/>
      <c r="D995" s="6"/>
      <c r="E995" s="6"/>
      <c r="J995" s="6"/>
      <c r="K995" s="6"/>
      <c r="L995" s="6"/>
      <c r="M995" s="6"/>
      <c r="N995" s="163"/>
      <c r="O995" s="6"/>
      <c r="P995" s="6"/>
      <c r="Q995" s="6"/>
      <c r="R995" s="6"/>
    </row>
    <row r="996" spans="1:18" ht="12.75">
      <c r="A996" s="6"/>
      <c r="C996" s="6"/>
      <c r="D996" s="6"/>
      <c r="E996" s="6"/>
      <c r="J996" s="6"/>
      <c r="K996" s="6"/>
      <c r="L996" s="6"/>
      <c r="M996" s="6"/>
      <c r="N996" s="163"/>
      <c r="O996" s="6"/>
      <c r="P996" s="6"/>
      <c r="Q996" s="6"/>
      <c r="R996" s="6"/>
    </row>
    <row r="997" spans="1:18" ht="12.75">
      <c r="A997" s="6"/>
      <c r="C997" s="6"/>
      <c r="D997" s="6"/>
      <c r="E997" s="6"/>
      <c r="J997" s="6"/>
      <c r="K997" s="6"/>
      <c r="L997" s="6"/>
      <c r="M997" s="6"/>
      <c r="N997" s="163"/>
      <c r="O997" s="6"/>
      <c r="P997" s="6"/>
      <c r="Q997" s="6"/>
      <c r="R997" s="6"/>
    </row>
    <row r="998" spans="1:18" ht="12.75">
      <c r="A998" s="6"/>
      <c r="C998" s="6"/>
      <c r="D998" s="6"/>
      <c r="E998" s="6"/>
      <c r="J998" s="6"/>
      <c r="K998" s="6"/>
      <c r="L998" s="6"/>
      <c r="M998" s="6"/>
      <c r="N998" s="163"/>
      <c r="O998" s="6"/>
      <c r="P998" s="6"/>
      <c r="Q998" s="6"/>
      <c r="R998" s="6"/>
    </row>
    <row r="999" spans="1:18" ht="12.75">
      <c r="A999" s="6"/>
      <c r="C999" s="6"/>
      <c r="D999" s="6"/>
      <c r="E999" s="6"/>
      <c r="J999" s="6"/>
      <c r="K999" s="6"/>
      <c r="L999" s="6"/>
      <c r="M999" s="6"/>
      <c r="N999" s="163"/>
      <c r="O999" s="6"/>
      <c r="P999" s="6"/>
      <c r="Q999" s="6"/>
      <c r="R999" s="6"/>
    </row>
    <row r="1000" spans="1:18" ht="12.75">
      <c r="A1000" s="6"/>
      <c r="C1000" s="6"/>
      <c r="D1000" s="6"/>
      <c r="E1000" s="6"/>
      <c r="J1000" s="6"/>
      <c r="K1000" s="6"/>
      <c r="L1000" s="6"/>
      <c r="M1000" s="6"/>
      <c r="N1000" s="163"/>
      <c r="O1000" s="6"/>
      <c r="P1000" s="6"/>
      <c r="Q1000" s="6"/>
      <c r="R1000" s="6"/>
    </row>
    <row r="1001" spans="1:18" ht="12.75">
      <c r="A1001" s="6"/>
      <c r="C1001" s="6"/>
      <c r="D1001" s="6"/>
      <c r="E1001" s="6"/>
      <c r="J1001" s="6"/>
      <c r="K1001" s="6"/>
      <c r="L1001" s="6"/>
      <c r="M1001" s="6"/>
      <c r="N1001" s="163"/>
      <c r="O1001" s="6"/>
      <c r="P1001" s="6"/>
      <c r="Q1001" s="6"/>
      <c r="R1001" s="6"/>
    </row>
    <row r="1002" spans="1:18" ht="12.75">
      <c r="A1002" s="6"/>
      <c r="C1002" s="6"/>
      <c r="D1002" s="6"/>
      <c r="E1002" s="6"/>
      <c r="J1002" s="6"/>
      <c r="K1002" s="6"/>
      <c r="L1002" s="6"/>
      <c r="M1002" s="6"/>
      <c r="N1002" s="163"/>
      <c r="O1002" s="6"/>
      <c r="P1002" s="6"/>
      <c r="Q1002" s="6"/>
      <c r="R1002" s="6"/>
    </row>
    <row r="1003" spans="1:18" ht="12.75">
      <c r="A1003" s="6"/>
      <c r="C1003" s="6"/>
      <c r="D1003" s="6"/>
      <c r="E1003" s="6"/>
      <c r="J1003" s="6"/>
      <c r="K1003" s="6"/>
      <c r="L1003" s="6"/>
      <c r="M1003" s="6"/>
      <c r="N1003" s="163"/>
      <c r="O1003" s="6"/>
      <c r="P1003" s="6"/>
      <c r="Q1003" s="6"/>
      <c r="R1003" s="6"/>
    </row>
    <row r="1004" spans="1:18" ht="12.75">
      <c r="A1004" s="6"/>
      <c r="C1004" s="6"/>
      <c r="D1004" s="6"/>
      <c r="E1004" s="6"/>
      <c r="J1004" s="6"/>
      <c r="K1004" s="6"/>
      <c r="L1004" s="6"/>
      <c r="M1004" s="6"/>
      <c r="N1004" s="163"/>
      <c r="O1004" s="6"/>
      <c r="P1004" s="6"/>
      <c r="Q1004" s="6"/>
      <c r="R1004" s="6"/>
    </row>
    <row r="1005" spans="1:18" ht="12.75">
      <c r="A1005" s="6"/>
      <c r="C1005" s="6"/>
      <c r="D1005" s="6"/>
      <c r="E1005" s="6"/>
      <c r="J1005" s="6"/>
      <c r="K1005" s="6"/>
      <c r="L1005" s="6"/>
      <c r="M1005" s="6"/>
      <c r="N1005" s="163"/>
      <c r="O1005" s="6"/>
      <c r="P1005" s="6"/>
      <c r="Q1005" s="6"/>
      <c r="R1005" s="6"/>
    </row>
    <row r="1006" spans="1:18" ht="12.75">
      <c r="A1006" s="6"/>
      <c r="C1006" s="6"/>
      <c r="D1006" s="6"/>
      <c r="E1006" s="6"/>
      <c r="J1006" s="6"/>
      <c r="K1006" s="6"/>
      <c r="L1006" s="6"/>
      <c r="M1006" s="6"/>
      <c r="N1006" s="163"/>
      <c r="O1006" s="6"/>
      <c r="P1006" s="6"/>
      <c r="Q1006" s="6"/>
      <c r="R1006" s="6"/>
    </row>
    <row r="1007" spans="1:18" ht="12.75">
      <c r="A1007" s="6"/>
      <c r="C1007" s="6"/>
      <c r="D1007" s="6"/>
      <c r="E1007" s="6"/>
      <c r="J1007" s="6"/>
      <c r="K1007" s="6"/>
      <c r="L1007" s="6"/>
      <c r="M1007" s="6"/>
      <c r="N1007" s="163"/>
      <c r="O1007" s="6"/>
      <c r="P1007" s="6"/>
      <c r="Q1007" s="6"/>
      <c r="R1007" s="6"/>
    </row>
    <row r="1008" spans="1:18" ht="12.75">
      <c r="A1008" s="6"/>
      <c r="C1008" s="6"/>
      <c r="D1008" s="6"/>
      <c r="E1008" s="6"/>
      <c r="J1008" s="6"/>
      <c r="K1008" s="6"/>
      <c r="L1008" s="6"/>
      <c r="M1008" s="6"/>
      <c r="N1008" s="163"/>
      <c r="O1008" s="6"/>
      <c r="P1008" s="6"/>
      <c r="Q1008" s="6"/>
      <c r="R1008" s="6"/>
    </row>
    <row r="1009" spans="1:18" ht="12.75">
      <c r="A1009" s="6"/>
      <c r="C1009" s="6"/>
      <c r="D1009" s="6"/>
      <c r="E1009" s="6"/>
      <c r="J1009" s="6"/>
      <c r="K1009" s="6"/>
      <c r="L1009" s="6"/>
      <c r="M1009" s="6"/>
      <c r="N1009" s="163"/>
      <c r="O1009" s="6"/>
      <c r="P1009" s="6"/>
      <c r="Q1009" s="6"/>
      <c r="R1009" s="6"/>
    </row>
    <row r="1010" spans="1:18" ht="12.75">
      <c r="A1010" s="6"/>
      <c r="C1010" s="6"/>
      <c r="D1010" s="6"/>
      <c r="E1010" s="6"/>
      <c r="J1010" s="6"/>
      <c r="K1010" s="6"/>
      <c r="L1010" s="6"/>
      <c r="M1010" s="6"/>
      <c r="N1010" s="163"/>
      <c r="O1010" s="6"/>
      <c r="P1010" s="6"/>
      <c r="Q1010" s="6"/>
      <c r="R1010" s="6"/>
    </row>
    <row r="1011" spans="1:18" ht="12.75">
      <c r="A1011" s="6"/>
      <c r="C1011" s="6"/>
      <c r="D1011" s="6"/>
      <c r="E1011" s="6"/>
      <c r="J1011" s="6"/>
      <c r="K1011" s="6"/>
      <c r="L1011" s="6"/>
      <c r="M1011" s="6"/>
      <c r="N1011" s="163"/>
      <c r="O1011" s="6"/>
      <c r="P1011" s="6"/>
      <c r="Q1011" s="6"/>
      <c r="R1011" s="6"/>
    </row>
    <row r="1012" spans="1:18" ht="12.75">
      <c r="A1012" s="6"/>
      <c r="C1012" s="6"/>
      <c r="D1012" s="6"/>
      <c r="E1012" s="6"/>
      <c r="J1012" s="6"/>
      <c r="K1012" s="6"/>
      <c r="L1012" s="6"/>
      <c r="M1012" s="6"/>
      <c r="N1012" s="163"/>
      <c r="O1012" s="6"/>
      <c r="P1012" s="6"/>
      <c r="Q1012" s="6"/>
      <c r="R1012" s="6"/>
    </row>
    <row r="1013" spans="1:18" ht="12.75">
      <c r="A1013" s="6"/>
      <c r="C1013" s="6"/>
      <c r="D1013" s="6"/>
      <c r="E1013" s="6"/>
      <c r="J1013" s="6"/>
      <c r="K1013" s="6"/>
      <c r="L1013" s="6"/>
      <c r="M1013" s="6"/>
      <c r="N1013" s="163"/>
      <c r="O1013" s="6"/>
      <c r="P1013" s="6"/>
      <c r="Q1013" s="6"/>
      <c r="R1013" s="6"/>
    </row>
    <row r="1014" spans="1:18" ht="12.75">
      <c r="A1014" s="6"/>
      <c r="C1014" s="6"/>
      <c r="D1014" s="6"/>
      <c r="E1014" s="6"/>
      <c r="J1014" s="6"/>
      <c r="K1014" s="6"/>
      <c r="L1014" s="6"/>
      <c r="M1014" s="6"/>
      <c r="N1014" s="163"/>
      <c r="O1014" s="6"/>
      <c r="P1014" s="6"/>
      <c r="Q1014" s="6"/>
      <c r="R1014" s="6"/>
    </row>
    <row r="1015" spans="1:18" ht="12.75">
      <c r="A1015" s="6"/>
      <c r="C1015" s="6"/>
      <c r="D1015" s="6"/>
      <c r="E1015" s="6"/>
      <c r="J1015" s="6"/>
      <c r="K1015" s="6"/>
      <c r="L1015" s="6"/>
      <c r="M1015" s="6"/>
      <c r="N1015" s="163"/>
      <c r="O1015" s="6"/>
      <c r="P1015" s="6"/>
      <c r="Q1015" s="6"/>
      <c r="R1015" s="6"/>
    </row>
    <row r="1016" spans="1:18" ht="12.75">
      <c r="A1016" s="6"/>
      <c r="C1016" s="6"/>
      <c r="D1016" s="6"/>
      <c r="E1016" s="6"/>
      <c r="J1016" s="6"/>
      <c r="K1016" s="6"/>
      <c r="L1016" s="6"/>
      <c r="M1016" s="6"/>
      <c r="N1016" s="163"/>
      <c r="O1016" s="6"/>
      <c r="P1016" s="6"/>
      <c r="Q1016" s="6"/>
      <c r="R1016" s="6"/>
    </row>
    <row r="1017" spans="1:18" ht="12.75">
      <c r="A1017" s="6"/>
      <c r="C1017" s="6"/>
      <c r="D1017" s="6"/>
      <c r="E1017" s="6"/>
      <c r="J1017" s="6"/>
      <c r="K1017" s="6"/>
      <c r="L1017" s="6"/>
      <c r="M1017" s="6"/>
      <c r="N1017" s="163"/>
      <c r="O1017" s="6"/>
      <c r="P1017" s="6"/>
      <c r="Q1017" s="6"/>
      <c r="R1017" s="6"/>
    </row>
    <row r="1018" spans="1:18" ht="12.75">
      <c r="A1018" s="6"/>
      <c r="C1018" s="6"/>
      <c r="D1018" s="6"/>
      <c r="E1018" s="6"/>
      <c r="J1018" s="6"/>
      <c r="K1018" s="6"/>
      <c r="L1018" s="6"/>
      <c r="M1018" s="6"/>
      <c r="N1018" s="163"/>
      <c r="O1018" s="6"/>
      <c r="P1018" s="6"/>
      <c r="Q1018" s="6"/>
      <c r="R1018" s="6"/>
    </row>
    <row r="1019" spans="1:18" ht="12.75">
      <c r="A1019" s="6"/>
      <c r="C1019" s="6"/>
      <c r="D1019" s="6"/>
      <c r="E1019" s="6"/>
      <c r="J1019" s="6"/>
      <c r="K1019" s="6"/>
      <c r="L1019" s="6"/>
      <c r="M1019" s="6"/>
      <c r="N1019" s="163"/>
      <c r="O1019" s="6"/>
      <c r="P1019" s="6"/>
      <c r="Q1019" s="6"/>
      <c r="R1019" s="6"/>
    </row>
    <row r="1020" spans="1:18" ht="12.75">
      <c r="A1020" s="6"/>
      <c r="C1020" s="6"/>
      <c r="D1020" s="6"/>
      <c r="E1020" s="6"/>
      <c r="J1020" s="6"/>
      <c r="K1020" s="6"/>
      <c r="L1020" s="6"/>
      <c r="M1020" s="6"/>
      <c r="N1020" s="163"/>
      <c r="O1020" s="6"/>
      <c r="P1020" s="6"/>
      <c r="Q1020" s="6"/>
      <c r="R1020" s="6"/>
    </row>
    <row r="1021" spans="1:18" ht="12.75">
      <c r="A1021" s="6"/>
      <c r="C1021" s="6"/>
      <c r="D1021" s="6"/>
      <c r="E1021" s="6"/>
      <c r="J1021" s="6"/>
      <c r="K1021" s="6"/>
      <c r="L1021" s="6"/>
      <c r="M1021" s="6"/>
      <c r="N1021" s="163"/>
      <c r="O1021" s="6"/>
      <c r="P1021" s="6"/>
      <c r="Q1021" s="6"/>
      <c r="R1021" s="6"/>
    </row>
    <row r="1022" spans="1:18" ht="12.75">
      <c r="A1022" s="6"/>
      <c r="C1022" s="6"/>
      <c r="D1022" s="6"/>
      <c r="E1022" s="6"/>
      <c r="J1022" s="6"/>
      <c r="K1022" s="6"/>
      <c r="L1022" s="6"/>
      <c r="M1022" s="6"/>
      <c r="N1022" s="163"/>
      <c r="O1022" s="6"/>
      <c r="P1022" s="6"/>
      <c r="Q1022" s="6"/>
      <c r="R1022" s="6"/>
    </row>
    <row r="1023" spans="1:18" ht="12.75">
      <c r="A1023" s="6"/>
      <c r="C1023" s="6"/>
      <c r="D1023" s="6"/>
      <c r="E1023" s="6"/>
      <c r="J1023" s="6"/>
      <c r="K1023" s="6"/>
      <c r="L1023" s="6"/>
      <c r="M1023" s="6"/>
      <c r="N1023" s="163"/>
      <c r="O1023" s="6"/>
      <c r="P1023" s="6"/>
      <c r="Q1023" s="6"/>
      <c r="R1023" s="6"/>
    </row>
    <row r="1024" spans="1:18" ht="12.75">
      <c r="A1024" s="6"/>
      <c r="C1024" s="6"/>
      <c r="D1024" s="6"/>
      <c r="E1024" s="6"/>
      <c r="J1024" s="6"/>
      <c r="K1024" s="6"/>
      <c r="L1024" s="6"/>
      <c r="M1024" s="6"/>
      <c r="N1024" s="163"/>
      <c r="O1024" s="6"/>
      <c r="P1024" s="6"/>
      <c r="Q1024" s="6"/>
      <c r="R1024" s="6"/>
    </row>
    <row r="1025" spans="1:18" ht="12.75">
      <c r="A1025" s="6"/>
      <c r="C1025" s="6"/>
      <c r="D1025" s="6"/>
      <c r="E1025" s="6"/>
      <c r="J1025" s="6"/>
      <c r="K1025" s="6"/>
      <c r="L1025" s="6"/>
      <c r="M1025" s="6"/>
      <c r="N1025" s="163"/>
      <c r="O1025" s="6"/>
      <c r="P1025" s="6"/>
      <c r="Q1025" s="6"/>
      <c r="R1025" s="6"/>
    </row>
    <row r="1026" spans="1:18" ht="12.75">
      <c r="A1026" s="6"/>
      <c r="C1026" s="6"/>
      <c r="D1026" s="6"/>
      <c r="E1026" s="6"/>
      <c r="J1026" s="6"/>
      <c r="K1026" s="6"/>
      <c r="L1026" s="6"/>
      <c r="M1026" s="6"/>
      <c r="N1026" s="163"/>
      <c r="O1026" s="6"/>
      <c r="P1026" s="6"/>
      <c r="Q1026" s="6"/>
      <c r="R1026" s="6"/>
    </row>
    <row r="1027" spans="1:18" ht="12.75">
      <c r="A1027" s="6"/>
      <c r="C1027" s="6"/>
      <c r="D1027" s="6"/>
      <c r="E1027" s="6"/>
      <c r="J1027" s="6"/>
      <c r="K1027" s="6"/>
      <c r="L1027" s="6"/>
      <c r="M1027" s="6"/>
      <c r="N1027" s="163"/>
      <c r="O1027" s="6"/>
      <c r="P1027" s="6"/>
      <c r="Q1027" s="6"/>
      <c r="R1027" s="6"/>
    </row>
    <row r="1028" spans="1:18" ht="12.75">
      <c r="A1028" s="6"/>
      <c r="C1028" s="6"/>
      <c r="D1028" s="6"/>
      <c r="E1028" s="6"/>
      <c r="J1028" s="6"/>
      <c r="K1028" s="6"/>
      <c r="L1028" s="6"/>
      <c r="M1028" s="6"/>
      <c r="N1028" s="163"/>
      <c r="O1028" s="6"/>
      <c r="P1028" s="6"/>
      <c r="Q1028" s="6"/>
      <c r="R1028" s="6"/>
    </row>
    <row r="1029" spans="1:18" ht="12.75">
      <c r="A1029" s="6"/>
      <c r="C1029" s="6"/>
      <c r="D1029" s="6"/>
      <c r="E1029" s="6"/>
      <c r="J1029" s="6"/>
      <c r="K1029" s="6"/>
      <c r="L1029" s="6"/>
      <c r="M1029" s="6"/>
      <c r="N1029" s="163"/>
      <c r="O1029" s="6"/>
      <c r="P1029" s="6"/>
      <c r="Q1029" s="6"/>
      <c r="R1029" s="6"/>
    </row>
    <row r="1030" spans="1:18" ht="12.75">
      <c r="A1030" s="6"/>
      <c r="C1030" s="6"/>
      <c r="D1030" s="6"/>
      <c r="E1030" s="6"/>
      <c r="J1030" s="6"/>
      <c r="K1030" s="6"/>
      <c r="L1030" s="6"/>
      <c r="M1030" s="6"/>
      <c r="N1030" s="163"/>
      <c r="O1030" s="6"/>
      <c r="P1030" s="6"/>
      <c r="Q1030" s="6"/>
      <c r="R1030" s="6"/>
    </row>
    <row r="1031" spans="1:18" ht="12.75">
      <c r="A1031" s="6"/>
      <c r="C1031" s="6"/>
      <c r="D1031" s="6"/>
      <c r="E1031" s="6"/>
      <c r="J1031" s="6"/>
      <c r="K1031" s="6"/>
      <c r="L1031" s="6"/>
      <c r="M1031" s="6"/>
      <c r="N1031" s="163"/>
      <c r="O1031" s="6"/>
      <c r="P1031" s="6"/>
      <c r="Q1031" s="6"/>
      <c r="R1031" s="6"/>
    </row>
    <row r="1032" spans="1:18" ht="12.75">
      <c r="A1032" s="6"/>
      <c r="C1032" s="6"/>
      <c r="D1032" s="6"/>
      <c r="E1032" s="6"/>
      <c r="J1032" s="6"/>
      <c r="K1032" s="6"/>
      <c r="L1032" s="6"/>
      <c r="M1032" s="6"/>
      <c r="N1032" s="163"/>
      <c r="O1032" s="6"/>
      <c r="P1032" s="6"/>
      <c r="Q1032" s="6"/>
      <c r="R1032" s="6"/>
    </row>
    <row r="1033" spans="1:18" ht="12.75">
      <c r="A1033" s="6"/>
      <c r="C1033" s="6"/>
      <c r="D1033" s="6"/>
      <c r="E1033" s="6"/>
      <c r="J1033" s="6"/>
      <c r="K1033" s="6"/>
      <c r="L1033" s="6"/>
      <c r="M1033" s="6"/>
      <c r="N1033" s="163"/>
      <c r="O1033" s="6"/>
      <c r="P1033" s="6"/>
      <c r="Q1033" s="6"/>
      <c r="R1033" s="6"/>
    </row>
    <row r="1034" spans="1:18" ht="12.75">
      <c r="A1034" s="6"/>
      <c r="C1034" s="6"/>
      <c r="D1034" s="6"/>
      <c r="E1034" s="6"/>
      <c r="J1034" s="6"/>
      <c r="K1034" s="6"/>
      <c r="L1034" s="6"/>
      <c r="M1034" s="6"/>
      <c r="N1034" s="163"/>
      <c r="O1034" s="6"/>
      <c r="P1034" s="6"/>
      <c r="Q1034" s="6"/>
      <c r="R1034" s="6"/>
    </row>
    <row r="1035" spans="1:18" ht="12.75">
      <c r="A1035" s="6"/>
      <c r="C1035" s="6"/>
      <c r="D1035" s="6"/>
      <c r="E1035" s="6"/>
      <c r="J1035" s="6"/>
      <c r="K1035" s="6"/>
      <c r="L1035" s="6"/>
      <c r="M1035" s="6"/>
      <c r="N1035" s="163"/>
      <c r="O1035" s="6"/>
      <c r="P1035" s="6"/>
      <c r="Q1035" s="6"/>
      <c r="R1035" s="6"/>
    </row>
    <row r="1036" spans="1:18" ht="12.75">
      <c r="A1036" s="6"/>
      <c r="C1036" s="6"/>
      <c r="D1036" s="6"/>
      <c r="E1036" s="6"/>
      <c r="J1036" s="6"/>
      <c r="K1036" s="6"/>
      <c r="L1036" s="6"/>
      <c r="M1036" s="6"/>
      <c r="N1036" s="163"/>
      <c r="O1036" s="6"/>
      <c r="P1036" s="6"/>
      <c r="Q1036" s="6"/>
      <c r="R1036" s="6"/>
    </row>
    <row r="1037" spans="1:18" ht="12.75">
      <c r="A1037" s="6"/>
      <c r="C1037" s="6"/>
      <c r="D1037" s="6"/>
      <c r="E1037" s="6"/>
      <c r="J1037" s="6"/>
      <c r="K1037" s="6"/>
      <c r="L1037" s="6"/>
      <c r="M1037" s="6"/>
      <c r="N1037" s="163"/>
      <c r="O1037" s="6"/>
      <c r="P1037" s="6"/>
      <c r="Q1037" s="6"/>
      <c r="R1037" s="6"/>
    </row>
    <row r="1038" spans="1:18" ht="12.75">
      <c r="A1038" s="6"/>
      <c r="C1038" s="6"/>
      <c r="D1038" s="6"/>
      <c r="E1038" s="6"/>
      <c r="J1038" s="6"/>
      <c r="K1038" s="6"/>
      <c r="L1038" s="6"/>
      <c r="M1038" s="6"/>
      <c r="N1038" s="163"/>
      <c r="O1038" s="6"/>
      <c r="P1038" s="6"/>
      <c r="Q1038" s="6"/>
      <c r="R1038" s="6"/>
    </row>
    <row r="1039" spans="1:18" ht="12.75">
      <c r="A1039" s="6"/>
      <c r="C1039" s="6"/>
      <c r="D1039" s="6"/>
      <c r="E1039" s="6"/>
      <c r="J1039" s="6"/>
      <c r="K1039" s="6"/>
      <c r="L1039" s="6"/>
      <c r="M1039" s="6"/>
      <c r="N1039" s="163"/>
      <c r="O1039" s="6"/>
      <c r="P1039" s="6"/>
      <c r="Q1039" s="6"/>
      <c r="R1039" s="6"/>
    </row>
    <row r="1040" spans="1:18" ht="12.75">
      <c r="A1040" s="6"/>
      <c r="C1040" s="6"/>
      <c r="D1040" s="6"/>
      <c r="E1040" s="6"/>
      <c r="J1040" s="6"/>
      <c r="K1040" s="6"/>
      <c r="L1040" s="6"/>
      <c r="M1040" s="6"/>
      <c r="N1040" s="163"/>
      <c r="O1040" s="6"/>
      <c r="P1040" s="6"/>
      <c r="Q1040" s="6"/>
      <c r="R1040" s="6"/>
    </row>
    <row r="1041" spans="1:18" ht="12.75">
      <c r="A1041" s="6"/>
      <c r="C1041" s="6"/>
      <c r="D1041" s="6"/>
      <c r="E1041" s="6"/>
      <c r="J1041" s="6"/>
      <c r="K1041" s="6"/>
      <c r="L1041" s="6"/>
      <c r="M1041" s="6"/>
      <c r="N1041" s="163"/>
      <c r="O1041" s="6"/>
      <c r="P1041" s="6"/>
      <c r="Q1041" s="6"/>
      <c r="R1041" s="6"/>
    </row>
    <row r="1042" spans="1:18" ht="12.75">
      <c r="A1042" s="6"/>
      <c r="C1042" s="6"/>
      <c r="D1042" s="6"/>
      <c r="E1042" s="6"/>
      <c r="J1042" s="6"/>
      <c r="K1042" s="6"/>
      <c r="L1042" s="6"/>
      <c r="M1042" s="6"/>
      <c r="N1042" s="163"/>
      <c r="O1042" s="6"/>
      <c r="P1042" s="6"/>
      <c r="Q1042" s="6"/>
      <c r="R1042" s="6"/>
    </row>
    <row r="1043" spans="1:18" ht="12.75">
      <c r="A1043" s="6"/>
      <c r="C1043" s="6"/>
      <c r="D1043" s="6"/>
      <c r="E1043" s="6"/>
      <c r="J1043" s="6"/>
      <c r="K1043" s="6"/>
      <c r="L1043" s="6"/>
      <c r="M1043" s="6"/>
      <c r="N1043" s="163"/>
      <c r="O1043" s="6"/>
      <c r="P1043" s="6"/>
      <c r="Q1043" s="6"/>
      <c r="R1043" s="6"/>
    </row>
    <row r="1044" spans="1:18" ht="12.75">
      <c r="A1044" s="6"/>
      <c r="C1044" s="6"/>
      <c r="D1044" s="6"/>
      <c r="E1044" s="6"/>
      <c r="J1044" s="6"/>
      <c r="K1044" s="6"/>
      <c r="L1044" s="6"/>
      <c r="M1044" s="6"/>
      <c r="N1044" s="163"/>
      <c r="O1044" s="6"/>
      <c r="P1044" s="6"/>
      <c r="Q1044" s="6"/>
      <c r="R1044" s="6"/>
    </row>
    <row r="1045" spans="1:18" ht="12.75">
      <c r="A1045" s="6"/>
      <c r="C1045" s="6"/>
      <c r="D1045" s="6"/>
      <c r="E1045" s="6"/>
      <c r="J1045" s="6"/>
      <c r="K1045" s="6"/>
      <c r="L1045" s="6"/>
      <c r="M1045" s="6"/>
      <c r="N1045" s="163"/>
      <c r="O1045" s="6"/>
      <c r="P1045" s="6"/>
      <c r="Q1045" s="6"/>
      <c r="R1045" s="6"/>
    </row>
    <row r="1046" spans="1:18" ht="12.75">
      <c r="A1046" s="6"/>
      <c r="C1046" s="6"/>
      <c r="D1046" s="6"/>
      <c r="E1046" s="6"/>
      <c r="J1046" s="6"/>
      <c r="K1046" s="6"/>
      <c r="L1046" s="6"/>
      <c r="M1046" s="6"/>
      <c r="N1046" s="163"/>
      <c r="O1046" s="6"/>
      <c r="P1046" s="6"/>
      <c r="Q1046" s="6"/>
      <c r="R1046" s="6"/>
    </row>
    <row r="1047" spans="1:18" ht="12.75">
      <c r="A1047" s="6"/>
      <c r="C1047" s="6"/>
      <c r="D1047" s="6"/>
      <c r="E1047" s="6"/>
      <c r="J1047" s="6"/>
      <c r="K1047" s="6"/>
      <c r="L1047" s="6"/>
      <c r="M1047" s="6"/>
      <c r="N1047" s="163"/>
      <c r="O1047" s="6"/>
      <c r="P1047" s="6"/>
      <c r="Q1047" s="6"/>
      <c r="R1047" s="6"/>
    </row>
    <row r="1048" spans="1:18" ht="12.75">
      <c r="A1048" s="6"/>
      <c r="C1048" s="6"/>
      <c r="D1048" s="6"/>
      <c r="E1048" s="6"/>
      <c r="J1048" s="6"/>
      <c r="K1048" s="6"/>
      <c r="L1048" s="6"/>
      <c r="M1048" s="6"/>
      <c r="N1048" s="163"/>
      <c r="O1048" s="6"/>
      <c r="P1048" s="6"/>
      <c r="Q1048" s="6"/>
      <c r="R1048" s="6"/>
    </row>
    <row r="1049" spans="1:18" ht="12.75">
      <c r="A1049" s="6"/>
      <c r="C1049" s="6"/>
      <c r="D1049" s="6"/>
      <c r="E1049" s="6"/>
      <c r="J1049" s="6"/>
      <c r="K1049" s="6"/>
      <c r="L1049" s="6"/>
      <c r="M1049" s="6"/>
      <c r="N1049" s="163"/>
      <c r="O1049" s="6"/>
      <c r="P1049" s="6"/>
      <c r="Q1049" s="6"/>
      <c r="R1049" s="6"/>
    </row>
    <row r="1050" spans="1:18" ht="12.75">
      <c r="A1050" s="6"/>
      <c r="C1050" s="6"/>
      <c r="D1050" s="6"/>
      <c r="E1050" s="6"/>
      <c r="J1050" s="6"/>
      <c r="K1050" s="6"/>
      <c r="L1050" s="6"/>
      <c r="M1050" s="6"/>
      <c r="N1050" s="163"/>
      <c r="O1050" s="6"/>
      <c r="P1050" s="6"/>
      <c r="Q1050" s="6"/>
      <c r="R1050" s="6"/>
    </row>
    <row r="1051" spans="1:18" ht="12.75">
      <c r="A1051" s="6"/>
      <c r="C1051" s="6"/>
      <c r="D1051" s="6"/>
      <c r="E1051" s="6"/>
      <c r="J1051" s="6"/>
      <c r="K1051" s="6"/>
      <c r="L1051" s="6"/>
      <c r="M1051" s="6"/>
      <c r="N1051" s="163"/>
      <c r="O1051" s="6"/>
      <c r="P1051" s="6"/>
      <c r="Q1051" s="6"/>
      <c r="R1051" s="6"/>
    </row>
    <row r="1052" spans="1:18" ht="12.75">
      <c r="A1052" s="6"/>
      <c r="C1052" s="6"/>
      <c r="D1052" s="6"/>
      <c r="E1052" s="6"/>
      <c r="J1052" s="6"/>
      <c r="K1052" s="6"/>
      <c r="L1052" s="6"/>
      <c r="M1052" s="6"/>
      <c r="N1052" s="163"/>
      <c r="O1052" s="6"/>
      <c r="P1052" s="6"/>
      <c r="Q1052" s="6"/>
      <c r="R1052" s="6"/>
    </row>
    <row r="1053" spans="1:18" ht="12.75">
      <c r="A1053" s="6"/>
      <c r="C1053" s="6"/>
      <c r="D1053" s="6"/>
      <c r="E1053" s="6"/>
      <c r="J1053" s="6"/>
      <c r="K1053" s="6"/>
      <c r="L1053" s="6"/>
      <c r="M1053" s="6"/>
      <c r="N1053" s="163"/>
      <c r="O1053" s="6"/>
      <c r="P1053" s="6"/>
      <c r="Q1053" s="6"/>
      <c r="R1053" s="6"/>
    </row>
    <row r="1054" spans="1:18" ht="12.75">
      <c r="A1054" s="6"/>
      <c r="C1054" s="6"/>
      <c r="D1054" s="6"/>
      <c r="E1054" s="6"/>
      <c r="J1054" s="6"/>
      <c r="K1054" s="6"/>
      <c r="L1054" s="6"/>
      <c r="M1054" s="6"/>
      <c r="N1054" s="163"/>
      <c r="O1054" s="6"/>
      <c r="P1054" s="6"/>
      <c r="Q1054" s="6"/>
      <c r="R1054" s="6"/>
    </row>
    <row r="1055" spans="1:18" ht="12.75">
      <c r="A1055" s="6"/>
      <c r="C1055" s="6"/>
      <c r="D1055" s="6"/>
      <c r="E1055" s="6"/>
      <c r="J1055" s="6"/>
      <c r="K1055" s="6"/>
      <c r="L1055" s="6"/>
      <c r="M1055" s="6"/>
      <c r="N1055" s="163"/>
      <c r="O1055" s="6"/>
      <c r="P1055" s="6"/>
      <c r="Q1055" s="6"/>
      <c r="R1055" s="6"/>
    </row>
    <row r="1056" spans="1:18" ht="12.75">
      <c r="A1056" s="6"/>
      <c r="C1056" s="6"/>
      <c r="D1056" s="6"/>
      <c r="E1056" s="6"/>
      <c r="J1056" s="6"/>
      <c r="K1056" s="6"/>
      <c r="L1056" s="6"/>
      <c r="M1056" s="6"/>
      <c r="N1056" s="163"/>
      <c r="O1056" s="6"/>
      <c r="P1056" s="6"/>
      <c r="Q1056" s="6"/>
      <c r="R1056" s="6"/>
    </row>
    <row r="1057" spans="1:18" ht="12.75">
      <c r="A1057" s="6"/>
      <c r="C1057" s="6"/>
      <c r="D1057" s="6"/>
      <c r="E1057" s="6"/>
      <c r="J1057" s="6"/>
      <c r="K1057" s="6"/>
      <c r="L1057" s="6"/>
      <c r="M1057" s="6"/>
      <c r="N1057" s="163"/>
      <c r="O1057" s="6"/>
      <c r="P1057" s="6"/>
      <c r="Q1057" s="6"/>
      <c r="R1057" s="6"/>
    </row>
    <row r="1058" spans="1:18" ht="12.75">
      <c r="A1058" s="6"/>
      <c r="C1058" s="6"/>
      <c r="D1058" s="6"/>
      <c r="E1058" s="6"/>
      <c r="J1058" s="6"/>
      <c r="K1058" s="6"/>
      <c r="L1058" s="6"/>
      <c r="M1058" s="6"/>
      <c r="N1058" s="163"/>
      <c r="O1058" s="6"/>
      <c r="P1058" s="6"/>
      <c r="Q1058" s="6"/>
      <c r="R1058" s="6"/>
    </row>
    <row r="1059" spans="1:18" ht="12.75">
      <c r="A1059" s="6"/>
      <c r="C1059" s="6"/>
      <c r="D1059" s="6"/>
      <c r="E1059" s="6"/>
      <c r="J1059" s="6"/>
      <c r="K1059" s="6"/>
      <c r="L1059" s="6"/>
      <c r="M1059" s="6"/>
      <c r="N1059" s="163"/>
      <c r="O1059" s="6"/>
      <c r="P1059" s="6"/>
      <c r="Q1059" s="6"/>
      <c r="R1059" s="6"/>
    </row>
    <row r="1060" spans="1:18" ht="12.75">
      <c r="A1060" s="6"/>
      <c r="C1060" s="6"/>
      <c r="D1060" s="6"/>
      <c r="E1060" s="6"/>
      <c r="J1060" s="6"/>
      <c r="K1060" s="6"/>
      <c r="L1060" s="6"/>
      <c r="M1060" s="6"/>
      <c r="N1060" s="163"/>
      <c r="O1060" s="6"/>
      <c r="P1060" s="6"/>
      <c r="Q1060" s="6"/>
      <c r="R1060" s="6"/>
    </row>
    <row r="1061" spans="1:18" ht="12.75">
      <c r="A1061" s="6"/>
      <c r="C1061" s="6"/>
      <c r="D1061" s="6"/>
      <c r="E1061" s="6"/>
      <c r="J1061" s="6"/>
      <c r="K1061" s="6"/>
      <c r="L1061" s="6"/>
      <c r="M1061" s="6"/>
      <c r="N1061" s="163"/>
      <c r="O1061" s="6"/>
      <c r="P1061" s="6"/>
      <c r="Q1061" s="6"/>
      <c r="R1061" s="6"/>
    </row>
    <row r="1062" spans="1:18" ht="12.75">
      <c r="A1062" s="6"/>
      <c r="C1062" s="6"/>
      <c r="D1062" s="6"/>
      <c r="E1062" s="6"/>
      <c r="J1062" s="6"/>
      <c r="K1062" s="6"/>
      <c r="L1062" s="6"/>
      <c r="M1062" s="6"/>
      <c r="N1062" s="163"/>
      <c r="O1062" s="6"/>
      <c r="P1062" s="6"/>
      <c r="Q1062" s="6"/>
      <c r="R1062" s="6"/>
    </row>
    <row r="1063" spans="1:18" ht="12.75">
      <c r="A1063" s="6"/>
      <c r="C1063" s="6"/>
      <c r="D1063" s="6"/>
      <c r="E1063" s="6"/>
      <c r="J1063" s="6"/>
      <c r="K1063" s="6"/>
      <c r="L1063" s="6"/>
      <c r="M1063" s="6"/>
      <c r="N1063" s="163"/>
      <c r="O1063" s="6"/>
      <c r="P1063" s="6"/>
      <c r="Q1063" s="6"/>
      <c r="R1063" s="6"/>
    </row>
    <row r="1064" spans="1:18" ht="12.75">
      <c r="A1064" s="6"/>
      <c r="C1064" s="6"/>
      <c r="D1064" s="6"/>
      <c r="E1064" s="6"/>
      <c r="J1064" s="6"/>
      <c r="K1064" s="6"/>
      <c r="L1064" s="6"/>
      <c r="M1064" s="6"/>
      <c r="N1064" s="163"/>
      <c r="O1064" s="6"/>
      <c r="P1064" s="6"/>
      <c r="Q1064" s="6"/>
      <c r="R1064" s="6"/>
    </row>
    <row r="1065" spans="1:18" ht="12.75">
      <c r="A1065" s="6"/>
      <c r="C1065" s="6"/>
      <c r="D1065" s="6"/>
      <c r="E1065" s="6"/>
      <c r="J1065" s="6"/>
      <c r="K1065" s="6"/>
      <c r="L1065" s="6"/>
      <c r="M1065" s="6"/>
      <c r="N1065" s="163"/>
      <c r="O1065" s="6"/>
      <c r="P1065" s="6"/>
      <c r="Q1065" s="6"/>
      <c r="R1065" s="6"/>
    </row>
    <row r="1066" spans="1:18" ht="12.75">
      <c r="A1066" s="6"/>
      <c r="C1066" s="6"/>
      <c r="D1066" s="6"/>
      <c r="E1066" s="6"/>
      <c r="J1066" s="6"/>
      <c r="K1066" s="6"/>
      <c r="L1066" s="6"/>
      <c r="M1066" s="6"/>
      <c r="N1066" s="163"/>
      <c r="O1066" s="6"/>
      <c r="P1066" s="6"/>
      <c r="Q1066" s="6"/>
      <c r="R1066" s="6"/>
    </row>
    <row r="1067" spans="1:18" ht="12.75">
      <c r="A1067" s="6"/>
      <c r="C1067" s="6"/>
      <c r="D1067" s="6"/>
      <c r="E1067" s="6"/>
      <c r="J1067" s="6"/>
      <c r="K1067" s="6"/>
      <c r="L1067" s="6"/>
      <c r="M1067" s="6"/>
      <c r="N1067" s="163"/>
      <c r="O1067" s="6"/>
      <c r="P1067" s="6"/>
      <c r="Q1067" s="6"/>
      <c r="R1067" s="6"/>
    </row>
    <row r="1068" spans="1:18" ht="12.75">
      <c r="A1068" s="6"/>
      <c r="C1068" s="6"/>
      <c r="D1068" s="6"/>
      <c r="E1068" s="6"/>
      <c r="J1068" s="6"/>
      <c r="K1068" s="6"/>
      <c r="L1068" s="6"/>
      <c r="M1068" s="6"/>
      <c r="N1068" s="163"/>
      <c r="O1068" s="6"/>
      <c r="P1068" s="6"/>
      <c r="Q1068" s="6"/>
      <c r="R1068" s="6"/>
    </row>
    <row r="1069" spans="1:18" ht="12.75">
      <c r="A1069" s="6"/>
      <c r="C1069" s="6"/>
      <c r="D1069" s="6"/>
      <c r="E1069" s="6"/>
      <c r="J1069" s="6"/>
      <c r="K1069" s="6"/>
      <c r="L1069" s="6"/>
      <c r="M1069" s="6"/>
      <c r="N1069" s="163"/>
      <c r="O1069" s="6"/>
      <c r="P1069" s="6"/>
      <c r="Q1069" s="6"/>
      <c r="R1069" s="6"/>
    </row>
    <row r="1070" spans="1:18" ht="12.75">
      <c r="A1070" s="6"/>
      <c r="C1070" s="6"/>
      <c r="D1070" s="6"/>
      <c r="E1070" s="6"/>
      <c r="J1070" s="6"/>
      <c r="K1070" s="6"/>
      <c r="L1070" s="6"/>
      <c r="M1070" s="6"/>
      <c r="N1070" s="163"/>
      <c r="O1070" s="6"/>
      <c r="P1070" s="6"/>
      <c r="Q1070" s="6"/>
      <c r="R1070" s="6"/>
    </row>
    <row r="1071" spans="1:18" ht="12.75">
      <c r="A1071" s="6"/>
      <c r="C1071" s="6"/>
      <c r="D1071" s="6"/>
      <c r="E1071" s="6"/>
      <c r="J1071" s="6"/>
      <c r="K1071" s="6"/>
      <c r="L1071" s="6"/>
      <c r="M1071" s="6"/>
      <c r="N1071" s="163"/>
      <c r="O1071" s="6"/>
      <c r="P1071" s="6"/>
      <c r="Q1071" s="6"/>
      <c r="R1071" s="6"/>
    </row>
    <row r="1072" spans="1:18" ht="12.75">
      <c r="A1072" s="6"/>
      <c r="C1072" s="6"/>
      <c r="D1072" s="6"/>
      <c r="E1072" s="6"/>
      <c r="J1072" s="6"/>
      <c r="K1072" s="6"/>
      <c r="L1072" s="6"/>
      <c r="M1072" s="6"/>
      <c r="N1072" s="163"/>
      <c r="O1072" s="6"/>
      <c r="P1072" s="6"/>
      <c r="Q1072" s="6"/>
      <c r="R1072" s="6"/>
    </row>
    <row r="1073" spans="1:18" ht="12.75">
      <c r="A1073" s="6"/>
      <c r="C1073" s="6"/>
      <c r="D1073" s="6"/>
      <c r="E1073" s="6"/>
      <c r="J1073" s="6"/>
      <c r="K1073" s="6"/>
      <c r="L1073" s="6"/>
      <c r="M1073" s="6"/>
      <c r="N1073" s="163"/>
      <c r="O1073" s="6"/>
      <c r="P1073" s="6"/>
      <c r="Q1073" s="6"/>
      <c r="R1073" s="6"/>
    </row>
    <row r="1074" spans="1:18" ht="12.75">
      <c r="A1074" s="6"/>
      <c r="C1074" s="6"/>
      <c r="D1074" s="6"/>
      <c r="E1074" s="6"/>
      <c r="J1074" s="6"/>
      <c r="K1074" s="6"/>
      <c r="L1074" s="6"/>
      <c r="M1074" s="6"/>
      <c r="N1074" s="163"/>
      <c r="O1074" s="6"/>
      <c r="P1074" s="6"/>
      <c r="Q1074" s="6"/>
      <c r="R1074" s="6"/>
    </row>
    <row r="1075" spans="1:18" ht="12.75">
      <c r="A1075" s="6"/>
      <c r="C1075" s="6"/>
      <c r="D1075" s="6"/>
      <c r="E1075" s="6"/>
      <c r="J1075" s="6"/>
      <c r="K1075" s="6"/>
      <c r="L1075" s="6"/>
      <c r="M1075" s="6"/>
      <c r="N1075" s="163"/>
      <c r="O1075" s="6"/>
      <c r="P1075" s="6"/>
      <c r="Q1075" s="6"/>
      <c r="R1075" s="6"/>
    </row>
    <row r="1076" spans="1:18" ht="12.75">
      <c r="A1076" s="6"/>
      <c r="C1076" s="6"/>
      <c r="D1076" s="6"/>
      <c r="E1076" s="6"/>
      <c r="J1076" s="6"/>
      <c r="K1076" s="6"/>
      <c r="L1076" s="6"/>
      <c r="M1076" s="6"/>
      <c r="N1076" s="163"/>
      <c r="O1076" s="6"/>
      <c r="P1076" s="6"/>
      <c r="Q1076" s="6"/>
      <c r="R1076" s="6"/>
    </row>
    <row r="1077" spans="1:18" ht="12.75">
      <c r="A1077" s="6"/>
      <c r="C1077" s="6"/>
      <c r="D1077" s="6"/>
      <c r="E1077" s="6"/>
      <c r="J1077" s="6"/>
      <c r="K1077" s="6"/>
      <c r="L1077" s="6"/>
      <c r="M1077" s="6"/>
      <c r="N1077" s="163"/>
      <c r="O1077" s="6"/>
      <c r="P1077" s="6"/>
      <c r="Q1077" s="6"/>
      <c r="R1077" s="6"/>
    </row>
    <row r="1078" spans="1:18" ht="12.75">
      <c r="A1078" s="6"/>
      <c r="C1078" s="6"/>
      <c r="D1078" s="6"/>
      <c r="E1078" s="6"/>
      <c r="J1078" s="6"/>
      <c r="K1078" s="6"/>
      <c r="L1078" s="6"/>
      <c r="M1078" s="6"/>
      <c r="N1078" s="163"/>
      <c r="O1078" s="6"/>
      <c r="P1078" s="6"/>
      <c r="Q1078" s="6"/>
      <c r="R1078" s="6"/>
    </row>
    <row r="1079" spans="1:18" ht="12.75">
      <c r="A1079" s="6"/>
      <c r="C1079" s="6"/>
      <c r="D1079" s="6"/>
      <c r="E1079" s="6"/>
      <c r="J1079" s="6"/>
      <c r="K1079" s="6"/>
      <c r="L1079" s="6"/>
      <c r="M1079" s="6"/>
      <c r="N1079" s="163"/>
      <c r="O1079" s="6"/>
      <c r="P1079" s="6"/>
      <c r="Q1079" s="6"/>
      <c r="R1079" s="6"/>
    </row>
    <row r="1080" spans="1:18" ht="12.75">
      <c r="A1080" s="6"/>
      <c r="C1080" s="6"/>
      <c r="D1080" s="6"/>
      <c r="E1080" s="6"/>
      <c r="J1080" s="6"/>
      <c r="K1080" s="6"/>
      <c r="L1080" s="6"/>
      <c r="M1080" s="6"/>
      <c r="N1080" s="163"/>
      <c r="O1080" s="6"/>
      <c r="P1080" s="6"/>
      <c r="Q1080" s="6"/>
      <c r="R1080" s="6"/>
    </row>
    <row r="1081" spans="1:18" ht="12.75">
      <c r="A1081" s="6"/>
      <c r="C1081" s="6"/>
      <c r="D1081" s="6"/>
      <c r="E1081" s="6"/>
      <c r="J1081" s="6"/>
      <c r="K1081" s="6"/>
      <c r="L1081" s="6"/>
      <c r="M1081" s="6"/>
      <c r="N1081" s="163"/>
      <c r="O1081" s="6"/>
      <c r="P1081" s="6"/>
      <c r="Q1081" s="6"/>
      <c r="R1081" s="6"/>
    </row>
    <row r="1082" spans="1:18" ht="12.75">
      <c r="A1082" s="6"/>
      <c r="C1082" s="6"/>
      <c r="D1082" s="6"/>
      <c r="E1082" s="6"/>
      <c r="J1082" s="6"/>
      <c r="K1082" s="6"/>
      <c r="L1082" s="6"/>
      <c r="M1082" s="6"/>
      <c r="N1082" s="163"/>
      <c r="O1082" s="6"/>
      <c r="P1082" s="6"/>
      <c r="Q1082" s="6"/>
      <c r="R1082" s="6"/>
    </row>
    <row r="1083" spans="1:18" ht="12.75">
      <c r="A1083" s="6"/>
      <c r="C1083" s="6"/>
      <c r="D1083" s="6"/>
      <c r="E1083" s="6"/>
      <c r="J1083" s="6"/>
      <c r="K1083" s="6"/>
      <c r="L1083" s="6"/>
      <c r="M1083" s="6"/>
      <c r="N1083" s="163"/>
      <c r="O1083" s="6"/>
      <c r="P1083" s="6"/>
      <c r="Q1083" s="6"/>
      <c r="R1083" s="6"/>
    </row>
    <row r="1084" spans="1:18" ht="12.75">
      <c r="A1084" s="6"/>
      <c r="C1084" s="6"/>
      <c r="D1084" s="6"/>
      <c r="E1084" s="6"/>
      <c r="J1084" s="6"/>
      <c r="K1084" s="6"/>
      <c r="L1084" s="6"/>
      <c r="M1084" s="6"/>
      <c r="N1084" s="163"/>
      <c r="O1084" s="6"/>
      <c r="P1084" s="6"/>
      <c r="Q1084" s="6"/>
      <c r="R1084" s="6"/>
    </row>
    <row r="1085" spans="1:18" ht="12.75">
      <c r="A1085" s="6"/>
      <c r="C1085" s="6"/>
      <c r="D1085" s="6"/>
      <c r="E1085" s="6"/>
      <c r="J1085" s="6"/>
      <c r="K1085" s="6"/>
      <c r="L1085" s="6"/>
      <c r="M1085" s="6"/>
      <c r="N1085" s="163"/>
      <c r="O1085" s="6"/>
      <c r="P1085" s="6"/>
      <c r="Q1085" s="6"/>
      <c r="R1085" s="6"/>
    </row>
    <row r="1086" spans="1:18" ht="12.75">
      <c r="A1086" s="6"/>
      <c r="C1086" s="6"/>
      <c r="D1086" s="6"/>
      <c r="E1086" s="6"/>
      <c r="J1086" s="6"/>
      <c r="K1086" s="6"/>
      <c r="L1086" s="6"/>
      <c r="M1086" s="6"/>
      <c r="N1086" s="163"/>
      <c r="O1086" s="6"/>
      <c r="P1086" s="6"/>
      <c r="Q1086" s="6"/>
      <c r="R1086" s="6"/>
    </row>
    <row r="1087" spans="1:18" ht="12.75">
      <c r="A1087" s="6"/>
      <c r="C1087" s="6"/>
      <c r="D1087" s="6"/>
      <c r="E1087" s="6"/>
      <c r="J1087" s="6"/>
      <c r="K1087" s="6"/>
      <c r="L1087" s="6"/>
      <c r="M1087" s="6"/>
      <c r="N1087" s="163"/>
      <c r="O1087" s="6"/>
      <c r="P1087" s="6"/>
      <c r="Q1087" s="6"/>
      <c r="R1087" s="6"/>
    </row>
    <row r="1088" spans="1:18" ht="12.75">
      <c r="A1088" s="6"/>
      <c r="C1088" s="6"/>
      <c r="D1088" s="6"/>
      <c r="E1088" s="6"/>
      <c r="J1088" s="6"/>
      <c r="K1088" s="6"/>
      <c r="L1088" s="6"/>
      <c r="M1088" s="6"/>
      <c r="N1088" s="163"/>
      <c r="O1088" s="6"/>
      <c r="P1088" s="6"/>
      <c r="Q1088" s="6"/>
      <c r="R1088" s="6"/>
    </row>
    <row r="1089" spans="1:18" ht="12.75">
      <c r="A1089" s="6"/>
      <c r="C1089" s="6"/>
      <c r="D1089" s="6"/>
      <c r="E1089" s="6"/>
      <c r="J1089" s="6"/>
      <c r="K1089" s="6"/>
      <c r="L1089" s="6"/>
      <c r="M1089" s="6"/>
      <c r="N1089" s="163"/>
      <c r="O1089" s="6"/>
      <c r="P1089" s="6"/>
      <c r="Q1089" s="6"/>
      <c r="R1089" s="6"/>
    </row>
    <row r="1090" spans="1:18" ht="12.75">
      <c r="A1090" s="6"/>
      <c r="C1090" s="6"/>
      <c r="D1090" s="6"/>
      <c r="E1090" s="6"/>
      <c r="J1090" s="6"/>
      <c r="K1090" s="6"/>
      <c r="L1090" s="6"/>
      <c r="M1090" s="6"/>
      <c r="N1090" s="163"/>
      <c r="O1090" s="6"/>
      <c r="P1090" s="6"/>
      <c r="Q1090" s="6"/>
      <c r="R1090" s="6"/>
    </row>
    <row r="1091" spans="1:18" ht="12.75">
      <c r="A1091" s="6"/>
      <c r="C1091" s="6"/>
      <c r="D1091" s="6"/>
      <c r="E1091" s="6"/>
      <c r="J1091" s="6"/>
      <c r="K1091" s="6"/>
      <c r="L1091" s="6"/>
      <c r="M1091" s="6"/>
      <c r="N1091" s="163"/>
      <c r="O1091" s="6"/>
      <c r="P1091" s="6"/>
      <c r="Q1091" s="6"/>
      <c r="R1091" s="6"/>
    </row>
    <row r="1092" spans="1:18" ht="12.75">
      <c r="A1092" s="6"/>
      <c r="C1092" s="6"/>
      <c r="D1092" s="6"/>
      <c r="E1092" s="6"/>
      <c r="J1092" s="6"/>
      <c r="K1092" s="6"/>
      <c r="L1092" s="6"/>
      <c r="M1092" s="6"/>
      <c r="N1092" s="163"/>
      <c r="O1092" s="6"/>
      <c r="P1092" s="6"/>
      <c r="Q1092" s="6"/>
      <c r="R1092" s="6"/>
    </row>
    <row r="1093" spans="1:18" ht="12.75">
      <c r="A1093" s="6"/>
      <c r="C1093" s="6"/>
      <c r="D1093" s="6"/>
      <c r="E1093" s="6"/>
      <c r="J1093" s="6"/>
      <c r="K1093" s="6"/>
      <c r="L1093" s="6"/>
      <c r="M1093" s="6"/>
      <c r="N1093" s="163"/>
      <c r="O1093" s="6"/>
      <c r="P1093" s="6"/>
      <c r="Q1093" s="6"/>
      <c r="R1093" s="6"/>
    </row>
    <row r="1094" spans="1:18" ht="12.75">
      <c r="A1094" s="6"/>
      <c r="C1094" s="6"/>
      <c r="D1094" s="6"/>
      <c r="E1094" s="6"/>
      <c r="J1094" s="6"/>
      <c r="K1094" s="6"/>
      <c r="L1094" s="6"/>
      <c r="M1094" s="6"/>
      <c r="N1094" s="163"/>
      <c r="O1094" s="6"/>
      <c r="P1094" s="6"/>
      <c r="Q1094" s="6"/>
      <c r="R1094" s="6"/>
    </row>
    <row r="1095" spans="1:18" ht="12.75">
      <c r="A1095" s="6"/>
      <c r="C1095" s="6"/>
      <c r="D1095" s="6"/>
      <c r="E1095" s="6"/>
      <c r="J1095" s="6"/>
      <c r="K1095" s="6"/>
      <c r="L1095" s="6"/>
      <c r="M1095" s="6"/>
      <c r="N1095" s="163"/>
      <c r="O1095" s="6"/>
      <c r="P1095" s="6"/>
      <c r="Q1095" s="6"/>
      <c r="R1095" s="6"/>
    </row>
    <row r="1096" spans="1:18" ht="12.75">
      <c r="A1096" s="6"/>
      <c r="C1096" s="6"/>
      <c r="D1096" s="6"/>
      <c r="E1096" s="6"/>
      <c r="J1096" s="6"/>
      <c r="K1096" s="6"/>
      <c r="L1096" s="6"/>
      <c r="M1096" s="6"/>
      <c r="N1096" s="163"/>
      <c r="O1096" s="6"/>
      <c r="P1096" s="6"/>
      <c r="Q1096" s="6"/>
      <c r="R1096" s="6"/>
    </row>
    <row r="1097" spans="1:18" ht="12.75">
      <c r="A1097" s="6"/>
      <c r="C1097" s="6"/>
      <c r="D1097" s="6"/>
      <c r="E1097" s="6"/>
      <c r="J1097" s="6"/>
      <c r="K1097" s="6"/>
      <c r="L1097" s="6"/>
      <c r="M1097" s="6"/>
      <c r="N1097" s="163"/>
      <c r="O1097" s="6"/>
      <c r="P1097" s="6"/>
      <c r="Q1097" s="6"/>
      <c r="R1097" s="6"/>
    </row>
    <row r="1098" spans="1:18" ht="12.75">
      <c r="A1098" s="6"/>
      <c r="C1098" s="6"/>
      <c r="D1098" s="6"/>
      <c r="E1098" s="6"/>
      <c r="J1098" s="6"/>
      <c r="K1098" s="6"/>
      <c r="L1098" s="6"/>
      <c r="M1098" s="6"/>
      <c r="N1098" s="163"/>
      <c r="O1098" s="6"/>
      <c r="P1098" s="6"/>
      <c r="Q1098" s="6"/>
      <c r="R1098" s="6"/>
    </row>
    <row r="1099" spans="1:18" ht="12.75">
      <c r="A1099" s="6"/>
      <c r="C1099" s="6"/>
      <c r="D1099" s="6"/>
      <c r="E1099" s="6"/>
      <c r="J1099" s="6"/>
      <c r="K1099" s="6"/>
      <c r="L1099" s="6"/>
      <c r="M1099" s="6"/>
      <c r="N1099" s="163"/>
      <c r="O1099" s="6"/>
      <c r="P1099" s="6"/>
      <c r="Q1099" s="6"/>
      <c r="R1099" s="6"/>
    </row>
    <row r="1100" spans="1:18" ht="12.75">
      <c r="A1100" s="6"/>
      <c r="C1100" s="6"/>
      <c r="D1100" s="6"/>
      <c r="E1100" s="6"/>
      <c r="J1100" s="6"/>
      <c r="K1100" s="6"/>
      <c r="L1100" s="6"/>
      <c r="M1100" s="6"/>
      <c r="N1100" s="163"/>
      <c r="O1100" s="6"/>
      <c r="P1100" s="6"/>
      <c r="Q1100" s="6"/>
      <c r="R1100" s="6"/>
    </row>
    <row r="1101" spans="1:18" ht="12.75">
      <c r="A1101" s="6"/>
      <c r="C1101" s="6"/>
      <c r="D1101" s="6"/>
      <c r="E1101" s="6"/>
      <c r="J1101" s="6"/>
      <c r="K1101" s="6"/>
      <c r="L1101" s="6"/>
      <c r="M1101" s="6"/>
      <c r="N1101" s="163"/>
      <c r="O1101" s="6"/>
      <c r="P1101" s="6"/>
      <c r="Q1101" s="6"/>
      <c r="R1101" s="6"/>
    </row>
    <row r="1102" spans="1:18" ht="12.75">
      <c r="A1102" s="6"/>
      <c r="C1102" s="6"/>
      <c r="D1102" s="6"/>
      <c r="E1102" s="6"/>
      <c r="J1102" s="6"/>
      <c r="K1102" s="6"/>
      <c r="L1102" s="6"/>
      <c r="M1102" s="6"/>
      <c r="N1102" s="163"/>
      <c r="O1102" s="6"/>
      <c r="P1102" s="6"/>
      <c r="Q1102" s="6"/>
      <c r="R1102" s="6"/>
    </row>
    <row r="1103" spans="1:18" ht="12.75">
      <c r="A1103" s="6"/>
      <c r="C1103" s="6"/>
      <c r="D1103" s="6"/>
      <c r="E1103" s="6"/>
      <c r="J1103" s="6"/>
      <c r="K1103" s="6"/>
      <c r="L1103" s="6"/>
      <c r="M1103" s="6"/>
      <c r="N1103" s="163"/>
      <c r="O1103" s="6"/>
      <c r="P1103" s="6"/>
      <c r="Q1103" s="6"/>
      <c r="R1103" s="6"/>
    </row>
    <row r="1104" spans="1:18" ht="12.75">
      <c r="A1104" s="6"/>
      <c r="C1104" s="6"/>
      <c r="D1104" s="6"/>
      <c r="E1104" s="6"/>
      <c r="J1104" s="6"/>
      <c r="K1104" s="6"/>
      <c r="L1104" s="6"/>
      <c r="M1104" s="6"/>
      <c r="N1104" s="163"/>
      <c r="O1104" s="6"/>
      <c r="P1104" s="6"/>
      <c r="Q1104" s="6"/>
      <c r="R1104" s="6"/>
    </row>
    <row r="1105" spans="1:18" ht="12.75">
      <c r="A1105" s="6"/>
      <c r="C1105" s="6"/>
      <c r="D1105" s="6"/>
      <c r="E1105" s="6"/>
      <c r="J1105" s="6"/>
      <c r="K1105" s="6"/>
      <c r="L1105" s="6"/>
      <c r="M1105" s="6"/>
      <c r="N1105" s="163"/>
      <c r="O1105" s="6"/>
      <c r="P1105" s="6"/>
      <c r="Q1105" s="6"/>
      <c r="R1105" s="6"/>
    </row>
    <row r="1106" spans="1:18" ht="12.75">
      <c r="A1106" s="6"/>
      <c r="C1106" s="6"/>
      <c r="D1106" s="6"/>
      <c r="E1106" s="6"/>
      <c r="J1106" s="6"/>
      <c r="K1106" s="6"/>
      <c r="L1106" s="6"/>
      <c r="M1106" s="6"/>
      <c r="N1106" s="163"/>
      <c r="O1106" s="6"/>
      <c r="P1106" s="6"/>
      <c r="Q1106" s="6"/>
      <c r="R1106" s="6"/>
    </row>
    <row r="1107" spans="1:18" ht="12.75">
      <c r="A1107" s="6"/>
      <c r="C1107" s="6"/>
      <c r="D1107" s="6"/>
      <c r="E1107" s="6"/>
      <c r="J1107" s="6"/>
      <c r="K1107" s="6"/>
      <c r="L1107" s="6"/>
      <c r="M1107" s="6"/>
      <c r="N1107" s="163"/>
      <c r="O1107" s="6"/>
      <c r="P1107" s="6"/>
      <c r="Q1107" s="6"/>
      <c r="R1107" s="6"/>
    </row>
    <row r="1108" spans="1:18" ht="12.75">
      <c r="A1108" s="6"/>
      <c r="C1108" s="6"/>
      <c r="D1108" s="6"/>
      <c r="E1108" s="6"/>
      <c r="J1108" s="6"/>
      <c r="K1108" s="6"/>
      <c r="L1108" s="6"/>
      <c r="M1108" s="6"/>
      <c r="N1108" s="163"/>
      <c r="O1108" s="6"/>
      <c r="P1108" s="6"/>
      <c r="Q1108" s="6"/>
      <c r="R1108" s="6"/>
    </row>
    <row r="1109" spans="1:18" ht="12.75">
      <c r="A1109" s="6"/>
      <c r="C1109" s="6"/>
      <c r="D1109" s="6"/>
      <c r="E1109" s="6"/>
      <c r="J1109" s="6"/>
      <c r="K1109" s="6"/>
      <c r="L1109" s="6"/>
      <c r="M1109" s="6"/>
      <c r="N1109" s="163"/>
      <c r="O1109" s="6"/>
      <c r="P1109" s="6"/>
      <c r="Q1109" s="6"/>
      <c r="R1109" s="6"/>
    </row>
    <row r="1110" spans="1:18" ht="12.75">
      <c r="A1110" s="6"/>
      <c r="C1110" s="6"/>
      <c r="D1110" s="6"/>
      <c r="E1110" s="6"/>
      <c r="J1110" s="6"/>
      <c r="K1110" s="6"/>
      <c r="L1110" s="6"/>
      <c r="M1110" s="6"/>
      <c r="N1110" s="163"/>
      <c r="O1110" s="6"/>
      <c r="P1110" s="6"/>
      <c r="Q1110" s="6"/>
      <c r="R1110" s="6"/>
    </row>
    <row r="1111" spans="1:18" ht="12.75">
      <c r="A1111" s="6"/>
      <c r="C1111" s="6"/>
      <c r="D1111" s="6"/>
      <c r="E1111" s="6"/>
      <c r="J1111" s="6"/>
      <c r="K1111" s="6"/>
      <c r="L1111" s="6"/>
      <c r="M1111" s="6"/>
      <c r="N1111" s="163"/>
      <c r="O1111" s="6"/>
      <c r="P1111" s="6"/>
      <c r="Q1111" s="6"/>
      <c r="R1111" s="6"/>
    </row>
    <row r="1112" spans="1:18" ht="12.75">
      <c r="A1112" s="6"/>
      <c r="C1112" s="6"/>
      <c r="D1112" s="6"/>
      <c r="E1112" s="6"/>
      <c r="J1112" s="6"/>
      <c r="K1112" s="6"/>
      <c r="L1112" s="6"/>
      <c r="M1112" s="6"/>
      <c r="N1112" s="163"/>
      <c r="O1112" s="6"/>
      <c r="P1112" s="6"/>
      <c r="Q1112" s="6"/>
      <c r="R1112" s="6"/>
    </row>
    <row r="1113" spans="1:18" ht="12.75">
      <c r="A1113" s="6"/>
      <c r="C1113" s="6"/>
      <c r="D1113" s="6"/>
      <c r="E1113" s="6"/>
      <c r="J1113" s="6"/>
      <c r="K1113" s="6"/>
      <c r="L1113" s="6"/>
      <c r="M1113" s="6"/>
      <c r="N1113" s="163"/>
      <c r="O1113" s="6"/>
      <c r="P1113" s="6"/>
      <c r="Q1113" s="6"/>
      <c r="R1113" s="6"/>
    </row>
    <row r="1114" spans="1:18" ht="12.75">
      <c r="A1114" s="6"/>
      <c r="C1114" s="6"/>
      <c r="D1114" s="6"/>
      <c r="E1114" s="6"/>
      <c r="J1114" s="6"/>
      <c r="K1114" s="6"/>
      <c r="L1114" s="6"/>
      <c r="M1114" s="6"/>
      <c r="N1114" s="163"/>
      <c r="O1114" s="6"/>
      <c r="P1114" s="6"/>
      <c r="Q1114" s="6"/>
      <c r="R1114" s="6"/>
    </row>
    <row r="1115" spans="1:18" ht="12.75">
      <c r="A1115" s="6"/>
      <c r="C1115" s="6"/>
      <c r="D1115" s="6"/>
      <c r="E1115" s="6"/>
      <c r="J1115" s="6"/>
      <c r="K1115" s="6"/>
      <c r="L1115" s="6"/>
      <c r="M1115" s="6"/>
      <c r="N1115" s="163"/>
      <c r="O1115" s="6"/>
      <c r="P1115" s="6"/>
      <c r="Q1115" s="6"/>
      <c r="R1115" s="6"/>
    </row>
    <row r="1116" spans="1:18" ht="12.75">
      <c r="A1116" s="6"/>
      <c r="C1116" s="6"/>
      <c r="D1116" s="6"/>
      <c r="E1116" s="6"/>
      <c r="J1116" s="6"/>
      <c r="K1116" s="6"/>
      <c r="L1116" s="6"/>
      <c r="M1116" s="6"/>
      <c r="N1116" s="163"/>
      <c r="O1116" s="6"/>
      <c r="P1116" s="6"/>
      <c r="Q1116" s="6"/>
      <c r="R1116" s="6"/>
    </row>
    <row r="1117" spans="1:18" ht="12.75">
      <c r="A1117" s="6"/>
      <c r="C1117" s="6"/>
      <c r="D1117" s="6"/>
      <c r="E1117" s="6"/>
      <c r="J1117" s="6"/>
      <c r="K1117" s="6"/>
      <c r="L1117" s="6"/>
      <c r="M1117" s="6"/>
      <c r="N1117" s="163"/>
      <c r="O1117" s="6"/>
      <c r="P1117" s="6"/>
      <c r="Q1117" s="6"/>
      <c r="R1117" s="6"/>
    </row>
    <row r="1118" spans="1:18" ht="12.75">
      <c r="A1118" s="6"/>
      <c r="C1118" s="6"/>
      <c r="D1118" s="6"/>
      <c r="E1118" s="6"/>
      <c r="J1118" s="6"/>
      <c r="K1118" s="6"/>
      <c r="L1118" s="6"/>
      <c r="M1118" s="6"/>
      <c r="N1118" s="163"/>
      <c r="O1118" s="6"/>
      <c r="P1118" s="6"/>
      <c r="Q1118" s="6"/>
      <c r="R1118" s="6"/>
    </row>
    <row r="1119" spans="1:18" ht="12.75">
      <c r="A1119" s="6"/>
      <c r="C1119" s="6"/>
      <c r="D1119" s="6"/>
      <c r="E1119" s="6"/>
      <c r="J1119" s="6"/>
      <c r="K1119" s="6"/>
      <c r="L1119" s="6"/>
      <c r="M1119" s="6"/>
      <c r="N1119" s="163"/>
      <c r="O1119" s="6"/>
      <c r="P1119" s="6"/>
      <c r="Q1119" s="6"/>
      <c r="R1119" s="6"/>
    </row>
    <row r="1120" spans="1:18" ht="12.75">
      <c r="A1120" s="6"/>
      <c r="C1120" s="6"/>
      <c r="D1120" s="6"/>
      <c r="E1120" s="6"/>
      <c r="J1120" s="6"/>
      <c r="K1120" s="6"/>
      <c r="L1120" s="6"/>
      <c r="M1120" s="6"/>
      <c r="N1120" s="163"/>
      <c r="O1120" s="6"/>
      <c r="P1120" s="6"/>
      <c r="Q1120" s="6"/>
      <c r="R1120" s="6"/>
    </row>
    <row r="1121" spans="1:18" ht="12.75">
      <c r="A1121" s="6"/>
      <c r="C1121" s="6"/>
      <c r="D1121" s="6"/>
      <c r="E1121" s="6"/>
      <c r="J1121" s="6"/>
      <c r="K1121" s="6"/>
      <c r="L1121" s="6"/>
      <c r="M1121" s="6"/>
      <c r="N1121" s="163"/>
      <c r="O1121" s="6"/>
      <c r="P1121" s="6"/>
      <c r="Q1121" s="6"/>
      <c r="R1121" s="6"/>
    </row>
    <row r="1122" spans="1:18" ht="12.75">
      <c r="A1122" s="6"/>
      <c r="C1122" s="6"/>
      <c r="D1122" s="6"/>
      <c r="E1122" s="6"/>
      <c r="J1122" s="6"/>
      <c r="K1122" s="6"/>
      <c r="L1122" s="6"/>
      <c r="M1122" s="6"/>
      <c r="N1122" s="163"/>
      <c r="O1122" s="6"/>
      <c r="P1122" s="6"/>
      <c r="Q1122" s="6"/>
      <c r="R1122" s="6"/>
    </row>
    <row r="1123" spans="1:18" ht="12.75">
      <c r="A1123" s="6"/>
      <c r="C1123" s="6"/>
      <c r="D1123" s="6"/>
      <c r="E1123" s="6"/>
      <c r="J1123" s="6"/>
      <c r="K1123" s="6"/>
      <c r="L1123" s="6"/>
      <c r="M1123" s="6"/>
      <c r="N1123" s="163"/>
      <c r="O1123" s="6"/>
      <c r="P1123" s="6"/>
      <c r="Q1123" s="6"/>
      <c r="R1123" s="6"/>
    </row>
    <row r="1124" spans="1:18" ht="12.75">
      <c r="A1124" s="6"/>
      <c r="C1124" s="6"/>
      <c r="D1124" s="6"/>
      <c r="E1124" s="6"/>
      <c r="J1124" s="6"/>
      <c r="K1124" s="6"/>
      <c r="L1124" s="6"/>
      <c r="M1124" s="6"/>
      <c r="N1124" s="163"/>
      <c r="O1124" s="6"/>
      <c r="P1124" s="6"/>
      <c r="Q1124" s="6"/>
      <c r="R1124" s="6"/>
    </row>
    <row r="1125" spans="1:18" ht="12.75">
      <c r="A1125" s="6"/>
      <c r="C1125" s="6"/>
      <c r="D1125" s="6"/>
      <c r="E1125" s="6"/>
      <c r="J1125" s="6"/>
      <c r="K1125" s="6"/>
      <c r="L1125" s="6"/>
      <c r="M1125" s="6"/>
      <c r="N1125" s="163"/>
      <c r="O1125" s="6"/>
      <c r="P1125" s="6"/>
      <c r="Q1125" s="6"/>
      <c r="R1125" s="6"/>
    </row>
    <row r="1126" spans="1:18" ht="12.75">
      <c r="A1126" s="6"/>
      <c r="C1126" s="6"/>
      <c r="D1126" s="6"/>
      <c r="E1126" s="6"/>
      <c r="J1126" s="6"/>
      <c r="K1126" s="6"/>
      <c r="L1126" s="6"/>
      <c r="M1126" s="6"/>
      <c r="N1126" s="163"/>
      <c r="O1126" s="6"/>
      <c r="P1126" s="6"/>
      <c r="Q1126" s="6"/>
      <c r="R1126" s="6"/>
    </row>
    <row r="1127" spans="1:18" ht="12.75">
      <c r="A1127" s="6"/>
      <c r="C1127" s="6"/>
      <c r="D1127" s="6"/>
      <c r="E1127" s="6"/>
      <c r="J1127" s="6"/>
      <c r="K1127" s="6"/>
      <c r="L1127" s="6"/>
      <c r="M1127" s="6"/>
      <c r="N1127" s="163"/>
      <c r="O1127" s="6"/>
      <c r="P1127" s="6"/>
      <c r="Q1127" s="6"/>
      <c r="R1127" s="6"/>
    </row>
    <row r="1128" spans="1:18" ht="12.75">
      <c r="A1128" s="6"/>
      <c r="C1128" s="6"/>
      <c r="D1128" s="6"/>
      <c r="E1128" s="6"/>
      <c r="J1128" s="6"/>
      <c r="K1128" s="6"/>
      <c r="L1128" s="6"/>
      <c r="M1128" s="6"/>
      <c r="N1128" s="163"/>
      <c r="O1128" s="6"/>
      <c r="P1128" s="6"/>
      <c r="Q1128" s="6"/>
      <c r="R1128" s="6"/>
    </row>
    <row r="1129" spans="1:18" ht="12.75">
      <c r="A1129" s="6"/>
      <c r="C1129" s="6"/>
      <c r="D1129" s="6"/>
      <c r="E1129" s="6"/>
      <c r="J1129" s="6"/>
      <c r="K1129" s="6"/>
      <c r="L1129" s="6"/>
      <c r="M1129" s="6"/>
      <c r="N1129" s="163"/>
      <c r="O1129" s="6"/>
      <c r="P1129" s="6"/>
      <c r="Q1129" s="6"/>
      <c r="R1129" s="6"/>
    </row>
    <row r="1130" spans="1:18" ht="12.75">
      <c r="A1130" s="6"/>
      <c r="C1130" s="6"/>
      <c r="D1130" s="6"/>
      <c r="E1130" s="6"/>
      <c r="J1130" s="6"/>
      <c r="K1130" s="6"/>
      <c r="L1130" s="6"/>
      <c r="M1130" s="6"/>
      <c r="N1130" s="163"/>
      <c r="O1130" s="6"/>
      <c r="P1130" s="6"/>
      <c r="Q1130" s="6"/>
      <c r="R1130" s="6"/>
    </row>
    <row r="1131" spans="1:18" ht="12.75">
      <c r="A1131" s="6"/>
      <c r="C1131" s="6"/>
      <c r="D1131" s="6"/>
      <c r="E1131" s="6"/>
      <c r="J1131" s="6"/>
      <c r="K1131" s="6"/>
      <c r="L1131" s="6"/>
      <c r="M1131" s="6"/>
      <c r="N1131" s="163"/>
      <c r="O1131" s="6"/>
      <c r="P1131" s="6"/>
      <c r="Q1131" s="6"/>
      <c r="R1131" s="6"/>
    </row>
    <row r="1132" spans="1:18" ht="12.75">
      <c r="A1132" s="6"/>
      <c r="C1132" s="6"/>
      <c r="D1132" s="6"/>
      <c r="E1132" s="6"/>
      <c r="J1132" s="6"/>
      <c r="K1132" s="6"/>
      <c r="L1132" s="6"/>
      <c r="M1132" s="6"/>
      <c r="N1132" s="163"/>
      <c r="O1132" s="6"/>
      <c r="P1132" s="6"/>
      <c r="Q1132" s="6"/>
      <c r="R1132" s="6"/>
    </row>
    <row r="1133" spans="1:18" ht="12.75">
      <c r="A1133" s="6"/>
      <c r="C1133" s="6"/>
      <c r="D1133" s="6"/>
      <c r="E1133" s="6"/>
      <c r="J1133" s="6"/>
      <c r="K1133" s="6"/>
      <c r="L1133" s="6"/>
      <c r="M1133" s="6"/>
      <c r="N1133" s="163"/>
      <c r="O1133" s="6"/>
      <c r="P1133" s="6"/>
      <c r="Q1133" s="6"/>
      <c r="R1133" s="6"/>
    </row>
    <row r="1134" spans="1:18" ht="12.75">
      <c r="A1134" s="6"/>
      <c r="C1134" s="6"/>
      <c r="D1134" s="6"/>
      <c r="E1134" s="6"/>
      <c r="J1134" s="6"/>
      <c r="K1134" s="6"/>
      <c r="L1134" s="6"/>
      <c r="M1134" s="6"/>
      <c r="N1134" s="163"/>
      <c r="O1134" s="6"/>
      <c r="P1134" s="6"/>
      <c r="Q1134" s="6"/>
      <c r="R1134" s="6"/>
    </row>
    <row r="1135" spans="1:18" ht="12.75">
      <c r="A1135" s="6"/>
      <c r="C1135" s="6"/>
      <c r="D1135" s="6"/>
      <c r="E1135" s="6"/>
      <c r="J1135" s="6"/>
      <c r="K1135" s="6"/>
      <c r="L1135" s="6"/>
      <c r="M1135" s="6"/>
      <c r="N1135" s="163"/>
      <c r="O1135" s="6"/>
      <c r="P1135" s="6"/>
      <c r="Q1135" s="6"/>
      <c r="R1135" s="6"/>
    </row>
    <row r="1136" spans="1:18" ht="12.75">
      <c r="A1136" s="6"/>
      <c r="C1136" s="6"/>
      <c r="D1136" s="6"/>
      <c r="E1136" s="6"/>
      <c r="J1136" s="6"/>
      <c r="K1136" s="6"/>
      <c r="L1136" s="6"/>
      <c r="M1136" s="6"/>
      <c r="N1136" s="163"/>
      <c r="O1136" s="6"/>
      <c r="P1136" s="6"/>
      <c r="Q1136" s="6"/>
      <c r="R1136" s="6"/>
    </row>
    <row r="1137" spans="1:18" ht="12.75">
      <c r="A1137" s="6"/>
      <c r="C1137" s="6"/>
      <c r="D1137" s="6"/>
      <c r="E1137" s="6"/>
      <c r="J1137" s="6"/>
      <c r="K1137" s="6"/>
      <c r="L1137" s="6"/>
      <c r="M1137" s="6"/>
      <c r="N1137" s="163"/>
      <c r="O1137" s="6"/>
      <c r="P1137" s="6"/>
      <c r="Q1137" s="6"/>
      <c r="R1137" s="6"/>
    </row>
    <row r="1138" spans="1:18" ht="12.75">
      <c r="A1138" s="6"/>
      <c r="C1138" s="6"/>
      <c r="D1138" s="6"/>
      <c r="E1138" s="6"/>
      <c r="J1138" s="6"/>
      <c r="K1138" s="6"/>
      <c r="L1138" s="6"/>
      <c r="M1138" s="6"/>
      <c r="N1138" s="163"/>
      <c r="O1138" s="6"/>
      <c r="P1138" s="6"/>
      <c r="Q1138" s="6"/>
      <c r="R1138" s="6"/>
    </row>
    <row r="1139" spans="1:18" ht="12.75">
      <c r="A1139" s="6"/>
      <c r="C1139" s="6"/>
      <c r="D1139" s="6"/>
      <c r="E1139" s="6"/>
      <c r="J1139" s="6"/>
      <c r="K1139" s="6"/>
      <c r="L1139" s="6"/>
      <c r="M1139" s="6"/>
      <c r="N1139" s="163"/>
      <c r="O1139" s="6"/>
      <c r="P1139" s="6"/>
      <c r="Q1139" s="6"/>
      <c r="R1139" s="6"/>
    </row>
    <row r="1140" spans="1:18" ht="12.75">
      <c r="A1140" s="6"/>
      <c r="C1140" s="6"/>
      <c r="D1140" s="6"/>
      <c r="E1140" s="6"/>
      <c r="J1140" s="6"/>
      <c r="K1140" s="6"/>
      <c r="L1140" s="6"/>
      <c r="M1140" s="6"/>
      <c r="N1140" s="163"/>
      <c r="O1140" s="6"/>
      <c r="P1140" s="6"/>
      <c r="Q1140" s="6"/>
      <c r="R1140" s="6"/>
    </row>
    <row r="1141" spans="1:18" ht="12.75">
      <c r="A1141" s="6"/>
      <c r="C1141" s="6"/>
      <c r="D1141" s="6"/>
      <c r="E1141" s="6"/>
      <c r="J1141" s="6"/>
      <c r="K1141" s="6"/>
      <c r="L1141" s="6"/>
      <c r="M1141" s="6"/>
      <c r="N1141" s="163"/>
      <c r="O1141" s="6"/>
      <c r="P1141" s="6"/>
      <c r="Q1141" s="6"/>
      <c r="R1141" s="6"/>
    </row>
    <row r="1142" spans="1:18" ht="12.75">
      <c r="A1142" s="6"/>
      <c r="C1142" s="6"/>
      <c r="D1142" s="6"/>
      <c r="E1142" s="6"/>
      <c r="J1142" s="6"/>
      <c r="K1142" s="6"/>
      <c r="L1142" s="6"/>
      <c r="M1142" s="6"/>
      <c r="N1142" s="163"/>
      <c r="O1142" s="6"/>
      <c r="P1142" s="6"/>
      <c r="Q1142" s="6"/>
      <c r="R1142" s="6"/>
    </row>
    <row r="1143" spans="1:18" ht="12.75">
      <c r="A1143" s="6"/>
      <c r="C1143" s="6"/>
      <c r="D1143" s="6"/>
      <c r="E1143" s="6"/>
      <c r="J1143" s="6"/>
      <c r="K1143" s="6"/>
      <c r="L1143" s="6"/>
      <c r="M1143" s="6"/>
      <c r="N1143" s="163"/>
      <c r="O1143" s="6"/>
      <c r="P1143" s="6"/>
      <c r="Q1143" s="6"/>
      <c r="R1143" s="6"/>
    </row>
    <row r="1144" spans="1:18" ht="12.75">
      <c r="A1144" s="6"/>
      <c r="C1144" s="6"/>
      <c r="D1144" s="6"/>
      <c r="E1144" s="6"/>
      <c r="J1144" s="6"/>
      <c r="K1144" s="6"/>
      <c r="L1144" s="6"/>
      <c r="M1144" s="6"/>
      <c r="N1144" s="163"/>
      <c r="O1144" s="6"/>
      <c r="P1144" s="6"/>
      <c r="Q1144" s="6"/>
      <c r="R1144" s="6"/>
    </row>
    <row r="1145" spans="1:18" ht="12.75">
      <c r="A1145" s="6"/>
      <c r="C1145" s="6"/>
      <c r="D1145" s="6"/>
      <c r="E1145" s="6"/>
      <c r="J1145" s="6"/>
      <c r="K1145" s="6"/>
      <c r="L1145" s="6"/>
      <c r="M1145" s="6"/>
      <c r="N1145" s="163"/>
      <c r="O1145" s="6"/>
      <c r="P1145" s="6"/>
      <c r="Q1145" s="6"/>
      <c r="R1145" s="6"/>
    </row>
    <row r="1146" spans="1:18" ht="12.75">
      <c r="A1146" s="6"/>
      <c r="C1146" s="6"/>
      <c r="D1146" s="6"/>
      <c r="E1146" s="6"/>
      <c r="J1146" s="6"/>
      <c r="K1146" s="6"/>
      <c r="L1146" s="6"/>
      <c r="M1146" s="6"/>
      <c r="N1146" s="163"/>
      <c r="O1146" s="6"/>
      <c r="P1146" s="6"/>
      <c r="Q1146" s="6"/>
      <c r="R1146" s="6"/>
    </row>
    <row r="1147" spans="1:18" ht="12.75">
      <c r="A1147" s="6"/>
      <c r="C1147" s="6"/>
      <c r="D1147" s="6"/>
      <c r="E1147" s="6"/>
      <c r="J1147" s="6"/>
      <c r="K1147" s="6"/>
      <c r="L1147" s="6"/>
      <c r="M1147" s="6"/>
      <c r="N1147" s="163"/>
      <c r="O1147" s="6"/>
      <c r="P1147" s="6"/>
      <c r="Q1147" s="6"/>
      <c r="R1147" s="6"/>
    </row>
    <row r="1148" spans="1:18" ht="12.75">
      <c r="A1148" s="6"/>
      <c r="C1148" s="6"/>
      <c r="D1148" s="6"/>
      <c r="E1148" s="6"/>
      <c r="J1148" s="6"/>
      <c r="K1148" s="6"/>
      <c r="L1148" s="6"/>
      <c r="M1148" s="6"/>
      <c r="N1148" s="163"/>
      <c r="O1148" s="6"/>
      <c r="P1148" s="6"/>
      <c r="Q1148" s="6"/>
      <c r="R1148" s="6"/>
    </row>
    <row r="1149" spans="1:18" ht="12.75">
      <c r="A1149" s="6"/>
      <c r="C1149" s="6"/>
      <c r="D1149" s="6"/>
      <c r="E1149" s="6"/>
      <c r="J1149" s="6"/>
      <c r="K1149" s="6"/>
      <c r="L1149" s="6"/>
      <c r="M1149" s="6"/>
      <c r="N1149" s="163"/>
      <c r="O1149" s="6"/>
      <c r="P1149" s="6"/>
      <c r="Q1149" s="6"/>
      <c r="R1149" s="6"/>
    </row>
    <row r="1150" spans="1:18" ht="12.75">
      <c r="A1150" s="6"/>
      <c r="C1150" s="6"/>
      <c r="D1150" s="6"/>
      <c r="E1150" s="6"/>
      <c r="J1150" s="6"/>
      <c r="K1150" s="6"/>
      <c r="L1150" s="6"/>
      <c r="M1150" s="6"/>
      <c r="N1150" s="163"/>
      <c r="O1150" s="6"/>
      <c r="P1150" s="6"/>
      <c r="Q1150" s="6"/>
      <c r="R1150" s="6"/>
    </row>
    <row r="1151" spans="1:18" ht="12.75">
      <c r="A1151" s="6"/>
      <c r="C1151" s="6"/>
      <c r="D1151" s="6"/>
      <c r="E1151" s="6"/>
      <c r="J1151" s="6"/>
      <c r="K1151" s="6"/>
      <c r="L1151" s="6"/>
      <c r="M1151" s="6"/>
      <c r="N1151" s="163"/>
      <c r="O1151" s="6"/>
      <c r="P1151" s="6"/>
      <c r="Q1151" s="6"/>
      <c r="R1151" s="6"/>
    </row>
    <row r="1152" spans="1:18" ht="12.75">
      <c r="A1152" s="6"/>
      <c r="C1152" s="6"/>
      <c r="D1152" s="6"/>
      <c r="E1152" s="6"/>
      <c r="J1152" s="6"/>
      <c r="K1152" s="6"/>
      <c r="L1152" s="6"/>
      <c r="M1152" s="6"/>
      <c r="N1152" s="163"/>
      <c r="O1152" s="6"/>
      <c r="P1152" s="6"/>
      <c r="Q1152" s="6"/>
      <c r="R1152" s="6"/>
    </row>
    <row r="1153" spans="1:18" ht="12.75">
      <c r="A1153" s="6"/>
      <c r="C1153" s="6"/>
      <c r="D1153" s="6"/>
      <c r="E1153" s="6"/>
      <c r="J1153" s="6"/>
      <c r="K1153" s="6"/>
      <c r="L1153" s="6"/>
      <c r="M1153" s="6"/>
      <c r="N1153" s="163"/>
      <c r="O1153" s="6"/>
      <c r="P1153" s="6"/>
      <c r="Q1153" s="6"/>
      <c r="R1153" s="6"/>
    </row>
    <row r="1154" spans="1:18" ht="12.75">
      <c r="A1154" s="6"/>
      <c r="C1154" s="6"/>
      <c r="D1154" s="6"/>
      <c r="E1154" s="6"/>
      <c r="J1154" s="6"/>
      <c r="K1154" s="6"/>
      <c r="L1154" s="6"/>
      <c r="M1154" s="6"/>
      <c r="N1154" s="163"/>
      <c r="O1154" s="6"/>
      <c r="P1154" s="6"/>
      <c r="Q1154" s="6"/>
      <c r="R1154" s="6"/>
    </row>
    <row r="1155" spans="1:18" ht="12.75">
      <c r="A1155" s="6"/>
      <c r="C1155" s="6"/>
      <c r="D1155" s="6"/>
      <c r="E1155" s="6"/>
      <c r="J1155" s="6"/>
      <c r="K1155" s="6"/>
      <c r="L1155" s="6"/>
      <c r="M1155" s="6"/>
      <c r="N1155" s="163"/>
      <c r="O1155" s="6"/>
      <c r="P1155" s="6"/>
      <c r="Q1155" s="6"/>
      <c r="R1155" s="6"/>
    </row>
    <row r="1156" spans="1:18" ht="12.75">
      <c r="A1156" s="6"/>
      <c r="C1156" s="6"/>
      <c r="D1156" s="6"/>
      <c r="E1156" s="6"/>
      <c r="J1156" s="6"/>
      <c r="K1156" s="6"/>
      <c r="L1156" s="6"/>
      <c r="M1156" s="6"/>
      <c r="N1156" s="163"/>
      <c r="O1156" s="6"/>
      <c r="P1156" s="6"/>
      <c r="Q1156" s="6"/>
      <c r="R1156" s="6"/>
    </row>
    <row r="1157" spans="1:18" ht="12.75">
      <c r="A1157" s="6"/>
      <c r="C1157" s="6"/>
      <c r="D1157" s="6"/>
      <c r="E1157" s="6"/>
      <c r="J1157" s="6"/>
      <c r="K1157" s="6"/>
      <c r="L1157" s="6"/>
      <c r="M1157" s="6"/>
      <c r="N1157" s="163"/>
      <c r="O1157" s="6"/>
      <c r="P1157" s="6"/>
      <c r="Q1157" s="6"/>
      <c r="R1157" s="6"/>
    </row>
    <row r="1158" spans="1:18" ht="12.75">
      <c r="A1158" s="6"/>
      <c r="C1158" s="6"/>
      <c r="D1158" s="6"/>
      <c r="E1158" s="6"/>
      <c r="J1158" s="6"/>
      <c r="K1158" s="6"/>
      <c r="L1158" s="6"/>
      <c r="M1158" s="6"/>
      <c r="N1158" s="163"/>
      <c r="O1158" s="6"/>
      <c r="P1158" s="6"/>
      <c r="Q1158" s="6"/>
      <c r="R1158" s="6"/>
    </row>
    <row r="1159" spans="1:18" ht="12.75">
      <c r="A1159" s="6"/>
      <c r="C1159" s="6"/>
      <c r="D1159" s="6"/>
      <c r="E1159" s="6"/>
      <c r="J1159" s="6"/>
      <c r="K1159" s="6"/>
      <c r="L1159" s="6"/>
      <c r="M1159" s="6"/>
      <c r="N1159" s="163"/>
      <c r="O1159" s="6"/>
      <c r="P1159" s="6"/>
      <c r="Q1159" s="6"/>
      <c r="R1159" s="6"/>
    </row>
    <row r="1160" spans="1:18" ht="12.75">
      <c r="A1160" s="6"/>
      <c r="C1160" s="6"/>
      <c r="D1160" s="6"/>
      <c r="E1160" s="6"/>
      <c r="J1160" s="6"/>
      <c r="K1160" s="6"/>
      <c r="L1160" s="6"/>
      <c r="M1160" s="6"/>
      <c r="N1160" s="163"/>
      <c r="O1160" s="6"/>
      <c r="P1160" s="6"/>
      <c r="Q1160" s="6"/>
      <c r="R1160" s="6"/>
    </row>
    <row r="1161" spans="1:18" ht="12.75">
      <c r="A1161" s="6"/>
      <c r="C1161" s="6"/>
      <c r="D1161" s="6"/>
      <c r="E1161" s="6"/>
      <c r="J1161" s="6"/>
      <c r="K1161" s="6"/>
      <c r="L1161" s="6"/>
      <c r="M1161" s="6"/>
      <c r="N1161" s="163"/>
      <c r="O1161" s="6"/>
      <c r="P1161" s="6"/>
      <c r="Q1161" s="6"/>
      <c r="R1161" s="6"/>
    </row>
    <row r="1162" spans="1:18" ht="12.75">
      <c r="A1162" s="6"/>
      <c r="C1162" s="6"/>
      <c r="D1162" s="6"/>
      <c r="E1162" s="6"/>
      <c r="J1162" s="6"/>
      <c r="K1162" s="6"/>
      <c r="L1162" s="6"/>
      <c r="M1162" s="6"/>
      <c r="N1162" s="163"/>
      <c r="O1162" s="6"/>
      <c r="P1162" s="6"/>
      <c r="Q1162" s="6"/>
      <c r="R1162" s="6"/>
    </row>
    <row r="1163" spans="1:18" ht="12.75">
      <c r="A1163" s="6"/>
      <c r="C1163" s="6"/>
      <c r="D1163" s="6"/>
      <c r="E1163" s="6"/>
      <c r="J1163" s="6"/>
      <c r="K1163" s="6"/>
      <c r="L1163" s="6"/>
      <c r="M1163" s="6"/>
      <c r="N1163" s="163"/>
      <c r="O1163" s="6"/>
      <c r="P1163" s="6"/>
      <c r="Q1163" s="6"/>
      <c r="R1163" s="6"/>
    </row>
    <row r="1164" spans="1:18" ht="12.75">
      <c r="A1164" s="6"/>
      <c r="C1164" s="6"/>
      <c r="D1164" s="6"/>
      <c r="E1164" s="6"/>
      <c r="J1164" s="6"/>
      <c r="K1164" s="6"/>
      <c r="L1164" s="6"/>
      <c r="M1164" s="6"/>
      <c r="N1164" s="163"/>
      <c r="O1164" s="6"/>
      <c r="P1164" s="6"/>
      <c r="Q1164" s="6"/>
      <c r="R1164" s="6"/>
    </row>
    <row r="1165" spans="1:18" ht="12.75">
      <c r="A1165" s="6"/>
      <c r="C1165" s="6"/>
      <c r="D1165" s="6"/>
      <c r="E1165" s="6"/>
      <c r="J1165" s="6"/>
      <c r="K1165" s="6"/>
      <c r="L1165" s="6"/>
      <c r="M1165" s="6"/>
      <c r="N1165" s="163"/>
      <c r="O1165" s="6"/>
      <c r="P1165" s="6"/>
      <c r="Q1165" s="6"/>
      <c r="R1165" s="6"/>
    </row>
    <row r="1166" spans="1:18" ht="12.75">
      <c r="A1166" s="6"/>
      <c r="C1166" s="6"/>
      <c r="D1166" s="6"/>
      <c r="E1166" s="6"/>
      <c r="J1166" s="6"/>
      <c r="K1166" s="6"/>
      <c r="L1166" s="6"/>
      <c r="M1166" s="6"/>
      <c r="N1166" s="163"/>
      <c r="O1166" s="6"/>
      <c r="P1166" s="6"/>
      <c r="Q1166" s="6"/>
      <c r="R1166" s="6"/>
    </row>
    <row r="1167" spans="1:18" ht="12.75">
      <c r="A1167" s="6"/>
      <c r="C1167" s="6"/>
      <c r="D1167" s="6"/>
      <c r="E1167" s="6"/>
      <c r="J1167" s="6"/>
      <c r="K1167" s="6"/>
      <c r="L1167" s="6"/>
      <c r="M1167" s="6"/>
      <c r="N1167" s="163"/>
      <c r="O1167" s="6"/>
      <c r="P1167" s="6"/>
      <c r="Q1167" s="6"/>
      <c r="R1167" s="6"/>
    </row>
    <row r="1168" spans="1:18" ht="12.75">
      <c r="A1168" s="6"/>
      <c r="C1168" s="6"/>
      <c r="D1168" s="6"/>
      <c r="E1168" s="6"/>
      <c r="J1168" s="6"/>
      <c r="K1168" s="6"/>
      <c r="L1168" s="6"/>
      <c r="M1168" s="6"/>
      <c r="N1168" s="163"/>
      <c r="O1168" s="6"/>
      <c r="P1168" s="6"/>
      <c r="Q1168" s="6"/>
      <c r="R1168" s="6"/>
    </row>
    <row r="1169" spans="1:18" ht="12.75">
      <c r="A1169" s="6"/>
      <c r="C1169" s="6"/>
      <c r="D1169" s="6"/>
      <c r="E1169" s="6"/>
      <c r="J1169" s="6"/>
      <c r="K1169" s="6"/>
      <c r="L1169" s="6"/>
      <c r="M1169" s="6"/>
      <c r="N1169" s="163"/>
      <c r="O1169" s="6"/>
      <c r="P1169" s="6"/>
      <c r="Q1169" s="6"/>
      <c r="R1169" s="6"/>
    </row>
    <row r="1170" spans="1:18" ht="12.75">
      <c r="A1170" s="6"/>
      <c r="C1170" s="6"/>
      <c r="D1170" s="6"/>
      <c r="E1170" s="6"/>
      <c r="J1170" s="6"/>
      <c r="K1170" s="6"/>
      <c r="L1170" s="6"/>
      <c r="M1170" s="6"/>
      <c r="N1170" s="163"/>
      <c r="O1170" s="6"/>
      <c r="P1170" s="6"/>
      <c r="Q1170" s="6"/>
      <c r="R1170" s="6"/>
    </row>
    <row r="1171" spans="1:18" ht="12.75">
      <c r="A1171" s="6"/>
      <c r="C1171" s="6"/>
      <c r="D1171" s="6"/>
      <c r="E1171" s="6"/>
      <c r="J1171" s="6"/>
      <c r="K1171" s="6"/>
      <c r="L1171" s="6"/>
      <c r="M1171" s="6"/>
      <c r="N1171" s="163"/>
      <c r="O1171" s="6"/>
      <c r="P1171" s="6"/>
      <c r="Q1171" s="6"/>
      <c r="R1171" s="6"/>
    </row>
    <row r="1172" spans="1:18" ht="12.75">
      <c r="A1172" s="6"/>
      <c r="C1172" s="6"/>
      <c r="D1172" s="6"/>
      <c r="E1172" s="6"/>
      <c r="J1172" s="6"/>
      <c r="K1172" s="6"/>
      <c r="L1172" s="6"/>
      <c r="M1172" s="6"/>
      <c r="N1172" s="163"/>
      <c r="O1172" s="6"/>
      <c r="P1172" s="6"/>
      <c r="Q1172" s="6"/>
      <c r="R1172" s="6"/>
    </row>
    <row r="1173" spans="1:18" ht="12.75">
      <c r="A1173" s="6"/>
      <c r="C1173" s="6"/>
      <c r="D1173" s="6"/>
      <c r="E1173" s="6"/>
      <c r="J1173" s="6"/>
      <c r="K1173" s="6"/>
      <c r="L1173" s="6"/>
      <c r="M1173" s="6"/>
      <c r="N1173" s="163"/>
      <c r="O1173" s="6"/>
      <c r="P1173" s="6"/>
      <c r="Q1173" s="6"/>
      <c r="R1173" s="6"/>
    </row>
    <row r="1174" spans="1:18" ht="12.75">
      <c r="A1174" s="6"/>
      <c r="C1174" s="6"/>
      <c r="D1174" s="6"/>
      <c r="E1174" s="6"/>
      <c r="J1174" s="6"/>
      <c r="K1174" s="6"/>
      <c r="L1174" s="6"/>
      <c r="M1174" s="6"/>
      <c r="N1174" s="163"/>
      <c r="O1174" s="6"/>
      <c r="P1174" s="6"/>
      <c r="Q1174" s="6"/>
      <c r="R1174" s="6"/>
    </row>
    <row r="1175" spans="1:18" ht="12.75">
      <c r="A1175" s="6"/>
      <c r="C1175" s="6"/>
      <c r="D1175" s="6"/>
      <c r="E1175" s="6"/>
      <c r="J1175" s="6"/>
      <c r="K1175" s="6"/>
      <c r="L1175" s="6"/>
      <c r="M1175" s="6"/>
      <c r="N1175" s="163"/>
      <c r="O1175" s="6"/>
      <c r="P1175" s="6"/>
      <c r="Q1175" s="6"/>
      <c r="R1175" s="6"/>
    </row>
    <row r="1176" spans="1:18" ht="12.75">
      <c r="A1176" s="6"/>
      <c r="C1176" s="6"/>
      <c r="D1176" s="6"/>
      <c r="E1176" s="6"/>
      <c r="J1176" s="6"/>
      <c r="K1176" s="6"/>
      <c r="L1176" s="6"/>
      <c r="M1176" s="6"/>
      <c r="N1176" s="163"/>
      <c r="O1176" s="6"/>
      <c r="P1176" s="6"/>
      <c r="Q1176" s="6"/>
      <c r="R1176" s="6"/>
    </row>
    <row r="1177" spans="1:18" ht="12.75">
      <c r="A1177" s="6"/>
      <c r="C1177" s="6"/>
      <c r="D1177" s="6"/>
      <c r="E1177" s="6"/>
      <c r="J1177" s="6"/>
      <c r="K1177" s="6"/>
      <c r="L1177" s="6"/>
      <c r="M1177" s="6"/>
      <c r="N1177" s="163"/>
      <c r="O1177" s="6"/>
      <c r="P1177" s="6"/>
      <c r="Q1177" s="6"/>
      <c r="R1177" s="6"/>
    </row>
    <row r="1178" spans="1:18" ht="12.75">
      <c r="A1178" s="6"/>
      <c r="C1178" s="6"/>
      <c r="D1178" s="6"/>
      <c r="E1178" s="6"/>
      <c r="J1178" s="6"/>
      <c r="K1178" s="6"/>
      <c r="L1178" s="6"/>
      <c r="M1178" s="6"/>
      <c r="N1178" s="163"/>
      <c r="O1178" s="6"/>
      <c r="P1178" s="6"/>
      <c r="Q1178" s="6"/>
      <c r="R1178" s="6"/>
    </row>
    <row r="1179" spans="1:18" ht="12.75">
      <c r="A1179" s="6"/>
      <c r="C1179" s="6"/>
      <c r="D1179" s="6"/>
      <c r="E1179" s="6"/>
      <c r="J1179" s="6"/>
      <c r="K1179" s="6"/>
      <c r="L1179" s="6"/>
      <c r="M1179" s="6"/>
      <c r="N1179" s="163"/>
      <c r="O1179" s="6"/>
      <c r="P1179" s="6"/>
      <c r="Q1179" s="6"/>
      <c r="R1179" s="6"/>
    </row>
    <row r="1180" spans="1:18" ht="12.75">
      <c r="A1180" s="6"/>
      <c r="C1180" s="6"/>
      <c r="D1180" s="6"/>
      <c r="E1180" s="6"/>
      <c r="J1180" s="6"/>
      <c r="K1180" s="6"/>
      <c r="L1180" s="6"/>
      <c r="M1180" s="6"/>
      <c r="N1180" s="163"/>
      <c r="O1180" s="6"/>
      <c r="P1180" s="6"/>
      <c r="Q1180" s="6"/>
      <c r="R1180" s="6"/>
    </row>
    <row r="1181" spans="1:18" ht="12.75">
      <c r="A1181" s="6"/>
      <c r="C1181" s="6"/>
      <c r="D1181" s="6"/>
      <c r="E1181" s="6"/>
      <c r="J1181" s="6"/>
      <c r="K1181" s="6"/>
      <c r="L1181" s="6"/>
      <c r="M1181" s="6"/>
      <c r="N1181" s="163"/>
      <c r="O1181" s="6"/>
      <c r="P1181" s="6"/>
      <c r="Q1181" s="6"/>
      <c r="R1181" s="6"/>
    </row>
    <row r="1182" spans="1:18" ht="12.75">
      <c r="A1182" s="6"/>
      <c r="C1182" s="6"/>
      <c r="D1182" s="6"/>
      <c r="E1182" s="6"/>
      <c r="J1182" s="6"/>
      <c r="K1182" s="6"/>
      <c r="L1182" s="6"/>
      <c r="M1182" s="6"/>
      <c r="N1182" s="163"/>
      <c r="O1182" s="6"/>
      <c r="P1182" s="6"/>
      <c r="Q1182" s="6"/>
      <c r="R1182" s="6"/>
    </row>
    <row r="1183" spans="1:18" ht="12.75">
      <c r="A1183" s="6"/>
      <c r="C1183" s="6"/>
      <c r="D1183" s="6"/>
      <c r="E1183" s="6"/>
      <c r="J1183" s="6"/>
      <c r="K1183" s="6"/>
      <c r="L1183" s="6"/>
      <c r="M1183" s="6"/>
      <c r="N1183" s="163"/>
      <c r="O1183" s="6"/>
      <c r="P1183" s="6"/>
      <c r="Q1183" s="6"/>
      <c r="R1183" s="6"/>
    </row>
    <row r="1184" spans="1:18" ht="12.75">
      <c r="A1184" s="6"/>
      <c r="C1184" s="6"/>
      <c r="D1184" s="6"/>
      <c r="E1184" s="6"/>
      <c r="J1184" s="6"/>
      <c r="K1184" s="6"/>
      <c r="L1184" s="6"/>
      <c r="M1184" s="6"/>
      <c r="N1184" s="163"/>
      <c r="O1184" s="6"/>
      <c r="P1184" s="6"/>
      <c r="Q1184" s="6"/>
      <c r="R1184" s="6"/>
    </row>
    <row r="1185" spans="1:18" ht="12.75">
      <c r="A1185" s="6"/>
      <c r="C1185" s="6"/>
      <c r="D1185" s="6"/>
      <c r="E1185" s="6"/>
      <c r="J1185" s="6"/>
      <c r="K1185" s="6"/>
      <c r="L1185" s="6"/>
      <c r="M1185" s="6"/>
      <c r="N1185" s="163"/>
      <c r="O1185" s="6"/>
      <c r="P1185" s="6"/>
      <c r="Q1185" s="6"/>
      <c r="R1185" s="6"/>
    </row>
    <row r="1186" spans="1:18" ht="12.75">
      <c r="A1186" s="6"/>
      <c r="C1186" s="6"/>
      <c r="D1186" s="6"/>
      <c r="E1186" s="6"/>
      <c r="J1186" s="6"/>
      <c r="K1186" s="6"/>
      <c r="L1186" s="6"/>
      <c r="M1186" s="6"/>
      <c r="N1186" s="163"/>
      <c r="O1186" s="6"/>
      <c r="P1186" s="6"/>
      <c r="Q1186" s="6"/>
      <c r="R1186" s="6"/>
    </row>
    <row r="1187" spans="1:18" ht="12.75">
      <c r="A1187" s="6"/>
      <c r="C1187" s="6"/>
      <c r="D1187" s="6"/>
      <c r="E1187" s="6"/>
      <c r="J1187" s="6"/>
      <c r="K1187" s="6"/>
      <c r="L1187" s="6"/>
      <c r="M1187" s="6"/>
      <c r="N1187" s="163"/>
      <c r="O1187" s="6"/>
      <c r="P1187" s="6"/>
      <c r="Q1187" s="6"/>
      <c r="R1187" s="6"/>
    </row>
    <row r="1188" spans="1:18" ht="12.75">
      <c r="A1188" s="6"/>
      <c r="C1188" s="6"/>
      <c r="D1188" s="6"/>
      <c r="E1188" s="6"/>
      <c r="J1188" s="6"/>
      <c r="K1188" s="6"/>
      <c r="L1188" s="6"/>
      <c r="M1188" s="6"/>
      <c r="N1188" s="163"/>
      <c r="O1188" s="6"/>
      <c r="P1188" s="6"/>
      <c r="Q1188" s="6"/>
      <c r="R1188" s="6"/>
    </row>
    <row r="1189" spans="1:18" ht="12.75">
      <c r="A1189" s="6"/>
      <c r="C1189" s="6"/>
      <c r="D1189" s="6"/>
      <c r="E1189" s="6"/>
      <c r="J1189" s="6"/>
      <c r="K1189" s="6"/>
      <c r="L1189" s="6"/>
      <c r="M1189" s="6"/>
      <c r="N1189" s="163"/>
      <c r="O1189" s="6"/>
      <c r="P1189" s="6"/>
      <c r="Q1189" s="6"/>
      <c r="R1189" s="6"/>
    </row>
    <row r="1190" spans="1:18" ht="12.75">
      <c r="A1190" s="6"/>
      <c r="C1190" s="6"/>
      <c r="D1190" s="6"/>
      <c r="E1190" s="6"/>
      <c r="J1190" s="6"/>
      <c r="K1190" s="6"/>
      <c r="L1190" s="6"/>
      <c r="M1190" s="6"/>
      <c r="N1190" s="163"/>
      <c r="O1190" s="6"/>
      <c r="P1190" s="6"/>
      <c r="Q1190" s="6"/>
      <c r="R1190" s="6"/>
    </row>
    <row r="1191" spans="1:18" ht="12.75">
      <c r="A1191" s="6"/>
      <c r="C1191" s="6"/>
      <c r="D1191" s="6"/>
      <c r="E1191" s="6"/>
      <c r="J1191" s="6"/>
      <c r="K1191" s="6"/>
      <c r="L1191" s="6"/>
      <c r="M1191" s="6"/>
      <c r="N1191" s="163"/>
      <c r="O1191" s="6"/>
      <c r="P1191" s="6"/>
      <c r="Q1191" s="6"/>
      <c r="R1191" s="6"/>
    </row>
    <row r="1192" spans="1:18" ht="12.75">
      <c r="A1192" s="6"/>
      <c r="C1192" s="6"/>
      <c r="D1192" s="6"/>
      <c r="E1192" s="6"/>
      <c r="J1192" s="6"/>
      <c r="K1192" s="6"/>
      <c r="L1192" s="6"/>
      <c r="M1192" s="6"/>
      <c r="N1192" s="163"/>
      <c r="O1192" s="6"/>
      <c r="P1192" s="6"/>
      <c r="Q1192" s="6"/>
      <c r="R1192" s="6"/>
    </row>
    <row r="1193" spans="1:18" ht="12.75">
      <c r="A1193" s="6"/>
      <c r="C1193" s="6"/>
      <c r="D1193" s="6"/>
      <c r="E1193" s="6"/>
      <c r="J1193" s="6"/>
      <c r="K1193" s="6"/>
      <c r="L1193" s="6"/>
      <c r="M1193" s="6"/>
      <c r="N1193" s="163"/>
      <c r="O1193" s="6"/>
      <c r="P1193" s="6"/>
      <c r="Q1193" s="6"/>
      <c r="R1193" s="6"/>
    </row>
    <row r="1194" spans="1:18" ht="12.75">
      <c r="A1194" s="6"/>
      <c r="C1194" s="6"/>
      <c r="D1194" s="6"/>
      <c r="E1194" s="6"/>
      <c r="J1194" s="6"/>
      <c r="K1194" s="6"/>
      <c r="L1194" s="6"/>
      <c r="M1194" s="6"/>
      <c r="N1194" s="163"/>
      <c r="O1194" s="6"/>
      <c r="P1194" s="6"/>
      <c r="Q1194" s="6"/>
      <c r="R1194" s="6"/>
    </row>
    <row r="1195" spans="1:18" ht="12.75">
      <c r="A1195" s="6"/>
      <c r="C1195" s="6"/>
      <c r="D1195" s="6"/>
      <c r="E1195" s="6"/>
      <c r="J1195" s="6"/>
      <c r="K1195" s="6"/>
      <c r="L1195" s="6"/>
      <c r="M1195" s="6"/>
      <c r="N1195" s="163"/>
      <c r="O1195" s="6"/>
      <c r="P1195" s="6"/>
      <c r="Q1195" s="6"/>
      <c r="R1195" s="6"/>
    </row>
    <row r="1196" spans="1:18" ht="12.75">
      <c r="A1196" s="6"/>
      <c r="C1196" s="6"/>
      <c r="D1196" s="6"/>
      <c r="E1196" s="6"/>
      <c r="J1196" s="6"/>
      <c r="K1196" s="6"/>
      <c r="L1196" s="6"/>
      <c r="M1196" s="6"/>
      <c r="N1196" s="163"/>
      <c r="O1196" s="6"/>
      <c r="P1196" s="6"/>
      <c r="Q1196" s="6"/>
      <c r="R1196" s="6"/>
    </row>
    <row r="1197" spans="1:18" ht="12.75">
      <c r="A1197" s="6"/>
      <c r="C1197" s="6"/>
      <c r="D1197" s="6"/>
      <c r="E1197" s="6"/>
      <c r="J1197" s="6"/>
      <c r="K1197" s="6"/>
      <c r="L1197" s="6"/>
      <c r="M1197" s="6"/>
      <c r="N1197" s="163"/>
      <c r="O1197" s="6"/>
      <c r="P1197" s="6"/>
      <c r="Q1197" s="6"/>
      <c r="R1197" s="6"/>
    </row>
    <row r="1198" spans="1:18" ht="12.75">
      <c r="A1198" s="6"/>
      <c r="C1198" s="6"/>
      <c r="D1198" s="6"/>
      <c r="E1198" s="6"/>
      <c r="J1198" s="6"/>
      <c r="K1198" s="6"/>
      <c r="L1198" s="6"/>
      <c r="M1198" s="6"/>
      <c r="N1198" s="163"/>
      <c r="O1198" s="6"/>
      <c r="P1198" s="6"/>
      <c r="Q1198" s="6"/>
      <c r="R1198" s="6"/>
    </row>
    <row r="1199" spans="1:18" ht="12.75">
      <c r="A1199" s="6"/>
      <c r="C1199" s="6"/>
      <c r="D1199" s="6"/>
      <c r="E1199" s="6"/>
      <c r="J1199" s="6"/>
      <c r="K1199" s="6"/>
      <c r="L1199" s="6"/>
      <c r="M1199" s="6"/>
      <c r="N1199" s="163"/>
      <c r="O1199" s="6"/>
      <c r="P1199" s="6"/>
      <c r="Q1199" s="6"/>
      <c r="R1199" s="6"/>
    </row>
    <row r="1200" spans="1:18" ht="12.75">
      <c r="A1200" s="6"/>
      <c r="C1200" s="6"/>
      <c r="D1200" s="6"/>
      <c r="E1200" s="6"/>
      <c r="J1200" s="6"/>
      <c r="K1200" s="6"/>
      <c r="L1200" s="6"/>
      <c r="M1200" s="6"/>
      <c r="N1200" s="163"/>
      <c r="O1200" s="6"/>
      <c r="P1200" s="6"/>
      <c r="Q1200" s="6"/>
      <c r="R1200" s="6"/>
    </row>
    <row r="1201" spans="1:18" ht="12.75">
      <c r="A1201" s="6"/>
      <c r="C1201" s="6"/>
      <c r="D1201" s="6"/>
      <c r="E1201" s="6"/>
      <c r="J1201" s="6"/>
      <c r="K1201" s="6"/>
      <c r="L1201" s="6"/>
      <c r="M1201" s="6"/>
      <c r="N1201" s="163"/>
      <c r="O1201" s="6"/>
      <c r="P1201" s="6"/>
      <c r="Q1201" s="6"/>
      <c r="R1201" s="6"/>
    </row>
    <row r="1202" spans="1:18" ht="12.75">
      <c r="A1202" s="6"/>
      <c r="C1202" s="6"/>
      <c r="D1202" s="6"/>
      <c r="E1202" s="6"/>
      <c r="J1202" s="6"/>
      <c r="K1202" s="6"/>
      <c r="L1202" s="6"/>
      <c r="M1202" s="6"/>
      <c r="N1202" s="163"/>
      <c r="O1202" s="6"/>
      <c r="P1202" s="6"/>
      <c r="Q1202" s="6"/>
      <c r="R1202" s="6"/>
    </row>
    <row r="1203" spans="1:18" ht="12.75">
      <c r="A1203" s="6"/>
      <c r="C1203" s="6"/>
      <c r="D1203" s="6"/>
      <c r="E1203" s="6"/>
      <c r="J1203" s="6"/>
      <c r="K1203" s="6"/>
      <c r="L1203" s="6"/>
      <c r="M1203" s="6"/>
      <c r="N1203" s="163"/>
      <c r="O1203" s="6"/>
      <c r="P1203" s="6"/>
      <c r="Q1203" s="6"/>
      <c r="R1203" s="6"/>
    </row>
    <row r="1204" spans="1:18" ht="12.75">
      <c r="A1204" s="6"/>
      <c r="C1204" s="6"/>
      <c r="D1204" s="6"/>
      <c r="E1204" s="6"/>
      <c r="J1204" s="6"/>
      <c r="K1204" s="6"/>
      <c r="L1204" s="6"/>
      <c r="M1204" s="6"/>
      <c r="N1204" s="163"/>
      <c r="O1204" s="6"/>
      <c r="P1204" s="6"/>
      <c r="Q1204" s="6"/>
      <c r="R1204" s="6"/>
    </row>
    <row r="1205" spans="1:18" ht="12.75">
      <c r="A1205" s="6"/>
      <c r="C1205" s="6"/>
      <c r="D1205" s="6"/>
      <c r="E1205" s="6"/>
      <c r="J1205" s="6"/>
      <c r="K1205" s="6"/>
      <c r="L1205" s="6"/>
      <c r="M1205" s="6"/>
      <c r="N1205" s="163"/>
      <c r="O1205" s="6"/>
      <c r="P1205" s="6"/>
      <c r="Q1205" s="6"/>
      <c r="R1205" s="6"/>
    </row>
    <row r="1206" spans="1:18" ht="12.75">
      <c r="A1206" s="6"/>
      <c r="C1206" s="6"/>
      <c r="D1206" s="6"/>
      <c r="E1206" s="6"/>
      <c r="J1206" s="6"/>
      <c r="K1206" s="6"/>
      <c r="L1206" s="6"/>
      <c r="M1206" s="6"/>
      <c r="N1206" s="163"/>
      <c r="O1206" s="6"/>
      <c r="P1206" s="6"/>
      <c r="Q1206" s="6"/>
      <c r="R1206" s="6"/>
    </row>
    <row r="1207" spans="1:18" ht="12.75">
      <c r="A1207" s="6"/>
      <c r="C1207" s="6"/>
      <c r="D1207" s="6"/>
      <c r="E1207" s="6"/>
      <c r="J1207" s="6"/>
      <c r="K1207" s="6"/>
      <c r="L1207" s="6"/>
      <c r="M1207" s="6"/>
      <c r="N1207" s="163"/>
      <c r="O1207" s="6"/>
      <c r="P1207" s="6"/>
      <c r="Q1207" s="6"/>
      <c r="R1207" s="6"/>
    </row>
    <row r="1208" spans="1:18" ht="12.75">
      <c r="A1208" s="6"/>
      <c r="C1208" s="6"/>
      <c r="D1208" s="6"/>
      <c r="E1208" s="6"/>
      <c r="J1208" s="6"/>
      <c r="K1208" s="6"/>
      <c r="L1208" s="6"/>
      <c r="M1208" s="6"/>
      <c r="N1208" s="163"/>
      <c r="O1208" s="6"/>
      <c r="P1208" s="6"/>
      <c r="Q1208" s="6"/>
      <c r="R1208" s="6"/>
    </row>
    <row r="1209" spans="1:18" ht="12.75">
      <c r="A1209" s="6"/>
      <c r="C1209" s="6"/>
      <c r="D1209" s="6"/>
      <c r="E1209" s="6"/>
      <c r="J1209" s="6"/>
      <c r="K1209" s="6"/>
      <c r="L1209" s="6"/>
      <c r="M1209" s="6"/>
      <c r="N1209" s="163"/>
      <c r="O1209" s="6"/>
      <c r="P1209" s="6"/>
      <c r="Q1209" s="6"/>
      <c r="R1209" s="6"/>
    </row>
    <row r="1210" spans="1:18" ht="12.75">
      <c r="A1210" s="6"/>
      <c r="C1210" s="6"/>
      <c r="D1210" s="6"/>
      <c r="E1210" s="6"/>
      <c r="J1210" s="6"/>
      <c r="K1210" s="6"/>
      <c r="L1210" s="6"/>
      <c r="M1210" s="6"/>
      <c r="N1210" s="163"/>
      <c r="O1210" s="6"/>
      <c r="P1210" s="6"/>
      <c r="Q1210" s="6"/>
      <c r="R1210" s="6"/>
    </row>
    <row r="1211" spans="1:18" ht="12.75">
      <c r="A1211" s="6"/>
      <c r="C1211" s="6"/>
      <c r="D1211" s="6"/>
      <c r="E1211" s="6"/>
      <c r="J1211" s="6"/>
      <c r="K1211" s="6"/>
      <c r="L1211" s="6"/>
      <c r="M1211" s="6"/>
      <c r="N1211" s="163"/>
      <c r="O1211" s="6"/>
      <c r="P1211" s="6"/>
      <c r="Q1211" s="6"/>
      <c r="R1211" s="6"/>
    </row>
    <row r="1212" spans="1:18" ht="12.75">
      <c r="A1212" s="6"/>
      <c r="C1212" s="6"/>
      <c r="D1212" s="6"/>
      <c r="E1212" s="6"/>
      <c r="J1212" s="6"/>
      <c r="K1212" s="6"/>
      <c r="L1212" s="6"/>
      <c r="M1212" s="6"/>
      <c r="N1212" s="163"/>
      <c r="O1212" s="6"/>
      <c r="P1212" s="6"/>
      <c r="Q1212" s="6"/>
      <c r="R1212" s="6"/>
    </row>
    <row r="1213" spans="1:18" ht="12.75">
      <c r="A1213" s="6"/>
      <c r="C1213" s="6"/>
      <c r="D1213" s="6"/>
      <c r="E1213" s="6"/>
      <c r="J1213" s="6"/>
      <c r="K1213" s="6"/>
      <c r="L1213" s="6"/>
      <c r="M1213" s="6"/>
      <c r="N1213" s="163"/>
      <c r="O1213" s="6"/>
      <c r="P1213" s="6"/>
      <c r="Q1213" s="6"/>
      <c r="R1213" s="6"/>
    </row>
    <row r="1214" spans="1:18" ht="12.75">
      <c r="A1214" s="6"/>
      <c r="C1214" s="6"/>
      <c r="D1214" s="6"/>
      <c r="E1214" s="6"/>
      <c r="J1214" s="6"/>
      <c r="K1214" s="6"/>
      <c r="L1214" s="6"/>
      <c r="M1214" s="6"/>
      <c r="N1214" s="163"/>
      <c r="O1214" s="6"/>
      <c r="P1214" s="6"/>
      <c r="Q1214" s="6"/>
      <c r="R1214" s="6"/>
    </row>
    <row r="1215" spans="1:18" ht="12.75">
      <c r="A1215" s="6"/>
      <c r="C1215" s="6"/>
      <c r="D1215" s="6"/>
      <c r="E1215" s="6"/>
      <c r="J1215" s="6"/>
      <c r="K1215" s="6"/>
      <c r="L1215" s="6"/>
      <c r="M1215" s="6"/>
      <c r="N1215" s="163"/>
      <c r="O1215" s="6"/>
      <c r="P1215" s="6"/>
      <c r="Q1215" s="6"/>
      <c r="R1215" s="6"/>
    </row>
    <row r="1216" spans="1:18" ht="12.75">
      <c r="A1216" s="6"/>
      <c r="C1216" s="6"/>
      <c r="D1216" s="6"/>
      <c r="E1216" s="6"/>
      <c r="J1216" s="6"/>
      <c r="K1216" s="6"/>
      <c r="L1216" s="6"/>
      <c r="M1216" s="6"/>
      <c r="N1216" s="163"/>
      <c r="O1216" s="6"/>
      <c r="P1216" s="6"/>
      <c r="Q1216" s="6"/>
      <c r="R1216" s="6"/>
    </row>
    <row r="1217" spans="1:18" ht="12.75">
      <c r="A1217" s="6"/>
      <c r="C1217" s="6"/>
      <c r="D1217" s="6"/>
      <c r="E1217" s="6"/>
      <c r="J1217" s="6"/>
      <c r="K1217" s="6"/>
      <c r="L1217" s="6"/>
      <c r="M1217" s="6"/>
      <c r="N1217" s="163"/>
      <c r="O1217" s="6"/>
      <c r="P1217" s="6"/>
      <c r="Q1217" s="6"/>
      <c r="R1217" s="6"/>
    </row>
    <row r="1218" spans="1:18" ht="12.75">
      <c r="A1218" s="6"/>
      <c r="C1218" s="6"/>
      <c r="D1218" s="6"/>
      <c r="E1218" s="6"/>
      <c r="J1218" s="6"/>
      <c r="K1218" s="6"/>
      <c r="L1218" s="6"/>
      <c r="M1218" s="6"/>
      <c r="N1218" s="163"/>
      <c r="O1218" s="6"/>
      <c r="P1218" s="6"/>
      <c r="Q1218" s="6"/>
      <c r="R1218" s="6"/>
    </row>
    <row r="1219" spans="1:18" ht="12.75">
      <c r="A1219" s="6"/>
      <c r="C1219" s="6"/>
      <c r="D1219" s="6"/>
      <c r="E1219" s="6"/>
      <c r="J1219" s="6"/>
      <c r="K1219" s="6"/>
      <c r="L1219" s="6"/>
      <c r="M1219" s="6"/>
      <c r="N1219" s="163"/>
      <c r="O1219" s="6"/>
      <c r="P1219" s="6"/>
      <c r="Q1219" s="6"/>
      <c r="R1219" s="6"/>
    </row>
    <row r="1220" spans="1:18" ht="12.75">
      <c r="A1220" s="6"/>
      <c r="C1220" s="6"/>
      <c r="D1220" s="6"/>
      <c r="E1220" s="6"/>
      <c r="J1220" s="6"/>
      <c r="K1220" s="6"/>
      <c r="L1220" s="6"/>
      <c r="M1220" s="6"/>
      <c r="N1220" s="163"/>
      <c r="O1220" s="6"/>
      <c r="P1220" s="6"/>
      <c r="Q1220" s="6"/>
      <c r="R1220" s="6"/>
    </row>
    <row r="1221" spans="1:18" ht="12.75">
      <c r="A1221" s="6"/>
      <c r="C1221" s="6"/>
      <c r="D1221" s="6"/>
      <c r="E1221" s="6"/>
      <c r="J1221" s="6"/>
      <c r="K1221" s="6"/>
      <c r="L1221" s="6"/>
      <c r="M1221" s="6"/>
      <c r="N1221" s="163"/>
      <c r="O1221" s="6"/>
      <c r="P1221" s="6"/>
      <c r="Q1221" s="6"/>
      <c r="R1221" s="6"/>
    </row>
    <row r="1222" spans="1:18" ht="12.75">
      <c r="A1222" s="6"/>
      <c r="C1222" s="6"/>
      <c r="D1222" s="6"/>
      <c r="E1222" s="6"/>
      <c r="J1222" s="6"/>
      <c r="K1222" s="6"/>
      <c r="L1222" s="6"/>
      <c r="M1222" s="6"/>
      <c r="N1222" s="163"/>
      <c r="O1222" s="6"/>
      <c r="P1222" s="6"/>
      <c r="Q1222" s="6"/>
      <c r="R1222" s="6"/>
    </row>
    <row r="1223" spans="1:18" ht="12.75">
      <c r="A1223" s="6"/>
      <c r="C1223" s="6"/>
      <c r="D1223" s="6"/>
      <c r="E1223" s="6"/>
      <c r="J1223" s="6"/>
      <c r="K1223" s="6"/>
      <c r="L1223" s="6"/>
      <c r="M1223" s="6"/>
      <c r="N1223" s="163"/>
      <c r="O1223" s="6"/>
      <c r="P1223" s="6"/>
      <c r="Q1223" s="6"/>
      <c r="R1223" s="6"/>
    </row>
    <row r="1224" spans="1:18" ht="12.75">
      <c r="A1224" s="6"/>
      <c r="C1224" s="6"/>
      <c r="D1224" s="6"/>
      <c r="E1224" s="6"/>
      <c r="J1224" s="6"/>
      <c r="K1224" s="6"/>
      <c r="L1224" s="6"/>
      <c r="M1224" s="6"/>
      <c r="N1224" s="163"/>
      <c r="O1224" s="6"/>
      <c r="P1224" s="6"/>
      <c r="Q1224" s="6"/>
      <c r="R1224" s="6"/>
    </row>
    <row r="1225" spans="1:18" ht="12.75">
      <c r="A1225" s="6"/>
      <c r="C1225" s="6"/>
      <c r="D1225" s="6"/>
      <c r="E1225" s="6"/>
      <c r="J1225" s="6"/>
      <c r="K1225" s="6"/>
      <c r="L1225" s="6"/>
      <c r="M1225" s="6"/>
      <c r="N1225" s="163"/>
      <c r="O1225" s="6"/>
      <c r="P1225" s="6"/>
      <c r="Q1225" s="6"/>
      <c r="R1225" s="6"/>
    </row>
    <row r="1226" spans="1:18" ht="12.75">
      <c r="A1226" s="6"/>
      <c r="C1226" s="6"/>
      <c r="D1226" s="6"/>
      <c r="E1226" s="6"/>
      <c r="J1226" s="6"/>
      <c r="K1226" s="6"/>
      <c r="L1226" s="6"/>
      <c r="M1226" s="6"/>
      <c r="N1226" s="163"/>
      <c r="O1226" s="6"/>
      <c r="P1226" s="6"/>
      <c r="Q1226" s="6"/>
      <c r="R1226" s="6"/>
    </row>
    <row r="1227" spans="1:18" ht="12.75">
      <c r="A1227" s="6"/>
      <c r="C1227" s="6"/>
      <c r="D1227" s="6"/>
      <c r="E1227" s="6"/>
      <c r="J1227" s="6"/>
      <c r="K1227" s="6"/>
      <c r="L1227" s="6"/>
      <c r="M1227" s="6"/>
      <c r="N1227" s="163"/>
      <c r="O1227" s="6"/>
      <c r="P1227" s="6"/>
      <c r="Q1227" s="6"/>
      <c r="R1227" s="6"/>
    </row>
    <row r="1228" spans="1:18" ht="12.75">
      <c r="A1228" s="6"/>
      <c r="C1228" s="6"/>
      <c r="D1228" s="6"/>
      <c r="E1228" s="6"/>
      <c r="J1228" s="6"/>
      <c r="K1228" s="6"/>
      <c r="L1228" s="6"/>
      <c r="M1228" s="6"/>
      <c r="N1228" s="163"/>
      <c r="O1228" s="6"/>
      <c r="P1228" s="6"/>
      <c r="Q1228" s="6"/>
      <c r="R1228" s="6"/>
    </row>
    <row r="1229" spans="1:18" ht="12.75">
      <c r="A1229" s="6"/>
      <c r="C1229" s="6"/>
      <c r="D1229" s="6"/>
      <c r="E1229" s="6"/>
      <c r="J1229" s="6"/>
      <c r="K1229" s="6"/>
      <c r="L1229" s="6"/>
      <c r="M1229" s="6"/>
      <c r="N1229" s="163"/>
      <c r="O1229" s="6"/>
      <c r="P1229" s="6"/>
      <c r="Q1229" s="6"/>
      <c r="R1229" s="6"/>
    </row>
    <row r="1230" spans="1:18" ht="12.75">
      <c r="A1230" s="6"/>
      <c r="C1230" s="6"/>
      <c r="D1230" s="6"/>
      <c r="E1230" s="6"/>
      <c r="J1230" s="6"/>
      <c r="K1230" s="6"/>
      <c r="L1230" s="6"/>
      <c r="M1230" s="6"/>
      <c r="N1230" s="163"/>
      <c r="O1230" s="6"/>
      <c r="P1230" s="6"/>
      <c r="Q1230" s="6"/>
      <c r="R1230" s="6"/>
    </row>
    <row r="1231" spans="1:18" ht="12.75">
      <c r="A1231" s="6"/>
      <c r="C1231" s="6"/>
      <c r="D1231" s="6"/>
      <c r="E1231" s="6"/>
      <c r="J1231" s="6"/>
      <c r="K1231" s="6"/>
      <c r="L1231" s="6"/>
      <c r="M1231" s="6"/>
      <c r="N1231" s="163"/>
      <c r="O1231" s="6"/>
      <c r="P1231" s="6"/>
      <c r="Q1231" s="6"/>
      <c r="R1231" s="6"/>
    </row>
    <row r="1232" spans="1:18" ht="12.75">
      <c r="A1232" s="6"/>
      <c r="C1232" s="6"/>
      <c r="D1232" s="6"/>
      <c r="E1232" s="6"/>
      <c r="J1232" s="6"/>
      <c r="K1232" s="6"/>
      <c r="L1232" s="6"/>
      <c r="M1232" s="6"/>
      <c r="N1232" s="163"/>
      <c r="O1232" s="6"/>
      <c r="P1232" s="6"/>
      <c r="Q1232" s="6"/>
      <c r="R1232" s="6"/>
    </row>
    <row r="1233" spans="1:18" ht="12.75">
      <c r="A1233" s="6"/>
      <c r="C1233" s="6"/>
      <c r="D1233" s="6"/>
      <c r="E1233" s="6"/>
      <c r="J1233" s="6"/>
      <c r="K1233" s="6"/>
      <c r="L1233" s="6"/>
      <c r="M1233" s="6"/>
      <c r="N1233" s="163"/>
      <c r="O1233" s="6"/>
      <c r="P1233" s="6"/>
      <c r="Q1233" s="6"/>
      <c r="R1233" s="6"/>
    </row>
    <row r="1234" spans="1:18" ht="12.75">
      <c r="A1234" s="6"/>
      <c r="C1234" s="6"/>
      <c r="D1234" s="6"/>
      <c r="E1234" s="6"/>
      <c r="J1234" s="6"/>
      <c r="K1234" s="6"/>
      <c r="L1234" s="6"/>
      <c r="M1234" s="6"/>
      <c r="N1234" s="163"/>
      <c r="O1234" s="6"/>
      <c r="P1234" s="6"/>
      <c r="Q1234" s="6"/>
      <c r="R1234" s="6"/>
    </row>
    <row r="1235" spans="1:18" ht="12.75">
      <c r="A1235" s="6"/>
      <c r="C1235" s="6"/>
      <c r="D1235" s="6"/>
      <c r="E1235" s="6"/>
      <c r="J1235" s="6"/>
      <c r="K1235" s="6"/>
      <c r="L1235" s="6"/>
      <c r="M1235" s="6"/>
      <c r="N1235" s="163"/>
      <c r="O1235" s="6"/>
      <c r="P1235" s="6"/>
      <c r="Q1235" s="6"/>
      <c r="R1235" s="6"/>
    </row>
    <row r="1236" spans="1:18" ht="12.75">
      <c r="A1236" s="6"/>
      <c r="C1236" s="6"/>
      <c r="D1236" s="6"/>
      <c r="E1236" s="6"/>
      <c r="J1236" s="6"/>
      <c r="K1236" s="6"/>
      <c r="L1236" s="6"/>
      <c r="M1236" s="6"/>
      <c r="N1236" s="163"/>
      <c r="O1236" s="6"/>
      <c r="P1236" s="6"/>
      <c r="Q1236" s="6"/>
      <c r="R1236" s="6"/>
    </row>
    <row r="1237" spans="1:18" ht="12.75">
      <c r="A1237" s="6"/>
      <c r="C1237" s="6"/>
      <c r="D1237" s="6"/>
      <c r="E1237" s="6"/>
      <c r="J1237" s="6"/>
      <c r="K1237" s="6"/>
      <c r="L1237" s="6"/>
      <c r="M1237" s="6"/>
      <c r="N1237" s="163"/>
      <c r="O1237" s="6"/>
      <c r="P1237" s="6"/>
      <c r="Q1237" s="6"/>
      <c r="R1237" s="6"/>
    </row>
    <row r="1238" spans="1:18" ht="12.75">
      <c r="A1238" s="6"/>
      <c r="C1238" s="6"/>
      <c r="D1238" s="6"/>
      <c r="E1238" s="6"/>
      <c r="J1238" s="6"/>
      <c r="K1238" s="6"/>
      <c r="L1238" s="6"/>
      <c r="M1238" s="6"/>
      <c r="N1238" s="163"/>
      <c r="O1238" s="6"/>
      <c r="P1238" s="6"/>
      <c r="Q1238" s="6"/>
      <c r="R1238" s="6"/>
    </row>
    <row r="1239" spans="1:18" ht="12.75">
      <c r="A1239" s="6"/>
      <c r="C1239" s="6"/>
      <c r="D1239" s="6"/>
      <c r="E1239" s="6"/>
      <c r="J1239" s="6"/>
      <c r="K1239" s="6"/>
      <c r="L1239" s="6"/>
      <c r="M1239" s="6"/>
      <c r="N1239" s="163"/>
      <c r="O1239" s="6"/>
      <c r="P1239" s="6"/>
      <c r="Q1239" s="6"/>
      <c r="R1239" s="6"/>
    </row>
    <row r="1240" spans="1:18" ht="12.75">
      <c r="A1240" s="6"/>
      <c r="C1240" s="6"/>
      <c r="D1240" s="6"/>
      <c r="E1240" s="6"/>
      <c r="J1240" s="6"/>
      <c r="K1240" s="6"/>
      <c r="L1240" s="6"/>
      <c r="M1240" s="6"/>
      <c r="N1240" s="163"/>
      <c r="O1240" s="6"/>
      <c r="P1240" s="6"/>
      <c r="Q1240" s="6"/>
      <c r="R1240" s="6"/>
    </row>
    <row r="1241" spans="1:18" ht="12.75">
      <c r="A1241" s="6"/>
      <c r="C1241" s="6"/>
      <c r="D1241" s="6"/>
      <c r="E1241" s="6"/>
      <c r="J1241" s="6"/>
      <c r="K1241" s="6"/>
      <c r="L1241" s="6"/>
      <c r="M1241" s="6"/>
      <c r="N1241" s="163"/>
      <c r="O1241" s="6"/>
      <c r="P1241" s="6"/>
      <c r="Q1241" s="6"/>
      <c r="R1241" s="6"/>
    </row>
    <row r="1242" spans="1:18" ht="12.75">
      <c r="A1242" s="6"/>
      <c r="C1242" s="6"/>
      <c r="D1242" s="6"/>
      <c r="E1242" s="6"/>
      <c r="J1242" s="6"/>
      <c r="K1242" s="6"/>
      <c r="L1242" s="6"/>
      <c r="M1242" s="6"/>
      <c r="N1242" s="163"/>
      <c r="O1242" s="6"/>
      <c r="P1242" s="6"/>
      <c r="Q1242" s="6"/>
      <c r="R1242" s="6"/>
    </row>
    <row r="1243" spans="1:18" ht="12.75">
      <c r="A1243" s="6"/>
      <c r="C1243" s="6"/>
      <c r="D1243" s="6"/>
      <c r="E1243" s="6"/>
      <c r="J1243" s="6"/>
      <c r="K1243" s="6"/>
      <c r="L1243" s="6"/>
      <c r="M1243" s="6"/>
      <c r="N1243" s="163"/>
      <c r="O1243" s="6"/>
      <c r="P1243" s="6"/>
      <c r="Q1243" s="6"/>
      <c r="R1243" s="6"/>
    </row>
    <row r="1244" spans="1:18" ht="12.75">
      <c r="A1244" s="6"/>
      <c r="C1244" s="6"/>
      <c r="D1244" s="6"/>
      <c r="E1244" s="6"/>
      <c r="J1244" s="6"/>
      <c r="K1244" s="6"/>
      <c r="L1244" s="6"/>
      <c r="M1244" s="6"/>
      <c r="N1244" s="163"/>
      <c r="O1244" s="6"/>
      <c r="P1244" s="6"/>
      <c r="Q1244" s="6"/>
      <c r="R1244" s="6"/>
    </row>
    <row r="1245" spans="1:18" ht="12.75">
      <c r="A1245" s="6"/>
      <c r="C1245" s="6"/>
      <c r="D1245" s="6"/>
      <c r="E1245" s="6"/>
      <c r="J1245" s="6"/>
      <c r="K1245" s="6"/>
      <c r="L1245" s="6"/>
      <c r="M1245" s="6"/>
      <c r="N1245" s="163"/>
      <c r="O1245" s="6"/>
      <c r="P1245" s="6"/>
      <c r="Q1245" s="6"/>
      <c r="R1245" s="6"/>
    </row>
    <row r="1246" spans="1:18" ht="12.75">
      <c r="A1246" s="6"/>
      <c r="C1246" s="6"/>
      <c r="D1246" s="6"/>
      <c r="E1246" s="6"/>
      <c r="J1246" s="6"/>
      <c r="K1246" s="6"/>
      <c r="L1246" s="6"/>
      <c r="M1246" s="6"/>
      <c r="N1246" s="163"/>
      <c r="O1246" s="6"/>
      <c r="P1246" s="6"/>
      <c r="Q1246" s="6"/>
      <c r="R1246" s="6"/>
    </row>
    <row r="1247" spans="1:18" ht="12.75">
      <c r="A1247" s="6"/>
      <c r="C1247" s="6"/>
      <c r="D1247" s="6"/>
      <c r="E1247" s="6"/>
      <c r="J1247" s="6"/>
      <c r="K1247" s="6"/>
      <c r="L1247" s="6"/>
      <c r="M1247" s="6"/>
      <c r="N1247" s="163"/>
      <c r="O1247" s="6"/>
      <c r="P1247" s="6"/>
      <c r="Q1247" s="6"/>
      <c r="R1247" s="6"/>
    </row>
    <row r="1248" spans="1:18" ht="12.75">
      <c r="A1248" s="6"/>
      <c r="C1248" s="6"/>
      <c r="D1248" s="6"/>
      <c r="E1248" s="6"/>
      <c r="J1248" s="6"/>
      <c r="K1248" s="6"/>
      <c r="L1248" s="6"/>
      <c r="M1248" s="6"/>
      <c r="N1248" s="163"/>
      <c r="O1248" s="6"/>
      <c r="P1248" s="6"/>
      <c r="Q1248" s="6"/>
      <c r="R1248" s="6"/>
    </row>
    <row r="1249" spans="1:18" ht="12.75">
      <c r="A1249" s="6"/>
      <c r="C1249" s="6"/>
      <c r="D1249" s="6"/>
      <c r="E1249" s="6"/>
      <c r="J1249" s="6"/>
      <c r="K1249" s="6"/>
      <c r="L1249" s="6"/>
      <c r="M1249" s="6"/>
      <c r="N1249" s="163"/>
      <c r="O1249" s="6"/>
      <c r="P1249" s="6"/>
      <c r="Q1249" s="6"/>
      <c r="R1249" s="6"/>
    </row>
    <row r="1250" spans="1:18" ht="12.75">
      <c r="A1250" s="6"/>
      <c r="C1250" s="6"/>
      <c r="D1250" s="6"/>
      <c r="E1250" s="6"/>
      <c r="J1250" s="6"/>
      <c r="K1250" s="6"/>
      <c r="L1250" s="6"/>
      <c r="M1250" s="6"/>
      <c r="N1250" s="163"/>
      <c r="O1250" s="6"/>
      <c r="P1250" s="6"/>
      <c r="Q1250" s="6"/>
      <c r="R1250" s="6"/>
    </row>
    <row r="1251" spans="1:18" ht="12.75">
      <c r="A1251" s="6"/>
      <c r="C1251" s="6"/>
      <c r="D1251" s="6"/>
      <c r="E1251" s="6"/>
      <c r="J1251" s="6"/>
      <c r="K1251" s="6"/>
      <c r="L1251" s="6"/>
      <c r="M1251" s="6"/>
      <c r="N1251" s="163"/>
      <c r="O1251" s="6"/>
      <c r="P1251" s="6"/>
      <c r="Q1251" s="6"/>
      <c r="R1251" s="6"/>
    </row>
    <row r="1252" spans="1:18" ht="12.75">
      <c r="A1252" s="6"/>
      <c r="C1252" s="6"/>
      <c r="D1252" s="6"/>
      <c r="E1252" s="6"/>
      <c r="J1252" s="6"/>
      <c r="K1252" s="6"/>
      <c r="L1252" s="6"/>
      <c r="M1252" s="6"/>
      <c r="N1252" s="163"/>
      <c r="O1252" s="6"/>
      <c r="P1252" s="6"/>
      <c r="Q1252" s="6"/>
      <c r="R1252" s="6"/>
    </row>
    <row r="1253" spans="1:18" ht="12.75">
      <c r="A1253" s="6"/>
      <c r="C1253" s="6"/>
      <c r="D1253" s="6"/>
      <c r="E1253" s="6"/>
      <c r="J1253" s="6"/>
      <c r="K1253" s="6"/>
      <c r="L1253" s="6"/>
      <c r="M1253" s="6"/>
      <c r="N1253" s="163"/>
      <c r="O1253" s="6"/>
      <c r="P1253" s="6"/>
      <c r="Q1253" s="6"/>
      <c r="R1253" s="6"/>
    </row>
    <row r="1254" spans="1:18" ht="12.75">
      <c r="A1254" s="6"/>
      <c r="C1254" s="6"/>
      <c r="D1254" s="6"/>
      <c r="E1254" s="6"/>
      <c r="J1254" s="6"/>
      <c r="K1254" s="6"/>
      <c r="L1254" s="6"/>
      <c r="M1254" s="6"/>
      <c r="N1254" s="163"/>
      <c r="O1254" s="6"/>
      <c r="P1254" s="6"/>
      <c r="Q1254" s="6"/>
      <c r="R1254" s="6"/>
    </row>
    <row r="1255" spans="1:18" ht="12.75">
      <c r="A1255" s="6"/>
      <c r="C1255" s="6"/>
      <c r="D1255" s="6"/>
      <c r="E1255" s="6"/>
      <c r="J1255" s="6"/>
      <c r="K1255" s="6"/>
      <c r="L1255" s="6"/>
      <c r="M1255" s="6"/>
      <c r="N1255" s="163"/>
      <c r="O1255" s="6"/>
      <c r="P1255" s="6"/>
      <c r="Q1255" s="6"/>
      <c r="R1255" s="6"/>
    </row>
    <row r="1256" spans="1:18" ht="12.75">
      <c r="A1256" s="6"/>
      <c r="C1256" s="6"/>
      <c r="D1256" s="6"/>
      <c r="E1256" s="6"/>
      <c r="J1256" s="6"/>
      <c r="K1256" s="6"/>
      <c r="L1256" s="6"/>
      <c r="M1256" s="6"/>
      <c r="N1256" s="163"/>
      <c r="O1256" s="6"/>
      <c r="P1256" s="6"/>
      <c r="Q1256" s="6"/>
      <c r="R1256" s="6"/>
    </row>
    <row r="1257" spans="1:18" ht="12.75">
      <c r="A1257" s="6"/>
      <c r="C1257" s="6"/>
      <c r="D1257" s="6"/>
      <c r="E1257" s="6"/>
      <c r="J1257" s="6"/>
      <c r="K1257" s="6"/>
      <c r="L1257" s="6"/>
      <c r="M1257" s="6"/>
      <c r="N1257" s="163"/>
      <c r="O1257" s="6"/>
      <c r="P1257" s="6"/>
      <c r="Q1257" s="6"/>
      <c r="R1257" s="6"/>
    </row>
    <row r="1258" spans="1:18" ht="12.75">
      <c r="A1258" s="6"/>
      <c r="C1258" s="6"/>
      <c r="D1258" s="6"/>
      <c r="E1258" s="6"/>
      <c r="J1258" s="6"/>
      <c r="K1258" s="6"/>
      <c r="L1258" s="6"/>
      <c r="M1258" s="6"/>
      <c r="N1258" s="163"/>
      <c r="O1258" s="6"/>
      <c r="P1258" s="6"/>
      <c r="Q1258" s="6"/>
      <c r="R1258" s="6"/>
    </row>
    <row r="1259" spans="1:18" ht="12.75">
      <c r="A1259" s="6"/>
      <c r="C1259" s="6"/>
      <c r="D1259" s="6"/>
      <c r="E1259" s="6"/>
      <c r="J1259" s="6"/>
      <c r="K1259" s="6"/>
      <c r="L1259" s="6"/>
      <c r="M1259" s="6"/>
      <c r="N1259" s="163"/>
      <c r="O1259" s="6"/>
      <c r="P1259" s="6"/>
      <c r="Q1259" s="6"/>
      <c r="R1259" s="6"/>
    </row>
    <row r="1260" spans="1:18" ht="12.75">
      <c r="A1260" s="6"/>
      <c r="C1260" s="6"/>
      <c r="D1260" s="6"/>
      <c r="E1260" s="6"/>
      <c r="J1260" s="6"/>
      <c r="K1260" s="6"/>
      <c r="L1260" s="6"/>
      <c r="M1260" s="6"/>
      <c r="N1260" s="163"/>
      <c r="O1260" s="6"/>
      <c r="P1260" s="6"/>
      <c r="Q1260" s="6"/>
      <c r="R1260" s="6"/>
    </row>
    <row r="1261" spans="1:18" ht="12.75">
      <c r="A1261" s="6"/>
      <c r="C1261" s="6"/>
      <c r="D1261" s="6"/>
      <c r="E1261" s="6"/>
      <c r="J1261" s="6"/>
      <c r="K1261" s="6"/>
      <c r="L1261" s="6"/>
      <c r="M1261" s="6"/>
      <c r="N1261" s="163"/>
      <c r="O1261" s="6"/>
      <c r="P1261" s="6"/>
      <c r="Q1261" s="6"/>
      <c r="R1261" s="6"/>
    </row>
    <row r="1262" spans="1:18" ht="12.75">
      <c r="A1262" s="6"/>
      <c r="C1262" s="6"/>
      <c r="D1262" s="6"/>
      <c r="E1262" s="6"/>
      <c r="J1262" s="6"/>
      <c r="K1262" s="6"/>
      <c r="L1262" s="6"/>
      <c r="M1262" s="6"/>
      <c r="N1262" s="163"/>
      <c r="O1262" s="6"/>
      <c r="P1262" s="6"/>
      <c r="Q1262" s="6"/>
      <c r="R1262" s="6"/>
    </row>
    <row r="1263" spans="1:18" ht="12.75">
      <c r="A1263" s="6"/>
      <c r="C1263" s="6"/>
      <c r="D1263" s="6"/>
      <c r="E1263" s="6"/>
      <c r="J1263" s="6"/>
      <c r="K1263" s="6"/>
      <c r="L1263" s="6"/>
      <c r="M1263" s="6"/>
      <c r="N1263" s="163"/>
      <c r="O1263" s="6"/>
      <c r="P1263" s="6"/>
      <c r="Q1263" s="6"/>
      <c r="R1263" s="6"/>
    </row>
    <row r="1264" spans="1:18" ht="12.75">
      <c r="A1264" s="6"/>
      <c r="C1264" s="6"/>
      <c r="D1264" s="6"/>
      <c r="E1264" s="6"/>
      <c r="J1264" s="6"/>
      <c r="K1264" s="6"/>
      <c r="L1264" s="6"/>
      <c r="M1264" s="6"/>
      <c r="N1264" s="163"/>
      <c r="O1264" s="6"/>
      <c r="P1264" s="6"/>
      <c r="Q1264" s="6"/>
      <c r="R1264" s="6"/>
    </row>
    <row r="1265" spans="1:18" ht="12.75">
      <c r="A1265" s="6"/>
      <c r="C1265" s="6"/>
      <c r="D1265" s="6"/>
      <c r="E1265" s="6"/>
      <c r="J1265" s="6"/>
      <c r="K1265" s="6"/>
      <c r="L1265" s="6"/>
      <c r="M1265" s="6"/>
      <c r="N1265" s="163"/>
      <c r="O1265" s="6"/>
      <c r="P1265" s="6"/>
      <c r="Q1265" s="6"/>
      <c r="R1265" s="6"/>
    </row>
    <row r="1266" spans="1:18" ht="12.75">
      <c r="A1266" s="6"/>
      <c r="C1266" s="6"/>
      <c r="D1266" s="6"/>
      <c r="E1266" s="6"/>
      <c r="J1266" s="6"/>
      <c r="K1266" s="6"/>
      <c r="L1266" s="6"/>
      <c r="M1266" s="6"/>
      <c r="N1266" s="163"/>
      <c r="O1266" s="6"/>
      <c r="P1266" s="6"/>
      <c r="Q1266" s="6"/>
      <c r="R1266" s="6"/>
    </row>
    <row r="1267" spans="1:18" ht="12.75">
      <c r="A1267" s="6"/>
      <c r="C1267" s="6"/>
      <c r="D1267" s="6"/>
      <c r="E1267" s="6"/>
      <c r="J1267" s="6"/>
      <c r="K1267" s="6"/>
      <c r="L1267" s="6"/>
      <c r="M1267" s="6"/>
      <c r="N1267" s="163"/>
      <c r="O1267" s="6"/>
      <c r="P1267" s="6"/>
      <c r="Q1267" s="6"/>
      <c r="R1267" s="6"/>
    </row>
    <row r="1268" spans="1:18" ht="12.75">
      <c r="A1268" s="6"/>
      <c r="C1268" s="6"/>
      <c r="D1268" s="6"/>
      <c r="E1268" s="6"/>
      <c r="J1268" s="6"/>
      <c r="K1268" s="6"/>
      <c r="L1268" s="6"/>
      <c r="M1268" s="6"/>
      <c r="N1268" s="163"/>
      <c r="O1268" s="6"/>
      <c r="P1268" s="6"/>
      <c r="Q1268" s="6"/>
      <c r="R1268" s="6"/>
    </row>
    <row r="1269" spans="1:18" ht="12.75">
      <c r="A1269" s="6"/>
      <c r="C1269" s="6"/>
      <c r="D1269" s="6"/>
      <c r="E1269" s="6"/>
      <c r="J1269" s="6"/>
      <c r="K1269" s="6"/>
      <c r="L1269" s="6"/>
      <c r="M1269" s="6"/>
      <c r="N1269" s="163"/>
      <c r="O1269" s="6"/>
      <c r="P1269" s="6"/>
      <c r="Q1269" s="6"/>
      <c r="R1269" s="6"/>
    </row>
    <row r="1270" spans="1:18" ht="12.75">
      <c r="A1270" s="6"/>
      <c r="C1270" s="6"/>
      <c r="D1270" s="6"/>
      <c r="E1270" s="6"/>
      <c r="J1270" s="6"/>
      <c r="K1270" s="6"/>
      <c r="L1270" s="6"/>
      <c r="M1270" s="6"/>
      <c r="N1270" s="163"/>
      <c r="O1270" s="6"/>
      <c r="P1270" s="6"/>
      <c r="Q1270" s="6"/>
      <c r="R1270" s="6"/>
    </row>
    <row r="1271" spans="1:18" ht="12.75">
      <c r="A1271" s="6"/>
      <c r="C1271" s="6"/>
      <c r="D1271" s="6"/>
      <c r="E1271" s="6"/>
      <c r="J1271" s="6"/>
      <c r="K1271" s="6"/>
      <c r="L1271" s="6"/>
      <c r="M1271" s="6"/>
      <c r="N1271" s="163"/>
      <c r="O1271" s="6"/>
      <c r="P1271" s="6"/>
      <c r="Q1271" s="6"/>
      <c r="R1271" s="6"/>
    </row>
    <row r="1272" spans="1:18" ht="12.75">
      <c r="A1272" s="6"/>
      <c r="C1272" s="6"/>
      <c r="D1272" s="6"/>
      <c r="E1272" s="6"/>
      <c r="J1272" s="6"/>
      <c r="K1272" s="6"/>
      <c r="L1272" s="6"/>
      <c r="M1272" s="6"/>
      <c r="N1272" s="163"/>
      <c r="O1272" s="6"/>
      <c r="P1272" s="6"/>
      <c r="Q1272" s="6"/>
      <c r="R1272" s="6"/>
    </row>
    <row r="1273" spans="1:18" ht="12.75">
      <c r="A1273" s="6"/>
      <c r="C1273" s="6"/>
      <c r="D1273" s="6"/>
      <c r="E1273" s="6"/>
      <c r="J1273" s="6"/>
      <c r="K1273" s="6"/>
      <c r="L1273" s="6"/>
      <c r="M1273" s="6"/>
      <c r="N1273" s="163"/>
      <c r="O1273" s="6"/>
      <c r="P1273" s="6"/>
      <c r="Q1273" s="6"/>
      <c r="R1273" s="6"/>
    </row>
    <row r="1274" spans="1:18" ht="12.75">
      <c r="A1274" s="6"/>
      <c r="C1274" s="6"/>
      <c r="D1274" s="6"/>
      <c r="E1274" s="6"/>
      <c r="J1274" s="6"/>
      <c r="K1274" s="6"/>
      <c r="L1274" s="6"/>
      <c r="M1274" s="6"/>
      <c r="N1274" s="163"/>
      <c r="O1274" s="6"/>
      <c r="P1274" s="6"/>
      <c r="Q1274" s="6"/>
      <c r="R1274" s="6"/>
    </row>
    <row r="1275" spans="1:18" ht="12.75">
      <c r="A1275" s="6"/>
      <c r="C1275" s="6"/>
      <c r="D1275" s="6"/>
      <c r="E1275" s="6"/>
      <c r="J1275" s="6"/>
      <c r="K1275" s="6"/>
      <c r="L1275" s="6"/>
      <c r="M1275" s="6"/>
      <c r="N1275" s="163"/>
      <c r="O1275" s="6"/>
      <c r="P1275" s="6"/>
      <c r="Q1275" s="6"/>
      <c r="R1275" s="6"/>
    </row>
    <row r="1276" spans="1:18" ht="12.75">
      <c r="A1276" s="6"/>
      <c r="C1276" s="6"/>
      <c r="D1276" s="6"/>
      <c r="E1276" s="6"/>
      <c r="J1276" s="6"/>
      <c r="K1276" s="6"/>
      <c r="L1276" s="6"/>
      <c r="M1276" s="6"/>
      <c r="N1276" s="163"/>
      <c r="O1276" s="6"/>
      <c r="P1276" s="6"/>
      <c r="Q1276" s="6"/>
      <c r="R1276" s="6"/>
    </row>
    <row r="1277" spans="1:18" ht="12.75">
      <c r="A1277" s="6"/>
      <c r="C1277" s="6"/>
      <c r="D1277" s="6"/>
      <c r="E1277" s="6"/>
      <c r="J1277" s="6"/>
      <c r="K1277" s="6"/>
      <c r="L1277" s="6"/>
      <c r="M1277" s="6"/>
      <c r="N1277" s="163"/>
      <c r="O1277" s="6"/>
      <c r="P1277" s="6"/>
      <c r="Q1277" s="6"/>
      <c r="R1277" s="6"/>
    </row>
    <row r="1278" spans="1:18" ht="12.75">
      <c r="A1278" s="6"/>
      <c r="C1278" s="6"/>
      <c r="D1278" s="6"/>
      <c r="E1278" s="6"/>
      <c r="J1278" s="6"/>
      <c r="K1278" s="6"/>
      <c r="L1278" s="6"/>
      <c r="M1278" s="6"/>
      <c r="N1278" s="163"/>
      <c r="O1278" s="6"/>
      <c r="P1278" s="6"/>
      <c r="Q1278" s="6"/>
      <c r="R1278" s="6"/>
    </row>
    <row r="1279" spans="1:18" ht="12.75">
      <c r="A1279" s="6"/>
      <c r="C1279" s="6"/>
      <c r="D1279" s="6"/>
      <c r="E1279" s="6"/>
      <c r="J1279" s="6"/>
      <c r="K1279" s="6"/>
      <c r="L1279" s="6"/>
      <c r="M1279" s="6"/>
      <c r="N1279" s="163"/>
      <c r="O1279" s="6"/>
      <c r="P1279" s="6"/>
      <c r="Q1279" s="6"/>
      <c r="R1279" s="6"/>
    </row>
    <row r="1280" spans="1:18" ht="12.75">
      <c r="A1280" s="6"/>
      <c r="C1280" s="6"/>
      <c r="D1280" s="6"/>
      <c r="E1280" s="6"/>
      <c r="J1280" s="6"/>
      <c r="K1280" s="6"/>
      <c r="L1280" s="6"/>
      <c r="M1280" s="6"/>
      <c r="N1280" s="163"/>
      <c r="O1280" s="6"/>
      <c r="P1280" s="6"/>
      <c r="Q1280" s="6"/>
      <c r="R1280" s="6"/>
    </row>
    <row r="1281" spans="1:18" ht="12.75">
      <c r="A1281" s="6"/>
      <c r="C1281" s="6"/>
      <c r="D1281" s="6"/>
      <c r="E1281" s="6"/>
      <c r="J1281" s="6"/>
      <c r="K1281" s="6"/>
      <c r="L1281" s="6"/>
      <c r="M1281" s="6"/>
      <c r="N1281" s="163"/>
      <c r="O1281" s="6"/>
      <c r="P1281" s="6"/>
      <c r="Q1281" s="6"/>
      <c r="R1281" s="6"/>
    </row>
    <row r="1282" spans="1:18" ht="12.75">
      <c r="A1282" s="6"/>
      <c r="C1282" s="6"/>
      <c r="D1282" s="6"/>
      <c r="E1282" s="6"/>
      <c r="J1282" s="6"/>
      <c r="K1282" s="6"/>
      <c r="L1282" s="6"/>
      <c r="M1282" s="6"/>
      <c r="N1282" s="163"/>
      <c r="O1282" s="6"/>
      <c r="P1282" s="6"/>
      <c r="Q1282" s="6"/>
      <c r="R1282" s="6"/>
    </row>
    <row r="1283" spans="1:18" ht="12.75">
      <c r="A1283" s="6"/>
      <c r="C1283" s="6"/>
      <c r="D1283" s="6"/>
      <c r="E1283" s="6"/>
      <c r="J1283" s="6"/>
      <c r="K1283" s="6"/>
      <c r="L1283" s="6"/>
      <c r="M1283" s="6"/>
      <c r="N1283" s="163"/>
      <c r="O1283" s="6"/>
      <c r="P1283" s="6"/>
      <c r="Q1283" s="6"/>
      <c r="R1283" s="6"/>
    </row>
    <row r="1284" spans="1:18" ht="12.75">
      <c r="A1284" s="6"/>
      <c r="C1284" s="6"/>
      <c r="D1284" s="6"/>
      <c r="E1284" s="6"/>
      <c r="J1284" s="6"/>
      <c r="K1284" s="6"/>
      <c r="L1284" s="6"/>
      <c r="M1284" s="6"/>
      <c r="N1284" s="163"/>
      <c r="O1284" s="6"/>
      <c r="P1284" s="6"/>
      <c r="Q1284" s="6"/>
      <c r="R1284" s="6"/>
    </row>
    <row r="1285" spans="1:18" ht="12.75">
      <c r="A1285" s="6"/>
      <c r="C1285" s="6"/>
      <c r="D1285" s="6"/>
      <c r="E1285" s="6"/>
      <c r="J1285" s="6"/>
      <c r="K1285" s="6"/>
      <c r="L1285" s="6"/>
      <c r="M1285" s="6"/>
      <c r="N1285" s="163"/>
      <c r="O1285" s="6"/>
      <c r="P1285" s="6"/>
      <c r="Q1285" s="6"/>
      <c r="R1285" s="6"/>
    </row>
    <row r="1286" spans="1:18" ht="12.75">
      <c r="A1286" s="6"/>
      <c r="C1286" s="6"/>
      <c r="D1286" s="6"/>
      <c r="E1286" s="6"/>
      <c r="J1286" s="6"/>
      <c r="K1286" s="6"/>
      <c r="L1286" s="6"/>
      <c r="M1286" s="6"/>
      <c r="N1286" s="163"/>
      <c r="O1286" s="6"/>
      <c r="P1286" s="6"/>
      <c r="Q1286" s="6"/>
      <c r="R1286" s="6"/>
    </row>
    <row r="1287" spans="1:18" ht="12.75">
      <c r="A1287" s="6"/>
      <c r="C1287" s="6"/>
      <c r="D1287" s="6"/>
      <c r="E1287" s="6"/>
      <c r="J1287" s="6"/>
      <c r="K1287" s="6"/>
      <c r="L1287" s="6"/>
      <c r="M1287" s="6"/>
      <c r="N1287" s="163"/>
      <c r="O1287" s="6"/>
      <c r="P1287" s="6"/>
      <c r="Q1287" s="6"/>
      <c r="R1287" s="6"/>
    </row>
    <row r="1288" spans="1:18" ht="12.75">
      <c r="A1288" s="6"/>
      <c r="C1288" s="6"/>
      <c r="D1288" s="6"/>
      <c r="E1288" s="6"/>
      <c r="J1288" s="6"/>
      <c r="K1288" s="6"/>
      <c r="L1288" s="6"/>
      <c r="M1288" s="6"/>
      <c r="N1288" s="163"/>
      <c r="O1288" s="6"/>
      <c r="P1288" s="6"/>
      <c r="Q1288" s="6"/>
      <c r="R1288" s="6"/>
    </row>
    <row r="1289" spans="1:18" ht="12.75">
      <c r="A1289" s="6"/>
      <c r="C1289" s="6"/>
      <c r="D1289" s="6"/>
      <c r="E1289" s="6"/>
      <c r="J1289" s="6"/>
      <c r="K1289" s="6"/>
      <c r="L1289" s="6"/>
      <c r="M1289" s="6"/>
      <c r="N1289" s="163"/>
      <c r="O1289" s="6"/>
      <c r="P1289" s="6"/>
      <c r="Q1289" s="6"/>
      <c r="R1289" s="6"/>
    </row>
    <row r="1290" spans="1:18" ht="12.75">
      <c r="A1290" s="6"/>
      <c r="C1290" s="6"/>
      <c r="D1290" s="6"/>
      <c r="E1290" s="6"/>
      <c r="J1290" s="6"/>
      <c r="K1290" s="6"/>
      <c r="L1290" s="6"/>
      <c r="M1290" s="6"/>
      <c r="N1290" s="163"/>
      <c r="O1290" s="6"/>
      <c r="P1290" s="6"/>
      <c r="Q1290" s="6"/>
      <c r="R1290" s="6"/>
    </row>
    <row r="1291" spans="1:18" ht="12.75">
      <c r="A1291" s="6"/>
      <c r="C1291" s="6"/>
      <c r="D1291" s="6"/>
      <c r="E1291" s="6"/>
      <c r="J1291" s="6"/>
      <c r="K1291" s="6"/>
      <c r="L1291" s="6"/>
      <c r="M1291" s="6"/>
      <c r="N1291" s="163"/>
      <c r="O1291" s="6"/>
      <c r="P1291" s="6"/>
      <c r="Q1291" s="6"/>
      <c r="R1291" s="6"/>
    </row>
    <row r="1292" spans="1:18" ht="12.75">
      <c r="A1292" s="6"/>
      <c r="C1292" s="6"/>
      <c r="D1292" s="6"/>
      <c r="E1292" s="6"/>
      <c r="J1292" s="6"/>
      <c r="K1292" s="6"/>
      <c r="L1292" s="6"/>
      <c r="M1292" s="6"/>
      <c r="N1292" s="163"/>
      <c r="O1292" s="6"/>
      <c r="P1292" s="6"/>
      <c r="Q1292" s="6"/>
      <c r="R1292" s="6"/>
    </row>
    <row r="1293" spans="1:18" ht="12.75">
      <c r="A1293" s="6"/>
      <c r="C1293" s="6"/>
      <c r="D1293" s="6"/>
      <c r="E1293" s="6"/>
      <c r="J1293" s="6"/>
      <c r="K1293" s="6"/>
      <c r="L1293" s="6"/>
      <c r="M1293" s="6"/>
      <c r="N1293" s="163"/>
      <c r="O1293" s="6"/>
      <c r="P1293" s="6"/>
      <c r="Q1293" s="6"/>
      <c r="R1293" s="6"/>
    </row>
    <row r="1294" spans="1:18" ht="12.75">
      <c r="A1294" s="6"/>
      <c r="C1294" s="6"/>
      <c r="D1294" s="6"/>
      <c r="E1294" s="6"/>
      <c r="J1294" s="6"/>
      <c r="K1294" s="6"/>
      <c r="L1294" s="6"/>
      <c r="M1294" s="6"/>
      <c r="N1294" s="163"/>
      <c r="O1294" s="6"/>
      <c r="P1294" s="6"/>
      <c r="Q1294" s="6"/>
      <c r="R1294" s="6"/>
    </row>
    <row r="1295" spans="1:18" ht="12.75">
      <c r="A1295" s="6"/>
      <c r="C1295" s="6"/>
      <c r="D1295" s="6"/>
      <c r="E1295" s="6"/>
      <c r="J1295" s="6"/>
      <c r="K1295" s="6"/>
      <c r="L1295" s="6"/>
      <c r="M1295" s="6"/>
      <c r="N1295" s="163"/>
      <c r="O1295" s="6"/>
      <c r="P1295" s="6"/>
      <c r="Q1295" s="6"/>
      <c r="R1295" s="6"/>
    </row>
    <row r="1296" spans="1:18" ht="12.75">
      <c r="A1296" s="6"/>
      <c r="C1296" s="6"/>
      <c r="D1296" s="6"/>
      <c r="E1296" s="6"/>
      <c r="J1296" s="6"/>
      <c r="K1296" s="6"/>
      <c r="L1296" s="6"/>
      <c r="M1296" s="6"/>
      <c r="N1296" s="163"/>
      <c r="O1296" s="6"/>
      <c r="P1296" s="6"/>
      <c r="Q1296" s="6"/>
      <c r="R1296" s="6"/>
    </row>
    <row r="1297" spans="1:18" ht="12.75">
      <c r="A1297" s="6"/>
      <c r="C1297" s="6"/>
      <c r="D1297" s="6"/>
      <c r="E1297" s="6"/>
      <c r="J1297" s="6"/>
      <c r="K1297" s="6"/>
      <c r="L1297" s="6"/>
      <c r="M1297" s="6"/>
      <c r="N1297" s="163"/>
      <c r="O1297" s="6"/>
      <c r="P1297" s="6"/>
      <c r="Q1297" s="6"/>
      <c r="R1297" s="6"/>
    </row>
    <row r="1298" spans="1:18" ht="12.75">
      <c r="A1298" s="6"/>
      <c r="C1298" s="6"/>
      <c r="D1298" s="6"/>
      <c r="E1298" s="6"/>
      <c r="J1298" s="6"/>
      <c r="K1298" s="6"/>
      <c r="L1298" s="6"/>
      <c r="M1298" s="6"/>
      <c r="N1298" s="163"/>
      <c r="O1298" s="6"/>
      <c r="P1298" s="6"/>
      <c r="Q1298" s="6"/>
      <c r="R1298" s="6"/>
    </row>
    <row r="1299" spans="1:18" ht="12.75">
      <c r="A1299" s="6"/>
      <c r="C1299" s="6"/>
      <c r="D1299" s="6"/>
      <c r="E1299" s="6"/>
      <c r="J1299" s="6"/>
      <c r="K1299" s="6"/>
      <c r="L1299" s="6"/>
      <c r="M1299" s="6"/>
      <c r="N1299" s="163"/>
      <c r="O1299" s="6"/>
      <c r="P1299" s="6"/>
      <c r="Q1299" s="6"/>
      <c r="R1299" s="6"/>
    </row>
    <row r="1300" spans="1:18" ht="12.75">
      <c r="A1300" s="6"/>
      <c r="C1300" s="6"/>
      <c r="D1300" s="6"/>
      <c r="E1300" s="6"/>
      <c r="J1300" s="6"/>
      <c r="K1300" s="6"/>
      <c r="L1300" s="6"/>
      <c r="M1300" s="6"/>
      <c r="N1300" s="163"/>
      <c r="O1300" s="6"/>
      <c r="P1300" s="6"/>
      <c r="Q1300" s="6"/>
      <c r="R1300" s="6"/>
    </row>
    <row r="1301" spans="1:18" ht="12.75">
      <c r="A1301" s="6"/>
      <c r="C1301" s="6"/>
      <c r="D1301" s="6"/>
      <c r="E1301" s="6"/>
      <c r="J1301" s="6"/>
      <c r="K1301" s="6"/>
      <c r="L1301" s="6"/>
      <c r="M1301" s="6"/>
      <c r="N1301" s="163"/>
      <c r="O1301" s="6"/>
      <c r="P1301" s="6"/>
      <c r="Q1301" s="6"/>
      <c r="R1301" s="6"/>
    </row>
    <row r="1302" spans="1:18" ht="12.75">
      <c r="A1302" s="6"/>
      <c r="C1302" s="6"/>
      <c r="D1302" s="6"/>
      <c r="E1302" s="6"/>
      <c r="J1302" s="6"/>
      <c r="K1302" s="6"/>
      <c r="L1302" s="6"/>
      <c r="M1302" s="6"/>
      <c r="N1302" s="163"/>
      <c r="O1302" s="6"/>
      <c r="P1302" s="6"/>
      <c r="Q1302" s="6"/>
      <c r="R1302" s="6"/>
    </row>
    <row r="1303" spans="1:18" ht="12.75">
      <c r="A1303" s="6"/>
      <c r="C1303" s="6"/>
      <c r="D1303" s="6"/>
      <c r="E1303" s="6"/>
      <c r="J1303" s="6"/>
      <c r="K1303" s="6"/>
      <c r="L1303" s="6"/>
      <c r="M1303" s="6"/>
      <c r="N1303" s="163"/>
      <c r="O1303" s="6"/>
      <c r="P1303" s="6"/>
      <c r="Q1303" s="6"/>
      <c r="R1303" s="6"/>
    </row>
    <row r="1304" spans="1:18" ht="12.75">
      <c r="A1304" s="6"/>
      <c r="C1304" s="6"/>
      <c r="D1304" s="6"/>
      <c r="E1304" s="6"/>
      <c r="J1304" s="6"/>
      <c r="K1304" s="6"/>
      <c r="L1304" s="6"/>
      <c r="M1304" s="6"/>
      <c r="N1304" s="163"/>
      <c r="O1304" s="6"/>
      <c r="P1304" s="6"/>
      <c r="Q1304" s="6"/>
      <c r="R1304" s="6"/>
    </row>
    <row r="1305" spans="1:18" ht="12.75">
      <c r="A1305" s="6"/>
      <c r="C1305" s="6"/>
      <c r="D1305" s="6"/>
      <c r="E1305" s="6"/>
      <c r="J1305" s="6"/>
      <c r="K1305" s="6"/>
      <c r="L1305" s="6"/>
      <c r="M1305" s="6"/>
      <c r="N1305" s="163"/>
      <c r="O1305" s="6"/>
      <c r="P1305" s="6"/>
      <c r="Q1305" s="6"/>
      <c r="R1305" s="6"/>
    </row>
    <row r="1306" spans="1:18" ht="12.75">
      <c r="A1306" s="6"/>
      <c r="C1306" s="6"/>
      <c r="D1306" s="6"/>
      <c r="E1306" s="6"/>
      <c r="J1306" s="6"/>
      <c r="K1306" s="6"/>
      <c r="L1306" s="6"/>
      <c r="M1306" s="6"/>
      <c r="N1306" s="163"/>
      <c r="O1306" s="6"/>
      <c r="P1306" s="6"/>
      <c r="Q1306" s="6"/>
      <c r="R1306" s="6"/>
    </row>
    <row r="1307" spans="1:18" ht="12.75">
      <c r="A1307" s="6"/>
      <c r="C1307" s="6"/>
      <c r="D1307" s="6"/>
      <c r="E1307" s="6"/>
      <c r="J1307" s="6"/>
      <c r="K1307" s="6"/>
      <c r="L1307" s="6"/>
      <c r="M1307" s="6"/>
      <c r="N1307" s="163"/>
      <c r="O1307" s="6"/>
      <c r="P1307" s="6"/>
      <c r="Q1307" s="6"/>
      <c r="R1307" s="6"/>
    </row>
    <row r="1308" spans="1:18" ht="12.75">
      <c r="A1308" s="6"/>
      <c r="C1308" s="6"/>
      <c r="D1308" s="6"/>
      <c r="E1308" s="6"/>
      <c r="J1308" s="6"/>
      <c r="K1308" s="6"/>
      <c r="L1308" s="6"/>
      <c r="M1308" s="6"/>
      <c r="N1308" s="163"/>
      <c r="O1308" s="6"/>
      <c r="P1308" s="6"/>
      <c r="Q1308" s="6"/>
      <c r="R1308" s="6"/>
    </row>
    <row r="1309" spans="1:18" ht="12.75">
      <c r="A1309" s="6"/>
      <c r="C1309" s="6"/>
      <c r="D1309" s="6"/>
      <c r="E1309" s="6"/>
      <c r="J1309" s="6"/>
      <c r="K1309" s="6"/>
      <c r="L1309" s="6"/>
      <c r="M1309" s="6"/>
      <c r="N1309" s="163"/>
      <c r="O1309" s="6"/>
      <c r="P1309" s="6"/>
      <c r="Q1309" s="6"/>
      <c r="R1309" s="6"/>
    </row>
    <row r="1310" spans="1:18" ht="12.75">
      <c r="A1310" s="6"/>
      <c r="C1310" s="6"/>
      <c r="D1310" s="6"/>
      <c r="E1310" s="6"/>
      <c r="J1310" s="6"/>
      <c r="K1310" s="6"/>
      <c r="L1310" s="6"/>
      <c r="M1310" s="6"/>
      <c r="N1310" s="163"/>
      <c r="O1310" s="6"/>
      <c r="P1310" s="6"/>
      <c r="Q1310" s="6"/>
      <c r="R1310" s="6"/>
    </row>
    <row r="1311" spans="1:18" ht="12.75">
      <c r="A1311" s="6"/>
      <c r="C1311" s="6"/>
      <c r="D1311" s="6"/>
      <c r="E1311" s="6"/>
      <c r="J1311" s="6"/>
      <c r="K1311" s="6"/>
      <c r="L1311" s="6"/>
      <c r="M1311" s="6"/>
      <c r="N1311" s="163"/>
      <c r="O1311" s="6"/>
      <c r="P1311" s="6"/>
      <c r="Q1311" s="6"/>
      <c r="R1311" s="6"/>
    </row>
    <row r="1312" spans="1:18" ht="12.75">
      <c r="A1312" s="6"/>
      <c r="C1312" s="6"/>
      <c r="D1312" s="6"/>
      <c r="E1312" s="6"/>
      <c r="J1312" s="6"/>
      <c r="K1312" s="6"/>
      <c r="L1312" s="6"/>
      <c r="M1312" s="6"/>
      <c r="N1312" s="163"/>
      <c r="O1312" s="6"/>
      <c r="P1312" s="6"/>
      <c r="Q1312" s="6"/>
      <c r="R1312" s="6"/>
    </row>
    <row r="1313" spans="1:18" ht="12.75">
      <c r="A1313" s="6"/>
      <c r="C1313" s="6"/>
      <c r="D1313" s="6"/>
      <c r="E1313" s="6"/>
      <c r="J1313" s="6"/>
      <c r="K1313" s="6"/>
      <c r="L1313" s="6"/>
      <c r="M1313" s="6"/>
      <c r="N1313" s="163"/>
      <c r="O1313" s="6"/>
      <c r="P1313" s="6"/>
      <c r="Q1313" s="6"/>
      <c r="R1313" s="6"/>
    </row>
    <row r="1314" spans="1:18" ht="12.75">
      <c r="A1314" s="6"/>
      <c r="C1314" s="6"/>
      <c r="D1314" s="6"/>
      <c r="E1314" s="6"/>
      <c r="J1314" s="6"/>
      <c r="K1314" s="6"/>
      <c r="L1314" s="6"/>
      <c r="M1314" s="6"/>
      <c r="N1314" s="163"/>
      <c r="O1314" s="6"/>
      <c r="P1314" s="6"/>
      <c r="Q1314" s="6"/>
      <c r="R1314" s="6"/>
    </row>
    <row r="1315" spans="1:18" ht="12.75">
      <c r="A1315" s="6"/>
      <c r="C1315" s="6"/>
      <c r="D1315" s="6"/>
      <c r="E1315" s="6"/>
      <c r="J1315" s="6"/>
      <c r="K1315" s="6"/>
      <c r="L1315" s="6"/>
      <c r="M1315" s="6"/>
      <c r="N1315" s="163"/>
      <c r="O1315" s="6"/>
      <c r="P1315" s="6"/>
      <c r="Q1315" s="6"/>
      <c r="R1315" s="6"/>
    </row>
    <row r="1316" spans="1:18" ht="12.75">
      <c r="A1316" s="6"/>
      <c r="C1316" s="6"/>
      <c r="D1316" s="6"/>
      <c r="E1316" s="6"/>
      <c r="J1316" s="6"/>
      <c r="K1316" s="6"/>
      <c r="L1316" s="6"/>
      <c r="M1316" s="6"/>
      <c r="N1316" s="163"/>
      <c r="O1316" s="6"/>
      <c r="P1316" s="6"/>
      <c r="Q1316" s="6"/>
      <c r="R1316" s="6"/>
    </row>
    <row r="1317" spans="1:18" ht="12.75">
      <c r="A1317" s="6"/>
      <c r="C1317" s="6"/>
      <c r="D1317" s="6"/>
      <c r="E1317" s="6"/>
      <c r="J1317" s="6"/>
      <c r="K1317" s="6"/>
      <c r="L1317" s="6"/>
      <c r="M1317" s="6"/>
      <c r="N1317" s="163"/>
      <c r="O1317" s="6"/>
      <c r="P1317" s="6"/>
      <c r="Q1317" s="6"/>
      <c r="R1317" s="6"/>
    </row>
    <row r="1318" spans="1:18" ht="12.75">
      <c r="A1318" s="6"/>
      <c r="C1318" s="6"/>
      <c r="D1318" s="6"/>
      <c r="E1318" s="6"/>
      <c r="J1318" s="6"/>
      <c r="K1318" s="6"/>
      <c r="L1318" s="6"/>
      <c r="M1318" s="6"/>
      <c r="N1318" s="163"/>
      <c r="O1318" s="6"/>
      <c r="P1318" s="6"/>
      <c r="Q1318" s="6"/>
      <c r="R1318" s="6"/>
    </row>
    <row r="1319" spans="1:18" ht="12.75">
      <c r="A1319" s="6"/>
      <c r="C1319" s="6"/>
      <c r="D1319" s="6"/>
      <c r="E1319" s="6"/>
      <c r="J1319" s="6"/>
      <c r="K1319" s="6"/>
      <c r="L1319" s="6"/>
      <c r="M1319" s="6"/>
      <c r="N1319" s="163"/>
      <c r="O1319" s="6"/>
      <c r="P1319" s="6"/>
      <c r="Q1319" s="6"/>
      <c r="R1319" s="6"/>
    </row>
    <row r="1320" spans="1:18" ht="12.75">
      <c r="A1320" s="6"/>
      <c r="C1320" s="6"/>
      <c r="D1320" s="6"/>
      <c r="E1320" s="6"/>
      <c r="J1320" s="6"/>
      <c r="K1320" s="6"/>
      <c r="L1320" s="6"/>
      <c r="M1320" s="6"/>
      <c r="N1320" s="163"/>
      <c r="O1320" s="6"/>
      <c r="P1320" s="6"/>
      <c r="Q1320" s="6"/>
      <c r="R1320" s="6"/>
    </row>
    <row r="1321" spans="1:18" ht="12.75">
      <c r="A1321" s="6"/>
      <c r="C1321" s="6"/>
      <c r="D1321" s="6"/>
      <c r="E1321" s="6"/>
      <c r="J1321" s="6"/>
      <c r="K1321" s="6"/>
      <c r="L1321" s="6"/>
      <c r="M1321" s="6"/>
      <c r="N1321" s="163"/>
      <c r="O1321" s="6"/>
      <c r="P1321" s="6"/>
      <c r="Q1321" s="6"/>
      <c r="R1321" s="6"/>
    </row>
    <row r="1322" spans="1:18" ht="12.75">
      <c r="A1322" s="6"/>
      <c r="C1322" s="6"/>
      <c r="D1322" s="6"/>
      <c r="E1322" s="6"/>
      <c r="J1322" s="6"/>
      <c r="K1322" s="6"/>
      <c r="L1322" s="6"/>
      <c r="M1322" s="6"/>
      <c r="N1322" s="163"/>
      <c r="O1322" s="6"/>
      <c r="P1322" s="6"/>
      <c r="Q1322" s="6"/>
      <c r="R1322" s="6"/>
    </row>
    <row r="1323" spans="1:18" ht="12.75">
      <c r="A1323" s="6"/>
      <c r="C1323" s="6"/>
      <c r="D1323" s="6"/>
      <c r="E1323" s="6"/>
      <c r="J1323" s="6"/>
      <c r="K1323" s="6"/>
      <c r="L1323" s="6"/>
      <c r="M1323" s="6"/>
      <c r="N1323" s="163"/>
      <c r="O1323" s="6"/>
      <c r="P1323" s="6"/>
      <c r="Q1323" s="6"/>
      <c r="R1323" s="6"/>
    </row>
    <row r="1324" spans="1:18" ht="12.75">
      <c r="A1324" s="6"/>
      <c r="C1324" s="6"/>
      <c r="D1324" s="6"/>
      <c r="E1324" s="6"/>
      <c r="J1324" s="6"/>
      <c r="K1324" s="6"/>
      <c r="L1324" s="6"/>
      <c r="M1324" s="6"/>
      <c r="N1324" s="163"/>
      <c r="O1324" s="6"/>
      <c r="P1324" s="6"/>
      <c r="Q1324" s="6"/>
      <c r="R1324" s="6"/>
    </row>
    <row r="1325" spans="1:18" ht="12.75">
      <c r="A1325" s="6"/>
      <c r="C1325" s="6"/>
      <c r="D1325" s="6"/>
      <c r="E1325" s="6"/>
      <c r="J1325" s="6"/>
      <c r="K1325" s="6"/>
      <c r="L1325" s="6"/>
      <c r="M1325" s="6"/>
      <c r="N1325" s="163"/>
      <c r="O1325" s="6"/>
      <c r="P1325" s="6"/>
      <c r="Q1325" s="6"/>
      <c r="R1325" s="6"/>
    </row>
    <row r="1326" spans="1:18" ht="12.75">
      <c r="A1326" s="6"/>
      <c r="C1326" s="6"/>
      <c r="D1326" s="6"/>
      <c r="E1326" s="6"/>
      <c r="J1326" s="6"/>
      <c r="K1326" s="6"/>
      <c r="L1326" s="6"/>
      <c r="M1326" s="6"/>
      <c r="N1326" s="163"/>
      <c r="O1326" s="6"/>
      <c r="P1326" s="6"/>
      <c r="Q1326" s="6"/>
      <c r="R1326" s="6"/>
    </row>
    <row r="1327" spans="1:18" ht="12.75">
      <c r="A1327" s="6"/>
      <c r="C1327" s="6"/>
      <c r="D1327" s="6"/>
      <c r="E1327" s="6"/>
      <c r="J1327" s="6"/>
      <c r="K1327" s="6"/>
      <c r="L1327" s="6"/>
      <c r="M1327" s="6"/>
      <c r="N1327" s="163"/>
      <c r="O1327" s="6"/>
      <c r="P1327" s="6"/>
      <c r="Q1327" s="6"/>
      <c r="R1327" s="6"/>
    </row>
    <row r="1328" spans="1:18" ht="12.75">
      <c r="A1328" s="6"/>
      <c r="C1328" s="6"/>
      <c r="D1328" s="6"/>
      <c r="E1328" s="6"/>
      <c r="J1328" s="6"/>
      <c r="K1328" s="6"/>
      <c r="L1328" s="6"/>
      <c r="M1328" s="6"/>
      <c r="N1328" s="163"/>
      <c r="O1328" s="6"/>
      <c r="P1328" s="6"/>
      <c r="Q1328" s="6"/>
      <c r="R1328" s="6"/>
    </row>
    <row r="1329" spans="1:18" ht="12.75">
      <c r="A1329" s="6"/>
      <c r="C1329" s="6"/>
      <c r="D1329" s="6"/>
      <c r="E1329" s="6"/>
      <c r="J1329" s="6"/>
      <c r="K1329" s="6"/>
      <c r="L1329" s="6"/>
      <c r="M1329" s="6"/>
      <c r="N1329" s="163"/>
      <c r="O1329" s="6"/>
      <c r="P1329" s="6"/>
      <c r="Q1329" s="6"/>
      <c r="R1329" s="6"/>
    </row>
    <row r="1330" spans="1:18" ht="12.75">
      <c r="A1330" s="6"/>
      <c r="C1330" s="6"/>
      <c r="D1330" s="6"/>
      <c r="E1330" s="6"/>
      <c r="J1330" s="6"/>
      <c r="K1330" s="6"/>
      <c r="L1330" s="6"/>
      <c r="M1330" s="6"/>
      <c r="N1330" s="163"/>
      <c r="O1330" s="6"/>
      <c r="P1330" s="6"/>
      <c r="Q1330" s="6"/>
      <c r="R1330" s="6"/>
    </row>
    <row r="1331" spans="1:18" ht="12.75">
      <c r="A1331" s="6"/>
      <c r="C1331" s="6"/>
      <c r="D1331" s="6"/>
      <c r="E1331" s="6"/>
      <c r="J1331" s="6"/>
      <c r="K1331" s="6"/>
      <c r="L1331" s="6"/>
      <c r="M1331" s="6"/>
      <c r="N1331" s="163"/>
      <c r="O1331" s="6"/>
      <c r="P1331" s="6"/>
      <c r="Q1331" s="6"/>
      <c r="R1331" s="6"/>
    </row>
    <row r="1332" spans="1:18" ht="12.75">
      <c r="A1332" s="6"/>
      <c r="C1332" s="6"/>
      <c r="D1332" s="6"/>
      <c r="E1332" s="6"/>
      <c r="J1332" s="6"/>
      <c r="K1332" s="6"/>
      <c r="L1332" s="6"/>
      <c r="M1332" s="6"/>
      <c r="N1332" s="163"/>
      <c r="O1332" s="6"/>
      <c r="P1332" s="6"/>
      <c r="Q1332" s="6"/>
      <c r="R1332" s="6"/>
    </row>
    <row r="1333" spans="1:18" ht="12.75">
      <c r="A1333" s="6"/>
      <c r="C1333" s="6"/>
      <c r="D1333" s="6"/>
      <c r="E1333" s="6"/>
      <c r="J1333" s="6"/>
      <c r="K1333" s="6"/>
      <c r="L1333" s="6"/>
      <c r="M1333" s="6"/>
      <c r="N1333" s="163"/>
      <c r="O1333" s="6"/>
      <c r="P1333" s="6"/>
      <c r="Q1333" s="6"/>
      <c r="R1333" s="6"/>
    </row>
    <row r="1334" spans="1:18" ht="12.75">
      <c r="A1334" s="6"/>
      <c r="C1334" s="6"/>
      <c r="D1334" s="6"/>
      <c r="E1334" s="6"/>
      <c r="J1334" s="6"/>
      <c r="K1334" s="6"/>
      <c r="L1334" s="6"/>
      <c r="M1334" s="6"/>
      <c r="N1334" s="163"/>
      <c r="O1334" s="6"/>
      <c r="P1334" s="6"/>
      <c r="Q1334" s="6"/>
      <c r="R1334" s="6"/>
    </row>
    <row r="1335" spans="1:18" ht="12.75">
      <c r="A1335" s="6"/>
      <c r="C1335" s="6"/>
      <c r="D1335" s="6"/>
      <c r="E1335" s="6"/>
      <c r="J1335" s="6"/>
      <c r="K1335" s="6"/>
      <c r="L1335" s="6"/>
      <c r="M1335" s="6"/>
      <c r="N1335" s="163"/>
      <c r="O1335" s="6"/>
      <c r="P1335" s="6"/>
      <c r="Q1335" s="6"/>
      <c r="R1335" s="6"/>
    </row>
    <row r="1336" spans="1:18" ht="12.75">
      <c r="A1336" s="6"/>
      <c r="C1336" s="6"/>
      <c r="D1336" s="6"/>
      <c r="E1336" s="6"/>
      <c r="J1336" s="6"/>
      <c r="K1336" s="6"/>
      <c r="L1336" s="6"/>
      <c r="M1336" s="6"/>
      <c r="N1336" s="163"/>
      <c r="O1336" s="6"/>
      <c r="P1336" s="6"/>
      <c r="Q1336" s="6"/>
      <c r="R1336" s="6"/>
    </row>
    <row r="1337" spans="1:18" ht="12.75">
      <c r="A1337" s="6"/>
      <c r="C1337" s="6"/>
      <c r="D1337" s="6"/>
      <c r="E1337" s="6"/>
      <c r="J1337" s="6"/>
      <c r="K1337" s="6"/>
      <c r="L1337" s="6"/>
      <c r="M1337" s="6"/>
      <c r="N1337" s="163"/>
      <c r="O1337" s="6"/>
      <c r="P1337" s="6"/>
      <c r="Q1337" s="6"/>
      <c r="R1337" s="6"/>
    </row>
    <row r="1338" spans="1:18" ht="12.75">
      <c r="A1338" s="6"/>
      <c r="C1338" s="6"/>
      <c r="D1338" s="6"/>
      <c r="E1338" s="6"/>
      <c r="J1338" s="6"/>
      <c r="K1338" s="6"/>
      <c r="L1338" s="6"/>
      <c r="M1338" s="6"/>
      <c r="N1338" s="163"/>
      <c r="O1338" s="6"/>
      <c r="P1338" s="6"/>
      <c r="Q1338" s="6"/>
      <c r="R1338" s="6"/>
    </row>
    <row r="1339" spans="1:18" ht="12.75">
      <c r="A1339" s="6"/>
      <c r="C1339" s="6"/>
      <c r="D1339" s="6"/>
      <c r="E1339" s="6"/>
      <c r="J1339" s="6"/>
      <c r="K1339" s="6"/>
      <c r="L1339" s="6"/>
      <c r="M1339" s="6"/>
      <c r="N1339" s="163"/>
      <c r="O1339" s="6"/>
      <c r="P1339" s="6"/>
      <c r="Q1339" s="6"/>
      <c r="R1339" s="6"/>
    </row>
    <row r="1340" spans="1:18" ht="12.75">
      <c r="A1340" s="6"/>
      <c r="C1340" s="6"/>
      <c r="D1340" s="6"/>
      <c r="E1340" s="6"/>
      <c r="J1340" s="6"/>
      <c r="K1340" s="6"/>
      <c r="L1340" s="6"/>
      <c r="M1340" s="6"/>
      <c r="N1340" s="163"/>
      <c r="O1340" s="6"/>
      <c r="P1340" s="6"/>
      <c r="Q1340" s="6"/>
      <c r="R1340" s="6"/>
    </row>
    <row r="1341" spans="1:18" ht="12.75">
      <c r="A1341" s="6"/>
      <c r="C1341" s="6"/>
      <c r="D1341" s="6"/>
      <c r="E1341" s="6"/>
      <c r="J1341" s="6"/>
      <c r="K1341" s="6"/>
      <c r="L1341" s="6"/>
      <c r="M1341" s="6"/>
      <c r="N1341" s="163"/>
      <c r="O1341" s="6"/>
      <c r="P1341" s="6"/>
      <c r="Q1341" s="6"/>
      <c r="R1341" s="6"/>
    </row>
    <row r="1342" spans="1:18" ht="12.75">
      <c r="A1342" s="6"/>
      <c r="C1342" s="6"/>
      <c r="D1342" s="6"/>
      <c r="E1342" s="6"/>
      <c r="J1342" s="6"/>
      <c r="K1342" s="6"/>
      <c r="L1342" s="6"/>
      <c r="M1342" s="6"/>
      <c r="N1342" s="163"/>
      <c r="O1342" s="6"/>
      <c r="P1342" s="6"/>
      <c r="Q1342" s="6"/>
      <c r="R1342" s="6"/>
    </row>
    <row r="1343" spans="1:18" ht="12.75">
      <c r="A1343" s="6"/>
      <c r="C1343" s="6"/>
      <c r="D1343" s="6"/>
      <c r="E1343" s="6"/>
      <c r="J1343" s="6"/>
      <c r="K1343" s="6"/>
      <c r="L1343" s="6"/>
      <c r="M1343" s="6"/>
      <c r="N1343" s="163"/>
      <c r="O1343" s="6"/>
      <c r="P1343" s="6"/>
      <c r="Q1343" s="6"/>
      <c r="R1343" s="6"/>
    </row>
    <row r="1344" spans="1:18" ht="12.75">
      <c r="A1344" s="6"/>
      <c r="C1344" s="6"/>
      <c r="D1344" s="6"/>
      <c r="E1344" s="6"/>
      <c r="J1344" s="6"/>
      <c r="K1344" s="6"/>
      <c r="L1344" s="6"/>
      <c r="M1344" s="6"/>
      <c r="N1344" s="163"/>
      <c r="O1344" s="6"/>
      <c r="P1344" s="6"/>
      <c r="Q1344" s="6"/>
      <c r="R1344" s="6"/>
    </row>
    <row r="1345" spans="1:18" ht="12.75">
      <c r="A1345" s="6"/>
      <c r="C1345" s="6"/>
      <c r="D1345" s="6"/>
      <c r="E1345" s="6"/>
      <c r="J1345" s="6"/>
      <c r="K1345" s="6"/>
      <c r="L1345" s="6"/>
      <c r="M1345" s="6"/>
      <c r="N1345" s="163"/>
      <c r="O1345" s="6"/>
      <c r="P1345" s="6"/>
      <c r="Q1345" s="6"/>
      <c r="R1345" s="6"/>
    </row>
    <row r="1346" spans="1:18" ht="12.75">
      <c r="A1346" s="6"/>
      <c r="C1346" s="6"/>
      <c r="D1346" s="6"/>
      <c r="E1346" s="6"/>
      <c r="J1346" s="6"/>
      <c r="K1346" s="6"/>
      <c r="L1346" s="6"/>
      <c r="M1346" s="6"/>
      <c r="N1346" s="163"/>
      <c r="O1346" s="6"/>
      <c r="P1346" s="6"/>
      <c r="Q1346" s="6"/>
      <c r="R1346" s="6"/>
    </row>
    <row r="1347" spans="1:18" ht="12.75">
      <c r="A1347" s="6"/>
      <c r="C1347" s="6"/>
      <c r="D1347" s="6"/>
      <c r="E1347" s="6"/>
      <c r="J1347" s="6"/>
      <c r="K1347" s="6"/>
      <c r="L1347" s="6"/>
      <c r="M1347" s="6"/>
      <c r="N1347" s="163"/>
      <c r="O1347" s="6"/>
      <c r="P1347" s="6"/>
      <c r="Q1347" s="6"/>
      <c r="R1347" s="6"/>
    </row>
    <row r="1348" spans="1:18" ht="12.75">
      <c r="A1348" s="6"/>
      <c r="C1348" s="6"/>
      <c r="D1348" s="6"/>
      <c r="E1348" s="6"/>
      <c r="J1348" s="6"/>
      <c r="K1348" s="6"/>
      <c r="L1348" s="6"/>
      <c r="M1348" s="6"/>
      <c r="N1348" s="163"/>
      <c r="O1348" s="6"/>
      <c r="P1348" s="6"/>
      <c r="Q1348" s="6"/>
      <c r="R1348" s="6"/>
    </row>
    <row r="1349" spans="1:18" ht="12.75">
      <c r="A1349" s="6"/>
      <c r="C1349" s="6"/>
      <c r="D1349" s="6"/>
      <c r="E1349" s="6"/>
      <c r="J1349" s="6"/>
      <c r="K1349" s="6"/>
      <c r="L1349" s="6"/>
      <c r="M1349" s="6"/>
      <c r="N1349" s="163"/>
      <c r="O1349" s="6"/>
      <c r="P1349" s="6"/>
      <c r="Q1349" s="6"/>
      <c r="R1349" s="6"/>
    </row>
    <row r="1350" spans="1:18" ht="12.75">
      <c r="A1350" s="6"/>
      <c r="C1350" s="6"/>
      <c r="D1350" s="6"/>
      <c r="E1350" s="6"/>
      <c r="J1350" s="6"/>
      <c r="K1350" s="6"/>
      <c r="L1350" s="6"/>
      <c r="M1350" s="6"/>
      <c r="N1350" s="163"/>
      <c r="O1350" s="6"/>
      <c r="P1350" s="6"/>
      <c r="Q1350" s="6"/>
      <c r="R1350" s="6"/>
    </row>
    <row r="1351" spans="1:18" ht="12.75">
      <c r="A1351" s="6"/>
      <c r="C1351" s="6"/>
      <c r="D1351" s="6"/>
      <c r="E1351" s="6"/>
      <c r="J1351" s="6"/>
      <c r="K1351" s="6"/>
      <c r="L1351" s="6"/>
      <c r="M1351" s="6"/>
      <c r="N1351" s="163"/>
      <c r="O1351" s="6"/>
      <c r="P1351" s="6"/>
      <c r="Q1351" s="6"/>
      <c r="R1351" s="6"/>
    </row>
    <row r="1352" spans="1:18" ht="12.75">
      <c r="A1352" s="6"/>
      <c r="C1352" s="6"/>
      <c r="D1352" s="6"/>
      <c r="E1352" s="6"/>
      <c r="J1352" s="6"/>
      <c r="K1352" s="6"/>
      <c r="L1352" s="6"/>
      <c r="M1352" s="6"/>
      <c r="N1352" s="163"/>
      <c r="O1352" s="6"/>
      <c r="P1352" s="6"/>
      <c r="Q1352" s="6"/>
      <c r="R1352" s="6"/>
    </row>
    <row r="1353" spans="1:18" ht="12.75">
      <c r="A1353" s="6"/>
      <c r="C1353" s="6"/>
      <c r="D1353" s="6"/>
      <c r="E1353" s="6"/>
      <c r="J1353" s="6"/>
      <c r="K1353" s="6"/>
      <c r="L1353" s="6"/>
      <c r="M1353" s="6"/>
      <c r="N1353" s="163"/>
      <c r="O1353" s="6"/>
      <c r="P1353" s="6"/>
      <c r="Q1353" s="6"/>
      <c r="R1353" s="6"/>
    </row>
    <row r="1354" spans="1:18" ht="12.75">
      <c r="A1354" s="6"/>
      <c r="C1354" s="6"/>
      <c r="D1354" s="6"/>
      <c r="E1354" s="6"/>
      <c r="J1354" s="6"/>
      <c r="K1354" s="6"/>
      <c r="L1354" s="6"/>
      <c r="M1354" s="6"/>
      <c r="N1354" s="163"/>
      <c r="O1354" s="6"/>
      <c r="P1354" s="6"/>
      <c r="Q1354" s="6"/>
      <c r="R1354" s="6"/>
    </row>
    <row r="1355" spans="1:18" ht="12.75">
      <c r="A1355" s="6"/>
      <c r="C1355" s="6"/>
      <c r="D1355" s="6"/>
      <c r="E1355" s="6"/>
      <c r="J1355" s="6"/>
      <c r="K1355" s="6"/>
      <c r="L1355" s="6"/>
      <c r="M1355" s="6"/>
      <c r="N1355" s="163"/>
      <c r="O1355" s="6"/>
      <c r="P1355" s="6"/>
      <c r="Q1355" s="6"/>
      <c r="R1355" s="6"/>
    </row>
    <row r="1356" spans="1:18" ht="12.75">
      <c r="A1356" s="6"/>
      <c r="C1356" s="6"/>
      <c r="D1356" s="6"/>
      <c r="E1356" s="6"/>
      <c r="J1356" s="6"/>
      <c r="K1356" s="6"/>
      <c r="L1356" s="6"/>
      <c r="M1356" s="6"/>
      <c r="N1356" s="163"/>
      <c r="O1356" s="6"/>
      <c r="P1356" s="6"/>
      <c r="Q1356" s="6"/>
      <c r="R1356" s="6"/>
    </row>
    <row r="1357" spans="1:18" ht="12.75">
      <c r="A1357" s="6"/>
      <c r="C1357" s="6"/>
      <c r="D1357" s="6"/>
      <c r="E1357" s="6"/>
      <c r="J1357" s="6"/>
      <c r="K1357" s="6"/>
      <c r="L1357" s="6"/>
      <c r="M1357" s="6"/>
      <c r="N1357" s="163"/>
      <c r="O1357" s="6"/>
      <c r="P1357" s="6"/>
      <c r="Q1357" s="6"/>
      <c r="R1357" s="6"/>
    </row>
    <row r="1358" spans="1:18" ht="12.75">
      <c r="A1358" s="6"/>
      <c r="C1358" s="6"/>
      <c r="D1358" s="6"/>
      <c r="E1358" s="6"/>
      <c r="J1358" s="6"/>
      <c r="K1358" s="6"/>
      <c r="L1358" s="6"/>
      <c r="M1358" s="6"/>
      <c r="N1358" s="163"/>
      <c r="O1358" s="6"/>
      <c r="P1358" s="6"/>
      <c r="Q1358" s="6"/>
      <c r="R1358" s="6"/>
    </row>
    <row r="1359" spans="1:18" ht="12.75">
      <c r="A1359" s="6"/>
      <c r="C1359" s="6"/>
      <c r="D1359" s="6"/>
      <c r="E1359" s="6"/>
      <c r="J1359" s="6"/>
      <c r="K1359" s="6"/>
      <c r="L1359" s="6"/>
      <c r="M1359" s="6"/>
      <c r="N1359" s="163"/>
      <c r="O1359" s="6"/>
      <c r="P1359" s="6"/>
      <c r="Q1359" s="6"/>
      <c r="R1359" s="6"/>
    </row>
    <row r="1360" spans="1:18" ht="12.75">
      <c r="A1360" s="6"/>
      <c r="C1360" s="6"/>
      <c r="D1360" s="6"/>
      <c r="E1360" s="6"/>
      <c r="J1360" s="6"/>
      <c r="K1360" s="6"/>
      <c r="L1360" s="6"/>
      <c r="M1360" s="6"/>
      <c r="N1360" s="163"/>
      <c r="O1360" s="6"/>
      <c r="P1360" s="6"/>
      <c r="Q1360" s="6"/>
      <c r="R1360" s="6"/>
    </row>
    <row r="1361" spans="1:18" ht="12.75">
      <c r="A1361" s="6"/>
      <c r="C1361" s="6"/>
      <c r="D1361" s="6"/>
      <c r="E1361" s="6"/>
      <c r="J1361" s="6"/>
      <c r="K1361" s="6"/>
      <c r="L1361" s="6"/>
      <c r="M1361" s="6"/>
      <c r="N1361" s="163"/>
      <c r="O1361" s="6"/>
      <c r="P1361" s="6"/>
      <c r="Q1361" s="6"/>
      <c r="R1361" s="6"/>
    </row>
    <row r="1362" spans="1:18" ht="12.75">
      <c r="A1362" s="6"/>
      <c r="C1362" s="6"/>
      <c r="D1362" s="6"/>
      <c r="E1362" s="6"/>
      <c r="J1362" s="6"/>
      <c r="K1362" s="6"/>
      <c r="L1362" s="6"/>
      <c r="M1362" s="6"/>
      <c r="N1362" s="163"/>
      <c r="O1362" s="6"/>
      <c r="P1362" s="6"/>
      <c r="Q1362" s="6"/>
      <c r="R1362" s="6"/>
    </row>
    <row r="1363" spans="1:18" ht="12.75">
      <c r="A1363" s="6"/>
      <c r="C1363" s="6"/>
      <c r="D1363" s="6"/>
      <c r="E1363" s="6"/>
      <c r="J1363" s="6"/>
      <c r="K1363" s="6"/>
      <c r="L1363" s="6"/>
      <c r="M1363" s="6"/>
      <c r="N1363" s="163"/>
      <c r="O1363" s="6"/>
      <c r="P1363" s="6"/>
      <c r="Q1363" s="6"/>
      <c r="R1363" s="6"/>
    </row>
    <row r="1364" spans="1:18" ht="12.75">
      <c r="A1364" s="6"/>
      <c r="C1364" s="6"/>
      <c r="D1364" s="6"/>
      <c r="E1364" s="6"/>
      <c r="J1364" s="6"/>
      <c r="K1364" s="6"/>
      <c r="L1364" s="6"/>
      <c r="M1364" s="6"/>
      <c r="N1364" s="163"/>
      <c r="O1364" s="6"/>
      <c r="P1364" s="6"/>
      <c r="Q1364" s="6"/>
      <c r="R1364" s="6"/>
    </row>
    <row r="1365" spans="1:18" ht="12.75">
      <c r="A1365" s="6"/>
      <c r="C1365" s="6"/>
      <c r="D1365" s="6"/>
      <c r="E1365" s="6"/>
      <c r="J1365" s="6"/>
      <c r="K1365" s="6"/>
      <c r="L1365" s="6"/>
      <c r="M1365" s="6"/>
      <c r="N1365" s="163"/>
      <c r="O1365" s="6"/>
      <c r="P1365" s="6"/>
      <c r="Q1365" s="6"/>
      <c r="R1365" s="6"/>
    </row>
    <row r="1366" spans="1:18" ht="12.75">
      <c r="A1366" s="6"/>
      <c r="C1366" s="6"/>
      <c r="D1366" s="6"/>
      <c r="E1366" s="6"/>
      <c r="J1366" s="6"/>
      <c r="K1366" s="6"/>
      <c r="L1366" s="6"/>
      <c r="M1366" s="6"/>
      <c r="N1366" s="163"/>
      <c r="O1366" s="6"/>
      <c r="P1366" s="6"/>
      <c r="Q1366" s="6"/>
      <c r="R1366" s="6"/>
    </row>
    <row r="1367" spans="1:18" ht="12.75">
      <c r="A1367" s="6"/>
      <c r="C1367" s="6"/>
      <c r="D1367" s="6"/>
      <c r="E1367" s="6"/>
      <c r="J1367" s="6"/>
      <c r="K1367" s="6"/>
      <c r="L1367" s="6"/>
      <c r="M1367" s="6"/>
      <c r="N1367" s="163"/>
      <c r="O1367" s="6"/>
      <c r="P1367" s="6"/>
      <c r="Q1367" s="6"/>
      <c r="R1367" s="6"/>
    </row>
    <row r="1368" spans="1:18" ht="12.75">
      <c r="A1368" s="6"/>
      <c r="C1368" s="6"/>
      <c r="D1368" s="6"/>
      <c r="E1368" s="6"/>
      <c r="J1368" s="6"/>
      <c r="K1368" s="6"/>
      <c r="L1368" s="6"/>
      <c r="M1368" s="6"/>
      <c r="N1368" s="163"/>
      <c r="O1368" s="6"/>
      <c r="P1368" s="6"/>
      <c r="Q1368" s="6"/>
      <c r="R1368" s="6"/>
    </row>
    <row r="1369" spans="1:18" ht="12.75">
      <c r="A1369" s="6"/>
      <c r="C1369" s="6"/>
      <c r="D1369" s="6"/>
      <c r="E1369" s="6"/>
      <c r="J1369" s="6"/>
      <c r="K1369" s="6"/>
      <c r="L1369" s="6"/>
      <c r="M1369" s="6"/>
      <c r="N1369" s="163"/>
      <c r="O1369" s="6"/>
      <c r="P1369" s="6"/>
      <c r="Q1369" s="6"/>
      <c r="R1369" s="6"/>
    </row>
    <row r="1370" spans="1:18" ht="12.75">
      <c r="A1370" s="6"/>
      <c r="C1370" s="6"/>
      <c r="D1370" s="6"/>
      <c r="E1370" s="6"/>
      <c r="J1370" s="6"/>
      <c r="K1370" s="6"/>
      <c r="L1370" s="6"/>
      <c r="M1370" s="6"/>
      <c r="N1370" s="163"/>
      <c r="O1370" s="6"/>
      <c r="P1370" s="6"/>
      <c r="Q1370" s="6"/>
      <c r="R1370" s="6"/>
    </row>
    <row r="1371" spans="1:18" ht="12.75">
      <c r="A1371" s="6"/>
      <c r="C1371" s="6"/>
      <c r="D1371" s="6"/>
      <c r="E1371" s="6"/>
      <c r="J1371" s="6"/>
      <c r="K1371" s="6"/>
      <c r="L1371" s="6"/>
      <c r="M1371" s="6"/>
      <c r="N1371" s="163"/>
      <c r="O1371" s="6"/>
      <c r="P1371" s="6"/>
      <c r="Q1371" s="6"/>
      <c r="R1371" s="6"/>
    </row>
    <row r="1372" spans="1:18" ht="12.75">
      <c r="A1372" s="6"/>
      <c r="C1372" s="6"/>
      <c r="D1372" s="6"/>
      <c r="E1372" s="6"/>
      <c r="J1372" s="6"/>
      <c r="K1372" s="6"/>
      <c r="L1372" s="6"/>
      <c r="M1372" s="6"/>
      <c r="N1372" s="163"/>
      <c r="O1372" s="6"/>
      <c r="P1372" s="6"/>
      <c r="Q1372" s="6"/>
      <c r="R1372" s="6"/>
    </row>
    <row r="1373" spans="1:18" ht="12.75">
      <c r="A1373" s="6"/>
      <c r="C1373" s="6"/>
      <c r="D1373" s="6"/>
      <c r="E1373" s="6"/>
      <c r="J1373" s="6"/>
      <c r="K1373" s="6"/>
      <c r="L1373" s="6"/>
      <c r="M1373" s="6"/>
      <c r="N1373" s="163"/>
      <c r="O1373" s="6"/>
      <c r="P1373" s="6"/>
      <c r="Q1373" s="6"/>
      <c r="R1373" s="6"/>
    </row>
    <row r="1374" spans="1:18" ht="12.75">
      <c r="A1374" s="6"/>
      <c r="C1374" s="6"/>
      <c r="D1374" s="6"/>
      <c r="E1374" s="6"/>
      <c r="J1374" s="6"/>
      <c r="K1374" s="6"/>
      <c r="L1374" s="6"/>
      <c r="M1374" s="6"/>
      <c r="N1374" s="163"/>
      <c r="O1374" s="6"/>
      <c r="P1374" s="6"/>
      <c r="Q1374" s="6"/>
      <c r="R1374" s="6"/>
    </row>
    <row r="1375" spans="1:18" ht="12.75">
      <c r="A1375" s="6"/>
      <c r="C1375" s="6"/>
      <c r="D1375" s="6"/>
      <c r="E1375" s="6"/>
      <c r="J1375" s="6"/>
      <c r="K1375" s="6"/>
      <c r="L1375" s="6"/>
      <c r="M1375" s="6"/>
      <c r="N1375" s="163"/>
      <c r="O1375" s="6"/>
      <c r="P1375" s="6"/>
      <c r="Q1375" s="6"/>
      <c r="R1375" s="6"/>
    </row>
    <row r="1376" spans="1:18" ht="12.75">
      <c r="A1376" s="6"/>
      <c r="C1376" s="6"/>
      <c r="D1376" s="6"/>
      <c r="E1376" s="6"/>
      <c r="J1376" s="6"/>
      <c r="K1376" s="6"/>
      <c r="L1376" s="6"/>
      <c r="M1376" s="6"/>
      <c r="N1376" s="163"/>
      <c r="O1376" s="6"/>
      <c r="P1376" s="6"/>
      <c r="Q1376" s="6"/>
      <c r="R1376" s="6"/>
    </row>
    <row r="1377" spans="1:18" ht="12.75">
      <c r="A1377" s="6"/>
      <c r="C1377" s="6"/>
      <c r="D1377" s="6"/>
      <c r="E1377" s="6"/>
      <c r="J1377" s="6"/>
      <c r="K1377" s="6"/>
      <c r="L1377" s="6"/>
      <c r="M1377" s="6"/>
      <c r="N1377" s="163"/>
      <c r="O1377" s="6"/>
      <c r="P1377" s="6"/>
      <c r="Q1377" s="6"/>
      <c r="R1377" s="6"/>
    </row>
    <row r="1378" spans="1:18" ht="12.75">
      <c r="A1378" s="6"/>
      <c r="C1378" s="6"/>
      <c r="D1378" s="6"/>
      <c r="E1378" s="6"/>
      <c r="J1378" s="6"/>
      <c r="K1378" s="6"/>
      <c r="L1378" s="6"/>
      <c r="M1378" s="6"/>
      <c r="N1378" s="163"/>
      <c r="O1378" s="6"/>
      <c r="P1378" s="6"/>
      <c r="Q1378" s="6"/>
      <c r="R1378" s="6"/>
    </row>
    <row r="1379" spans="1:18" ht="12.75">
      <c r="A1379" s="6"/>
      <c r="C1379" s="6"/>
      <c r="D1379" s="6"/>
      <c r="E1379" s="6"/>
      <c r="J1379" s="6"/>
      <c r="K1379" s="6"/>
      <c r="L1379" s="6"/>
      <c r="M1379" s="6"/>
      <c r="N1379" s="163"/>
      <c r="O1379" s="6"/>
      <c r="P1379" s="6"/>
      <c r="Q1379" s="6"/>
      <c r="R1379" s="6"/>
    </row>
    <row r="1380" spans="1:18" ht="12.75">
      <c r="A1380" s="6"/>
      <c r="C1380" s="6"/>
      <c r="D1380" s="6"/>
      <c r="E1380" s="6"/>
      <c r="J1380" s="6"/>
      <c r="K1380" s="6"/>
      <c r="L1380" s="6"/>
      <c r="M1380" s="6"/>
      <c r="N1380" s="163"/>
      <c r="O1380" s="6"/>
      <c r="P1380" s="6"/>
      <c r="Q1380" s="6"/>
      <c r="R1380" s="6"/>
    </row>
    <row r="1381" spans="1:18" ht="12.75">
      <c r="A1381" s="6"/>
      <c r="C1381" s="6"/>
      <c r="D1381" s="6"/>
      <c r="E1381" s="6"/>
      <c r="J1381" s="6"/>
      <c r="K1381" s="6"/>
      <c r="L1381" s="6"/>
      <c r="M1381" s="6"/>
      <c r="N1381" s="163"/>
      <c r="O1381" s="6"/>
      <c r="P1381" s="6"/>
      <c r="Q1381" s="6"/>
      <c r="R1381" s="6"/>
    </row>
    <row r="1382" spans="1:18" ht="12.75">
      <c r="A1382" s="6"/>
      <c r="C1382" s="6"/>
      <c r="D1382" s="6"/>
      <c r="E1382" s="6"/>
      <c r="J1382" s="6"/>
      <c r="K1382" s="6"/>
      <c r="L1382" s="6"/>
      <c r="M1382" s="6"/>
      <c r="N1382" s="163"/>
      <c r="O1382" s="6"/>
      <c r="P1382" s="6"/>
      <c r="Q1382" s="6"/>
      <c r="R1382" s="6"/>
    </row>
    <row r="1383" spans="1:18" ht="12.75">
      <c r="A1383" s="6"/>
      <c r="C1383" s="6"/>
      <c r="D1383" s="6"/>
      <c r="E1383" s="6"/>
      <c r="J1383" s="6"/>
      <c r="K1383" s="6"/>
      <c r="L1383" s="6"/>
      <c r="M1383" s="6"/>
      <c r="N1383" s="163"/>
      <c r="O1383" s="6"/>
      <c r="P1383" s="6"/>
      <c r="Q1383" s="6"/>
      <c r="R1383" s="6"/>
    </row>
    <row r="1384" spans="1:18" ht="12.75">
      <c r="A1384" s="6"/>
      <c r="C1384" s="6"/>
      <c r="D1384" s="6"/>
      <c r="E1384" s="6"/>
      <c r="J1384" s="6"/>
      <c r="K1384" s="6"/>
      <c r="L1384" s="6"/>
      <c r="M1384" s="6"/>
      <c r="N1384" s="163"/>
      <c r="O1384" s="6"/>
      <c r="P1384" s="6"/>
      <c r="Q1384" s="6"/>
      <c r="R1384" s="6"/>
    </row>
    <row r="1385" spans="1:18" ht="12.75">
      <c r="A1385" s="6"/>
      <c r="C1385" s="6"/>
      <c r="D1385" s="6"/>
      <c r="E1385" s="6"/>
      <c r="J1385" s="6"/>
      <c r="K1385" s="6"/>
      <c r="L1385" s="6"/>
      <c r="M1385" s="6"/>
      <c r="N1385" s="163"/>
      <c r="O1385" s="6"/>
      <c r="P1385" s="6"/>
      <c r="Q1385" s="6"/>
      <c r="R1385" s="6"/>
    </row>
    <row r="1386" spans="1:18" ht="12.75">
      <c r="A1386" s="6"/>
      <c r="C1386" s="6"/>
      <c r="D1386" s="6"/>
      <c r="E1386" s="6"/>
      <c r="J1386" s="6"/>
      <c r="K1386" s="6"/>
      <c r="L1386" s="6"/>
      <c r="M1386" s="6"/>
      <c r="N1386" s="163"/>
      <c r="O1386" s="6"/>
      <c r="P1386" s="6"/>
      <c r="Q1386" s="6"/>
      <c r="R1386" s="6"/>
    </row>
    <row r="1387" spans="1:18" ht="12.75">
      <c r="A1387" s="6"/>
      <c r="C1387" s="6"/>
      <c r="D1387" s="6"/>
      <c r="E1387" s="6"/>
      <c r="J1387" s="6"/>
      <c r="K1387" s="6"/>
      <c r="L1387" s="6"/>
      <c r="M1387" s="6"/>
      <c r="N1387" s="163"/>
      <c r="O1387" s="6"/>
      <c r="P1387" s="6"/>
      <c r="Q1387" s="6"/>
      <c r="R1387" s="6"/>
    </row>
  </sheetData>
  <mergeCells count="10">
    <mergeCell ref="A1:M1"/>
    <mergeCell ref="A2:M2"/>
    <mergeCell ref="N4:N5"/>
    <mergeCell ref="C4:C5"/>
    <mergeCell ref="D4:D5"/>
    <mergeCell ref="K4:K5"/>
    <mergeCell ref="K3:M3"/>
    <mergeCell ref="J4:J5"/>
    <mergeCell ref="F4:I4"/>
    <mergeCell ref="L4:M4"/>
  </mergeCells>
  <printOptions horizontalCentered="1"/>
  <pageMargins left="0.19685039370078741" right="0" top="0.19685039370078741" bottom="0.51181102362204722" header="0" footer="0"/>
  <pageSetup scale="64" fitToHeight="76" orientation="landscape" horizontalDpi="4294967294" r:id="rId1"/>
  <headerFooter alignWithMargins="0">
    <oddFooter>&amp;L&amp;K0000FFLas obras en color AZUL pertenecen al presente sexenio.
&amp;C&amp;"Tahoma,Normal"&amp;P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AI1032"/>
  <sheetViews>
    <sheetView showGridLines="0" view="pageBreakPreview" zoomScale="85" zoomScaleNormal="60" zoomScaleSheetLayoutView="85"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 activeCell="E53" sqref="E53"/>
    </sheetView>
  </sheetViews>
  <sheetFormatPr baseColWidth="10" defaultRowHeight="18"/>
  <cols>
    <col min="1" max="1" width="6.42578125" style="2" customWidth="1"/>
    <col min="2" max="2" width="57" style="6" customWidth="1"/>
    <col min="3" max="3" width="9.140625" style="164" customWidth="1"/>
    <col min="4" max="4" width="8.5703125" style="164" customWidth="1"/>
    <col min="5" max="5" width="19.7109375" style="6" bestFit="1" customWidth="1"/>
    <col min="6" max="6" width="19.7109375" style="6" customWidth="1"/>
    <col min="7" max="7" width="19.7109375" style="6" bestFit="1" customWidth="1"/>
    <col min="8" max="8" width="17" style="6" bestFit="1" customWidth="1"/>
    <col min="9" max="9" width="13.5703125" style="165" customWidth="1"/>
    <col min="10" max="10" width="10.42578125" style="165" customWidth="1"/>
    <col min="11" max="12" width="6.140625" style="164" customWidth="1"/>
    <col min="13" max="13" width="19" style="195" hidden="1" customWidth="1"/>
    <col min="14" max="16384" width="11.42578125" style="67"/>
  </cols>
  <sheetData>
    <row r="1" spans="1:13" s="186" customFormat="1" ht="25.5" customHeight="1">
      <c r="A1" s="319" t="s">
        <v>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128"/>
    </row>
    <row r="2" spans="1:13" s="186" customFormat="1" ht="7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28"/>
    </row>
    <row r="3" spans="1:13" s="186" customFormat="1" ht="22.5">
      <c r="A3" s="320" t="s">
        <v>93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131"/>
    </row>
    <row r="4" spans="1:13" s="186" customFormat="1" ht="22.5">
      <c r="A4" s="320" t="s">
        <v>97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131"/>
    </row>
    <row r="5" spans="1:13" s="186" customFormat="1" ht="15.75" customHeight="1">
      <c r="A5" s="2"/>
      <c r="B5" s="2"/>
      <c r="C5" s="2"/>
      <c r="D5" s="2"/>
      <c r="E5" s="2"/>
      <c r="F5" s="2"/>
      <c r="G5" s="2"/>
      <c r="H5" s="2"/>
      <c r="I5" s="133"/>
      <c r="J5" s="323"/>
      <c r="K5" s="323"/>
      <c r="L5" s="323"/>
      <c r="M5" s="203"/>
    </row>
    <row r="6" spans="1:13" s="169" customFormat="1" ht="15.75" customHeight="1">
      <c r="A6" s="331" t="s">
        <v>5</v>
      </c>
      <c r="B6" s="332"/>
      <c r="C6" s="333" t="s">
        <v>76</v>
      </c>
      <c r="D6" s="333" t="s">
        <v>77</v>
      </c>
      <c r="E6" s="334" t="s">
        <v>78</v>
      </c>
      <c r="F6" s="335"/>
      <c r="G6" s="335"/>
      <c r="H6" s="336"/>
      <c r="I6" s="333" t="s">
        <v>79</v>
      </c>
      <c r="J6" s="337" t="s">
        <v>80</v>
      </c>
      <c r="K6" s="338" t="s">
        <v>81</v>
      </c>
      <c r="L6" s="339"/>
      <c r="M6" s="324" t="s">
        <v>82</v>
      </c>
    </row>
    <row r="7" spans="1:13" s="169" customFormat="1" ht="15.75" customHeight="1">
      <c r="A7" s="340"/>
      <c r="B7" s="341" t="s">
        <v>75</v>
      </c>
      <c r="C7" s="342"/>
      <c r="D7" s="342"/>
      <c r="E7" s="343" t="s">
        <v>2</v>
      </c>
      <c r="F7" s="343" t="s">
        <v>3</v>
      </c>
      <c r="G7" s="343" t="s">
        <v>85</v>
      </c>
      <c r="H7" s="343" t="s">
        <v>7</v>
      </c>
      <c r="I7" s="342"/>
      <c r="J7" s="344"/>
      <c r="K7" s="345" t="s">
        <v>86</v>
      </c>
      <c r="L7" s="345" t="s">
        <v>87</v>
      </c>
      <c r="M7" s="325"/>
    </row>
    <row r="8" spans="1:13" s="20" customFormat="1">
      <c r="A8" s="117" t="s">
        <v>9</v>
      </c>
      <c r="B8" s="117"/>
      <c r="C8" s="89" t="s">
        <v>0</v>
      </c>
      <c r="D8" s="90">
        <f>+D9</f>
        <v>1</v>
      </c>
      <c r="E8" s="92">
        <v>113287.01000000001</v>
      </c>
      <c r="F8" s="92">
        <v>79999.91</v>
      </c>
      <c r="G8" s="92">
        <v>25146.240000000002</v>
      </c>
      <c r="H8" s="92">
        <v>8140.86</v>
      </c>
      <c r="I8" s="93"/>
      <c r="J8" s="94" t="s">
        <v>0</v>
      </c>
      <c r="K8" s="90"/>
      <c r="L8" s="89"/>
      <c r="M8" s="193"/>
    </row>
    <row r="9" spans="1:13" s="60" customFormat="1" ht="24" customHeight="1">
      <c r="A9" s="115" t="s">
        <v>102</v>
      </c>
      <c r="B9" s="115"/>
      <c r="C9" s="55"/>
      <c r="D9" s="55">
        <v>1</v>
      </c>
      <c r="E9" s="57">
        <v>110957.01000000001</v>
      </c>
      <c r="F9" s="57">
        <v>77669.91</v>
      </c>
      <c r="G9" s="57">
        <v>25146.240000000002</v>
      </c>
      <c r="H9" s="57">
        <v>8140.86</v>
      </c>
      <c r="I9" s="58"/>
      <c r="J9" s="59"/>
      <c r="K9" s="55"/>
      <c r="L9" s="55"/>
      <c r="M9" s="194" t="s">
        <v>0</v>
      </c>
    </row>
    <row r="10" spans="1:13" ht="54" customHeight="1">
      <c r="A10" s="62"/>
      <c r="B10" s="69" t="s">
        <v>108</v>
      </c>
      <c r="C10" s="63" t="s">
        <v>89</v>
      </c>
      <c r="D10" s="63"/>
      <c r="E10" s="64">
        <v>110957.01000000001</v>
      </c>
      <c r="F10" s="64">
        <v>77669.91</v>
      </c>
      <c r="G10" s="64">
        <v>25146.240000000002</v>
      </c>
      <c r="H10" s="64">
        <v>8140.86</v>
      </c>
      <c r="I10" s="65" t="s">
        <v>90</v>
      </c>
      <c r="J10" s="66">
        <v>50</v>
      </c>
      <c r="K10" s="63">
        <v>100</v>
      </c>
      <c r="L10" s="63">
        <v>100</v>
      </c>
      <c r="M10" s="195">
        <v>2330</v>
      </c>
    </row>
    <row r="11" spans="1:13" s="21" customFormat="1">
      <c r="A11" s="38"/>
      <c r="B11" s="7" t="s">
        <v>82</v>
      </c>
      <c r="C11" s="8"/>
      <c r="D11" s="8"/>
      <c r="E11" s="9">
        <v>2330</v>
      </c>
      <c r="F11" s="9">
        <v>2330</v>
      </c>
      <c r="G11" s="9"/>
      <c r="H11" s="9"/>
      <c r="I11" s="10"/>
      <c r="J11" s="11"/>
      <c r="K11" s="8"/>
      <c r="L11" s="8"/>
      <c r="M11" s="195"/>
    </row>
    <row r="12" spans="1:13" s="20" customFormat="1">
      <c r="A12" s="116" t="s">
        <v>13</v>
      </c>
      <c r="B12" s="116"/>
      <c r="C12" s="51" t="s">
        <v>0</v>
      </c>
      <c r="D12" s="52">
        <f>+D13</f>
        <v>2</v>
      </c>
      <c r="E12" s="53">
        <v>559529.1</v>
      </c>
      <c r="F12" s="53">
        <v>450000</v>
      </c>
      <c r="G12" s="53">
        <v>68219.81</v>
      </c>
      <c r="H12" s="53">
        <v>41309.29</v>
      </c>
      <c r="I12" s="54"/>
      <c r="J12" s="5" t="s">
        <v>0</v>
      </c>
      <c r="K12" s="52"/>
      <c r="L12" s="51"/>
      <c r="M12" s="195"/>
    </row>
    <row r="13" spans="1:13" s="60" customFormat="1" ht="24" customHeight="1">
      <c r="A13" s="115" t="s">
        <v>102</v>
      </c>
      <c r="B13" s="115"/>
      <c r="C13" s="55"/>
      <c r="D13" s="55">
        <v>2</v>
      </c>
      <c r="E13" s="57">
        <v>550791.1</v>
      </c>
      <c r="F13" s="57">
        <v>441262</v>
      </c>
      <c r="G13" s="57">
        <v>68219.81</v>
      </c>
      <c r="H13" s="57">
        <v>41309.29</v>
      </c>
      <c r="I13" s="58"/>
      <c r="J13" s="59"/>
      <c r="K13" s="55"/>
      <c r="L13" s="55"/>
      <c r="M13" s="194" t="s">
        <v>0</v>
      </c>
    </row>
    <row r="14" spans="1:13" ht="54" customHeight="1">
      <c r="A14" s="62"/>
      <c r="B14" s="69" t="s">
        <v>207</v>
      </c>
      <c r="C14" s="63" t="s">
        <v>89</v>
      </c>
      <c r="D14" s="63"/>
      <c r="E14" s="64">
        <v>208129.25</v>
      </c>
      <c r="F14" s="64">
        <v>150000</v>
      </c>
      <c r="G14" s="64">
        <v>42519.56</v>
      </c>
      <c r="H14" s="64">
        <v>15609.69</v>
      </c>
      <c r="I14" s="65" t="s">
        <v>90</v>
      </c>
      <c r="J14" s="66">
        <v>500</v>
      </c>
      <c r="K14" s="63">
        <v>100</v>
      </c>
      <c r="L14" s="63">
        <v>100</v>
      </c>
      <c r="M14" s="195">
        <v>0</v>
      </c>
    </row>
    <row r="15" spans="1:13" ht="54" customHeight="1">
      <c r="A15" s="62"/>
      <c r="B15" s="69" t="s">
        <v>695</v>
      </c>
      <c r="C15" s="63" t="s">
        <v>89</v>
      </c>
      <c r="D15" s="63"/>
      <c r="E15" s="64">
        <v>342661.85</v>
      </c>
      <c r="F15" s="64">
        <v>291262</v>
      </c>
      <c r="G15" s="64">
        <v>25700.25</v>
      </c>
      <c r="H15" s="64">
        <v>25699.599999999999</v>
      </c>
      <c r="I15" s="65" t="s">
        <v>90</v>
      </c>
      <c r="J15" s="66">
        <v>300</v>
      </c>
      <c r="K15" s="63">
        <v>100</v>
      </c>
      <c r="L15" s="63">
        <v>100</v>
      </c>
      <c r="M15" s="195">
        <v>8738</v>
      </c>
    </row>
    <row r="16" spans="1:13" s="21" customFormat="1">
      <c r="A16" s="38"/>
      <c r="B16" s="7" t="s">
        <v>82</v>
      </c>
      <c r="C16" s="8"/>
      <c r="D16" s="8"/>
      <c r="E16" s="9">
        <v>8738</v>
      </c>
      <c r="F16" s="9">
        <v>8738</v>
      </c>
      <c r="G16" s="9"/>
      <c r="H16" s="9"/>
      <c r="I16" s="10"/>
      <c r="J16" s="11"/>
      <c r="K16" s="8"/>
      <c r="L16" s="8"/>
      <c r="M16" s="195"/>
    </row>
    <row r="17" spans="1:13" s="20" customFormat="1">
      <c r="A17" s="116" t="s">
        <v>25</v>
      </c>
      <c r="B17" s="116"/>
      <c r="C17" s="51" t="s">
        <v>0</v>
      </c>
      <c r="D17" s="52">
        <f>+D18</f>
        <v>1</v>
      </c>
      <c r="E17" s="53">
        <v>449398.95</v>
      </c>
      <c r="F17" s="53">
        <v>437481</v>
      </c>
      <c r="G17" s="53">
        <v>0</v>
      </c>
      <c r="H17" s="53">
        <v>11917.95</v>
      </c>
      <c r="I17" s="54"/>
      <c r="J17" s="5" t="s">
        <v>0</v>
      </c>
      <c r="K17" s="52"/>
      <c r="L17" s="51"/>
      <c r="M17" s="195"/>
    </row>
    <row r="18" spans="1:13" s="60" customFormat="1" ht="24" customHeight="1">
      <c r="A18" s="115" t="s">
        <v>100</v>
      </c>
      <c r="B18" s="115"/>
      <c r="C18" s="55"/>
      <c r="D18" s="55">
        <v>1</v>
      </c>
      <c r="E18" s="57">
        <v>449398.95</v>
      </c>
      <c r="F18" s="57">
        <v>437481</v>
      </c>
      <c r="G18" s="57">
        <v>0</v>
      </c>
      <c r="H18" s="57">
        <v>11917.95</v>
      </c>
      <c r="I18" s="58"/>
      <c r="J18" s="59"/>
      <c r="K18" s="55"/>
      <c r="L18" s="55"/>
      <c r="M18" s="194" t="s">
        <v>0</v>
      </c>
    </row>
    <row r="19" spans="1:13" ht="54" customHeight="1">
      <c r="A19" s="62"/>
      <c r="B19" s="69" t="s">
        <v>403</v>
      </c>
      <c r="C19" s="63" t="s">
        <v>88</v>
      </c>
      <c r="D19" s="63"/>
      <c r="E19" s="64">
        <v>449398.95</v>
      </c>
      <c r="F19" s="64">
        <v>437481</v>
      </c>
      <c r="G19" s="64">
        <v>0</v>
      </c>
      <c r="H19" s="64">
        <v>11917.95</v>
      </c>
      <c r="I19" s="65" t="s">
        <v>90</v>
      </c>
      <c r="J19" s="66">
        <v>1000</v>
      </c>
      <c r="K19" s="63">
        <v>100</v>
      </c>
      <c r="L19" s="63">
        <v>100</v>
      </c>
      <c r="M19" s="195">
        <v>0</v>
      </c>
    </row>
    <row r="20" spans="1:13" s="21" customFormat="1">
      <c r="A20" s="38"/>
      <c r="B20" s="7" t="s">
        <v>82</v>
      </c>
      <c r="C20" s="8"/>
      <c r="D20" s="8"/>
      <c r="E20" s="9">
        <v>0</v>
      </c>
      <c r="F20" s="9">
        <v>0</v>
      </c>
      <c r="G20" s="9"/>
      <c r="H20" s="9"/>
      <c r="I20" s="10"/>
      <c r="J20" s="11"/>
      <c r="K20" s="8"/>
      <c r="L20" s="8"/>
      <c r="M20" s="195"/>
    </row>
    <row r="21" spans="1:13" s="20" customFormat="1">
      <c r="A21" s="116" t="s">
        <v>27</v>
      </c>
      <c r="B21" s="116"/>
      <c r="C21" s="51" t="s">
        <v>0</v>
      </c>
      <c r="D21" s="52">
        <f>+D22+D25+D27</f>
        <v>4</v>
      </c>
      <c r="E21" s="53">
        <v>557462.84</v>
      </c>
      <c r="F21" s="53">
        <v>381000</v>
      </c>
      <c r="G21" s="53">
        <v>63787.46</v>
      </c>
      <c r="H21" s="53">
        <v>112675.37999999999</v>
      </c>
      <c r="I21" s="54"/>
      <c r="J21" s="5" t="s">
        <v>0</v>
      </c>
      <c r="K21" s="52"/>
      <c r="L21" s="51"/>
      <c r="M21" s="195"/>
    </row>
    <row r="22" spans="1:13" s="60" customFormat="1" ht="24" customHeight="1">
      <c r="A22" s="115" t="s">
        <v>114</v>
      </c>
      <c r="B22" s="115"/>
      <c r="C22" s="55"/>
      <c r="D22" s="55">
        <v>2</v>
      </c>
      <c r="E22" s="57">
        <v>365981.66</v>
      </c>
      <c r="F22" s="57">
        <v>231000</v>
      </c>
      <c r="G22" s="57">
        <v>63787.46</v>
      </c>
      <c r="H22" s="57">
        <v>71194.2</v>
      </c>
      <c r="I22" s="58"/>
      <c r="J22" s="59"/>
      <c r="K22" s="55"/>
      <c r="L22" s="55"/>
      <c r="M22" s="194" t="s">
        <v>0</v>
      </c>
    </row>
    <row r="23" spans="1:13" ht="54" customHeight="1">
      <c r="A23" s="62"/>
      <c r="B23" s="69" t="s">
        <v>138</v>
      </c>
      <c r="C23" s="63" t="s">
        <v>89</v>
      </c>
      <c r="D23" s="63"/>
      <c r="E23" s="64">
        <v>107410.65999999999</v>
      </c>
      <c r="F23" s="64">
        <v>50000</v>
      </c>
      <c r="G23" s="64">
        <v>25187.46</v>
      </c>
      <c r="H23" s="64">
        <v>32223.200000000001</v>
      </c>
      <c r="I23" s="65" t="s">
        <v>142</v>
      </c>
      <c r="J23" s="66">
        <v>150</v>
      </c>
      <c r="K23" s="63">
        <v>100</v>
      </c>
      <c r="L23" s="63">
        <v>100</v>
      </c>
      <c r="M23" s="195">
        <v>0</v>
      </c>
    </row>
    <row r="24" spans="1:13" ht="54" customHeight="1">
      <c r="A24" s="62"/>
      <c r="B24" s="69" t="s">
        <v>139</v>
      </c>
      <c r="C24" s="63" t="s">
        <v>89</v>
      </c>
      <c r="D24" s="63"/>
      <c r="E24" s="64">
        <v>258571</v>
      </c>
      <c r="F24" s="64">
        <v>181000</v>
      </c>
      <c r="G24" s="64">
        <v>38600</v>
      </c>
      <c r="H24" s="64">
        <v>38971</v>
      </c>
      <c r="I24" s="65" t="s">
        <v>143</v>
      </c>
      <c r="J24" s="66">
        <v>350</v>
      </c>
      <c r="K24" s="63">
        <v>0</v>
      </c>
      <c r="L24" s="63">
        <v>50</v>
      </c>
      <c r="M24" s="195">
        <v>0</v>
      </c>
    </row>
    <row r="25" spans="1:13" s="60" customFormat="1" ht="24" customHeight="1">
      <c r="A25" s="115" t="s">
        <v>100</v>
      </c>
      <c r="B25" s="115"/>
      <c r="C25" s="55"/>
      <c r="D25" s="55">
        <v>1</v>
      </c>
      <c r="E25" s="57">
        <v>71428.570000000007</v>
      </c>
      <c r="F25" s="57">
        <v>50000</v>
      </c>
      <c r="G25" s="57">
        <v>0</v>
      </c>
      <c r="H25" s="57">
        <v>21428.57</v>
      </c>
      <c r="I25" s="58"/>
      <c r="J25" s="59"/>
      <c r="K25" s="55"/>
      <c r="L25" s="55"/>
      <c r="M25" s="194" t="s">
        <v>0</v>
      </c>
    </row>
    <row r="26" spans="1:13" s="306" customFormat="1" ht="81" customHeight="1">
      <c r="A26" s="289"/>
      <c r="B26" s="305" t="s">
        <v>140</v>
      </c>
      <c r="C26" s="291" t="s">
        <v>89</v>
      </c>
      <c r="D26" s="291"/>
      <c r="E26" s="293">
        <v>71428.570000000007</v>
      </c>
      <c r="F26" s="293">
        <v>50000</v>
      </c>
      <c r="G26" s="293">
        <v>0</v>
      </c>
      <c r="H26" s="293">
        <v>21428.57</v>
      </c>
      <c r="I26" s="294" t="s">
        <v>90</v>
      </c>
      <c r="J26" s="295">
        <v>120</v>
      </c>
      <c r="K26" s="291">
        <v>100</v>
      </c>
      <c r="L26" s="291">
        <v>100</v>
      </c>
      <c r="M26" s="198">
        <v>0</v>
      </c>
    </row>
    <row r="27" spans="1:13" s="60" customFormat="1" ht="24" customHeight="1">
      <c r="A27" s="115" t="s">
        <v>102</v>
      </c>
      <c r="B27" s="115"/>
      <c r="C27" s="55"/>
      <c r="D27" s="55">
        <v>1</v>
      </c>
      <c r="E27" s="57">
        <v>117052.61</v>
      </c>
      <c r="F27" s="57">
        <v>97000</v>
      </c>
      <c r="G27" s="57">
        <v>0</v>
      </c>
      <c r="H27" s="57">
        <v>20052.61</v>
      </c>
      <c r="I27" s="58"/>
      <c r="J27" s="59"/>
      <c r="K27" s="55"/>
      <c r="L27" s="55"/>
      <c r="M27" s="194" t="s">
        <v>0</v>
      </c>
    </row>
    <row r="28" spans="1:13" ht="54" customHeight="1">
      <c r="A28" s="62"/>
      <c r="B28" s="69" t="s">
        <v>141</v>
      </c>
      <c r="C28" s="63" t="s">
        <v>89</v>
      </c>
      <c r="D28" s="63"/>
      <c r="E28" s="64">
        <v>117052.61</v>
      </c>
      <c r="F28" s="64">
        <v>97000</v>
      </c>
      <c r="G28" s="64">
        <v>0</v>
      </c>
      <c r="H28" s="64">
        <v>20052.61</v>
      </c>
      <c r="I28" s="65" t="s">
        <v>90</v>
      </c>
      <c r="J28" s="66">
        <v>120</v>
      </c>
      <c r="K28" s="63">
        <v>100</v>
      </c>
      <c r="L28" s="63">
        <v>100</v>
      </c>
      <c r="M28" s="195">
        <v>3000</v>
      </c>
    </row>
    <row r="29" spans="1:13" s="21" customFormat="1">
      <c r="A29" s="38"/>
      <c r="B29" s="7" t="s">
        <v>82</v>
      </c>
      <c r="C29" s="8"/>
      <c r="D29" s="8"/>
      <c r="E29" s="9">
        <v>3000</v>
      </c>
      <c r="F29" s="9">
        <v>3000</v>
      </c>
      <c r="G29" s="9"/>
      <c r="H29" s="9"/>
      <c r="I29" s="10"/>
      <c r="J29" s="11"/>
      <c r="K29" s="8"/>
      <c r="L29" s="8"/>
      <c r="M29" s="195"/>
    </row>
    <row r="30" spans="1:13" s="20" customFormat="1">
      <c r="A30" s="120" t="s">
        <v>45</v>
      </c>
      <c r="B30" s="121"/>
      <c r="C30" s="51" t="s">
        <v>0</v>
      </c>
      <c r="D30" s="52">
        <f>+D31</f>
        <v>1</v>
      </c>
      <c r="E30" s="53">
        <v>111250</v>
      </c>
      <c r="F30" s="53">
        <v>89000</v>
      </c>
      <c r="G30" s="53">
        <v>21250</v>
      </c>
      <c r="H30" s="53">
        <v>1000</v>
      </c>
      <c r="I30" s="54"/>
      <c r="J30" s="5" t="s">
        <v>0</v>
      </c>
      <c r="K30" s="52"/>
      <c r="L30" s="51"/>
      <c r="M30" s="195"/>
    </row>
    <row r="31" spans="1:13" s="60" customFormat="1" ht="24" customHeight="1">
      <c r="A31" s="118" t="s">
        <v>102</v>
      </c>
      <c r="B31" s="119"/>
      <c r="C31" s="55"/>
      <c r="D31" s="55">
        <v>1</v>
      </c>
      <c r="E31" s="57">
        <v>111250</v>
      </c>
      <c r="F31" s="57">
        <v>89000</v>
      </c>
      <c r="G31" s="57">
        <v>21250</v>
      </c>
      <c r="H31" s="57">
        <v>1000</v>
      </c>
      <c r="I31" s="58"/>
      <c r="J31" s="59"/>
      <c r="K31" s="55"/>
      <c r="L31" s="55"/>
      <c r="M31" s="194" t="s">
        <v>0</v>
      </c>
    </row>
    <row r="32" spans="1:13" ht="54" customHeight="1">
      <c r="A32" s="62"/>
      <c r="B32" s="69" t="s">
        <v>112</v>
      </c>
      <c r="C32" s="63" t="s">
        <v>89</v>
      </c>
      <c r="D32" s="63"/>
      <c r="E32" s="64">
        <v>111250</v>
      </c>
      <c r="F32" s="64">
        <v>89000</v>
      </c>
      <c r="G32" s="64">
        <v>21250</v>
      </c>
      <c r="H32" s="64">
        <v>1000</v>
      </c>
      <c r="I32" s="65" t="s">
        <v>90</v>
      </c>
      <c r="J32" s="66">
        <v>200</v>
      </c>
      <c r="K32" s="63">
        <v>100</v>
      </c>
      <c r="L32" s="63">
        <v>100</v>
      </c>
      <c r="M32" s="195">
        <v>0</v>
      </c>
    </row>
    <row r="33" spans="1:13" s="21" customFormat="1">
      <c r="A33" s="38"/>
      <c r="B33" s="7" t="s">
        <v>82</v>
      </c>
      <c r="C33" s="8"/>
      <c r="D33" s="8"/>
      <c r="E33" s="9">
        <v>0</v>
      </c>
      <c r="F33" s="9">
        <v>0</v>
      </c>
      <c r="G33" s="9"/>
      <c r="H33" s="9"/>
      <c r="I33" s="10"/>
      <c r="J33" s="11"/>
      <c r="K33" s="8"/>
      <c r="L33" s="8"/>
      <c r="M33" s="195"/>
    </row>
    <row r="34" spans="1:13" s="20" customFormat="1">
      <c r="A34" s="120" t="s">
        <v>48</v>
      </c>
      <c r="B34" s="121"/>
      <c r="C34" s="51" t="s">
        <v>0</v>
      </c>
      <c r="D34" s="52">
        <f>+D37+D35</f>
        <v>3</v>
      </c>
      <c r="E34" s="53">
        <v>599233.78</v>
      </c>
      <c r="F34" s="53">
        <v>364291</v>
      </c>
      <c r="G34" s="53">
        <v>90453.78</v>
      </c>
      <c r="H34" s="53">
        <v>144489</v>
      </c>
      <c r="I34" s="54"/>
      <c r="J34" s="5" t="s">
        <v>0</v>
      </c>
      <c r="K34" s="52"/>
      <c r="L34" s="51"/>
      <c r="M34" s="195"/>
    </row>
    <row r="35" spans="1:13" s="60" customFormat="1" ht="24" customHeight="1">
      <c r="A35" s="118" t="s">
        <v>100</v>
      </c>
      <c r="B35" s="119"/>
      <c r="C35" s="55"/>
      <c r="D35" s="55">
        <v>1</v>
      </c>
      <c r="E35" s="57">
        <v>110481</v>
      </c>
      <c r="F35" s="57">
        <v>62974</v>
      </c>
      <c r="G35" s="57">
        <v>16572</v>
      </c>
      <c r="H35" s="57">
        <v>30935</v>
      </c>
      <c r="I35" s="58"/>
      <c r="J35" s="59"/>
      <c r="K35" s="55"/>
      <c r="L35" s="55"/>
      <c r="M35" s="194" t="s">
        <v>0</v>
      </c>
    </row>
    <row r="36" spans="1:13" ht="54" customHeight="1">
      <c r="A36" s="62"/>
      <c r="B36" s="78" t="s">
        <v>109</v>
      </c>
      <c r="C36" s="63" t="s">
        <v>88</v>
      </c>
      <c r="D36" s="63"/>
      <c r="E36" s="64">
        <v>110481</v>
      </c>
      <c r="F36" s="64">
        <v>62974</v>
      </c>
      <c r="G36" s="64">
        <v>16572</v>
      </c>
      <c r="H36" s="64">
        <v>30935</v>
      </c>
      <c r="I36" s="65" t="s">
        <v>90</v>
      </c>
      <c r="J36" s="66">
        <v>200</v>
      </c>
      <c r="K36" s="63">
        <v>100</v>
      </c>
      <c r="L36" s="63">
        <v>100</v>
      </c>
      <c r="M36" s="195">
        <v>1889</v>
      </c>
    </row>
    <row r="37" spans="1:13" s="60" customFormat="1" ht="24" customHeight="1">
      <c r="A37" s="118" t="s">
        <v>102</v>
      </c>
      <c r="B37" s="119"/>
      <c r="C37" s="55"/>
      <c r="D37" s="55">
        <v>2</v>
      </c>
      <c r="E37" s="57">
        <v>478142.78</v>
      </c>
      <c r="F37" s="57">
        <v>290707</v>
      </c>
      <c r="G37" s="57">
        <v>73881.78</v>
      </c>
      <c r="H37" s="57">
        <v>113554</v>
      </c>
      <c r="I37" s="58"/>
      <c r="J37" s="59"/>
      <c r="K37" s="55"/>
      <c r="L37" s="55"/>
      <c r="M37" s="194" t="s">
        <v>0</v>
      </c>
    </row>
    <row r="38" spans="1:13" ht="54" customHeight="1">
      <c r="A38" s="62"/>
      <c r="B38" s="69" t="s">
        <v>110</v>
      </c>
      <c r="C38" s="63" t="s">
        <v>88</v>
      </c>
      <c r="D38" s="63"/>
      <c r="E38" s="64">
        <v>406142.78</v>
      </c>
      <c r="F38" s="64">
        <v>242467</v>
      </c>
      <c r="G38" s="64">
        <v>60921.78</v>
      </c>
      <c r="H38" s="64">
        <v>102754</v>
      </c>
      <c r="I38" s="65" t="s">
        <v>90</v>
      </c>
      <c r="J38" s="66">
        <v>300</v>
      </c>
      <c r="K38" s="63">
        <v>100</v>
      </c>
      <c r="L38" s="63">
        <v>100</v>
      </c>
      <c r="M38" s="195">
        <v>7274</v>
      </c>
    </row>
    <row r="39" spans="1:13" ht="54" customHeight="1">
      <c r="A39" s="62"/>
      <c r="B39" s="69" t="s">
        <v>111</v>
      </c>
      <c r="C39" s="63" t="s">
        <v>88</v>
      </c>
      <c r="D39" s="63"/>
      <c r="E39" s="64">
        <v>72000</v>
      </c>
      <c r="F39" s="64">
        <v>48240</v>
      </c>
      <c r="G39" s="64">
        <v>12960</v>
      </c>
      <c r="H39" s="64">
        <v>10800</v>
      </c>
      <c r="I39" s="65" t="s">
        <v>90</v>
      </c>
      <c r="J39" s="66">
        <v>300</v>
      </c>
      <c r="K39" s="63">
        <v>100</v>
      </c>
      <c r="L39" s="63">
        <v>100</v>
      </c>
      <c r="M39" s="195">
        <v>1447</v>
      </c>
    </row>
    <row r="40" spans="1:13" s="21" customFormat="1">
      <c r="A40" s="38"/>
      <c r="B40" s="7" t="s">
        <v>82</v>
      </c>
      <c r="C40" s="8"/>
      <c r="D40" s="8"/>
      <c r="E40" s="9">
        <v>10610</v>
      </c>
      <c r="F40" s="9">
        <v>10610</v>
      </c>
      <c r="G40" s="9"/>
      <c r="H40" s="9"/>
      <c r="I40" s="10"/>
      <c r="J40" s="11"/>
      <c r="K40" s="8"/>
      <c r="L40" s="8"/>
      <c r="M40" s="195"/>
    </row>
    <row r="41" spans="1:13" s="75" customFormat="1" ht="48.75" customHeight="1">
      <c r="A41" s="122" t="s">
        <v>373</v>
      </c>
      <c r="B41" s="123"/>
      <c r="C41" s="70"/>
      <c r="D41" s="71"/>
      <c r="E41" s="72"/>
      <c r="F41" s="72"/>
      <c r="G41" s="72"/>
      <c r="H41" s="72"/>
      <c r="I41" s="73"/>
      <c r="J41" s="74"/>
      <c r="K41" s="70"/>
      <c r="L41" s="70"/>
      <c r="M41" s="204"/>
    </row>
    <row r="42" spans="1:13" s="20" customFormat="1">
      <c r="A42" s="116" t="s">
        <v>60</v>
      </c>
      <c r="B42" s="116"/>
      <c r="C42" s="51" t="s">
        <v>0</v>
      </c>
      <c r="D42" s="52">
        <f>+D43</f>
        <v>1</v>
      </c>
      <c r="E42" s="53">
        <v>30000</v>
      </c>
      <c r="F42" s="53">
        <v>30000</v>
      </c>
      <c r="G42" s="53">
        <v>0</v>
      </c>
      <c r="H42" s="53">
        <v>0</v>
      </c>
      <c r="I42" s="96"/>
      <c r="J42" s="5" t="s">
        <v>0</v>
      </c>
      <c r="K42" s="52"/>
      <c r="L42" s="51"/>
      <c r="M42" s="205"/>
    </row>
    <row r="43" spans="1:13" s="60" customFormat="1" ht="24" customHeight="1">
      <c r="A43" s="118" t="s">
        <v>100</v>
      </c>
      <c r="B43" s="119"/>
      <c r="C43" s="55"/>
      <c r="D43" s="55">
        <v>1</v>
      </c>
      <c r="E43" s="57">
        <v>30000</v>
      </c>
      <c r="F43" s="57">
        <v>30000</v>
      </c>
      <c r="G43" s="57">
        <v>0</v>
      </c>
      <c r="H43" s="57">
        <v>0</v>
      </c>
      <c r="I43" s="59"/>
      <c r="J43" s="59"/>
      <c r="K43" s="55"/>
      <c r="L43" s="55"/>
      <c r="M43" s="206" t="s">
        <v>0</v>
      </c>
    </row>
    <row r="44" spans="1:13" s="187" customFormat="1" ht="54" customHeight="1">
      <c r="A44" s="84"/>
      <c r="B44" s="86" t="s">
        <v>723</v>
      </c>
      <c r="C44" s="80" t="s">
        <v>89</v>
      </c>
      <c r="D44" s="80"/>
      <c r="E44" s="81">
        <v>30000</v>
      </c>
      <c r="F44" s="81">
        <v>30000</v>
      </c>
      <c r="G44" s="81">
        <v>0</v>
      </c>
      <c r="H44" s="81">
        <v>0</v>
      </c>
      <c r="I44" s="83" t="s">
        <v>90</v>
      </c>
      <c r="J44" s="83">
        <v>300</v>
      </c>
      <c r="K44" s="80">
        <v>100</v>
      </c>
      <c r="L44" s="80">
        <v>100</v>
      </c>
      <c r="M44" s="205">
        <v>0</v>
      </c>
    </row>
    <row r="45" spans="1:13" s="21" customFormat="1">
      <c r="A45" s="40"/>
      <c r="B45" s="15" t="s">
        <v>82</v>
      </c>
      <c r="C45" s="16"/>
      <c r="D45" s="16"/>
      <c r="E45" s="17">
        <v>0</v>
      </c>
      <c r="F45" s="17">
        <v>0</v>
      </c>
      <c r="G45" s="17"/>
      <c r="H45" s="17"/>
      <c r="I45" s="19"/>
      <c r="J45" s="19"/>
      <c r="K45" s="16"/>
      <c r="L45" s="16"/>
      <c r="M45" s="205"/>
    </row>
    <row r="46" spans="1:13" s="60" customFormat="1" ht="25.5" customHeight="1">
      <c r="A46" s="170"/>
      <c r="B46" s="144"/>
      <c r="C46" s="346" t="s">
        <v>83</v>
      </c>
      <c r="D46" s="347">
        <f>+D8+D17+D21+D30+D34+D12+D42</f>
        <v>13</v>
      </c>
      <c r="E46" s="348">
        <v>2420161.6799999997</v>
      </c>
      <c r="F46" s="348">
        <v>1831771.9100000001</v>
      </c>
      <c r="G46" s="348">
        <v>268857.28999999998</v>
      </c>
      <c r="H46" s="348">
        <v>319532.48</v>
      </c>
      <c r="I46" s="189" t="s">
        <v>0</v>
      </c>
      <c r="J46" s="189"/>
      <c r="K46" s="170"/>
      <c r="L46" s="190"/>
      <c r="M46" s="195">
        <f>SUM(M8:M45)</f>
        <v>24678</v>
      </c>
    </row>
    <row r="47" spans="1:13" s="6" customFormat="1" ht="18" customHeight="1">
      <c r="A47" s="79"/>
      <c r="B47" s="156"/>
      <c r="C47" s="157"/>
      <c r="D47" s="157"/>
      <c r="E47" s="27"/>
      <c r="F47" s="27"/>
      <c r="G47" s="27"/>
      <c r="H47" s="27"/>
      <c r="I47" s="159"/>
      <c r="J47" s="159"/>
      <c r="K47" s="160"/>
      <c r="L47" s="160"/>
      <c r="M47" s="135"/>
    </row>
    <row r="48" spans="1:13" ht="25.5" customHeight="1"/>
    <row r="994" spans="1:35" s="37" customFormat="1" ht="25.5">
      <c r="A994" s="2"/>
      <c r="B994" s="188" t="s">
        <v>92</v>
      </c>
      <c r="C994" s="164" t="s">
        <v>89</v>
      </c>
      <c r="D994" s="164"/>
      <c r="E994" s="6"/>
      <c r="F994" s="6">
        <v>34371.730000000003</v>
      </c>
      <c r="G994" s="6">
        <v>4043.73</v>
      </c>
      <c r="H994" s="6">
        <v>2021.87</v>
      </c>
      <c r="I994" s="165" t="s">
        <v>90</v>
      </c>
      <c r="J994" s="165">
        <v>68</v>
      </c>
      <c r="K994" s="164"/>
      <c r="L994" s="164"/>
      <c r="M994" s="195">
        <v>1031.1500000000001</v>
      </c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</row>
    <row r="1029" spans="1:35" s="6" customFormat="1">
      <c r="A1029" s="2"/>
      <c r="C1029" s="164"/>
      <c r="D1029" s="164">
        <v>3</v>
      </c>
      <c r="G1029" s="6">
        <v>344531.85</v>
      </c>
      <c r="I1029" s="165"/>
      <c r="J1029" s="165"/>
      <c r="K1029" s="164"/>
      <c r="L1029" s="164"/>
      <c r="M1029" s="195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</row>
    <row r="1032" spans="1:35" s="6" customFormat="1">
      <c r="A1032" s="2"/>
      <c r="C1032" s="164"/>
      <c r="D1032" s="164">
        <v>1</v>
      </c>
      <c r="G1032" s="6">
        <v>35402.879999999997</v>
      </c>
      <c r="I1032" s="165"/>
      <c r="J1032" s="165"/>
      <c r="K1032" s="164"/>
      <c r="L1032" s="164"/>
      <c r="M1032" s="195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</row>
  </sheetData>
  <mergeCells count="11">
    <mergeCell ref="M6:M7"/>
    <mergeCell ref="J5:L5"/>
    <mergeCell ref="C6:C7"/>
    <mergeCell ref="A1:L1"/>
    <mergeCell ref="A3:L3"/>
    <mergeCell ref="A4:L4"/>
    <mergeCell ref="D6:D7"/>
    <mergeCell ref="E6:H6"/>
    <mergeCell ref="I6:I7"/>
    <mergeCell ref="J6:J7"/>
    <mergeCell ref="K6:L6"/>
  </mergeCells>
  <printOptions horizontalCentered="1"/>
  <pageMargins left="0.27559055118110237" right="0" top="0.39370078740157483" bottom="0.59055118110236227" header="0" footer="0"/>
  <pageSetup scale="70" fitToHeight="67" orientation="landscape" horizontalDpi="4294967294" r:id="rId1"/>
  <headerFooter alignWithMargins="0">
    <oddFooter>&amp;L&amp;K0000FFLas obras en color AZUL pertenecen al presente sexenio.&amp;C&amp;"Tahoma,Normal"&amp;P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X468"/>
  <sheetViews>
    <sheetView showGridLines="0" view="pageBreakPreview" zoomScale="85" zoomScaleNormal="75" zoomScaleSheetLayoutView="85" workbookViewId="0">
      <pane xSplit="2" ySplit="7" topLeftCell="G8" activePane="bottomRight" state="frozen"/>
      <selection sqref="A1:IV65536"/>
      <selection pane="topRight" sqref="A1:IV65536"/>
      <selection pane="bottomLeft" sqref="A1:IV65536"/>
      <selection pane="bottomRight" activeCell="A151" sqref="A151"/>
    </sheetView>
  </sheetViews>
  <sheetFormatPr baseColWidth="10" defaultRowHeight="18"/>
  <cols>
    <col min="1" max="1" width="3.85546875" style="50" customWidth="1"/>
    <col min="2" max="2" width="62" style="32" customWidth="1"/>
    <col min="3" max="3" width="8" style="33" customWidth="1"/>
    <col min="4" max="4" width="7.28515625" style="33" customWidth="1"/>
    <col min="5" max="5" width="9.5703125" style="33" hidden="1" customWidth="1"/>
    <col min="6" max="6" width="22.5703125" style="44" customWidth="1"/>
    <col min="7" max="7" width="21.140625" style="48" customWidth="1"/>
    <col min="8" max="8" width="17" style="49" customWidth="1"/>
    <col min="9" max="9" width="18.85546875" style="49" customWidth="1"/>
    <col min="10" max="10" width="10.42578125" style="34" customWidth="1"/>
    <col min="11" max="11" width="8.85546875" style="34" customWidth="1"/>
    <col min="12" max="12" width="6.140625" style="33" customWidth="1"/>
    <col min="13" max="13" width="6.140625" style="95" customWidth="1"/>
    <col min="14" max="14" width="17.85546875" style="201" hidden="1" customWidth="1"/>
    <col min="15" max="16384" width="11.42578125" style="43"/>
  </cols>
  <sheetData>
    <row r="1" spans="1:14" s="36" customFormat="1" ht="25.5" customHeight="1">
      <c r="A1" s="328" t="s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91"/>
    </row>
    <row r="2" spans="1:14" s="35" customFormat="1" ht="7.5" customHeight="1">
      <c r="A2" s="1"/>
      <c r="B2" s="1"/>
      <c r="C2" s="1"/>
      <c r="D2" s="1"/>
      <c r="E2" s="1"/>
      <c r="F2" s="45"/>
      <c r="G2" s="46"/>
      <c r="H2" s="47"/>
      <c r="I2" s="47"/>
      <c r="J2" s="3"/>
      <c r="K2" s="3"/>
      <c r="L2" s="1"/>
      <c r="M2" s="1"/>
      <c r="N2" s="192"/>
    </row>
    <row r="3" spans="1:14" s="35" customFormat="1" ht="22.5">
      <c r="A3" s="329" t="s">
        <v>93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124"/>
    </row>
    <row r="4" spans="1:14" s="35" customFormat="1" ht="22.5">
      <c r="A4" s="329" t="s">
        <v>98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124"/>
    </row>
    <row r="5" spans="1:14" s="35" customFormat="1">
      <c r="A5" s="1"/>
      <c r="B5" s="47"/>
      <c r="C5" s="1"/>
      <c r="D5" s="1"/>
      <c r="E5" s="1"/>
      <c r="F5" s="45"/>
      <c r="G5" s="46"/>
      <c r="H5" s="47"/>
      <c r="I5" s="47"/>
      <c r="J5" s="3"/>
      <c r="K5" s="330"/>
      <c r="L5" s="330"/>
      <c r="M5" s="330"/>
      <c r="N5" s="192"/>
    </row>
    <row r="6" spans="1:14" s="202" customFormat="1" ht="15.75" customHeight="1">
      <c r="A6" s="331" t="s">
        <v>5</v>
      </c>
      <c r="B6" s="332"/>
      <c r="C6" s="333" t="s">
        <v>76</v>
      </c>
      <c r="D6" s="333" t="s">
        <v>77</v>
      </c>
      <c r="E6" s="372" t="s">
        <v>6</v>
      </c>
      <c r="F6" s="382" t="s">
        <v>78</v>
      </c>
      <c r="G6" s="383"/>
      <c r="H6" s="383"/>
      <c r="I6" s="384"/>
      <c r="J6" s="333" t="s">
        <v>79</v>
      </c>
      <c r="K6" s="337" t="s">
        <v>80</v>
      </c>
      <c r="L6" s="338" t="s">
        <v>81</v>
      </c>
      <c r="M6" s="339"/>
      <c r="N6" s="326" t="s">
        <v>82</v>
      </c>
    </row>
    <row r="7" spans="1:14" s="202" customFormat="1" ht="15.75" customHeight="1">
      <c r="A7" s="340"/>
      <c r="B7" s="341" t="s">
        <v>75</v>
      </c>
      <c r="C7" s="342"/>
      <c r="D7" s="342"/>
      <c r="E7" s="377" t="s">
        <v>84</v>
      </c>
      <c r="F7" s="385" t="s">
        <v>2</v>
      </c>
      <c r="G7" s="385" t="s">
        <v>3</v>
      </c>
      <c r="H7" s="385" t="s">
        <v>85</v>
      </c>
      <c r="I7" s="385" t="s">
        <v>7</v>
      </c>
      <c r="J7" s="342"/>
      <c r="K7" s="344"/>
      <c r="L7" s="377" t="s">
        <v>86</v>
      </c>
      <c r="M7" s="377" t="s">
        <v>87</v>
      </c>
      <c r="N7" s="327"/>
    </row>
    <row r="8" spans="1:14" s="20" customFormat="1">
      <c r="A8" s="117" t="s">
        <v>36</v>
      </c>
      <c r="B8" s="117"/>
      <c r="C8" s="89" t="s">
        <v>0</v>
      </c>
      <c r="D8" s="90">
        <f>+D9</f>
        <v>1</v>
      </c>
      <c r="E8" s="91" t="e">
        <v>#REF!</v>
      </c>
      <c r="F8" s="92">
        <v>626483.19999999995</v>
      </c>
      <c r="G8" s="92">
        <f>+G9+G11</f>
        <v>504123.2</v>
      </c>
      <c r="H8" s="92">
        <f>+H9+H11</f>
        <v>32360</v>
      </c>
      <c r="I8" s="92">
        <f>+I9+I11</f>
        <v>90000</v>
      </c>
      <c r="J8" s="93"/>
      <c r="K8" s="94" t="s">
        <v>0</v>
      </c>
      <c r="L8" s="90"/>
      <c r="M8" s="89"/>
      <c r="N8" s="193"/>
    </row>
    <row r="9" spans="1:14" s="60" customFormat="1">
      <c r="A9" s="115" t="s">
        <v>102</v>
      </c>
      <c r="B9" s="115"/>
      <c r="C9" s="55"/>
      <c r="D9" s="55">
        <v>1</v>
      </c>
      <c r="E9" s="56"/>
      <c r="F9" s="57">
        <v>611800</v>
      </c>
      <c r="G9" s="57">
        <f>SUM(G10)</f>
        <v>489440</v>
      </c>
      <c r="H9" s="57">
        <f>SUM(H10)</f>
        <v>32360</v>
      </c>
      <c r="I9" s="57">
        <f>SUM(I10)</f>
        <v>90000</v>
      </c>
      <c r="J9" s="58"/>
      <c r="K9" s="59"/>
      <c r="L9" s="55"/>
      <c r="M9" s="55"/>
      <c r="N9" s="194" t="s">
        <v>0</v>
      </c>
    </row>
    <row r="10" spans="1:14" s="67" customFormat="1" ht="60" customHeight="1">
      <c r="A10" s="62"/>
      <c r="B10" s="69" t="s">
        <v>419</v>
      </c>
      <c r="C10" s="63" t="s">
        <v>88</v>
      </c>
      <c r="D10" s="63"/>
      <c r="E10" s="14"/>
      <c r="F10" s="64">
        <v>611800</v>
      </c>
      <c r="G10" s="64">
        <v>489440</v>
      </c>
      <c r="H10" s="64">
        <v>32360</v>
      </c>
      <c r="I10" s="64">
        <v>90000</v>
      </c>
      <c r="J10" s="65" t="s">
        <v>90</v>
      </c>
      <c r="K10" s="66">
        <v>1000</v>
      </c>
      <c r="L10" s="63">
        <v>100</v>
      </c>
      <c r="M10" s="63">
        <v>100</v>
      </c>
      <c r="N10" s="195">
        <v>14683.2</v>
      </c>
    </row>
    <row r="11" spans="1:14" s="21" customFormat="1">
      <c r="A11" s="38"/>
      <c r="B11" s="7" t="s">
        <v>82</v>
      </c>
      <c r="C11" s="8"/>
      <c r="D11" s="8"/>
      <c r="E11" s="39"/>
      <c r="F11" s="9">
        <v>14683.2</v>
      </c>
      <c r="G11" s="9">
        <f>SUM(N9:N10)</f>
        <v>14683.2</v>
      </c>
      <c r="H11" s="9"/>
      <c r="I11" s="9"/>
      <c r="J11" s="10"/>
      <c r="K11" s="11"/>
      <c r="L11" s="8"/>
      <c r="M11" s="8"/>
      <c r="N11" s="195"/>
    </row>
    <row r="12" spans="1:14" s="20" customFormat="1">
      <c r="A12" s="116" t="s">
        <v>350</v>
      </c>
      <c r="B12" s="116"/>
      <c r="C12" s="51" t="s">
        <v>0</v>
      </c>
      <c r="D12" s="52">
        <f>+D13</f>
        <v>10</v>
      </c>
      <c r="E12" s="14" t="e">
        <f>+#REF!</f>
        <v>#REF!</v>
      </c>
      <c r="F12" s="53">
        <v>7000000</v>
      </c>
      <c r="G12" s="53">
        <f>+G13+G24</f>
        <v>7000000</v>
      </c>
      <c r="H12" s="53">
        <f>+H13+H24</f>
        <v>0</v>
      </c>
      <c r="I12" s="53">
        <f>+I13+I24</f>
        <v>0</v>
      </c>
      <c r="J12" s="54"/>
      <c r="K12" s="5" t="s">
        <v>0</v>
      </c>
      <c r="L12" s="52"/>
      <c r="M12" s="51"/>
      <c r="N12" s="195"/>
    </row>
    <row r="13" spans="1:14" s="60" customFormat="1">
      <c r="A13" s="115" t="s">
        <v>99</v>
      </c>
      <c r="B13" s="115"/>
      <c r="C13" s="55"/>
      <c r="D13" s="55">
        <v>10</v>
      </c>
      <c r="E13" s="56"/>
      <c r="F13" s="57">
        <v>6791439.1600000001</v>
      </c>
      <c r="G13" s="57">
        <f>SUM(G14:G23)</f>
        <v>6791439.1600000001</v>
      </c>
      <c r="H13" s="57">
        <f>SUM(H14:H23)</f>
        <v>0</v>
      </c>
      <c r="I13" s="57">
        <f>SUM(I14:I23)</f>
        <v>0</v>
      </c>
      <c r="J13" s="58"/>
      <c r="K13" s="59"/>
      <c r="L13" s="55"/>
      <c r="M13" s="55"/>
      <c r="N13" s="194" t="s">
        <v>0</v>
      </c>
    </row>
    <row r="14" spans="1:14" s="6" customFormat="1" ht="60" customHeight="1">
      <c r="A14" s="62"/>
      <c r="B14" s="78" t="s">
        <v>351</v>
      </c>
      <c r="C14" s="63" t="s">
        <v>88</v>
      </c>
      <c r="D14" s="63"/>
      <c r="E14" s="4"/>
      <c r="F14" s="64">
        <v>499576.84</v>
      </c>
      <c r="G14" s="64">
        <v>499576.84</v>
      </c>
      <c r="H14" s="64">
        <v>0</v>
      </c>
      <c r="I14" s="64">
        <v>0</v>
      </c>
      <c r="J14" s="65" t="s">
        <v>90</v>
      </c>
      <c r="K14" s="66">
        <v>60</v>
      </c>
      <c r="L14" s="63">
        <v>100</v>
      </c>
      <c r="M14" s="63">
        <v>100</v>
      </c>
      <c r="N14" s="195">
        <v>15341</v>
      </c>
    </row>
    <row r="15" spans="1:14" s="6" customFormat="1" ht="60" customHeight="1">
      <c r="A15" s="62"/>
      <c r="B15" s="76" t="s">
        <v>352</v>
      </c>
      <c r="C15" s="63" t="s">
        <v>88</v>
      </c>
      <c r="D15" s="63"/>
      <c r="E15" s="4"/>
      <c r="F15" s="64">
        <v>447002.71</v>
      </c>
      <c r="G15" s="64">
        <v>447002.71</v>
      </c>
      <c r="H15" s="64">
        <v>0</v>
      </c>
      <c r="I15" s="64">
        <v>0</v>
      </c>
      <c r="J15" s="65" t="s">
        <v>90</v>
      </c>
      <c r="K15" s="66">
        <v>50</v>
      </c>
      <c r="L15" s="63">
        <v>100</v>
      </c>
      <c r="M15" s="63">
        <v>100</v>
      </c>
      <c r="N15" s="195">
        <v>13735.89</v>
      </c>
    </row>
    <row r="16" spans="1:14" s="6" customFormat="1" ht="60" customHeight="1">
      <c r="A16" s="62"/>
      <c r="B16" s="78" t="s">
        <v>353</v>
      </c>
      <c r="C16" s="63" t="s">
        <v>88</v>
      </c>
      <c r="D16" s="63"/>
      <c r="E16" s="4"/>
      <c r="F16" s="64">
        <v>331867.46999999997</v>
      </c>
      <c r="G16" s="64">
        <v>331867.46999999997</v>
      </c>
      <c r="H16" s="64">
        <v>0</v>
      </c>
      <c r="I16" s="64">
        <v>0</v>
      </c>
      <c r="J16" s="65" t="s">
        <v>90</v>
      </c>
      <c r="K16" s="66">
        <v>60</v>
      </c>
      <c r="L16" s="63">
        <v>100</v>
      </c>
      <c r="M16" s="63">
        <v>100</v>
      </c>
      <c r="N16" s="195">
        <v>10190.99</v>
      </c>
    </row>
    <row r="17" spans="1:14" s="6" customFormat="1" ht="60" customHeight="1">
      <c r="A17" s="62"/>
      <c r="B17" s="78" t="s">
        <v>354</v>
      </c>
      <c r="C17" s="63" t="s">
        <v>88</v>
      </c>
      <c r="D17" s="63"/>
      <c r="E17" s="4"/>
      <c r="F17" s="64">
        <v>547965.65</v>
      </c>
      <c r="G17" s="64">
        <v>547965.65</v>
      </c>
      <c r="H17" s="64">
        <v>0</v>
      </c>
      <c r="I17" s="64">
        <v>0</v>
      </c>
      <c r="J17" s="65" t="s">
        <v>90</v>
      </c>
      <c r="K17" s="66">
        <v>90</v>
      </c>
      <c r="L17" s="63">
        <v>100</v>
      </c>
      <c r="M17" s="63">
        <v>100</v>
      </c>
      <c r="N17" s="195">
        <v>16826.93</v>
      </c>
    </row>
    <row r="18" spans="1:14" s="6" customFormat="1" ht="60" customHeight="1">
      <c r="A18" s="62"/>
      <c r="B18" s="78" t="s">
        <v>355</v>
      </c>
      <c r="C18" s="63" t="s">
        <v>88</v>
      </c>
      <c r="D18" s="63"/>
      <c r="E18" s="4"/>
      <c r="F18" s="64">
        <v>469493.79</v>
      </c>
      <c r="G18" s="64">
        <v>469493.79</v>
      </c>
      <c r="H18" s="64">
        <v>0</v>
      </c>
      <c r="I18" s="64">
        <v>0</v>
      </c>
      <c r="J18" s="65" t="s">
        <v>90</v>
      </c>
      <c r="K18" s="66">
        <v>90</v>
      </c>
      <c r="L18" s="63">
        <v>100</v>
      </c>
      <c r="M18" s="63">
        <v>100</v>
      </c>
      <c r="N18" s="195">
        <v>14417.21</v>
      </c>
    </row>
    <row r="19" spans="1:14" s="6" customFormat="1" ht="60" customHeight="1">
      <c r="A19" s="62"/>
      <c r="B19" s="78" t="s">
        <v>356</v>
      </c>
      <c r="C19" s="63" t="s">
        <v>88</v>
      </c>
      <c r="D19" s="63"/>
      <c r="E19" s="4"/>
      <c r="F19" s="64">
        <v>459897.02</v>
      </c>
      <c r="G19" s="64">
        <v>459897.02</v>
      </c>
      <c r="H19" s="64">
        <v>0</v>
      </c>
      <c r="I19" s="64">
        <v>0</v>
      </c>
      <c r="J19" s="65" t="s">
        <v>90</v>
      </c>
      <c r="K19" s="66">
        <v>80</v>
      </c>
      <c r="L19" s="63">
        <v>100</v>
      </c>
      <c r="M19" s="63">
        <v>100</v>
      </c>
      <c r="N19" s="195">
        <v>14122.52</v>
      </c>
    </row>
    <row r="20" spans="1:14" s="6" customFormat="1" ht="60" customHeight="1">
      <c r="A20" s="62"/>
      <c r="B20" s="78" t="s">
        <v>357</v>
      </c>
      <c r="C20" s="63" t="s">
        <v>88</v>
      </c>
      <c r="D20" s="63"/>
      <c r="E20" s="4"/>
      <c r="F20" s="64">
        <v>868386.34</v>
      </c>
      <c r="G20" s="64">
        <v>868386.34</v>
      </c>
      <c r="H20" s="64">
        <v>0</v>
      </c>
      <c r="I20" s="64">
        <v>0</v>
      </c>
      <c r="J20" s="65" t="s">
        <v>90</v>
      </c>
      <c r="K20" s="66">
        <v>160</v>
      </c>
      <c r="L20" s="63">
        <v>100</v>
      </c>
      <c r="M20" s="63">
        <v>100</v>
      </c>
      <c r="N20" s="195">
        <v>26666.41</v>
      </c>
    </row>
    <row r="21" spans="1:14" s="299" customFormat="1" ht="60" customHeight="1">
      <c r="A21" s="289"/>
      <c r="B21" s="290" t="s">
        <v>358</v>
      </c>
      <c r="C21" s="291" t="s">
        <v>88</v>
      </c>
      <c r="D21" s="291"/>
      <c r="E21" s="292"/>
      <c r="F21" s="293">
        <v>564963.18999999994</v>
      </c>
      <c r="G21" s="293">
        <v>564963.18999999994</v>
      </c>
      <c r="H21" s="293">
        <v>0</v>
      </c>
      <c r="I21" s="293">
        <v>0</v>
      </c>
      <c r="J21" s="294" t="s">
        <v>90</v>
      </c>
      <c r="K21" s="295">
        <v>80</v>
      </c>
      <c r="L21" s="291">
        <v>100</v>
      </c>
      <c r="M21" s="291">
        <v>100</v>
      </c>
      <c r="N21" s="198">
        <v>17348.89</v>
      </c>
    </row>
    <row r="22" spans="1:14" s="6" customFormat="1" ht="60" customHeight="1">
      <c r="A22" s="62"/>
      <c r="B22" s="78" t="s">
        <v>359</v>
      </c>
      <c r="C22" s="63" t="s">
        <v>88</v>
      </c>
      <c r="D22" s="63"/>
      <c r="E22" s="4"/>
      <c r="F22" s="64">
        <v>1974005.59</v>
      </c>
      <c r="G22" s="64">
        <v>1974005.59</v>
      </c>
      <c r="H22" s="64">
        <v>0</v>
      </c>
      <c r="I22" s="64">
        <v>0</v>
      </c>
      <c r="J22" s="65" t="s">
        <v>90</v>
      </c>
      <c r="K22" s="66">
        <v>64</v>
      </c>
      <c r="L22" s="63">
        <v>100</v>
      </c>
      <c r="M22" s="63">
        <v>100</v>
      </c>
      <c r="N22" s="195">
        <v>60617.760000000002</v>
      </c>
    </row>
    <row r="23" spans="1:14" s="6" customFormat="1" ht="60" customHeight="1">
      <c r="A23" s="62"/>
      <c r="B23" s="78" t="s">
        <v>360</v>
      </c>
      <c r="C23" s="63" t="s">
        <v>88</v>
      </c>
      <c r="D23" s="63"/>
      <c r="E23" s="4"/>
      <c r="F23" s="64">
        <v>628280.56000000006</v>
      </c>
      <c r="G23" s="64">
        <v>628280.56000000006</v>
      </c>
      <c r="H23" s="64">
        <v>0</v>
      </c>
      <c r="I23" s="64">
        <v>0</v>
      </c>
      <c r="J23" s="65" t="s">
        <v>90</v>
      </c>
      <c r="K23" s="66">
        <v>80</v>
      </c>
      <c r="L23" s="63">
        <v>100</v>
      </c>
      <c r="M23" s="63">
        <v>100</v>
      </c>
      <c r="N23" s="195">
        <v>19293.240000000002</v>
      </c>
    </row>
    <row r="24" spans="1:14" s="21" customFormat="1">
      <c r="A24" s="38"/>
      <c r="B24" s="7" t="s">
        <v>82</v>
      </c>
      <c r="C24" s="8"/>
      <c r="D24" s="8"/>
      <c r="E24" s="39"/>
      <c r="F24" s="9">
        <v>208560.84</v>
      </c>
      <c r="G24" s="9">
        <f>SUM(N12:N24)</f>
        <v>208560.84</v>
      </c>
      <c r="H24" s="9"/>
      <c r="I24" s="9"/>
      <c r="J24" s="10"/>
      <c r="K24" s="11"/>
      <c r="L24" s="8"/>
      <c r="M24" s="8"/>
      <c r="N24" s="195"/>
    </row>
    <row r="25" spans="1:14" s="20" customFormat="1">
      <c r="A25" s="116" t="s">
        <v>113</v>
      </c>
      <c r="B25" s="116"/>
      <c r="C25" s="51" t="s">
        <v>0</v>
      </c>
      <c r="D25" s="52">
        <f>+D26</f>
        <v>1</v>
      </c>
      <c r="E25" s="14" t="e">
        <v>#REF!</v>
      </c>
      <c r="F25" s="53">
        <v>565349.19999999995</v>
      </c>
      <c r="G25" s="53">
        <f>+G26+G28</f>
        <v>565349.19999999995</v>
      </c>
      <c r="H25" s="53">
        <f>+H26+H28</f>
        <v>0</v>
      </c>
      <c r="I25" s="53">
        <f>+I26+I28</f>
        <v>0</v>
      </c>
      <c r="J25" s="54"/>
      <c r="K25" s="5" t="s">
        <v>0</v>
      </c>
      <c r="L25" s="52"/>
      <c r="M25" s="51"/>
      <c r="N25" s="195"/>
    </row>
    <row r="26" spans="1:14" s="60" customFormat="1">
      <c r="A26" s="115" t="s">
        <v>114</v>
      </c>
      <c r="B26" s="115"/>
      <c r="C26" s="55"/>
      <c r="D26" s="55">
        <v>1</v>
      </c>
      <c r="E26" s="56"/>
      <c r="F26" s="57">
        <v>565349.19999999995</v>
      </c>
      <c r="G26" s="57">
        <f>SUM(G27)</f>
        <v>565349.19999999995</v>
      </c>
      <c r="H26" s="57">
        <f>SUM(H27)</f>
        <v>0</v>
      </c>
      <c r="I26" s="57">
        <f>SUM(I27)</f>
        <v>0</v>
      </c>
      <c r="J26" s="58"/>
      <c r="K26" s="59"/>
      <c r="L26" s="55"/>
      <c r="M26" s="55"/>
      <c r="N26" s="194" t="s">
        <v>0</v>
      </c>
    </row>
    <row r="27" spans="1:14" s="67" customFormat="1" ht="60" customHeight="1">
      <c r="A27" s="62"/>
      <c r="B27" s="69" t="s">
        <v>115</v>
      </c>
      <c r="C27" s="63" t="s">
        <v>88</v>
      </c>
      <c r="D27" s="63"/>
      <c r="E27" s="14"/>
      <c r="F27" s="64">
        <v>565349.19999999995</v>
      </c>
      <c r="G27" s="64">
        <v>565349.19999999995</v>
      </c>
      <c r="H27" s="64">
        <v>0</v>
      </c>
      <c r="I27" s="64">
        <v>0</v>
      </c>
      <c r="J27" s="65" t="s">
        <v>90</v>
      </c>
      <c r="K27" s="66">
        <v>1700</v>
      </c>
      <c r="L27" s="63">
        <v>50</v>
      </c>
      <c r="M27" s="63">
        <v>50</v>
      </c>
      <c r="N27" s="195">
        <v>0</v>
      </c>
    </row>
    <row r="28" spans="1:14" s="21" customFormat="1">
      <c r="A28" s="38"/>
      <c r="B28" s="7" t="s">
        <v>82</v>
      </c>
      <c r="C28" s="8"/>
      <c r="D28" s="8"/>
      <c r="E28" s="39"/>
      <c r="F28" s="9">
        <v>0</v>
      </c>
      <c r="G28" s="9">
        <f>SUM(N26:N27)</f>
        <v>0</v>
      </c>
      <c r="H28" s="9"/>
      <c r="I28" s="9"/>
      <c r="J28" s="10"/>
      <c r="K28" s="11"/>
      <c r="L28" s="8"/>
      <c r="M28" s="8"/>
      <c r="N28" s="195"/>
    </row>
    <row r="29" spans="1:14" s="308" customFormat="1" ht="24" customHeight="1">
      <c r="A29" s="309" t="s">
        <v>373</v>
      </c>
      <c r="B29" s="310"/>
      <c r="C29" s="63" t="s">
        <v>88</v>
      </c>
      <c r="D29" s="63"/>
      <c r="E29" s="14"/>
      <c r="F29" s="64">
        <v>565349.19999999995</v>
      </c>
      <c r="G29" s="64">
        <v>565349.19999999995</v>
      </c>
      <c r="H29" s="64">
        <v>0</v>
      </c>
      <c r="I29" s="64">
        <v>0</v>
      </c>
      <c r="J29" s="65" t="s">
        <v>90</v>
      </c>
      <c r="K29" s="66">
        <v>1700</v>
      </c>
      <c r="L29" s="63">
        <v>50</v>
      </c>
      <c r="M29" s="63">
        <v>50</v>
      </c>
      <c r="N29" s="307"/>
    </row>
    <row r="30" spans="1:14" s="20" customFormat="1">
      <c r="A30" s="116" t="s">
        <v>10</v>
      </c>
      <c r="B30" s="116"/>
      <c r="C30" s="51" t="s">
        <v>0</v>
      </c>
      <c r="D30" s="52">
        <f>+D31+D33</f>
        <v>2</v>
      </c>
      <c r="E30" s="14" t="e">
        <v>#REF!</v>
      </c>
      <c r="F30" s="53">
        <v>1088289.7799999998</v>
      </c>
      <c r="G30" s="53">
        <f>+G31+G33+G35</f>
        <v>941432.89999999991</v>
      </c>
      <c r="H30" s="53">
        <f>+H31+H33+H35</f>
        <v>108591.25</v>
      </c>
      <c r="I30" s="53">
        <f>+I31+I33+I35</f>
        <v>38265.629999999997</v>
      </c>
      <c r="J30" s="54"/>
      <c r="K30" s="5" t="s">
        <v>0</v>
      </c>
      <c r="L30" s="52"/>
      <c r="M30" s="51"/>
      <c r="N30" s="195"/>
    </row>
    <row r="31" spans="1:14" s="60" customFormat="1">
      <c r="A31" s="115" t="s">
        <v>99</v>
      </c>
      <c r="B31" s="115"/>
      <c r="C31" s="55"/>
      <c r="D31" s="55">
        <v>1</v>
      </c>
      <c r="E31" s="56"/>
      <c r="F31" s="57">
        <v>499723.23</v>
      </c>
      <c r="G31" s="57">
        <f>SUM(G32)</f>
        <v>424723.23</v>
      </c>
      <c r="H31" s="57">
        <f>SUM(H32)</f>
        <v>50000</v>
      </c>
      <c r="I31" s="57">
        <f>SUM(I32)</f>
        <v>25000</v>
      </c>
      <c r="J31" s="58"/>
      <c r="K31" s="59"/>
      <c r="L31" s="55"/>
      <c r="M31" s="55"/>
      <c r="N31" s="194" t="s">
        <v>0</v>
      </c>
    </row>
    <row r="32" spans="1:14" s="67" customFormat="1" ht="60" customHeight="1">
      <c r="A32" s="84"/>
      <c r="B32" s="86" t="s">
        <v>714</v>
      </c>
      <c r="C32" s="80" t="s">
        <v>88</v>
      </c>
      <c r="D32" s="80"/>
      <c r="E32" s="87"/>
      <c r="F32" s="81">
        <v>499723.23</v>
      </c>
      <c r="G32" s="81">
        <v>424723.23</v>
      </c>
      <c r="H32" s="81">
        <v>50000</v>
      </c>
      <c r="I32" s="81">
        <v>25000</v>
      </c>
      <c r="J32" s="82" t="s">
        <v>90</v>
      </c>
      <c r="K32" s="83">
        <v>418</v>
      </c>
      <c r="L32" s="80">
        <v>100</v>
      </c>
      <c r="M32" s="80">
        <v>100</v>
      </c>
      <c r="N32" s="195">
        <v>0</v>
      </c>
    </row>
    <row r="33" spans="1:19" s="60" customFormat="1">
      <c r="A33" s="115" t="s">
        <v>100</v>
      </c>
      <c r="B33" s="115"/>
      <c r="C33" s="55"/>
      <c r="D33" s="55">
        <v>1</v>
      </c>
      <c r="E33" s="56"/>
      <c r="F33" s="57">
        <v>588566.54999999993</v>
      </c>
      <c r="G33" s="57">
        <f>SUM(G34)</f>
        <v>516709.67</v>
      </c>
      <c r="H33" s="57">
        <f>SUM(H34)</f>
        <v>58591.25</v>
      </c>
      <c r="I33" s="57">
        <f>SUM(I34)</f>
        <v>13265.63</v>
      </c>
      <c r="J33" s="58"/>
      <c r="K33" s="59"/>
      <c r="L33" s="55"/>
      <c r="M33" s="55"/>
      <c r="N33" s="194" t="s">
        <v>0</v>
      </c>
    </row>
    <row r="34" spans="1:19" s="6" customFormat="1" ht="60" customHeight="1">
      <c r="A34" s="62"/>
      <c r="B34" s="112" t="s">
        <v>505</v>
      </c>
      <c r="C34" s="80" t="s">
        <v>88</v>
      </c>
      <c r="D34" s="80"/>
      <c r="E34" s="113"/>
      <c r="F34" s="81">
        <v>588566.54999999993</v>
      </c>
      <c r="G34" s="81">
        <v>516709.67</v>
      </c>
      <c r="H34" s="81">
        <v>58591.25</v>
      </c>
      <c r="I34" s="81">
        <v>13265.63</v>
      </c>
      <c r="J34" s="82" t="s">
        <v>90</v>
      </c>
      <c r="K34" s="83">
        <v>2000</v>
      </c>
      <c r="L34" s="114">
        <v>100</v>
      </c>
      <c r="M34" s="114">
        <v>100</v>
      </c>
      <c r="N34" s="136">
        <v>0</v>
      </c>
      <c r="O34" s="68"/>
      <c r="P34" s="68"/>
      <c r="Q34" s="68"/>
      <c r="R34" s="68"/>
      <c r="S34" s="68"/>
    </row>
    <row r="35" spans="1:19" s="21" customFormat="1">
      <c r="A35" s="38"/>
      <c r="B35" s="7" t="s">
        <v>82</v>
      </c>
      <c r="C35" s="8"/>
      <c r="D35" s="8"/>
      <c r="E35" s="39"/>
      <c r="F35" s="9">
        <v>0</v>
      </c>
      <c r="G35" s="9">
        <f>SUM(N31:N32)</f>
        <v>0</v>
      </c>
      <c r="H35" s="9"/>
      <c r="I35" s="9"/>
      <c r="J35" s="10"/>
      <c r="K35" s="11"/>
      <c r="L35" s="8"/>
      <c r="M35" s="8"/>
      <c r="N35" s="195"/>
    </row>
    <row r="36" spans="1:19" s="20" customFormat="1">
      <c r="A36" s="116" t="s">
        <v>13</v>
      </c>
      <c r="B36" s="116"/>
      <c r="C36" s="51" t="s">
        <v>0</v>
      </c>
      <c r="D36" s="52">
        <v>2</v>
      </c>
      <c r="E36" s="14" t="e">
        <v>#REF!</v>
      </c>
      <c r="F36" s="53">
        <v>1222868.8500000001</v>
      </c>
      <c r="G36" s="53">
        <f>SUM(G37+G39+G41)</f>
        <v>1218368.8500000001</v>
      </c>
      <c r="H36" s="53">
        <f>+H39+H41</f>
        <v>0</v>
      </c>
      <c r="I36" s="53">
        <f>+I39+I41</f>
        <v>4000</v>
      </c>
      <c r="J36" s="54"/>
      <c r="K36" s="5" t="s">
        <v>0</v>
      </c>
      <c r="L36" s="52"/>
      <c r="M36" s="51"/>
      <c r="N36" s="195"/>
    </row>
    <row r="37" spans="1:19" s="60" customFormat="1">
      <c r="A37" s="115" t="s">
        <v>99</v>
      </c>
      <c r="B37" s="115"/>
      <c r="C37" s="55"/>
      <c r="D37" s="55">
        <v>1</v>
      </c>
      <c r="E37" s="56"/>
      <c r="F37" s="57">
        <v>611101.28</v>
      </c>
      <c r="G37" s="57">
        <f>SUM(G38)</f>
        <v>610601.28</v>
      </c>
      <c r="H37" s="57">
        <f>SUM(H38)</f>
        <v>0</v>
      </c>
      <c r="I37" s="57">
        <f>SUM(I38)</f>
        <v>500</v>
      </c>
      <c r="J37" s="58"/>
      <c r="K37" s="59"/>
      <c r="L37" s="55"/>
      <c r="M37" s="55"/>
      <c r="N37" s="194" t="s">
        <v>0</v>
      </c>
    </row>
    <row r="38" spans="1:19" s="67" customFormat="1" ht="60" customHeight="1">
      <c r="A38" s="88"/>
      <c r="B38" s="86" t="s">
        <v>770</v>
      </c>
      <c r="C38" s="80" t="s">
        <v>88</v>
      </c>
      <c r="D38" s="80"/>
      <c r="E38" s="87"/>
      <c r="F38" s="81">
        <v>611101.28</v>
      </c>
      <c r="G38" s="81">
        <v>610601.28</v>
      </c>
      <c r="H38" s="81">
        <v>0</v>
      </c>
      <c r="I38" s="81">
        <v>500</v>
      </c>
      <c r="J38" s="82" t="s">
        <v>90</v>
      </c>
      <c r="K38" s="83">
        <v>400</v>
      </c>
      <c r="L38" s="80">
        <v>100</v>
      </c>
      <c r="M38" s="80">
        <v>100</v>
      </c>
      <c r="N38" s="195">
        <v>0</v>
      </c>
    </row>
    <row r="39" spans="1:19" s="60" customFormat="1">
      <c r="A39" s="115" t="s">
        <v>101</v>
      </c>
      <c r="B39" s="115"/>
      <c r="C39" s="55"/>
      <c r="D39" s="55">
        <v>1</v>
      </c>
      <c r="E39" s="56"/>
      <c r="F39" s="57">
        <v>611767.56999999995</v>
      </c>
      <c r="G39" s="57">
        <f>SUM(G40)</f>
        <v>607767.56999999995</v>
      </c>
      <c r="H39" s="57">
        <f>SUM(H40)</f>
        <v>0</v>
      </c>
      <c r="I39" s="57">
        <f>SUM(I40)</f>
        <v>4000</v>
      </c>
      <c r="J39" s="58"/>
      <c r="K39" s="59"/>
      <c r="L39" s="55"/>
      <c r="M39" s="55"/>
      <c r="N39" s="194" t="s">
        <v>0</v>
      </c>
    </row>
    <row r="40" spans="1:19" s="67" customFormat="1" ht="60" customHeight="1">
      <c r="A40" s="88"/>
      <c r="B40" s="86" t="s">
        <v>751</v>
      </c>
      <c r="C40" s="80" t="s">
        <v>88</v>
      </c>
      <c r="D40" s="80"/>
      <c r="E40" s="87"/>
      <c r="F40" s="81">
        <v>611767.56999999995</v>
      </c>
      <c r="G40" s="81">
        <v>607767.56999999995</v>
      </c>
      <c r="H40" s="81">
        <v>0</v>
      </c>
      <c r="I40" s="81">
        <v>4000</v>
      </c>
      <c r="J40" s="82" t="s">
        <v>90</v>
      </c>
      <c r="K40" s="83">
        <v>4500</v>
      </c>
      <c r="L40" s="80">
        <v>100</v>
      </c>
      <c r="M40" s="80">
        <v>100</v>
      </c>
      <c r="N40" s="195">
        <v>0</v>
      </c>
    </row>
    <row r="41" spans="1:19" s="311" customFormat="1" ht="32.25" customHeight="1">
      <c r="A41" s="40"/>
      <c r="B41" s="15" t="s">
        <v>82</v>
      </c>
      <c r="C41" s="16"/>
      <c r="D41" s="16"/>
      <c r="E41" s="41"/>
      <c r="F41" s="17">
        <v>0</v>
      </c>
      <c r="G41" s="17">
        <f>SUM(N39:N40)</f>
        <v>0</v>
      </c>
      <c r="H41" s="17"/>
      <c r="I41" s="17"/>
      <c r="J41" s="18"/>
      <c r="K41" s="19"/>
      <c r="L41" s="16"/>
      <c r="M41" s="16"/>
      <c r="N41" s="198"/>
    </row>
    <row r="42" spans="1:19" s="20" customFormat="1">
      <c r="A42" s="116" t="s">
        <v>19</v>
      </c>
      <c r="B42" s="116"/>
      <c r="C42" s="51" t="s">
        <v>0</v>
      </c>
      <c r="D42" s="52">
        <f>+D43+D48+D45</f>
        <v>4</v>
      </c>
      <c r="E42" s="14" t="e">
        <v>#REF!</v>
      </c>
      <c r="F42" s="53">
        <v>1914502.6199999999</v>
      </c>
      <c r="G42" s="53">
        <f>+G43+G48+G45+G50</f>
        <v>1914502.6199999999</v>
      </c>
      <c r="H42" s="53">
        <f>+H43+H48+H45+H50</f>
        <v>0</v>
      </c>
      <c r="I42" s="53">
        <f>+I43+I48+I45+I50</f>
        <v>0</v>
      </c>
      <c r="J42" s="54"/>
      <c r="K42" s="5" t="s">
        <v>0</v>
      </c>
      <c r="L42" s="52"/>
      <c r="M42" s="51"/>
      <c r="N42" s="195"/>
    </row>
    <row r="43" spans="1:19" s="60" customFormat="1">
      <c r="A43" s="115" t="s">
        <v>114</v>
      </c>
      <c r="B43" s="115"/>
      <c r="C43" s="55"/>
      <c r="D43" s="55">
        <v>1</v>
      </c>
      <c r="E43" s="56"/>
      <c r="F43" s="57">
        <v>632385</v>
      </c>
      <c r="G43" s="57">
        <f>SUM(G44)</f>
        <v>632385</v>
      </c>
      <c r="H43" s="57">
        <f>SUM(H44)</f>
        <v>0</v>
      </c>
      <c r="I43" s="57">
        <f>SUM(I44)</f>
        <v>0</v>
      </c>
      <c r="J43" s="58"/>
      <c r="K43" s="59"/>
      <c r="L43" s="55"/>
      <c r="M43" s="55"/>
      <c r="N43" s="194" t="s">
        <v>0</v>
      </c>
    </row>
    <row r="44" spans="1:19" s="67" customFormat="1" ht="60" customHeight="1">
      <c r="A44" s="84"/>
      <c r="B44" s="86" t="s">
        <v>759</v>
      </c>
      <c r="C44" s="80" t="s">
        <v>88</v>
      </c>
      <c r="D44" s="80"/>
      <c r="E44" s="87"/>
      <c r="F44" s="81">
        <v>632385</v>
      </c>
      <c r="G44" s="81">
        <v>632385</v>
      </c>
      <c r="H44" s="81">
        <v>0</v>
      </c>
      <c r="I44" s="81">
        <v>0</v>
      </c>
      <c r="J44" s="82" t="s">
        <v>90</v>
      </c>
      <c r="K44" s="83">
        <v>4000</v>
      </c>
      <c r="L44" s="80">
        <v>100</v>
      </c>
      <c r="M44" s="80">
        <v>100</v>
      </c>
      <c r="N44" s="195">
        <v>0</v>
      </c>
    </row>
    <row r="45" spans="1:19" s="60" customFormat="1">
      <c r="A45" s="115" t="s">
        <v>99</v>
      </c>
      <c r="B45" s="115"/>
      <c r="C45" s="55"/>
      <c r="D45" s="55">
        <v>2</v>
      </c>
      <c r="E45" s="56"/>
      <c r="F45" s="57">
        <v>681260.7</v>
      </c>
      <c r="G45" s="57">
        <f>SUM(G46:G47)</f>
        <v>681260.7</v>
      </c>
      <c r="H45" s="57">
        <f>SUM(H46:H46)</f>
        <v>0</v>
      </c>
      <c r="I45" s="57">
        <f>SUM(I46:I46)</f>
        <v>0</v>
      </c>
      <c r="J45" s="58"/>
      <c r="K45" s="59"/>
      <c r="L45" s="55"/>
      <c r="M45" s="55"/>
      <c r="N45" s="194" t="s">
        <v>0</v>
      </c>
    </row>
    <row r="46" spans="1:19" s="67" customFormat="1" ht="60" customHeight="1">
      <c r="A46" s="84"/>
      <c r="B46" s="86" t="s">
        <v>758</v>
      </c>
      <c r="C46" s="80" t="s">
        <v>88</v>
      </c>
      <c r="D46" s="80"/>
      <c r="E46" s="87"/>
      <c r="F46" s="81">
        <v>448315.43</v>
      </c>
      <c r="G46" s="81">
        <v>448315.43</v>
      </c>
      <c r="H46" s="81">
        <v>0</v>
      </c>
      <c r="I46" s="81">
        <v>0</v>
      </c>
      <c r="J46" s="82" t="s">
        <v>90</v>
      </c>
      <c r="K46" s="83">
        <v>80</v>
      </c>
      <c r="L46" s="80">
        <v>100</v>
      </c>
      <c r="M46" s="80">
        <v>100</v>
      </c>
      <c r="N46" s="195">
        <v>0</v>
      </c>
    </row>
    <row r="47" spans="1:19" s="67" customFormat="1" ht="60" customHeight="1">
      <c r="A47" s="84"/>
      <c r="B47" s="86" t="s">
        <v>769</v>
      </c>
      <c r="C47" s="80" t="s">
        <v>88</v>
      </c>
      <c r="D47" s="55"/>
      <c r="E47" s="87"/>
      <c r="F47" s="81">
        <v>232945.27</v>
      </c>
      <c r="G47" s="81">
        <v>232945.27</v>
      </c>
      <c r="H47" s="81">
        <v>0</v>
      </c>
      <c r="I47" s="81">
        <v>0</v>
      </c>
      <c r="J47" s="82" t="s">
        <v>90</v>
      </c>
      <c r="K47" s="83">
        <v>200</v>
      </c>
      <c r="L47" s="80">
        <v>100</v>
      </c>
      <c r="M47" s="80">
        <v>100</v>
      </c>
      <c r="N47" s="195">
        <v>0</v>
      </c>
    </row>
    <row r="48" spans="1:19" s="60" customFormat="1">
      <c r="A48" s="115" t="s">
        <v>100</v>
      </c>
      <c r="B48" s="115"/>
      <c r="C48" s="55"/>
      <c r="D48" s="55">
        <v>1</v>
      </c>
      <c r="E48" s="56"/>
      <c r="F48" s="57">
        <v>600856.92000000004</v>
      </c>
      <c r="G48" s="57">
        <f>SUM(G49)</f>
        <v>600856.92000000004</v>
      </c>
      <c r="H48" s="57">
        <f>SUM(H49)</f>
        <v>0</v>
      </c>
      <c r="I48" s="57">
        <f>SUM(I49)</f>
        <v>0</v>
      </c>
      <c r="J48" s="58"/>
      <c r="K48" s="59"/>
      <c r="L48" s="55"/>
      <c r="M48" s="55"/>
      <c r="N48" s="194" t="s">
        <v>0</v>
      </c>
    </row>
    <row r="49" spans="1:14" s="67" customFormat="1" ht="60" customHeight="1">
      <c r="A49" s="84"/>
      <c r="B49" s="86" t="s">
        <v>749</v>
      </c>
      <c r="C49" s="80" t="s">
        <v>88</v>
      </c>
      <c r="D49" s="80"/>
      <c r="E49" s="87"/>
      <c r="F49" s="81">
        <v>600856.92000000004</v>
      </c>
      <c r="G49" s="81">
        <v>600856.92000000004</v>
      </c>
      <c r="H49" s="81">
        <v>0</v>
      </c>
      <c r="I49" s="81">
        <v>0</v>
      </c>
      <c r="J49" s="82" t="s">
        <v>90</v>
      </c>
      <c r="K49" s="83">
        <v>2000</v>
      </c>
      <c r="L49" s="80">
        <v>100</v>
      </c>
      <c r="M49" s="80">
        <v>100</v>
      </c>
      <c r="N49" s="195">
        <v>0</v>
      </c>
    </row>
    <row r="50" spans="1:14" s="21" customFormat="1">
      <c r="A50" s="38"/>
      <c r="B50" s="7" t="s">
        <v>82</v>
      </c>
      <c r="C50" s="8"/>
      <c r="D50" s="8"/>
      <c r="E50" s="39"/>
      <c r="F50" s="9">
        <v>0</v>
      </c>
      <c r="G50" s="9">
        <f>SUM(N43:N44)</f>
        <v>0</v>
      </c>
      <c r="H50" s="9"/>
      <c r="I50" s="9"/>
      <c r="J50" s="10"/>
      <c r="K50" s="11"/>
      <c r="L50" s="8"/>
      <c r="M50" s="8"/>
      <c r="N50" s="195"/>
    </row>
    <row r="51" spans="1:14" s="20" customFormat="1">
      <c r="A51" s="116" t="s">
        <v>27</v>
      </c>
      <c r="B51" s="116"/>
      <c r="C51" s="51" t="s">
        <v>0</v>
      </c>
      <c r="D51" s="52">
        <f>+D52+D54+D58</f>
        <v>5</v>
      </c>
      <c r="E51" s="14" t="e">
        <v>#REF!</v>
      </c>
      <c r="F51" s="53">
        <v>1827027.02</v>
      </c>
      <c r="G51" s="53">
        <f>SUM(G52+G54+G58+G60)</f>
        <v>1826027.02</v>
      </c>
      <c r="H51" s="53">
        <f>+H54+H58+H60</f>
        <v>0</v>
      </c>
      <c r="I51" s="53">
        <f>+I54+I58+I60</f>
        <v>0</v>
      </c>
      <c r="J51" s="54"/>
      <c r="K51" s="5" t="s">
        <v>0</v>
      </c>
      <c r="L51" s="52"/>
      <c r="M51" s="51"/>
      <c r="N51" s="195"/>
    </row>
    <row r="52" spans="1:14" s="60" customFormat="1">
      <c r="A52" s="115" t="s">
        <v>99</v>
      </c>
      <c r="B52" s="115"/>
      <c r="C52" s="55"/>
      <c r="D52" s="55">
        <v>1</v>
      </c>
      <c r="E52" s="56"/>
      <c r="F52" s="57">
        <v>189582</v>
      </c>
      <c r="G52" s="57">
        <f>SUM(G53)</f>
        <v>188582</v>
      </c>
      <c r="H52" s="57">
        <f>SUM(H53)</f>
        <v>0</v>
      </c>
      <c r="I52" s="57">
        <f>SUM(I53)</f>
        <v>1000</v>
      </c>
      <c r="J52" s="58"/>
      <c r="K52" s="59"/>
      <c r="L52" s="55"/>
      <c r="M52" s="55"/>
      <c r="N52" s="194" t="s">
        <v>0</v>
      </c>
    </row>
    <row r="53" spans="1:14" s="67" customFormat="1" ht="60" customHeight="1">
      <c r="A53" s="88"/>
      <c r="B53" s="86" t="s">
        <v>771</v>
      </c>
      <c r="C53" s="80" t="s">
        <v>88</v>
      </c>
      <c r="D53" s="80"/>
      <c r="E53" s="87"/>
      <c r="F53" s="81">
        <v>189582</v>
      </c>
      <c r="G53" s="81">
        <v>188582</v>
      </c>
      <c r="H53" s="81">
        <v>0</v>
      </c>
      <c r="I53" s="81">
        <v>1000</v>
      </c>
      <c r="J53" s="82" t="s">
        <v>90</v>
      </c>
      <c r="K53" s="83">
        <v>114</v>
      </c>
      <c r="L53" s="80">
        <v>100</v>
      </c>
      <c r="M53" s="80">
        <v>100</v>
      </c>
      <c r="N53" s="195">
        <v>0</v>
      </c>
    </row>
    <row r="54" spans="1:14" s="60" customFormat="1">
      <c r="A54" s="115" t="s">
        <v>145</v>
      </c>
      <c r="B54" s="115"/>
      <c r="C54" s="55"/>
      <c r="D54" s="55">
        <v>3</v>
      </c>
      <c r="E54" s="56"/>
      <c r="F54" s="57">
        <v>1026762.01</v>
      </c>
      <c r="G54" s="57">
        <f>SUM(G55:G57)</f>
        <v>1026762.01</v>
      </c>
      <c r="H54" s="57">
        <f>SUM(H55:H57)</f>
        <v>0</v>
      </c>
      <c r="I54" s="57">
        <f>SUM(I55:I57)</f>
        <v>0</v>
      </c>
      <c r="J54" s="58"/>
      <c r="K54" s="59"/>
      <c r="L54" s="55"/>
      <c r="M54" s="55"/>
      <c r="N54" s="194" t="s">
        <v>0</v>
      </c>
    </row>
    <row r="55" spans="1:14" s="67" customFormat="1" ht="60" customHeight="1">
      <c r="A55" s="84"/>
      <c r="B55" s="86" t="s">
        <v>718</v>
      </c>
      <c r="C55" s="80" t="s">
        <v>88</v>
      </c>
      <c r="D55" s="80"/>
      <c r="E55" s="87"/>
      <c r="F55" s="81">
        <v>538315</v>
      </c>
      <c r="G55" s="81">
        <v>538315</v>
      </c>
      <c r="H55" s="81">
        <v>0</v>
      </c>
      <c r="I55" s="81">
        <v>0</v>
      </c>
      <c r="J55" s="82" t="s">
        <v>90</v>
      </c>
      <c r="K55" s="83">
        <v>2500</v>
      </c>
      <c r="L55" s="80">
        <v>100</v>
      </c>
      <c r="M55" s="80">
        <v>100</v>
      </c>
      <c r="N55" s="195">
        <v>0</v>
      </c>
    </row>
    <row r="56" spans="1:14" s="67" customFormat="1" ht="60" customHeight="1">
      <c r="A56" s="84"/>
      <c r="B56" s="86" t="s">
        <v>719</v>
      </c>
      <c r="C56" s="80" t="s">
        <v>88</v>
      </c>
      <c r="D56" s="80"/>
      <c r="E56" s="87"/>
      <c r="F56" s="81">
        <v>322989</v>
      </c>
      <c r="G56" s="81">
        <v>322989</v>
      </c>
      <c r="H56" s="81">
        <v>0</v>
      </c>
      <c r="I56" s="81">
        <v>0</v>
      </c>
      <c r="J56" s="82" t="s">
        <v>90</v>
      </c>
      <c r="K56" s="83">
        <v>2500</v>
      </c>
      <c r="L56" s="80">
        <v>100</v>
      </c>
      <c r="M56" s="80">
        <v>100</v>
      </c>
      <c r="N56" s="195">
        <v>0</v>
      </c>
    </row>
    <row r="57" spans="1:14" s="306" customFormat="1" ht="98.25" customHeight="1">
      <c r="A57" s="278"/>
      <c r="B57" s="312" t="s">
        <v>720</v>
      </c>
      <c r="C57" s="280" t="s">
        <v>88</v>
      </c>
      <c r="D57" s="280"/>
      <c r="E57" s="313"/>
      <c r="F57" s="282">
        <v>165458.01</v>
      </c>
      <c r="G57" s="282">
        <v>165458.01</v>
      </c>
      <c r="H57" s="282">
        <v>0</v>
      </c>
      <c r="I57" s="282">
        <v>0</v>
      </c>
      <c r="J57" s="283" t="s">
        <v>90</v>
      </c>
      <c r="K57" s="284">
        <v>2500</v>
      </c>
      <c r="L57" s="280">
        <v>100</v>
      </c>
      <c r="M57" s="280">
        <v>100</v>
      </c>
      <c r="N57" s="198">
        <v>0</v>
      </c>
    </row>
    <row r="58" spans="1:14" s="60" customFormat="1">
      <c r="A58" s="115" t="s">
        <v>753</v>
      </c>
      <c r="B58" s="115"/>
      <c r="C58" s="55"/>
      <c r="D58" s="55">
        <v>1</v>
      </c>
      <c r="E58" s="56"/>
      <c r="F58" s="57">
        <v>610683.01</v>
      </c>
      <c r="G58" s="57">
        <f>SUM(G59)</f>
        <v>610683.01</v>
      </c>
      <c r="H58" s="57">
        <f>SUM(H59)</f>
        <v>0</v>
      </c>
      <c r="I58" s="57">
        <f>SUM(I59)</f>
        <v>0</v>
      </c>
      <c r="J58" s="58"/>
      <c r="K58" s="59"/>
      <c r="L58" s="55"/>
      <c r="M58" s="55"/>
      <c r="N58" s="126" t="s">
        <v>0</v>
      </c>
    </row>
    <row r="59" spans="1:14" s="67" customFormat="1" ht="60" customHeight="1">
      <c r="A59" s="84"/>
      <c r="B59" s="86" t="s">
        <v>763</v>
      </c>
      <c r="C59" s="80" t="s">
        <v>88</v>
      </c>
      <c r="D59" s="80"/>
      <c r="E59" s="87"/>
      <c r="F59" s="81">
        <v>610683.01</v>
      </c>
      <c r="G59" s="81">
        <v>610683.01</v>
      </c>
      <c r="H59" s="81">
        <v>0</v>
      </c>
      <c r="I59" s="81">
        <v>0</v>
      </c>
      <c r="J59" s="82" t="s">
        <v>90</v>
      </c>
      <c r="K59" s="83">
        <v>300</v>
      </c>
      <c r="L59" s="80">
        <v>100</v>
      </c>
      <c r="M59" s="80">
        <v>100</v>
      </c>
      <c r="N59" s="195">
        <v>0</v>
      </c>
    </row>
    <row r="60" spans="1:14" s="21" customFormat="1">
      <c r="A60" s="38"/>
      <c r="B60" s="7" t="s">
        <v>82</v>
      </c>
      <c r="C60" s="8"/>
      <c r="D60" s="8"/>
      <c r="E60" s="39"/>
      <c r="F60" s="9">
        <v>0</v>
      </c>
      <c r="G60" s="9">
        <f>SUM(N54:N55)</f>
        <v>0</v>
      </c>
      <c r="H60" s="9"/>
      <c r="I60" s="9"/>
      <c r="J60" s="10"/>
      <c r="K60" s="11"/>
      <c r="L60" s="8"/>
      <c r="M60" s="8"/>
      <c r="N60" s="195"/>
    </row>
    <row r="61" spans="1:14" s="20" customFormat="1">
      <c r="A61" s="116" t="s">
        <v>32</v>
      </c>
      <c r="B61" s="116"/>
      <c r="C61" s="51" t="s">
        <v>0</v>
      </c>
      <c r="D61" s="52">
        <f>+D62</f>
        <v>5</v>
      </c>
      <c r="E61" s="14" t="e">
        <v>#REF!</v>
      </c>
      <c r="F61" s="53">
        <v>1920344.48</v>
      </c>
      <c r="G61" s="53">
        <f>+G62+G68</f>
        <v>1872344.48</v>
      </c>
      <c r="H61" s="53">
        <f>+H62+H68</f>
        <v>0</v>
      </c>
      <c r="I61" s="53">
        <f>+I62+I68</f>
        <v>48000</v>
      </c>
      <c r="J61" s="54"/>
      <c r="K61" s="5" t="s">
        <v>0</v>
      </c>
      <c r="L61" s="52"/>
      <c r="M61" s="51"/>
      <c r="N61" s="195"/>
    </row>
    <row r="62" spans="1:14" s="60" customFormat="1">
      <c r="A62" s="115" t="s">
        <v>99</v>
      </c>
      <c r="B62" s="115"/>
      <c r="C62" s="55"/>
      <c r="D62" s="55">
        <v>5</v>
      </c>
      <c r="E62" s="56"/>
      <c r="F62" s="57">
        <v>1920344.48</v>
      </c>
      <c r="G62" s="57">
        <f>SUM(G63:G67)</f>
        <v>1872344.48</v>
      </c>
      <c r="H62" s="57">
        <f>SUM(H63:H67)</f>
        <v>0</v>
      </c>
      <c r="I62" s="57">
        <f>SUM(I63:I67)</f>
        <v>48000</v>
      </c>
      <c r="J62" s="58"/>
      <c r="K62" s="59"/>
      <c r="L62" s="55"/>
      <c r="M62" s="55"/>
      <c r="N62" s="194" t="s">
        <v>0</v>
      </c>
    </row>
    <row r="63" spans="1:14" s="67" customFormat="1" ht="60" customHeight="1">
      <c r="A63" s="84"/>
      <c r="B63" s="86" t="s">
        <v>748</v>
      </c>
      <c r="C63" s="80" t="s">
        <v>88</v>
      </c>
      <c r="D63" s="80"/>
      <c r="E63" s="87"/>
      <c r="F63" s="81">
        <v>265913.56</v>
      </c>
      <c r="G63" s="81">
        <v>253913.56</v>
      </c>
      <c r="H63" s="81">
        <v>0</v>
      </c>
      <c r="I63" s="81">
        <v>12000</v>
      </c>
      <c r="J63" s="82" t="s">
        <v>90</v>
      </c>
      <c r="K63" s="83">
        <v>500</v>
      </c>
      <c r="L63" s="80">
        <v>100</v>
      </c>
      <c r="M63" s="80">
        <v>100</v>
      </c>
      <c r="N63" s="195">
        <v>0</v>
      </c>
    </row>
    <row r="64" spans="1:14" s="67" customFormat="1" ht="60" customHeight="1">
      <c r="A64" s="84"/>
      <c r="B64" s="86" t="s">
        <v>747</v>
      </c>
      <c r="C64" s="80" t="s">
        <v>88</v>
      </c>
      <c r="D64" s="80"/>
      <c r="E64" s="87"/>
      <c r="F64" s="81">
        <v>610213.24</v>
      </c>
      <c r="G64" s="81">
        <v>590213.24</v>
      </c>
      <c r="H64" s="81">
        <v>0</v>
      </c>
      <c r="I64" s="81">
        <v>20000</v>
      </c>
      <c r="J64" s="82" t="s">
        <v>90</v>
      </c>
      <c r="K64" s="83">
        <v>200</v>
      </c>
      <c r="L64" s="80">
        <v>100</v>
      </c>
      <c r="M64" s="80">
        <v>100</v>
      </c>
      <c r="N64" s="195">
        <v>0</v>
      </c>
    </row>
    <row r="65" spans="1:14" s="67" customFormat="1" ht="60" customHeight="1">
      <c r="A65" s="84"/>
      <c r="B65" s="86" t="s">
        <v>743</v>
      </c>
      <c r="C65" s="80" t="s">
        <v>88</v>
      </c>
      <c r="D65" s="80"/>
      <c r="E65" s="87"/>
      <c r="F65" s="81">
        <v>332831.07</v>
      </c>
      <c r="G65" s="81">
        <v>322831.07</v>
      </c>
      <c r="H65" s="81">
        <v>0</v>
      </c>
      <c r="I65" s="81">
        <v>10000</v>
      </c>
      <c r="J65" s="82" t="s">
        <v>90</v>
      </c>
      <c r="K65" s="83">
        <v>500</v>
      </c>
      <c r="L65" s="80">
        <v>100</v>
      </c>
      <c r="M65" s="80">
        <v>100</v>
      </c>
      <c r="N65" s="195">
        <v>0</v>
      </c>
    </row>
    <row r="66" spans="1:14" s="67" customFormat="1" ht="60" customHeight="1">
      <c r="A66" s="84"/>
      <c r="B66" s="86" t="s">
        <v>745</v>
      </c>
      <c r="C66" s="80" t="s">
        <v>88</v>
      </c>
      <c r="D66" s="80"/>
      <c r="E66" s="87"/>
      <c r="F66" s="81">
        <v>283955.90000000002</v>
      </c>
      <c r="G66" s="81">
        <v>282955.90000000002</v>
      </c>
      <c r="H66" s="81">
        <v>0</v>
      </c>
      <c r="I66" s="81">
        <v>1000</v>
      </c>
      <c r="J66" s="82" t="s">
        <v>90</v>
      </c>
      <c r="K66" s="83">
        <v>60</v>
      </c>
      <c r="L66" s="80">
        <v>100</v>
      </c>
      <c r="M66" s="80">
        <v>100</v>
      </c>
      <c r="N66" s="195">
        <v>0</v>
      </c>
    </row>
    <row r="67" spans="1:14" s="67" customFormat="1" ht="60" customHeight="1">
      <c r="A67" s="84"/>
      <c r="B67" s="86" t="s">
        <v>752</v>
      </c>
      <c r="C67" s="80" t="s">
        <v>88</v>
      </c>
      <c r="D67" s="80"/>
      <c r="E67" s="87"/>
      <c r="F67" s="81">
        <v>427430.71</v>
      </c>
      <c r="G67" s="81">
        <v>422430.71</v>
      </c>
      <c r="H67" s="81">
        <v>0</v>
      </c>
      <c r="I67" s="81">
        <v>5000</v>
      </c>
      <c r="J67" s="82" t="s">
        <v>90</v>
      </c>
      <c r="K67" s="83">
        <v>90</v>
      </c>
      <c r="L67" s="80">
        <v>100</v>
      </c>
      <c r="M67" s="80">
        <v>100</v>
      </c>
      <c r="N67" s="195">
        <v>0</v>
      </c>
    </row>
    <row r="68" spans="1:14" s="21" customFormat="1">
      <c r="A68" s="38"/>
      <c r="B68" s="7" t="s">
        <v>82</v>
      </c>
      <c r="C68" s="8"/>
      <c r="D68" s="8"/>
      <c r="E68" s="39"/>
      <c r="F68" s="9">
        <v>0</v>
      </c>
      <c r="G68" s="9">
        <f>SUM(N62:N63)</f>
        <v>0</v>
      </c>
      <c r="H68" s="9"/>
      <c r="I68" s="9"/>
      <c r="J68" s="10"/>
      <c r="K68" s="11"/>
      <c r="L68" s="8"/>
      <c r="M68" s="8"/>
      <c r="N68" s="195"/>
    </row>
    <row r="69" spans="1:14" s="20" customFormat="1">
      <c r="A69" s="116" t="s">
        <v>36</v>
      </c>
      <c r="B69" s="116"/>
      <c r="C69" s="51" t="s">
        <v>0</v>
      </c>
      <c r="D69" s="52">
        <f>+D70</f>
        <v>1</v>
      </c>
      <c r="E69" s="14" t="e">
        <v>#REF!</v>
      </c>
      <c r="F69" s="53">
        <v>392718.14</v>
      </c>
      <c r="G69" s="53">
        <f>+G70+G72</f>
        <v>367718.14</v>
      </c>
      <c r="H69" s="53">
        <f>+H70+H72</f>
        <v>0</v>
      </c>
      <c r="I69" s="53">
        <f>+I70+I72</f>
        <v>25000</v>
      </c>
      <c r="J69" s="54"/>
      <c r="K69" s="5" t="s">
        <v>0</v>
      </c>
      <c r="L69" s="52"/>
      <c r="M69" s="51"/>
      <c r="N69" s="195"/>
    </row>
    <row r="70" spans="1:14" s="60" customFormat="1">
      <c r="A70" s="115" t="s">
        <v>99</v>
      </c>
      <c r="B70" s="115"/>
      <c r="C70" s="55"/>
      <c r="D70" s="55">
        <v>1</v>
      </c>
      <c r="E70" s="56"/>
      <c r="F70" s="57">
        <v>392718.14</v>
      </c>
      <c r="G70" s="57">
        <f>SUM(G71:G72)</f>
        <v>367718.14</v>
      </c>
      <c r="H70" s="57">
        <f>SUM(H71)</f>
        <v>0</v>
      </c>
      <c r="I70" s="57">
        <f>SUM(I71)</f>
        <v>25000</v>
      </c>
      <c r="J70" s="58"/>
      <c r="K70" s="59"/>
      <c r="L70" s="55"/>
      <c r="M70" s="55"/>
      <c r="N70" s="194" t="s">
        <v>0</v>
      </c>
    </row>
    <row r="71" spans="1:14" s="67" customFormat="1" ht="60" customHeight="1">
      <c r="A71" s="88"/>
      <c r="B71" s="86" t="s">
        <v>765</v>
      </c>
      <c r="C71" s="80" t="s">
        <v>88</v>
      </c>
      <c r="D71" s="80"/>
      <c r="E71" s="87"/>
      <c r="F71" s="81">
        <v>392718.14</v>
      </c>
      <c r="G71" s="81">
        <v>367718.14</v>
      </c>
      <c r="H71" s="81">
        <v>0</v>
      </c>
      <c r="I71" s="81">
        <v>25000</v>
      </c>
      <c r="J71" s="82" t="s">
        <v>90</v>
      </c>
      <c r="K71" s="83">
        <v>600</v>
      </c>
      <c r="L71" s="80">
        <v>100</v>
      </c>
      <c r="M71" s="80">
        <v>100</v>
      </c>
      <c r="N71" s="195">
        <v>0</v>
      </c>
    </row>
    <row r="72" spans="1:14" s="21" customFormat="1">
      <c r="A72" s="38"/>
      <c r="B72" s="7" t="s">
        <v>82</v>
      </c>
      <c r="C72" s="8"/>
      <c r="D72" s="8"/>
      <c r="E72" s="39"/>
      <c r="F72" s="9">
        <v>0</v>
      </c>
      <c r="G72" s="9">
        <f>SUM(N70:N71)</f>
        <v>0</v>
      </c>
      <c r="H72" s="9"/>
      <c r="I72" s="9"/>
      <c r="J72" s="10"/>
      <c r="K72" s="11"/>
      <c r="L72" s="8"/>
      <c r="M72" s="8"/>
      <c r="N72" s="195"/>
    </row>
    <row r="73" spans="1:14" s="20" customFormat="1">
      <c r="A73" s="116" t="s">
        <v>37</v>
      </c>
      <c r="B73" s="116"/>
      <c r="C73" s="51" t="s">
        <v>0</v>
      </c>
      <c r="D73" s="52">
        <f>+D74+D76+D85+D88+D99</f>
        <v>29</v>
      </c>
      <c r="E73" s="14" t="e">
        <v>#REF!</v>
      </c>
      <c r="F73" s="53">
        <v>9979734.9800000004</v>
      </c>
      <c r="G73" s="53">
        <f>+G74+G76+G85+G88+G99+G108</f>
        <v>9782723.1199999992</v>
      </c>
      <c r="H73" s="53">
        <f>+H74+H76+H85+H88+H99+H108</f>
        <v>0</v>
      </c>
      <c r="I73" s="53">
        <f>+I74+I76+I85+I88+I99+I108</f>
        <v>197011.86</v>
      </c>
      <c r="J73" s="54"/>
      <c r="K73" s="5" t="s">
        <v>0</v>
      </c>
      <c r="L73" s="52"/>
      <c r="M73" s="51"/>
      <c r="N73" s="195"/>
    </row>
    <row r="74" spans="1:14" s="60" customFormat="1">
      <c r="A74" s="115" t="s">
        <v>114</v>
      </c>
      <c r="B74" s="115"/>
      <c r="C74" s="55"/>
      <c r="D74" s="55">
        <v>1</v>
      </c>
      <c r="E74" s="56"/>
      <c r="F74" s="57">
        <v>502067.13</v>
      </c>
      <c r="G74" s="57">
        <f>SUM(G75:G75)</f>
        <v>500067.13</v>
      </c>
      <c r="H74" s="57">
        <f>SUM(H75:H75)</f>
        <v>0</v>
      </c>
      <c r="I74" s="57">
        <f>SUM(I75:I75)</f>
        <v>2000</v>
      </c>
      <c r="J74" s="58"/>
      <c r="K74" s="59"/>
      <c r="L74" s="55"/>
      <c r="M74" s="55"/>
      <c r="N74" s="194" t="s">
        <v>0</v>
      </c>
    </row>
    <row r="75" spans="1:14" s="306" customFormat="1" ht="71.25" customHeight="1">
      <c r="A75" s="278"/>
      <c r="B75" s="312" t="s">
        <v>746</v>
      </c>
      <c r="C75" s="280" t="s">
        <v>88</v>
      </c>
      <c r="D75" s="280"/>
      <c r="E75" s="313"/>
      <c r="F75" s="282">
        <v>502067.13</v>
      </c>
      <c r="G75" s="282">
        <v>500067.13</v>
      </c>
      <c r="H75" s="282">
        <v>0</v>
      </c>
      <c r="I75" s="282">
        <v>2000</v>
      </c>
      <c r="J75" s="283" t="s">
        <v>259</v>
      </c>
      <c r="K75" s="284">
        <v>300</v>
      </c>
      <c r="L75" s="280">
        <v>100</v>
      </c>
      <c r="M75" s="280">
        <v>100</v>
      </c>
      <c r="N75" s="198">
        <v>0</v>
      </c>
    </row>
    <row r="76" spans="1:14" s="60" customFormat="1">
      <c r="A76" s="115" t="s">
        <v>99</v>
      </c>
      <c r="B76" s="115"/>
      <c r="C76" s="55"/>
      <c r="D76" s="55">
        <v>8</v>
      </c>
      <c r="E76" s="56"/>
      <c r="F76" s="57">
        <v>2374287.9099999997</v>
      </c>
      <c r="G76" s="57">
        <f>SUM(G77:G84)</f>
        <v>2274921.17</v>
      </c>
      <c r="H76" s="57">
        <f>SUM(H77:H84)</f>
        <v>0</v>
      </c>
      <c r="I76" s="57">
        <f>SUM(I77:I84)</f>
        <v>99366.739999999991</v>
      </c>
      <c r="J76" s="58"/>
      <c r="K76" s="59"/>
      <c r="L76" s="55"/>
      <c r="M76" s="55"/>
      <c r="N76" s="194" t="s">
        <v>0</v>
      </c>
    </row>
    <row r="77" spans="1:14" s="67" customFormat="1" ht="48.75" customHeight="1">
      <c r="A77" s="62"/>
      <c r="B77" s="76" t="s">
        <v>366</v>
      </c>
      <c r="C77" s="63" t="s">
        <v>88</v>
      </c>
      <c r="D77" s="63"/>
      <c r="E77" s="14"/>
      <c r="F77" s="64">
        <v>264196.65999999997</v>
      </c>
      <c r="G77" s="64">
        <v>264196.65999999997</v>
      </c>
      <c r="H77" s="64">
        <v>0</v>
      </c>
      <c r="I77" s="64">
        <v>0</v>
      </c>
      <c r="J77" s="65" t="s">
        <v>90</v>
      </c>
      <c r="K77" s="66">
        <v>360</v>
      </c>
      <c r="L77" s="63">
        <v>100</v>
      </c>
      <c r="M77" s="63">
        <v>100</v>
      </c>
      <c r="N77" s="195">
        <v>0</v>
      </c>
    </row>
    <row r="78" spans="1:14" s="67" customFormat="1" ht="60" customHeight="1">
      <c r="A78" s="62"/>
      <c r="B78" s="76" t="s">
        <v>365</v>
      </c>
      <c r="C78" s="63" t="s">
        <v>88</v>
      </c>
      <c r="D78" s="63"/>
      <c r="E78" s="14"/>
      <c r="F78" s="64">
        <v>206014.83</v>
      </c>
      <c r="G78" s="64">
        <v>206014.83</v>
      </c>
      <c r="H78" s="64">
        <v>0</v>
      </c>
      <c r="I78" s="64">
        <v>0</v>
      </c>
      <c r="J78" s="65" t="s">
        <v>90</v>
      </c>
      <c r="K78" s="66">
        <v>60</v>
      </c>
      <c r="L78" s="63">
        <v>100</v>
      </c>
      <c r="M78" s="63">
        <v>100</v>
      </c>
      <c r="N78" s="195">
        <v>0</v>
      </c>
    </row>
    <row r="79" spans="1:14" s="67" customFormat="1" ht="60" customHeight="1">
      <c r="A79" s="84"/>
      <c r="B79" s="86" t="s">
        <v>709</v>
      </c>
      <c r="C79" s="80" t="s">
        <v>88</v>
      </c>
      <c r="D79" s="80"/>
      <c r="E79" s="87"/>
      <c r="F79" s="81">
        <v>388444.95</v>
      </c>
      <c r="G79" s="81">
        <v>330178.21000000002</v>
      </c>
      <c r="H79" s="81">
        <v>0</v>
      </c>
      <c r="I79" s="81">
        <v>58266.74</v>
      </c>
      <c r="J79" s="82" t="s">
        <v>90</v>
      </c>
      <c r="K79" s="83">
        <v>1800</v>
      </c>
      <c r="L79" s="80">
        <v>100</v>
      </c>
      <c r="M79" s="80">
        <v>100</v>
      </c>
      <c r="N79" s="195">
        <v>0</v>
      </c>
    </row>
    <row r="80" spans="1:14" s="67" customFormat="1" ht="60" customHeight="1">
      <c r="A80" s="84"/>
      <c r="B80" s="86" t="s">
        <v>711</v>
      </c>
      <c r="C80" s="80" t="s">
        <v>88</v>
      </c>
      <c r="D80" s="80"/>
      <c r="E80" s="87"/>
      <c r="F80" s="81">
        <v>179713.98</v>
      </c>
      <c r="G80" s="81">
        <v>178713.98</v>
      </c>
      <c r="H80" s="81">
        <v>0</v>
      </c>
      <c r="I80" s="81">
        <v>1000</v>
      </c>
      <c r="J80" s="82" t="s">
        <v>90</v>
      </c>
      <c r="K80" s="83">
        <v>240</v>
      </c>
      <c r="L80" s="80">
        <v>100</v>
      </c>
      <c r="M80" s="80">
        <v>100</v>
      </c>
      <c r="N80" s="195">
        <v>0</v>
      </c>
    </row>
    <row r="81" spans="1:14" s="67" customFormat="1" ht="60" customHeight="1">
      <c r="A81" s="84"/>
      <c r="B81" s="86" t="s">
        <v>715</v>
      </c>
      <c r="C81" s="80" t="s">
        <v>88</v>
      </c>
      <c r="D81" s="80"/>
      <c r="E81" s="87"/>
      <c r="F81" s="81">
        <v>353399.75</v>
      </c>
      <c r="G81" s="81">
        <v>333399.75</v>
      </c>
      <c r="H81" s="81">
        <v>0</v>
      </c>
      <c r="I81" s="81">
        <v>20000</v>
      </c>
      <c r="J81" s="82" t="s">
        <v>90</v>
      </c>
      <c r="K81" s="83">
        <v>600</v>
      </c>
      <c r="L81" s="80">
        <v>100</v>
      </c>
      <c r="M81" s="80">
        <v>100</v>
      </c>
      <c r="N81" s="195">
        <v>0</v>
      </c>
    </row>
    <row r="82" spans="1:14" s="67" customFormat="1" ht="60" customHeight="1">
      <c r="A82" s="84"/>
      <c r="B82" s="86" t="s">
        <v>734</v>
      </c>
      <c r="C82" s="80" t="s">
        <v>88</v>
      </c>
      <c r="D82" s="80"/>
      <c r="E82" s="87"/>
      <c r="F82" s="81">
        <v>183535.91</v>
      </c>
      <c r="G82" s="81">
        <v>178535.91</v>
      </c>
      <c r="H82" s="81">
        <v>0</v>
      </c>
      <c r="I82" s="81">
        <v>5000</v>
      </c>
      <c r="J82" s="82" t="s">
        <v>90</v>
      </c>
      <c r="K82" s="83">
        <v>300</v>
      </c>
      <c r="L82" s="80">
        <v>100</v>
      </c>
      <c r="M82" s="80">
        <v>100</v>
      </c>
      <c r="N82" s="195">
        <v>0</v>
      </c>
    </row>
    <row r="83" spans="1:14" s="67" customFormat="1" ht="60" customHeight="1">
      <c r="A83" s="84"/>
      <c r="B83" s="86" t="s">
        <v>757</v>
      </c>
      <c r="C83" s="80" t="s">
        <v>88</v>
      </c>
      <c r="D83" s="80"/>
      <c r="E83" s="87"/>
      <c r="F83" s="81">
        <v>435231.74</v>
      </c>
      <c r="G83" s="81">
        <v>435131.74</v>
      </c>
      <c r="H83" s="81">
        <v>0</v>
      </c>
      <c r="I83" s="81">
        <v>100</v>
      </c>
      <c r="J83" s="82" t="s">
        <v>90</v>
      </c>
      <c r="K83" s="83">
        <v>1000</v>
      </c>
      <c r="L83" s="80">
        <v>100</v>
      </c>
      <c r="M83" s="80">
        <v>100</v>
      </c>
      <c r="N83" s="195">
        <v>0</v>
      </c>
    </row>
    <row r="84" spans="1:14" s="67" customFormat="1" ht="60" customHeight="1">
      <c r="A84" s="84"/>
      <c r="B84" s="86" t="s">
        <v>750</v>
      </c>
      <c r="C84" s="80" t="s">
        <v>88</v>
      </c>
      <c r="D84" s="80"/>
      <c r="E84" s="87"/>
      <c r="F84" s="81">
        <v>363750.09</v>
      </c>
      <c r="G84" s="81">
        <v>348750.09</v>
      </c>
      <c r="H84" s="81">
        <v>0</v>
      </c>
      <c r="I84" s="81">
        <v>15000</v>
      </c>
      <c r="J84" s="82" t="s">
        <v>90</v>
      </c>
      <c r="K84" s="83">
        <v>1000</v>
      </c>
      <c r="L84" s="80">
        <v>100</v>
      </c>
      <c r="M84" s="80">
        <v>100</v>
      </c>
      <c r="N84" s="195">
        <v>0</v>
      </c>
    </row>
    <row r="85" spans="1:14" s="60" customFormat="1">
      <c r="A85" s="115" t="s">
        <v>100</v>
      </c>
      <c r="B85" s="115"/>
      <c r="C85" s="55"/>
      <c r="D85" s="55">
        <v>2</v>
      </c>
      <c r="E85" s="56"/>
      <c r="F85" s="57">
        <v>687338.7</v>
      </c>
      <c r="G85" s="57">
        <f>SUM(G86:G87)</f>
        <v>687338.7</v>
      </c>
      <c r="H85" s="57">
        <f>SUM(H86:H87)</f>
        <v>0</v>
      </c>
      <c r="I85" s="57">
        <f>SUM(I86:I87)</f>
        <v>0</v>
      </c>
      <c r="J85" s="58"/>
      <c r="K85" s="59"/>
      <c r="L85" s="55"/>
      <c r="M85" s="55"/>
      <c r="N85" s="194" t="s">
        <v>0</v>
      </c>
    </row>
    <row r="86" spans="1:14" s="67" customFormat="1" ht="48.75" customHeight="1">
      <c r="A86" s="62"/>
      <c r="B86" s="76" t="s">
        <v>386</v>
      </c>
      <c r="C86" s="63" t="s">
        <v>88</v>
      </c>
      <c r="D86" s="63"/>
      <c r="E86" s="14"/>
      <c r="F86" s="64">
        <v>588703.52</v>
      </c>
      <c r="G86" s="64">
        <v>588703.52</v>
      </c>
      <c r="H86" s="64">
        <v>0</v>
      </c>
      <c r="I86" s="64">
        <v>0</v>
      </c>
      <c r="J86" s="65" t="s">
        <v>90</v>
      </c>
      <c r="K86" s="66">
        <v>1000</v>
      </c>
      <c r="L86" s="63">
        <v>100</v>
      </c>
      <c r="M86" s="63">
        <v>100</v>
      </c>
      <c r="N86" s="195">
        <v>0</v>
      </c>
    </row>
    <row r="87" spans="1:14" s="85" customFormat="1" ht="50.25" customHeight="1">
      <c r="A87" s="84"/>
      <c r="B87" s="86" t="s">
        <v>761</v>
      </c>
      <c r="C87" s="80" t="s">
        <v>88</v>
      </c>
      <c r="D87" s="80"/>
      <c r="E87" s="87"/>
      <c r="F87" s="81">
        <v>98635.18</v>
      </c>
      <c r="G87" s="81">
        <v>98635.18</v>
      </c>
      <c r="H87" s="81">
        <v>0</v>
      </c>
      <c r="I87" s="81">
        <v>0</v>
      </c>
      <c r="J87" s="82" t="s">
        <v>90</v>
      </c>
      <c r="K87" s="83"/>
      <c r="L87" s="80">
        <v>100</v>
      </c>
      <c r="M87" s="80">
        <v>100</v>
      </c>
      <c r="N87" s="196"/>
    </row>
    <row r="88" spans="1:14" s="60" customFormat="1">
      <c r="A88" s="115" t="s">
        <v>101</v>
      </c>
      <c r="B88" s="115"/>
      <c r="C88" s="55"/>
      <c r="D88" s="55">
        <v>10</v>
      </c>
      <c r="E88" s="56"/>
      <c r="F88" s="57">
        <v>2944176.27</v>
      </c>
      <c r="G88" s="57">
        <f>SUM(G89:G98)</f>
        <v>2944176.27</v>
      </c>
      <c r="H88" s="57">
        <f>SUM(H89:H98)</f>
        <v>0</v>
      </c>
      <c r="I88" s="57">
        <f>SUM(I89:I98)</f>
        <v>0</v>
      </c>
      <c r="J88" s="58"/>
      <c r="K88" s="59"/>
      <c r="L88" s="55"/>
      <c r="M88" s="55"/>
      <c r="N88" s="194" t="s">
        <v>0</v>
      </c>
    </row>
    <row r="89" spans="1:14" s="306" customFormat="1" ht="48.75" customHeight="1">
      <c r="A89" s="289"/>
      <c r="B89" s="314" t="s">
        <v>413</v>
      </c>
      <c r="C89" s="291" t="s">
        <v>88</v>
      </c>
      <c r="D89" s="291"/>
      <c r="E89" s="315"/>
      <c r="F89" s="293">
        <v>388045.66</v>
      </c>
      <c r="G89" s="293">
        <v>388045.66</v>
      </c>
      <c r="H89" s="293">
        <v>0</v>
      </c>
      <c r="I89" s="293">
        <v>0</v>
      </c>
      <c r="J89" s="294" t="s">
        <v>90</v>
      </c>
      <c r="K89" s="295">
        <v>800</v>
      </c>
      <c r="L89" s="291">
        <v>100</v>
      </c>
      <c r="M89" s="291">
        <v>100</v>
      </c>
      <c r="N89" s="198">
        <v>0</v>
      </c>
    </row>
    <row r="90" spans="1:14" s="67" customFormat="1" ht="60" customHeight="1">
      <c r="A90" s="62"/>
      <c r="B90" s="76" t="s">
        <v>414</v>
      </c>
      <c r="C90" s="63" t="s">
        <v>88</v>
      </c>
      <c r="D90" s="63"/>
      <c r="E90" s="14"/>
      <c r="F90" s="64">
        <v>187871.31</v>
      </c>
      <c r="G90" s="64">
        <v>187871.31</v>
      </c>
      <c r="H90" s="64">
        <v>0</v>
      </c>
      <c r="I90" s="64">
        <v>0</v>
      </c>
      <c r="J90" s="65" t="s">
        <v>90</v>
      </c>
      <c r="K90" s="66">
        <v>800</v>
      </c>
      <c r="L90" s="63">
        <v>100</v>
      </c>
      <c r="M90" s="63">
        <v>100</v>
      </c>
      <c r="N90" s="195">
        <v>0</v>
      </c>
    </row>
    <row r="91" spans="1:14" s="67" customFormat="1" ht="60" customHeight="1">
      <c r="A91" s="62"/>
      <c r="B91" s="76" t="s">
        <v>372</v>
      </c>
      <c r="C91" s="63" t="s">
        <v>88</v>
      </c>
      <c r="D91" s="63"/>
      <c r="E91" s="14"/>
      <c r="F91" s="64">
        <v>168650.84</v>
      </c>
      <c r="G91" s="64">
        <v>168650.84</v>
      </c>
      <c r="H91" s="64">
        <v>0</v>
      </c>
      <c r="I91" s="64">
        <v>0</v>
      </c>
      <c r="J91" s="65" t="s">
        <v>90</v>
      </c>
      <c r="K91" s="66">
        <v>850</v>
      </c>
      <c r="L91" s="63">
        <v>100</v>
      </c>
      <c r="M91" s="63">
        <v>100</v>
      </c>
      <c r="N91" s="195">
        <v>0</v>
      </c>
    </row>
    <row r="92" spans="1:14" s="67" customFormat="1" ht="60" customHeight="1">
      <c r="A92" s="62"/>
      <c r="B92" s="76" t="s">
        <v>387</v>
      </c>
      <c r="C92" s="63" t="s">
        <v>88</v>
      </c>
      <c r="D92" s="63"/>
      <c r="E92" s="14"/>
      <c r="F92" s="64">
        <v>198112.8</v>
      </c>
      <c r="G92" s="64">
        <v>198112.8</v>
      </c>
      <c r="H92" s="64">
        <v>0</v>
      </c>
      <c r="I92" s="64">
        <v>0</v>
      </c>
      <c r="J92" s="65" t="s">
        <v>90</v>
      </c>
      <c r="K92" s="66">
        <v>900</v>
      </c>
      <c r="L92" s="63">
        <v>100</v>
      </c>
      <c r="M92" s="63">
        <v>100</v>
      </c>
      <c r="N92" s="195">
        <v>0</v>
      </c>
    </row>
    <row r="93" spans="1:14" s="67" customFormat="1" ht="60" customHeight="1">
      <c r="A93" s="62"/>
      <c r="B93" s="76" t="s">
        <v>371</v>
      </c>
      <c r="C93" s="63" t="s">
        <v>88</v>
      </c>
      <c r="D93" s="63"/>
      <c r="E93" s="14"/>
      <c r="F93" s="64">
        <v>427875.06</v>
      </c>
      <c r="G93" s="64">
        <v>427875.06</v>
      </c>
      <c r="H93" s="64">
        <v>0</v>
      </c>
      <c r="I93" s="64">
        <v>0</v>
      </c>
      <c r="J93" s="65" t="s">
        <v>90</v>
      </c>
      <c r="K93" s="66">
        <v>1000</v>
      </c>
      <c r="L93" s="63">
        <v>100</v>
      </c>
      <c r="M93" s="63">
        <v>100</v>
      </c>
      <c r="N93" s="195">
        <v>0</v>
      </c>
    </row>
    <row r="94" spans="1:14" s="67" customFormat="1" ht="60" customHeight="1">
      <c r="A94" s="62"/>
      <c r="B94" s="76" t="s">
        <v>370</v>
      </c>
      <c r="C94" s="63" t="s">
        <v>88</v>
      </c>
      <c r="D94" s="63"/>
      <c r="E94" s="14"/>
      <c r="F94" s="64">
        <v>205552.05</v>
      </c>
      <c r="G94" s="64">
        <v>205552.05</v>
      </c>
      <c r="H94" s="64">
        <v>0</v>
      </c>
      <c r="I94" s="64">
        <v>0</v>
      </c>
      <c r="J94" s="65" t="s">
        <v>90</v>
      </c>
      <c r="K94" s="66">
        <v>1100</v>
      </c>
      <c r="L94" s="63">
        <v>100</v>
      </c>
      <c r="M94" s="63">
        <v>100</v>
      </c>
      <c r="N94" s="195">
        <v>0</v>
      </c>
    </row>
    <row r="95" spans="1:14" s="67" customFormat="1" ht="60" customHeight="1">
      <c r="A95" s="62"/>
      <c r="B95" s="76" t="s">
        <v>369</v>
      </c>
      <c r="C95" s="63" t="s">
        <v>88</v>
      </c>
      <c r="D95" s="63"/>
      <c r="E95" s="14"/>
      <c r="F95" s="64">
        <v>401256.71</v>
      </c>
      <c r="G95" s="64">
        <v>401256.71</v>
      </c>
      <c r="H95" s="64">
        <v>0</v>
      </c>
      <c r="I95" s="64">
        <v>0</v>
      </c>
      <c r="J95" s="65" t="s">
        <v>90</v>
      </c>
      <c r="K95" s="66">
        <v>1200</v>
      </c>
      <c r="L95" s="63">
        <v>100</v>
      </c>
      <c r="M95" s="63">
        <v>100</v>
      </c>
      <c r="N95" s="195">
        <v>0</v>
      </c>
    </row>
    <row r="96" spans="1:14" s="67" customFormat="1" ht="60" customHeight="1">
      <c r="A96" s="62"/>
      <c r="B96" s="76" t="s">
        <v>368</v>
      </c>
      <c r="C96" s="63" t="s">
        <v>88</v>
      </c>
      <c r="D96" s="63"/>
      <c r="E96" s="14"/>
      <c r="F96" s="64">
        <v>427452.93</v>
      </c>
      <c r="G96" s="64">
        <v>427452.93</v>
      </c>
      <c r="H96" s="64">
        <v>0</v>
      </c>
      <c r="I96" s="64">
        <v>0</v>
      </c>
      <c r="J96" s="65" t="s">
        <v>90</v>
      </c>
      <c r="K96" s="66">
        <v>900</v>
      </c>
      <c r="L96" s="63">
        <v>100</v>
      </c>
      <c r="M96" s="63">
        <v>100</v>
      </c>
      <c r="N96" s="195">
        <v>0</v>
      </c>
    </row>
    <row r="97" spans="1:14" s="67" customFormat="1" ht="60" customHeight="1">
      <c r="A97" s="62"/>
      <c r="B97" s="76" t="s">
        <v>388</v>
      </c>
      <c r="C97" s="63" t="s">
        <v>88</v>
      </c>
      <c r="D97" s="63"/>
      <c r="E97" s="14"/>
      <c r="F97" s="64">
        <v>309853.28999999998</v>
      </c>
      <c r="G97" s="64">
        <v>309853.28999999998</v>
      </c>
      <c r="H97" s="64">
        <v>0</v>
      </c>
      <c r="I97" s="64">
        <v>0</v>
      </c>
      <c r="J97" s="65" t="s">
        <v>90</v>
      </c>
      <c r="K97" s="66">
        <v>60</v>
      </c>
      <c r="L97" s="63">
        <v>100</v>
      </c>
      <c r="M97" s="63">
        <v>100</v>
      </c>
      <c r="N97" s="195">
        <v>0</v>
      </c>
    </row>
    <row r="98" spans="1:14" s="67" customFormat="1" ht="60" customHeight="1">
      <c r="A98" s="62"/>
      <c r="B98" s="76" t="s">
        <v>367</v>
      </c>
      <c r="C98" s="63" t="s">
        <v>88</v>
      </c>
      <c r="D98" s="63"/>
      <c r="E98" s="14"/>
      <c r="F98" s="64">
        <v>229505.62</v>
      </c>
      <c r="G98" s="64">
        <v>229505.62</v>
      </c>
      <c r="H98" s="64">
        <v>0</v>
      </c>
      <c r="I98" s="64">
        <v>0</v>
      </c>
      <c r="J98" s="65" t="s">
        <v>90</v>
      </c>
      <c r="K98" s="66">
        <v>60</v>
      </c>
      <c r="L98" s="63">
        <v>100</v>
      </c>
      <c r="M98" s="63">
        <v>100</v>
      </c>
      <c r="N98" s="195">
        <v>0</v>
      </c>
    </row>
    <row r="99" spans="1:14" s="60" customFormat="1">
      <c r="A99" s="115" t="s">
        <v>102</v>
      </c>
      <c r="B99" s="115"/>
      <c r="C99" s="55"/>
      <c r="D99" s="55">
        <v>8</v>
      </c>
      <c r="E99" s="56"/>
      <c r="F99" s="57">
        <v>3471864.9699999997</v>
      </c>
      <c r="G99" s="57">
        <f>SUM(G100:G107)</f>
        <v>3376219.8499999996</v>
      </c>
      <c r="H99" s="57">
        <f>SUM(H100:H105)</f>
        <v>0</v>
      </c>
      <c r="I99" s="57">
        <f>SUM(I100:I105)</f>
        <v>95645.119999999995</v>
      </c>
      <c r="J99" s="58"/>
      <c r="K99" s="59"/>
      <c r="L99" s="55"/>
      <c r="M99" s="55"/>
      <c r="N99" s="194" t="s">
        <v>0</v>
      </c>
    </row>
    <row r="100" spans="1:14" s="67" customFormat="1" ht="60" customHeight="1">
      <c r="A100" s="84"/>
      <c r="B100" s="86" t="s">
        <v>713</v>
      </c>
      <c r="C100" s="80" t="s">
        <v>88</v>
      </c>
      <c r="D100" s="80"/>
      <c r="E100" s="87"/>
      <c r="F100" s="81">
        <v>239048.59</v>
      </c>
      <c r="G100" s="81">
        <v>199962.57</v>
      </c>
      <c r="H100" s="81">
        <v>0</v>
      </c>
      <c r="I100" s="81">
        <v>39086.019999999997</v>
      </c>
      <c r="J100" s="82" t="s">
        <v>90</v>
      </c>
      <c r="K100" s="83">
        <v>300</v>
      </c>
      <c r="L100" s="80">
        <v>100</v>
      </c>
      <c r="M100" s="80">
        <v>100</v>
      </c>
      <c r="N100" s="195">
        <v>0</v>
      </c>
    </row>
    <row r="101" spans="1:14" s="306" customFormat="1" ht="60" customHeight="1">
      <c r="A101" s="278"/>
      <c r="B101" s="312" t="s">
        <v>742</v>
      </c>
      <c r="C101" s="280" t="s">
        <v>88</v>
      </c>
      <c r="D101" s="280"/>
      <c r="E101" s="313"/>
      <c r="F101" s="282">
        <v>298846.83999999997</v>
      </c>
      <c r="G101" s="282">
        <v>282287.74</v>
      </c>
      <c r="H101" s="282">
        <v>0</v>
      </c>
      <c r="I101" s="282">
        <v>16559.099999999999</v>
      </c>
      <c r="J101" s="283" t="s">
        <v>90</v>
      </c>
      <c r="K101" s="284">
        <v>100</v>
      </c>
      <c r="L101" s="280">
        <v>100</v>
      </c>
      <c r="M101" s="280">
        <v>100</v>
      </c>
      <c r="N101" s="198">
        <v>0</v>
      </c>
    </row>
    <row r="102" spans="1:14" s="67" customFormat="1" ht="60" customHeight="1">
      <c r="A102" s="84"/>
      <c r="B102" s="86" t="s">
        <v>744</v>
      </c>
      <c r="C102" s="80" t="s">
        <v>88</v>
      </c>
      <c r="D102" s="80"/>
      <c r="E102" s="87"/>
      <c r="F102" s="81">
        <v>384723.6</v>
      </c>
      <c r="G102" s="81">
        <v>359723.6</v>
      </c>
      <c r="H102" s="81">
        <v>0</v>
      </c>
      <c r="I102" s="81">
        <v>25000</v>
      </c>
      <c r="J102" s="82" t="s">
        <v>90</v>
      </c>
      <c r="K102" s="83">
        <v>90</v>
      </c>
      <c r="L102" s="80">
        <v>100</v>
      </c>
      <c r="M102" s="80">
        <v>100</v>
      </c>
      <c r="N102" s="195">
        <v>0</v>
      </c>
    </row>
    <row r="103" spans="1:14" s="67" customFormat="1" ht="60" customHeight="1">
      <c r="A103" s="84"/>
      <c r="B103" s="86" t="s">
        <v>762</v>
      </c>
      <c r="C103" s="80" t="s">
        <v>88</v>
      </c>
      <c r="D103" s="80"/>
      <c r="E103" s="87"/>
      <c r="F103" s="81">
        <v>186337.87</v>
      </c>
      <c r="G103" s="81">
        <v>186337.87</v>
      </c>
      <c r="H103" s="81">
        <v>0</v>
      </c>
      <c r="I103" s="81">
        <v>0</v>
      </c>
      <c r="J103" s="82" t="s">
        <v>90</v>
      </c>
      <c r="K103" s="83">
        <v>150</v>
      </c>
      <c r="L103" s="80">
        <v>100</v>
      </c>
      <c r="M103" s="80">
        <v>100</v>
      </c>
      <c r="N103" s="195">
        <v>0</v>
      </c>
    </row>
    <row r="104" spans="1:14" s="67" customFormat="1" ht="60" customHeight="1">
      <c r="A104" s="84"/>
      <c r="B104" s="86" t="s">
        <v>760</v>
      </c>
      <c r="C104" s="80" t="s">
        <v>88</v>
      </c>
      <c r="D104" s="80"/>
      <c r="E104" s="87"/>
      <c r="F104" s="81">
        <v>611771.02</v>
      </c>
      <c r="G104" s="81">
        <v>596771.02</v>
      </c>
      <c r="H104" s="81">
        <v>0</v>
      </c>
      <c r="I104" s="81">
        <v>15000</v>
      </c>
      <c r="J104" s="82" t="s">
        <v>90</v>
      </c>
      <c r="K104" s="83">
        <v>400</v>
      </c>
      <c r="L104" s="80">
        <v>100</v>
      </c>
      <c r="M104" s="80">
        <v>100</v>
      </c>
      <c r="N104" s="195">
        <v>0</v>
      </c>
    </row>
    <row r="105" spans="1:14" s="67" customFormat="1" ht="60" customHeight="1">
      <c r="A105" s="84"/>
      <c r="B105" s="86" t="s">
        <v>767</v>
      </c>
      <c r="C105" s="80" t="s">
        <v>88</v>
      </c>
      <c r="D105" s="80"/>
      <c r="E105" s="87"/>
      <c r="F105" s="81">
        <v>587367.92000000004</v>
      </c>
      <c r="G105" s="81">
        <v>587367.92000000004</v>
      </c>
      <c r="H105" s="81">
        <v>0</v>
      </c>
      <c r="I105" s="81">
        <v>0</v>
      </c>
      <c r="J105" s="82" t="s">
        <v>90</v>
      </c>
      <c r="K105" s="83">
        <v>1000</v>
      </c>
      <c r="L105" s="80">
        <v>100</v>
      </c>
      <c r="M105" s="80">
        <v>100</v>
      </c>
      <c r="N105" s="195">
        <v>0</v>
      </c>
    </row>
    <row r="106" spans="1:14" s="67" customFormat="1" ht="60" customHeight="1">
      <c r="A106" s="88"/>
      <c r="B106" s="86" t="s">
        <v>777</v>
      </c>
      <c r="C106" s="80" t="s">
        <v>88</v>
      </c>
      <c r="D106" s="80"/>
      <c r="E106" s="87"/>
      <c r="F106" s="81">
        <v>590125</v>
      </c>
      <c r="G106" s="81">
        <v>590125</v>
      </c>
      <c r="H106" s="81">
        <v>0</v>
      </c>
      <c r="I106" s="81">
        <v>0</v>
      </c>
      <c r="J106" s="82" t="s">
        <v>90</v>
      </c>
      <c r="K106" s="83">
        <v>500</v>
      </c>
      <c r="L106" s="80">
        <v>100</v>
      </c>
      <c r="M106" s="80">
        <v>100</v>
      </c>
      <c r="N106" s="195">
        <v>0</v>
      </c>
    </row>
    <row r="107" spans="1:14" s="67" customFormat="1" ht="60" customHeight="1">
      <c r="A107" s="84"/>
      <c r="B107" s="86" t="s">
        <v>768</v>
      </c>
      <c r="C107" s="80" t="s">
        <v>88</v>
      </c>
      <c r="D107" s="80"/>
      <c r="E107" s="87"/>
      <c r="F107" s="81">
        <v>573644.13</v>
      </c>
      <c r="G107" s="81">
        <v>573644.13</v>
      </c>
      <c r="H107" s="81">
        <v>0</v>
      </c>
      <c r="I107" s="81">
        <v>0</v>
      </c>
      <c r="J107" s="82" t="s">
        <v>90</v>
      </c>
      <c r="K107" s="83">
        <v>200</v>
      </c>
      <c r="L107" s="80">
        <v>100</v>
      </c>
      <c r="M107" s="80">
        <v>100</v>
      </c>
      <c r="N107" s="195">
        <v>0</v>
      </c>
    </row>
    <row r="108" spans="1:14" s="21" customFormat="1" ht="18" customHeight="1">
      <c r="A108" s="38"/>
      <c r="B108" s="7" t="s">
        <v>82</v>
      </c>
      <c r="C108" s="8"/>
      <c r="D108" s="8"/>
      <c r="E108" s="39"/>
      <c r="F108" s="9">
        <v>0</v>
      </c>
      <c r="G108" s="9">
        <f>SUM(N86)</f>
        <v>0</v>
      </c>
      <c r="H108" s="9"/>
      <c r="I108" s="9"/>
      <c r="J108" s="10"/>
      <c r="K108" s="11"/>
      <c r="L108" s="8"/>
      <c r="M108" s="8"/>
      <c r="N108" s="195"/>
    </row>
    <row r="109" spans="1:14" s="20" customFormat="1">
      <c r="A109" s="116" t="s">
        <v>446</v>
      </c>
      <c r="B109" s="116"/>
      <c r="C109" s="51" t="s">
        <v>0</v>
      </c>
      <c r="D109" s="52">
        <f>+D110</f>
        <v>1</v>
      </c>
      <c r="E109" s="14" t="e">
        <v>#REF!</v>
      </c>
      <c r="F109" s="53">
        <v>203364.71</v>
      </c>
      <c r="G109" s="53">
        <f>+G110+G112</f>
        <v>156739</v>
      </c>
      <c r="H109" s="53">
        <f>+H110+H112</f>
        <v>0</v>
      </c>
      <c r="I109" s="53">
        <f>+I110+I112</f>
        <v>46625.71</v>
      </c>
      <c r="J109" s="54"/>
      <c r="K109" s="5" t="s">
        <v>0</v>
      </c>
      <c r="L109" s="52"/>
      <c r="M109" s="51"/>
      <c r="N109" s="195"/>
    </row>
    <row r="110" spans="1:14" s="60" customFormat="1">
      <c r="A110" s="115" t="s">
        <v>102</v>
      </c>
      <c r="B110" s="115"/>
      <c r="C110" s="55"/>
      <c r="D110" s="55">
        <v>1</v>
      </c>
      <c r="E110" s="56"/>
      <c r="F110" s="57">
        <v>203364.71</v>
      </c>
      <c r="G110" s="57">
        <f>SUM(G111)</f>
        <v>156739</v>
      </c>
      <c r="H110" s="57">
        <f>SUM(H111)</f>
        <v>0</v>
      </c>
      <c r="I110" s="57">
        <f>SUM(I111)</f>
        <v>46625.71</v>
      </c>
      <c r="J110" s="58"/>
      <c r="K110" s="59"/>
      <c r="L110" s="55"/>
      <c r="M110" s="55"/>
      <c r="N110" s="194" t="s">
        <v>0</v>
      </c>
    </row>
    <row r="111" spans="1:14" s="67" customFormat="1" ht="60" customHeight="1">
      <c r="A111" s="84"/>
      <c r="B111" s="86" t="s">
        <v>710</v>
      </c>
      <c r="C111" s="80" t="s">
        <v>89</v>
      </c>
      <c r="D111" s="80"/>
      <c r="E111" s="87"/>
      <c r="F111" s="81">
        <v>203364.71</v>
      </c>
      <c r="G111" s="81">
        <v>156739</v>
      </c>
      <c r="H111" s="81">
        <v>0</v>
      </c>
      <c r="I111" s="81">
        <v>46625.71</v>
      </c>
      <c r="J111" s="82" t="s">
        <v>90</v>
      </c>
      <c r="K111" s="83">
        <v>1000</v>
      </c>
      <c r="L111" s="80">
        <v>95</v>
      </c>
      <c r="M111" s="80">
        <v>60</v>
      </c>
      <c r="N111" s="195">
        <v>0</v>
      </c>
    </row>
    <row r="112" spans="1:14" s="21" customFormat="1">
      <c r="A112" s="38"/>
      <c r="B112" s="7" t="s">
        <v>82</v>
      </c>
      <c r="C112" s="8"/>
      <c r="D112" s="8"/>
      <c r="E112" s="39"/>
      <c r="F112" s="9">
        <v>0</v>
      </c>
      <c r="G112" s="9">
        <f>SUM(N110:N111)</f>
        <v>0</v>
      </c>
      <c r="H112" s="9"/>
      <c r="I112" s="9"/>
      <c r="J112" s="10"/>
      <c r="K112" s="11"/>
      <c r="L112" s="8"/>
      <c r="M112" s="8"/>
      <c r="N112" s="195"/>
    </row>
    <row r="113" spans="1:14" s="20" customFormat="1">
      <c r="A113" s="116" t="s">
        <v>46</v>
      </c>
      <c r="B113" s="116"/>
      <c r="C113" s="51" t="s">
        <v>0</v>
      </c>
      <c r="D113" s="52">
        <f>+D114</f>
        <v>1</v>
      </c>
      <c r="E113" s="14" t="e">
        <v>#REF!</v>
      </c>
      <c r="F113" s="53">
        <v>609805.13</v>
      </c>
      <c r="G113" s="53">
        <f>+G114+G116</f>
        <v>609805.13</v>
      </c>
      <c r="H113" s="53">
        <f>+H114+H116</f>
        <v>0</v>
      </c>
      <c r="I113" s="53">
        <f>+I114+I116</f>
        <v>0</v>
      </c>
      <c r="J113" s="54"/>
      <c r="K113" s="5" t="s">
        <v>0</v>
      </c>
      <c r="L113" s="52"/>
      <c r="M113" s="51"/>
      <c r="N113" s="195"/>
    </row>
    <row r="114" spans="1:14" s="60" customFormat="1">
      <c r="A114" s="115" t="s">
        <v>114</v>
      </c>
      <c r="B114" s="115"/>
      <c r="C114" s="55"/>
      <c r="D114" s="55">
        <v>1</v>
      </c>
      <c r="E114" s="56"/>
      <c r="F114" s="57">
        <v>609805.13</v>
      </c>
      <c r="G114" s="57">
        <f>SUM(G115)</f>
        <v>609805.13</v>
      </c>
      <c r="H114" s="57">
        <f>SUM(H115)</f>
        <v>0</v>
      </c>
      <c r="I114" s="57">
        <f>SUM(I115)</f>
        <v>0</v>
      </c>
      <c r="J114" s="58"/>
      <c r="K114" s="59"/>
      <c r="L114" s="55"/>
      <c r="M114" s="55"/>
      <c r="N114" s="194" t="s">
        <v>0</v>
      </c>
    </row>
    <row r="115" spans="1:14" s="67" customFormat="1" ht="46.5" customHeight="1">
      <c r="A115" s="84"/>
      <c r="B115" s="86" t="s">
        <v>717</v>
      </c>
      <c r="C115" s="80" t="s">
        <v>88</v>
      </c>
      <c r="D115" s="80"/>
      <c r="E115" s="87"/>
      <c r="F115" s="81">
        <v>609805.13</v>
      </c>
      <c r="G115" s="81">
        <v>609805.13</v>
      </c>
      <c r="H115" s="81">
        <v>0</v>
      </c>
      <c r="I115" s="81">
        <v>0</v>
      </c>
      <c r="J115" s="82" t="s">
        <v>422</v>
      </c>
      <c r="K115" s="83">
        <v>600</v>
      </c>
      <c r="L115" s="80">
        <v>100</v>
      </c>
      <c r="M115" s="80">
        <v>100</v>
      </c>
      <c r="N115" s="195">
        <v>0</v>
      </c>
    </row>
    <row r="116" spans="1:14" s="21" customFormat="1">
      <c r="A116" s="38"/>
      <c r="B116" s="7" t="s">
        <v>82</v>
      </c>
      <c r="C116" s="8"/>
      <c r="D116" s="8"/>
      <c r="E116" s="39"/>
      <c r="F116" s="9">
        <v>0</v>
      </c>
      <c r="G116" s="9">
        <f>SUM(N114:N115)</f>
        <v>0</v>
      </c>
      <c r="H116" s="9"/>
      <c r="I116" s="9"/>
      <c r="J116" s="10"/>
      <c r="K116" s="11"/>
      <c r="L116" s="8"/>
      <c r="M116" s="8"/>
      <c r="N116" s="195"/>
    </row>
    <row r="117" spans="1:14" s="20" customFormat="1">
      <c r="A117" s="116" t="s">
        <v>47</v>
      </c>
      <c r="B117" s="116"/>
      <c r="C117" s="51" t="s">
        <v>0</v>
      </c>
      <c r="D117" s="52">
        <f>+D118+D120</f>
        <v>3</v>
      </c>
      <c r="E117" s="14" t="e">
        <v>#REF!</v>
      </c>
      <c r="F117" s="53">
        <v>1180654.8999999999</v>
      </c>
      <c r="G117" s="53">
        <f>+G118+G120+G123</f>
        <v>1170654.8999999999</v>
      </c>
      <c r="H117" s="53">
        <f>+H118+H120+H123</f>
        <v>0</v>
      </c>
      <c r="I117" s="53">
        <f>+I118+I120+I123</f>
        <v>10000</v>
      </c>
      <c r="J117" s="54"/>
      <c r="K117" s="5" t="s">
        <v>0</v>
      </c>
      <c r="L117" s="52"/>
      <c r="M117" s="51"/>
      <c r="N117" s="195"/>
    </row>
    <row r="118" spans="1:14" s="60" customFormat="1">
      <c r="A118" s="118" t="s">
        <v>103</v>
      </c>
      <c r="B118" s="119"/>
      <c r="C118" s="55"/>
      <c r="D118" s="55">
        <v>1</v>
      </c>
      <c r="E118" s="56"/>
      <c r="F118" s="57">
        <v>346046.5</v>
      </c>
      <c r="G118" s="57">
        <f>SUM(G119)</f>
        <v>346046.5</v>
      </c>
      <c r="H118" s="57">
        <f>SUM(H119)</f>
        <v>0</v>
      </c>
      <c r="I118" s="57">
        <f>SUM(I119)</f>
        <v>0</v>
      </c>
      <c r="J118" s="58"/>
      <c r="K118" s="59"/>
      <c r="L118" s="55"/>
      <c r="M118" s="55"/>
      <c r="N118" s="194" t="s">
        <v>0</v>
      </c>
    </row>
    <row r="119" spans="1:14" s="306" customFormat="1" ht="48" customHeight="1">
      <c r="A119" s="278"/>
      <c r="B119" s="312" t="s">
        <v>716</v>
      </c>
      <c r="C119" s="280" t="s">
        <v>88</v>
      </c>
      <c r="D119" s="280"/>
      <c r="E119" s="313"/>
      <c r="F119" s="282">
        <v>346046.5</v>
      </c>
      <c r="G119" s="282">
        <v>346046.5</v>
      </c>
      <c r="H119" s="282">
        <v>0</v>
      </c>
      <c r="I119" s="282">
        <v>0</v>
      </c>
      <c r="J119" s="283" t="s">
        <v>90</v>
      </c>
      <c r="K119" s="284">
        <v>200</v>
      </c>
      <c r="L119" s="280">
        <v>100</v>
      </c>
      <c r="M119" s="280">
        <v>100</v>
      </c>
      <c r="N119" s="198">
        <v>0</v>
      </c>
    </row>
    <row r="120" spans="1:14" s="60" customFormat="1">
      <c r="A120" s="118" t="s">
        <v>102</v>
      </c>
      <c r="B120" s="119"/>
      <c r="C120" s="55"/>
      <c r="D120" s="55">
        <v>2</v>
      </c>
      <c r="E120" s="56"/>
      <c r="F120" s="57">
        <v>834608.39999999991</v>
      </c>
      <c r="G120" s="57">
        <f>SUM(G121:G122)</f>
        <v>824608.39999999991</v>
      </c>
      <c r="H120" s="57">
        <f>SUM(H121:H122)</f>
        <v>0</v>
      </c>
      <c r="I120" s="57">
        <f>SUM(I121:I122)</f>
        <v>10000</v>
      </c>
      <c r="J120" s="58"/>
      <c r="K120" s="59"/>
      <c r="L120" s="55"/>
      <c r="M120" s="55"/>
      <c r="N120" s="194" t="s">
        <v>0</v>
      </c>
    </row>
    <row r="121" spans="1:14" s="67" customFormat="1" ht="60" customHeight="1">
      <c r="A121" s="84"/>
      <c r="B121" s="86" t="s">
        <v>772</v>
      </c>
      <c r="C121" s="80" t="s">
        <v>88</v>
      </c>
      <c r="D121" s="80"/>
      <c r="E121" s="87"/>
      <c r="F121" s="81">
        <v>611721.35</v>
      </c>
      <c r="G121" s="81">
        <v>611721.35</v>
      </c>
      <c r="H121" s="81">
        <v>0</v>
      </c>
      <c r="I121" s="81">
        <v>0</v>
      </c>
      <c r="J121" s="82" t="s">
        <v>90</v>
      </c>
      <c r="K121" s="83">
        <v>100</v>
      </c>
      <c r="L121" s="80">
        <v>100</v>
      </c>
      <c r="M121" s="80">
        <v>100</v>
      </c>
      <c r="N121" s="195">
        <v>0</v>
      </c>
    </row>
    <row r="122" spans="1:14" s="67" customFormat="1" ht="60" customHeight="1">
      <c r="A122" s="84"/>
      <c r="B122" s="86" t="s">
        <v>773</v>
      </c>
      <c r="C122" s="80" t="s">
        <v>88</v>
      </c>
      <c r="D122" s="80"/>
      <c r="E122" s="87"/>
      <c r="F122" s="81">
        <v>222887.05</v>
      </c>
      <c r="G122" s="81">
        <v>212887.05</v>
      </c>
      <c r="H122" s="81">
        <v>0</v>
      </c>
      <c r="I122" s="81">
        <v>10000</v>
      </c>
      <c r="J122" s="82" t="s">
        <v>90</v>
      </c>
      <c r="K122" s="83">
        <v>400</v>
      </c>
      <c r="L122" s="80">
        <v>100</v>
      </c>
      <c r="M122" s="80">
        <v>100</v>
      </c>
      <c r="N122" s="195">
        <v>0</v>
      </c>
    </row>
    <row r="123" spans="1:14" s="21" customFormat="1">
      <c r="A123" s="38"/>
      <c r="B123" s="7" t="s">
        <v>82</v>
      </c>
      <c r="C123" s="8"/>
      <c r="D123" s="8"/>
      <c r="E123" s="39"/>
      <c r="F123" s="9">
        <v>0</v>
      </c>
      <c r="G123" s="9">
        <f>SUM(N118:N119)</f>
        <v>0</v>
      </c>
      <c r="H123" s="9"/>
      <c r="I123" s="9"/>
      <c r="J123" s="10"/>
      <c r="K123" s="11"/>
      <c r="L123" s="8"/>
      <c r="M123" s="8"/>
      <c r="N123" s="195"/>
    </row>
    <row r="124" spans="1:14" s="20" customFormat="1">
      <c r="A124" s="116" t="s">
        <v>775</v>
      </c>
      <c r="B124" s="116"/>
      <c r="C124" s="51" t="s">
        <v>0</v>
      </c>
      <c r="D124" s="52">
        <f>+D125</f>
        <v>1</v>
      </c>
      <c r="E124" s="14" t="e">
        <v>#REF!</v>
      </c>
      <c r="F124" s="53">
        <v>601308.18000000005</v>
      </c>
      <c r="G124" s="53">
        <f>+G125+G127</f>
        <v>596308.18000000005</v>
      </c>
      <c r="H124" s="53">
        <f>+H125+H127</f>
        <v>5000</v>
      </c>
      <c r="I124" s="53">
        <f>+I125+I127</f>
        <v>0</v>
      </c>
      <c r="J124" s="54"/>
      <c r="K124" s="5" t="s">
        <v>0</v>
      </c>
      <c r="L124" s="52"/>
      <c r="M124" s="51"/>
      <c r="N124" s="195"/>
    </row>
    <row r="125" spans="1:14" s="60" customFormat="1">
      <c r="A125" s="115" t="s">
        <v>114</v>
      </c>
      <c r="B125" s="115"/>
      <c r="C125" s="55"/>
      <c r="D125" s="55">
        <v>1</v>
      </c>
      <c r="E125" s="56"/>
      <c r="F125" s="57">
        <v>601308.18000000005</v>
      </c>
      <c r="G125" s="57">
        <f>SUM(G126)</f>
        <v>596308.18000000005</v>
      </c>
      <c r="H125" s="57">
        <f>SUM(H126)</f>
        <v>5000</v>
      </c>
      <c r="I125" s="57">
        <f>SUM(I126)</f>
        <v>0</v>
      </c>
      <c r="J125" s="58"/>
      <c r="K125" s="59"/>
      <c r="L125" s="55"/>
      <c r="M125" s="55"/>
      <c r="N125" s="194" t="s">
        <v>0</v>
      </c>
    </row>
    <row r="126" spans="1:14" s="67" customFormat="1" ht="60" customHeight="1">
      <c r="A126" s="84"/>
      <c r="B126" s="86" t="s">
        <v>776</v>
      </c>
      <c r="C126" s="80" t="s">
        <v>88</v>
      </c>
      <c r="D126" s="80"/>
      <c r="E126" s="87"/>
      <c r="F126" s="81">
        <v>601308.18000000005</v>
      </c>
      <c r="G126" s="81">
        <v>596308.18000000005</v>
      </c>
      <c r="H126" s="81">
        <v>5000</v>
      </c>
      <c r="I126" s="81">
        <v>0</v>
      </c>
      <c r="J126" s="82" t="s">
        <v>90</v>
      </c>
      <c r="K126" s="83">
        <v>300</v>
      </c>
      <c r="L126" s="80">
        <v>100</v>
      </c>
      <c r="M126" s="80">
        <v>100</v>
      </c>
      <c r="N126" s="195">
        <v>0</v>
      </c>
    </row>
    <row r="127" spans="1:14" s="21" customFormat="1">
      <c r="A127" s="38"/>
      <c r="B127" s="7" t="s">
        <v>82</v>
      </c>
      <c r="C127" s="8"/>
      <c r="D127" s="8"/>
      <c r="E127" s="39"/>
      <c r="F127" s="9">
        <v>0</v>
      </c>
      <c r="G127" s="9">
        <f>SUM(N125:N126)</f>
        <v>0</v>
      </c>
      <c r="H127" s="9"/>
      <c r="I127" s="9"/>
      <c r="J127" s="10"/>
      <c r="K127" s="11"/>
      <c r="L127" s="8"/>
      <c r="M127" s="8"/>
      <c r="N127" s="195"/>
    </row>
    <row r="128" spans="1:14" s="20" customFormat="1">
      <c r="A128" s="120" t="s">
        <v>144</v>
      </c>
      <c r="B128" s="121"/>
      <c r="C128" s="51" t="s">
        <v>0</v>
      </c>
      <c r="D128" s="52">
        <f>+D129</f>
        <v>1</v>
      </c>
      <c r="E128" s="14" t="e">
        <v>#REF!</v>
      </c>
      <c r="F128" s="53">
        <v>280368.63</v>
      </c>
      <c r="G128" s="53">
        <f>+G129+G131</f>
        <v>252368.63</v>
      </c>
      <c r="H128" s="53">
        <f>+H129+H131</f>
        <v>0</v>
      </c>
      <c r="I128" s="53">
        <f>+I129+I131</f>
        <v>28000</v>
      </c>
      <c r="J128" s="54"/>
      <c r="K128" s="5" t="s">
        <v>0</v>
      </c>
      <c r="L128" s="52"/>
      <c r="M128" s="51"/>
      <c r="N128" s="195"/>
    </row>
    <row r="129" spans="1:14" s="60" customFormat="1">
      <c r="A129" s="118" t="s">
        <v>102</v>
      </c>
      <c r="B129" s="119"/>
      <c r="C129" s="55"/>
      <c r="D129" s="55">
        <v>1</v>
      </c>
      <c r="E129" s="56"/>
      <c r="F129" s="57">
        <v>280368.63</v>
      </c>
      <c r="G129" s="57">
        <f>SUM(G130)</f>
        <v>252368.63</v>
      </c>
      <c r="H129" s="57">
        <f>SUM(H130)</f>
        <v>0</v>
      </c>
      <c r="I129" s="57">
        <f>SUM(I130)</f>
        <v>28000</v>
      </c>
      <c r="J129" s="58"/>
      <c r="K129" s="59"/>
      <c r="L129" s="55"/>
      <c r="M129" s="55"/>
      <c r="N129" s="194" t="s">
        <v>0</v>
      </c>
    </row>
    <row r="130" spans="1:14" s="67" customFormat="1" ht="60" customHeight="1">
      <c r="A130" s="84"/>
      <c r="B130" s="86" t="s">
        <v>712</v>
      </c>
      <c r="C130" s="80" t="s">
        <v>88</v>
      </c>
      <c r="D130" s="80"/>
      <c r="E130" s="87"/>
      <c r="F130" s="81">
        <v>280368.63</v>
      </c>
      <c r="G130" s="81">
        <v>252368.63</v>
      </c>
      <c r="H130" s="81">
        <v>0</v>
      </c>
      <c r="I130" s="81">
        <v>28000</v>
      </c>
      <c r="J130" s="82" t="s">
        <v>90</v>
      </c>
      <c r="K130" s="83">
        <v>8000</v>
      </c>
      <c r="L130" s="80">
        <v>100</v>
      </c>
      <c r="M130" s="80">
        <v>100</v>
      </c>
      <c r="N130" s="195">
        <v>0</v>
      </c>
    </row>
    <row r="131" spans="1:14" s="21" customFormat="1">
      <c r="A131" s="38"/>
      <c r="B131" s="7" t="s">
        <v>82</v>
      </c>
      <c r="C131" s="8"/>
      <c r="D131" s="8"/>
      <c r="E131" s="39"/>
      <c r="F131" s="9">
        <v>0</v>
      </c>
      <c r="G131" s="9">
        <f>SUM(N129:N130)</f>
        <v>0</v>
      </c>
      <c r="H131" s="9"/>
      <c r="I131" s="9"/>
      <c r="J131" s="10"/>
      <c r="K131" s="11"/>
      <c r="L131" s="8"/>
      <c r="M131" s="8"/>
      <c r="N131" s="195"/>
    </row>
    <row r="132" spans="1:14" s="20" customFormat="1">
      <c r="A132" s="116" t="s">
        <v>60</v>
      </c>
      <c r="B132" s="116"/>
      <c r="C132" s="51" t="s">
        <v>0</v>
      </c>
      <c r="D132" s="52">
        <f>+D133</f>
        <v>1</v>
      </c>
      <c r="E132" s="14" t="e">
        <v>#REF!</v>
      </c>
      <c r="F132" s="53">
        <v>225875.54</v>
      </c>
      <c r="G132" s="53">
        <f>+G133+G135</f>
        <v>214581.76000000001</v>
      </c>
      <c r="H132" s="53">
        <f>+H133+H135</f>
        <v>0</v>
      </c>
      <c r="I132" s="53">
        <f>+I133+I135</f>
        <v>11293.78</v>
      </c>
      <c r="J132" s="54"/>
      <c r="K132" s="5" t="s">
        <v>0</v>
      </c>
      <c r="L132" s="52"/>
      <c r="M132" s="51"/>
      <c r="N132" s="195"/>
    </row>
    <row r="133" spans="1:14" s="60" customFormat="1">
      <c r="A133" s="115" t="s">
        <v>99</v>
      </c>
      <c r="B133" s="115"/>
      <c r="C133" s="55"/>
      <c r="D133" s="55">
        <v>1</v>
      </c>
      <c r="E133" s="56"/>
      <c r="F133" s="57">
        <v>225875.54</v>
      </c>
      <c r="G133" s="57">
        <f>SUM(G134)</f>
        <v>214581.76000000001</v>
      </c>
      <c r="H133" s="57">
        <f>SUM(H134)</f>
        <v>0</v>
      </c>
      <c r="I133" s="57">
        <f>SUM(I134)</f>
        <v>11293.78</v>
      </c>
      <c r="J133" s="58"/>
      <c r="K133" s="59"/>
      <c r="L133" s="55"/>
      <c r="M133" s="55"/>
      <c r="N133" s="194" t="s">
        <v>0</v>
      </c>
    </row>
    <row r="134" spans="1:14" s="67" customFormat="1" ht="60" customHeight="1">
      <c r="A134" s="84"/>
      <c r="B134" s="86" t="s">
        <v>740</v>
      </c>
      <c r="C134" s="80" t="s">
        <v>88</v>
      </c>
      <c r="D134" s="80"/>
      <c r="E134" s="87"/>
      <c r="F134" s="81">
        <v>225875.54</v>
      </c>
      <c r="G134" s="81">
        <v>214581.76000000001</v>
      </c>
      <c r="H134" s="81">
        <v>0</v>
      </c>
      <c r="I134" s="81">
        <v>11293.78</v>
      </c>
      <c r="J134" s="82" t="s">
        <v>90</v>
      </c>
      <c r="K134" s="83">
        <v>354</v>
      </c>
      <c r="L134" s="80">
        <v>100</v>
      </c>
      <c r="M134" s="80">
        <v>100</v>
      </c>
      <c r="N134" s="195">
        <v>0</v>
      </c>
    </row>
    <row r="135" spans="1:14" s="21" customFormat="1">
      <c r="A135" s="38"/>
      <c r="B135" s="7" t="s">
        <v>82</v>
      </c>
      <c r="C135" s="8"/>
      <c r="D135" s="8"/>
      <c r="E135" s="39"/>
      <c r="F135" s="9">
        <v>0</v>
      </c>
      <c r="G135" s="9">
        <f>SUM(N133:N134)</f>
        <v>0</v>
      </c>
      <c r="H135" s="9"/>
      <c r="I135" s="9"/>
      <c r="J135" s="10"/>
      <c r="K135" s="11"/>
      <c r="L135" s="8"/>
      <c r="M135" s="8"/>
      <c r="N135" s="195"/>
    </row>
    <row r="136" spans="1:14" s="20" customFormat="1">
      <c r="A136" s="116" t="s">
        <v>63</v>
      </c>
      <c r="B136" s="116"/>
      <c r="C136" s="51" t="s">
        <v>0</v>
      </c>
      <c r="D136" s="52">
        <f>+D137+D139</f>
        <v>2</v>
      </c>
      <c r="E136" s="14" t="e">
        <v>#REF!</v>
      </c>
      <c r="F136" s="53">
        <v>1018518.96</v>
      </c>
      <c r="G136" s="53">
        <f>+G137+G139+G141</f>
        <v>1018518.96</v>
      </c>
      <c r="H136" s="53">
        <f>+H137+H139+H141</f>
        <v>0</v>
      </c>
      <c r="I136" s="53">
        <f>+I137+I139+I141</f>
        <v>0</v>
      </c>
      <c r="J136" s="54"/>
      <c r="K136" s="5" t="s">
        <v>0</v>
      </c>
      <c r="L136" s="52"/>
      <c r="M136" s="51"/>
      <c r="N136" s="195"/>
    </row>
    <row r="137" spans="1:14" s="60" customFormat="1">
      <c r="A137" s="115" t="s">
        <v>114</v>
      </c>
      <c r="B137" s="115"/>
      <c r="C137" s="55"/>
      <c r="D137" s="55">
        <v>1</v>
      </c>
      <c r="E137" s="56"/>
      <c r="F137" s="57">
        <v>596353.38</v>
      </c>
      <c r="G137" s="57">
        <f>SUM(G138)</f>
        <v>596353.38</v>
      </c>
      <c r="H137" s="57">
        <f>SUM(H138)</f>
        <v>0</v>
      </c>
      <c r="I137" s="57">
        <f>SUM(I138)</f>
        <v>0</v>
      </c>
      <c r="J137" s="58"/>
      <c r="K137" s="59"/>
      <c r="L137" s="55"/>
      <c r="M137" s="55"/>
      <c r="N137" s="194" t="s">
        <v>0</v>
      </c>
    </row>
    <row r="138" spans="1:14" s="61" customFormat="1" ht="51.75" customHeight="1">
      <c r="A138" s="84"/>
      <c r="B138" s="86" t="s">
        <v>766</v>
      </c>
      <c r="C138" s="80" t="s">
        <v>88</v>
      </c>
      <c r="D138" s="80"/>
      <c r="E138" s="87"/>
      <c r="F138" s="81">
        <v>596353.38</v>
      </c>
      <c r="G138" s="81">
        <v>596353.38</v>
      </c>
      <c r="H138" s="81">
        <v>0</v>
      </c>
      <c r="I138" s="81">
        <v>0</v>
      </c>
      <c r="J138" s="82" t="s">
        <v>90</v>
      </c>
      <c r="K138" s="83">
        <v>400</v>
      </c>
      <c r="L138" s="80">
        <v>100</v>
      </c>
      <c r="M138" s="80">
        <v>100</v>
      </c>
      <c r="N138" s="197"/>
    </row>
    <row r="139" spans="1:14" s="60" customFormat="1">
      <c r="A139" s="115" t="s">
        <v>100</v>
      </c>
      <c r="B139" s="115"/>
      <c r="C139" s="55"/>
      <c r="D139" s="55">
        <v>1</v>
      </c>
      <c r="E139" s="56"/>
      <c r="F139" s="57">
        <v>422165.58</v>
      </c>
      <c r="G139" s="57">
        <f>SUM(G140)</f>
        <v>422165.58</v>
      </c>
      <c r="H139" s="57">
        <f>SUM(H140)</f>
        <v>0</v>
      </c>
      <c r="I139" s="57">
        <f>SUM(I140)</f>
        <v>0</v>
      </c>
      <c r="J139" s="58"/>
      <c r="K139" s="59"/>
      <c r="L139" s="55"/>
      <c r="M139" s="55"/>
      <c r="N139" s="194" t="s">
        <v>0</v>
      </c>
    </row>
    <row r="140" spans="1:14" s="67" customFormat="1" ht="53.25" customHeight="1">
      <c r="A140" s="84"/>
      <c r="B140" s="86" t="s">
        <v>721</v>
      </c>
      <c r="C140" s="80" t="s">
        <v>88</v>
      </c>
      <c r="D140" s="80"/>
      <c r="E140" s="87"/>
      <c r="F140" s="81">
        <v>422165.58</v>
      </c>
      <c r="G140" s="81">
        <v>422165.58</v>
      </c>
      <c r="H140" s="81">
        <v>0</v>
      </c>
      <c r="I140" s="81">
        <v>0</v>
      </c>
      <c r="J140" s="82" t="s">
        <v>90</v>
      </c>
      <c r="K140" s="83">
        <v>1000</v>
      </c>
      <c r="L140" s="80">
        <v>100</v>
      </c>
      <c r="M140" s="80">
        <v>100</v>
      </c>
      <c r="N140" s="195">
        <v>0</v>
      </c>
    </row>
    <row r="141" spans="1:14" s="311" customFormat="1">
      <c r="A141" s="40"/>
      <c r="B141" s="15" t="s">
        <v>82</v>
      </c>
      <c r="C141" s="16"/>
      <c r="D141" s="16"/>
      <c r="E141" s="41"/>
      <c r="F141" s="17">
        <v>0</v>
      </c>
      <c r="G141" s="17">
        <f>SUM(N139:N140)</f>
        <v>0</v>
      </c>
      <c r="H141" s="17"/>
      <c r="I141" s="17"/>
      <c r="J141" s="18"/>
      <c r="K141" s="19"/>
      <c r="L141" s="16"/>
      <c r="M141" s="16"/>
      <c r="N141" s="198"/>
    </row>
    <row r="142" spans="1:14" s="20" customFormat="1">
      <c r="A142" s="116" t="s">
        <v>68</v>
      </c>
      <c r="B142" s="116"/>
      <c r="C142" s="51" t="s">
        <v>0</v>
      </c>
      <c r="D142" s="52">
        <f>+D143</f>
        <v>1</v>
      </c>
      <c r="E142" s="14" t="e">
        <v>#REF!</v>
      </c>
      <c r="F142" s="53">
        <v>208029.96</v>
      </c>
      <c r="G142" s="53">
        <f>+G143+G145</f>
        <v>208029.96</v>
      </c>
      <c r="H142" s="53">
        <f>+H143+H145</f>
        <v>0</v>
      </c>
      <c r="I142" s="53">
        <f>+I143+I145</f>
        <v>0</v>
      </c>
      <c r="J142" s="54"/>
      <c r="K142" s="5" t="s">
        <v>0</v>
      </c>
      <c r="L142" s="52"/>
      <c r="M142" s="51"/>
      <c r="N142" s="195"/>
    </row>
    <row r="143" spans="1:14" s="60" customFormat="1">
      <c r="A143" s="118" t="s">
        <v>102</v>
      </c>
      <c r="B143" s="119"/>
      <c r="C143" s="55"/>
      <c r="D143" s="55">
        <v>1</v>
      </c>
      <c r="E143" s="56"/>
      <c r="F143" s="57">
        <v>208029.96</v>
      </c>
      <c r="G143" s="57">
        <f>SUM(G144)</f>
        <v>208029.96</v>
      </c>
      <c r="H143" s="57">
        <f>SUM(H144)</f>
        <v>0</v>
      </c>
      <c r="I143" s="57">
        <f>SUM(I144)</f>
        <v>0</v>
      </c>
      <c r="J143" s="58"/>
      <c r="K143" s="59"/>
      <c r="L143" s="55"/>
      <c r="M143" s="55"/>
      <c r="N143" s="194" t="s">
        <v>0</v>
      </c>
    </row>
    <row r="144" spans="1:14" s="67" customFormat="1" ht="60" customHeight="1">
      <c r="A144" s="84"/>
      <c r="B144" s="86" t="s">
        <v>774</v>
      </c>
      <c r="C144" s="80" t="s">
        <v>88</v>
      </c>
      <c r="D144" s="80"/>
      <c r="E144" s="87"/>
      <c r="F144" s="81">
        <v>208029.96</v>
      </c>
      <c r="G144" s="81">
        <v>208029.96</v>
      </c>
      <c r="H144" s="81">
        <v>0</v>
      </c>
      <c r="I144" s="81">
        <v>0</v>
      </c>
      <c r="J144" s="82" t="s">
        <v>90</v>
      </c>
      <c r="K144" s="83">
        <v>1000</v>
      </c>
      <c r="L144" s="80">
        <v>100</v>
      </c>
      <c r="M144" s="80">
        <v>100</v>
      </c>
      <c r="N144" s="195">
        <v>0</v>
      </c>
    </row>
    <row r="145" spans="1:14" s="21" customFormat="1">
      <c r="A145" s="38"/>
      <c r="B145" s="7" t="s">
        <v>82</v>
      </c>
      <c r="C145" s="8"/>
      <c r="D145" s="8"/>
      <c r="E145" s="39"/>
      <c r="F145" s="9">
        <v>0</v>
      </c>
      <c r="G145" s="9">
        <f>SUM(N143:N144)</f>
        <v>0</v>
      </c>
      <c r="H145" s="9"/>
      <c r="I145" s="9"/>
      <c r="J145" s="10"/>
      <c r="K145" s="11"/>
      <c r="L145" s="8"/>
      <c r="M145" s="8"/>
      <c r="N145" s="195"/>
    </row>
    <row r="146" spans="1:14" s="20" customFormat="1">
      <c r="A146" s="116" t="s">
        <v>71</v>
      </c>
      <c r="B146" s="116"/>
      <c r="C146" s="51" t="s">
        <v>0</v>
      </c>
      <c r="D146" s="52">
        <f>+D147</f>
        <v>1</v>
      </c>
      <c r="E146" s="14" t="e">
        <v>#REF!</v>
      </c>
      <c r="F146" s="53">
        <v>585390.69999999995</v>
      </c>
      <c r="G146" s="53">
        <f>+G147+G149</f>
        <v>585390.69999999995</v>
      </c>
      <c r="H146" s="53">
        <f>+H147+H149</f>
        <v>0</v>
      </c>
      <c r="I146" s="53">
        <f>+I147+I149</f>
        <v>0</v>
      </c>
      <c r="J146" s="54"/>
      <c r="K146" s="5" t="s">
        <v>0</v>
      </c>
      <c r="L146" s="52"/>
      <c r="M146" s="51"/>
      <c r="N146" s="195"/>
    </row>
    <row r="147" spans="1:14" s="60" customFormat="1">
      <c r="A147" s="115" t="s">
        <v>213</v>
      </c>
      <c r="B147" s="115"/>
      <c r="C147" s="55"/>
      <c r="D147" s="55">
        <v>1</v>
      </c>
      <c r="E147" s="56"/>
      <c r="F147" s="57">
        <v>585390.69999999995</v>
      </c>
      <c r="G147" s="57">
        <f>SUM(G148)</f>
        <v>585390.69999999995</v>
      </c>
      <c r="H147" s="57">
        <f>SUM(H148)</f>
        <v>0</v>
      </c>
      <c r="I147" s="57">
        <f>SUM(I148)</f>
        <v>0</v>
      </c>
      <c r="J147" s="58"/>
      <c r="K147" s="59"/>
      <c r="L147" s="55"/>
      <c r="M147" s="55"/>
      <c r="N147" s="194" t="s">
        <v>0</v>
      </c>
    </row>
    <row r="148" spans="1:14" s="67" customFormat="1" ht="60" customHeight="1">
      <c r="A148" s="84"/>
      <c r="B148" s="86" t="s">
        <v>741</v>
      </c>
      <c r="C148" s="80" t="s">
        <v>88</v>
      </c>
      <c r="D148" s="80"/>
      <c r="E148" s="87"/>
      <c r="F148" s="81">
        <v>585390.69999999995</v>
      </c>
      <c r="G148" s="81">
        <v>585390.69999999995</v>
      </c>
      <c r="H148" s="81">
        <v>0</v>
      </c>
      <c r="I148" s="81">
        <v>0</v>
      </c>
      <c r="J148" s="82" t="s">
        <v>725</v>
      </c>
      <c r="K148" s="83">
        <v>10000</v>
      </c>
      <c r="L148" s="80">
        <v>100</v>
      </c>
      <c r="M148" s="80">
        <v>100</v>
      </c>
      <c r="N148" s="195">
        <v>0</v>
      </c>
    </row>
    <row r="149" spans="1:14" s="21" customFormat="1">
      <c r="A149" s="40"/>
      <c r="B149" s="15" t="s">
        <v>82</v>
      </c>
      <c r="C149" s="16"/>
      <c r="D149" s="16"/>
      <c r="E149" s="41"/>
      <c r="F149" s="17">
        <v>0</v>
      </c>
      <c r="G149" s="17">
        <f>SUM(N147:N148)</f>
        <v>0</v>
      </c>
      <c r="H149" s="17"/>
      <c r="I149" s="17"/>
      <c r="J149" s="18"/>
      <c r="K149" s="19"/>
      <c r="L149" s="16"/>
      <c r="M149" s="16"/>
      <c r="N149" s="198"/>
    </row>
    <row r="150" spans="1:14" s="42" customFormat="1" ht="25.5" customHeight="1">
      <c r="A150" s="97"/>
      <c r="B150" s="97"/>
      <c r="C150" s="174" t="s">
        <v>4</v>
      </c>
      <c r="D150" s="175">
        <f>+D8+D12+D25+D30+D36+D42+D51+D61+D69+D73+D109+D113+D117+D128+D132+D136+D146</f>
        <v>70</v>
      </c>
      <c r="E150" s="175" t="e">
        <f>+#REF!+#REF!+#REF!+#REF!+#REF!</f>
        <v>#REF!</v>
      </c>
      <c r="F150" s="176">
        <v>31450634.979999997</v>
      </c>
      <c r="G150" s="381">
        <f>+G8+G12+G25+G30+G36+G42+G51+G61+G69+G73+G109+G113+G117+G124+G128+G132+G136+G142+G146</f>
        <v>30804986.75</v>
      </c>
      <c r="H150" s="381">
        <f>+H8+H12+H25+H30+H36+H42+H51+H61+H69+H73+H109+H113+H117+H124+H128+H132+H136+H142+H146</f>
        <v>145951.25</v>
      </c>
      <c r="I150" s="381">
        <f>+I8+I12+I25+I30+I36+I42+I51+I61+I69+I73+I109+I113+I117+I124+I128+I132+I136+I142+I146</f>
        <v>498196.98000000004</v>
      </c>
      <c r="J150" s="98" t="s">
        <v>0</v>
      </c>
      <c r="K150" s="98"/>
      <c r="L150" s="99"/>
      <c r="M150" s="99"/>
      <c r="N150" s="199">
        <f>SUM(N8:N149)</f>
        <v>223244.04</v>
      </c>
    </row>
    <row r="151" spans="1:14" s="32" customFormat="1" ht="18" customHeight="1">
      <c r="A151" s="23"/>
      <c r="B151" s="24"/>
      <c r="C151" s="25"/>
      <c r="D151" s="25"/>
      <c r="E151" s="26"/>
      <c r="F151" s="27"/>
      <c r="G151" s="28"/>
      <c r="H151" s="29"/>
      <c r="I151" s="29"/>
      <c r="J151" s="30"/>
      <c r="K151" s="30"/>
      <c r="L151" s="31"/>
      <c r="M151" s="31"/>
      <c r="N151" s="200"/>
    </row>
    <row r="430" spans="1:24" s="22" customFormat="1" ht="25.5">
      <c r="A430" s="50"/>
      <c r="B430" s="13" t="s">
        <v>91</v>
      </c>
      <c r="C430" s="33" t="s">
        <v>89</v>
      </c>
      <c r="D430" s="33"/>
      <c r="E430" s="33"/>
      <c r="F430" s="44"/>
      <c r="G430" s="48">
        <v>34371.730000000003</v>
      </c>
      <c r="H430" s="49">
        <v>4043.73</v>
      </c>
      <c r="I430" s="49">
        <v>2021.87</v>
      </c>
      <c r="J430" s="34" t="s">
        <v>90</v>
      </c>
      <c r="K430" s="34">
        <v>68</v>
      </c>
      <c r="L430" s="33"/>
      <c r="M430" s="95"/>
      <c r="N430" s="201">
        <v>1031.1500000000001</v>
      </c>
      <c r="O430" s="43"/>
      <c r="P430" s="43"/>
      <c r="Q430" s="43"/>
      <c r="R430" s="43"/>
      <c r="S430" s="43"/>
      <c r="T430" s="43"/>
      <c r="U430" s="43"/>
      <c r="V430" s="43"/>
      <c r="W430" s="43"/>
      <c r="X430" s="43"/>
    </row>
    <row r="465" spans="1:24" s="49" customFormat="1">
      <c r="A465" s="50"/>
      <c r="B465" s="32"/>
      <c r="C465" s="33"/>
      <c r="D465" s="33">
        <v>3</v>
      </c>
      <c r="E465" s="33" t="s">
        <v>94</v>
      </c>
      <c r="F465" s="44"/>
      <c r="G465" s="48"/>
      <c r="H465" s="49">
        <v>344531.85</v>
      </c>
      <c r="J465" s="34"/>
      <c r="K465" s="34"/>
      <c r="L465" s="33"/>
      <c r="M465" s="95"/>
      <c r="N465" s="201"/>
      <c r="O465" s="43"/>
      <c r="P465" s="43"/>
      <c r="Q465" s="43"/>
      <c r="R465" s="43"/>
      <c r="S465" s="43"/>
      <c r="T465" s="43"/>
      <c r="U465" s="43"/>
      <c r="V465" s="43"/>
      <c r="W465" s="43"/>
      <c r="X465" s="43"/>
    </row>
    <row r="468" spans="1:24" s="49" customFormat="1">
      <c r="A468" s="50"/>
      <c r="B468" s="32"/>
      <c r="C468" s="33"/>
      <c r="D468" s="33">
        <v>1</v>
      </c>
      <c r="E468" s="33" t="s">
        <v>95</v>
      </c>
      <c r="F468" s="44"/>
      <c r="G468" s="48"/>
      <c r="H468" s="49">
        <v>35402.879999999997</v>
      </c>
      <c r="J468" s="34"/>
      <c r="K468" s="34"/>
      <c r="L468" s="33"/>
      <c r="M468" s="95"/>
      <c r="N468" s="201"/>
      <c r="O468" s="43"/>
      <c r="P468" s="43"/>
      <c r="Q468" s="43"/>
      <c r="R468" s="43"/>
      <c r="S468" s="43"/>
      <c r="T468" s="43"/>
      <c r="U468" s="43"/>
      <c r="V468" s="43"/>
      <c r="W468" s="43"/>
      <c r="X468" s="43"/>
    </row>
  </sheetData>
  <mergeCells count="11">
    <mergeCell ref="N6:N7"/>
    <mergeCell ref="A1:M1"/>
    <mergeCell ref="A3:M3"/>
    <mergeCell ref="A4:M4"/>
    <mergeCell ref="K5:M5"/>
    <mergeCell ref="J6:J7"/>
    <mergeCell ref="L6:M6"/>
    <mergeCell ref="F6:I6"/>
    <mergeCell ref="C6:C7"/>
    <mergeCell ref="D6:D7"/>
    <mergeCell ref="K6:K7"/>
  </mergeCells>
  <printOptions horizontalCentered="1"/>
  <pageMargins left="0.31496062992125984" right="0.15748031496062992" top="0.27" bottom="0.61" header="0" footer="0.27"/>
  <pageSetup scale="70" fitToHeight="15" orientation="landscape" horizontalDpi="300" verticalDpi="300" r:id="rId1"/>
  <headerFooter alignWithMargins="0">
    <oddFooter>&amp;L&amp;K0000FFLas obras en color AZUL pertenecen al presente sexenio.&amp;C&amp;"Tahoma,Normal"&amp;P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RESUMEN</vt:lpstr>
      <vt:lpstr>PISO</vt:lpstr>
      <vt:lpstr>P.E.O.C.</vt:lpstr>
      <vt:lpstr>G.S.E.</vt:lpstr>
      <vt:lpstr>G.S.E.!Área_de_impresión</vt:lpstr>
      <vt:lpstr>P.E.O.C.!Área_de_impresión</vt:lpstr>
      <vt:lpstr>PISO!Área_de_impresión</vt:lpstr>
      <vt:lpstr>RESUMEN!Área_de_impresión</vt:lpstr>
      <vt:lpstr>G.S.E.!Títulos_a_imprimir</vt:lpstr>
      <vt:lpstr>P.E.O.C.!Títulos_a_imprimir</vt:lpstr>
      <vt:lpstr>PISO!Títulos_a_imprimir</vt:lpstr>
      <vt:lpstr>RESUMEN!Títulos_a_imprimir</vt:lpstr>
    </vt:vector>
  </TitlesOfParts>
  <Manager>Rosanna's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Díaz</dc:creator>
  <cp:keywords>OBRAS EJERCICIO 2009</cp:keywords>
  <cp:lastModifiedBy>CECOP</cp:lastModifiedBy>
  <cp:lastPrinted>2010-06-24T22:34:54Z</cp:lastPrinted>
  <dcterms:created xsi:type="dcterms:W3CDTF">2009-02-12T16:46:41Z</dcterms:created>
  <dcterms:modified xsi:type="dcterms:W3CDTF">2010-06-25T17:04:34Z</dcterms:modified>
</cp:coreProperties>
</file>