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Administrativa\Administrativa SegundoTrimestre\ART. 70\FORMATOS\"/>
    </mc:Choice>
  </mc:AlternateContent>
  <xr:revisionPtr revIDLastSave="0" documentId="13_ncr:1_{EB91B876-3B4E-48D0-BE83-023FD25075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G12" i="5" l="1"/>
  <c r="T13" i="1" l="1"/>
  <c r="U13" i="1" s="1"/>
  <c r="G13" i="5" l="1"/>
  <c r="G16" i="5"/>
  <c r="G15" i="5"/>
  <c r="G14" i="5"/>
  <c r="U12" i="1" l="1"/>
  <c r="T12" i="1"/>
  <c r="T11" i="1" l="1"/>
  <c r="U11" i="1" s="1"/>
  <c r="U8" i="1"/>
  <c r="U9" i="1"/>
  <c r="T10" i="1"/>
  <c r="U10" i="1"/>
  <c r="G9" i="5" l="1"/>
  <c r="G11" i="5"/>
  <c r="G10" i="5"/>
  <c r="G6" i="5"/>
  <c r="G7" i="5"/>
  <c r="G8" i="5"/>
</calcChain>
</file>

<file path=xl/sharedStrings.xml><?xml version="1.0" encoding="utf-8"?>
<sst xmlns="http://schemas.openxmlformats.org/spreadsheetml/2006/main" count="385" uniqueCount="223">
  <si>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</si>
  <si>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</si>
  <si>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</si>
  <si>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</si>
  <si>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</si>
  <si>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</si>
  <si>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</si>
  <si>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</si>
  <si>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</si>
  <si>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</si>
  <si>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</si>
  <si>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</si>
  <si>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</si>
  <si>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</si>
  <si>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</si>
  <si>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</si>
  <si>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</si>
  <si>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</si>
  <si>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</si>
  <si>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</si>
  <si>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</si>
  <si>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</si>
  <si>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</si>
  <si>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</si>
  <si>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</si>
  <si>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</si>
  <si>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</si>
  <si>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</si>
  <si>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</si>
  <si>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</si>
  <si>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</si>
  <si>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</si>
  <si>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</si>
  <si>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</si>
  <si>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</si>
  <si>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</si>
  <si>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</si>
  <si>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</si>
  <si>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</si>
  <si>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</si>
  <si>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</si>
  <si>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</si>
  <si>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</si>
  <si>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</si>
  <si>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</si>
  <si>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</si>
  <si>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</si>
  <si>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</si>
  <si>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</si>
  <si>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</si>
  <si>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</si>
  <si>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</si>
  <si>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</si>
  <si>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</si>
  <si>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</si>
  <si>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</si>
  <si>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</si>
  <si>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</si>
  <si>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</si>
  <si>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</si>
  <si>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</si>
  <si>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</si>
  <si>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</si>
  <si>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</si>
  <si>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</si>
  <si>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</si>
  <si>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</si>
  <si>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</si>
  <si>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</si>
  <si>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</si>
  <si>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</si>
  <si>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</si>
  <si>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</si>
  <si>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</si>
  <si>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</si>
  <si>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</si>
  <si>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</si>
  <si>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</si>
  <si>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</si>
  <si>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</si>
  <si>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</si>
  <si>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</si>
  <si>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</si>
  <si>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</si>
  <si>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</si>
  <si>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</si>
  <si>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</si>
  <si>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</si>
  <si>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</si>
  <si>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</si>
  <si>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</si>
  <si>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</si>
  <si>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</si>
  <si>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</si>
  <si>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</si>
  <si>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</si>
  <si>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</si>
  <si>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</si>
  <si>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</si>
  <si>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</si>
  <si>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</si>
  <si>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</si>
  <si>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</si>
  <si>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</si>
  <si>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</si>
  <si>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</si>
  <si>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</si>
  <si>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</si>
  <si>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</si>
  <si>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</si>
  <si>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</si>
  <si>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</si>
  <si>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</si>
  <si>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</si>
  <si>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</si>
  <si>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</si>
  <si>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</si>
  <si>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</si>
  <si>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</si>
  <si>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</si>
  <si>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</si>
  <si>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</si>
  <si>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</si>
  <si>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</si>
  <si>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</si>
  <si>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</si>
  <si>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</si>
  <si>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</si>
  <si>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</si>
  <si>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</si>
  <si>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</si>
  <si>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</si>
  <si>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</si>
  <si>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</si>
  <si>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</si>
  <si>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</si>
  <si>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</si>
  <si>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</si>
  <si>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</si>
  <si>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</si>
  <si>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</si>
  <si>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</si>
  <si>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</si>
  <si>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</si>
  <si>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</si>
  <si>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</si>
  <si>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</si>
  <si>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</si>
  <si>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</si>
  <si>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</si>
  <si>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</si>
  <si>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TRANSFERENCIA</t>
  </si>
  <si>
    <t>ESTATAL</t>
  </si>
  <si>
    <t>DIRECCIÓN DE ADMINISTRACIÓN</t>
  </si>
  <si>
    <t>DE ACUERDO AL ARTÍCULO 78 DEL DECRETO 092 DE PRESUPUESTO DE EGRESOS DEL GOBIERNO DEL ESTADO DE SONORA PARA EL EJERCICIO FISCAL DEL AÑO 2020 Y EL ART. 26 DE LA L.A.A.P.S.R.B.M DE LA ADMON. PUB. ESTATAL.</t>
  </si>
  <si>
    <t>IBCEES-032BIS-01-2020</t>
  </si>
  <si>
    <t xml:space="preserve">Servicio de limpieza de: Edificio en el cual se encuentran instaladas las oficinas del Instituto de  Becas y Crédito Educativo del Estado de Sonora, sito en Olivares número 128 esquina Paseo de la Paz en la colonia Valle Grande. </t>
  </si>
  <si>
    <t>MAX CLEAN</t>
  </si>
  <si>
    <t>SERVICIOS INTEGRALES DEL NOROESTE S.A. DE C.V.</t>
  </si>
  <si>
    <t>JOSÉ ALONSO</t>
  </si>
  <si>
    <t>LÓPEZ</t>
  </si>
  <si>
    <t>MORALES</t>
  </si>
  <si>
    <t>JOSÉ ALONSO LÓPEZ MORALES</t>
  </si>
  <si>
    <t xml:space="preserve">LOMA840710-2UA </t>
  </si>
  <si>
    <t>Bitácora diaria</t>
  </si>
  <si>
    <t>IBCEES-034-03-2020</t>
  </si>
  <si>
    <r>
      <rPr>
        <sz val="9.5"/>
        <color indexed="8"/>
        <rFont val="Calibri"/>
        <family val="2"/>
      </rPr>
      <t>Servicios profesionales consistentes en desarrollo en</t>
    </r>
    <r>
      <rPr>
        <sz val="9"/>
        <color indexed="8"/>
        <rFont val="Calibri"/>
        <family val="2"/>
      </rPr>
      <t xml:space="preserve"> la estructuración del nuevo portal del IBCEES, creación del portal CRELINK y mejoras al Portal Becas Sonora</t>
    </r>
    <r>
      <rPr>
        <sz val="9.5"/>
        <color indexed="8"/>
        <rFont val="Calibri"/>
        <family val="2"/>
      </rPr>
      <t>.</t>
    </r>
  </si>
  <si>
    <t>Rodolfo</t>
  </si>
  <si>
    <t>Salomón</t>
  </si>
  <si>
    <t>Bejarano</t>
  </si>
  <si>
    <t>Aganza</t>
  </si>
  <si>
    <t>PRONERGI SOLUCIONES S.A. DE C.V.</t>
  </si>
  <si>
    <t xml:space="preserve">Rigoberto </t>
  </si>
  <si>
    <t xml:space="preserve">Beltran </t>
  </si>
  <si>
    <t>Urquijo</t>
  </si>
  <si>
    <t>SPECIAL COMPU S.A. DE C.V.</t>
  </si>
  <si>
    <t>Dessens</t>
  </si>
  <si>
    <t>Peralta</t>
  </si>
  <si>
    <t>Rodolfo Dessens Peralta</t>
  </si>
  <si>
    <t xml:space="preserve">DEPR-820418-NW1 </t>
  </si>
  <si>
    <t>RODOLFO</t>
  </si>
  <si>
    <t>DESSENS</t>
  </si>
  <si>
    <t>PERALTA</t>
  </si>
  <si>
    <t>RODOLFO DESSENS PERALTA</t>
  </si>
  <si>
    <t>SUBDIRECCIÓN DE INFRAESTRUCTURA Y TECNOLOGÍAS DE LA INFORMACIÓN</t>
  </si>
  <si>
    <t>Informe mensual</t>
  </si>
  <si>
    <t>IBCEES-030-01-2020</t>
  </si>
  <si>
    <r>
      <t>Servicio de generación, configuración y puesta en marcha de un asistente virtual</t>
    </r>
    <r>
      <rPr>
        <sz val="10"/>
        <color indexed="8"/>
        <rFont val="Calibri"/>
        <family val="2"/>
        <scheme val="minor"/>
      </rPr>
      <t xml:space="preserve"> por medio de: TECNOLOGÍA DE INTELIGENCIA tipo “autómata orquestador de comunicaciones omnicanal”  Y PLATAFORMA DIGITAL DE GESTION DE INFORMACIÓN con capacidad de atención a requerimientos de todos los usuarios, en todos los canales designados 24/7/365</t>
    </r>
  </si>
  <si>
    <t>MAKING CODE S. DE R.L. DE C.V</t>
  </si>
  <si>
    <t>MCO170208CB4</t>
  </si>
  <si>
    <t>IBCEES-037-03-2020</t>
  </si>
  <si>
    <t>Servicio integral de mensajería y gestoría, que tendrá como beneficios mejor contacto con los acreditados, seguimiento, mejoramiento de imagen, atención, mayor otorgamiento y mayor recuperación</t>
  </si>
  <si>
    <t>ASESORÍA Y CONSULTORÍA LESA S.C.</t>
  </si>
  <si>
    <t>ACL190206CE9</t>
  </si>
  <si>
    <t>SUBDIRECCIÓN DE CARTERA</t>
  </si>
  <si>
    <t>IBCEES-039-05-2020</t>
  </si>
  <si>
    <t xml:space="preserve">Servicio de limpieza de: Edificio en el cual se encuentran instaladas las oficinas del Instituto de Crédito Educativo del Estado de Sonora, sito en Sinaloa 666 Sur entre Nicolás Bravo y 6 de Abril colonia Centro, en Ciudad Obregón, Sonora. </t>
  </si>
  <si>
    <t>COORDINACIÓN EXTENSIÓN OBREGÓN</t>
  </si>
  <si>
    <t>Servicio de generación, configuración y puesta en marcha de un asistente virtual por medio de: TECNOLOGÍA DE INTELIGENCIA tipo “autómata orquestador de comunicaciones omnicanal”  Y PLATAFORMA DIGITAL DE GESTION DE INFORMACIÓN con capacidad de atención a requerimientos de todos los usuarios, en todos los canales designados 24/7/365</t>
  </si>
  <si>
    <t>AUTOMATA</t>
  </si>
  <si>
    <t>MAKING CODE</t>
  </si>
  <si>
    <t xml:space="preserve">ASESORÍA Y CONSULTORÍA LESA </t>
  </si>
  <si>
    <t>Convenio modificatorio al Contrato 005-01-2020</t>
  </si>
  <si>
    <t>Convenio modificatorio al Contrato 016-01-2020</t>
  </si>
  <si>
    <t>Prorrogar la vigencia del Contrato de arrendamiento por el periodo comprendido del 01 de julio al 31 de diciembre de 2020.</t>
  </si>
  <si>
    <t>Aumentar un upgrade del ancho de banda a 50MBPS en Sucursal Hermosillo, con un incremento en el costo de $2,000.00 pesos (Son: Dos mil pesos 00/100 M.N.) a la mensualidad, por los meses de julio, agosto y septiembre de 2020.</t>
  </si>
  <si>
    <t xml:space="preserve">RUBÉN ANTONIO </t>
  </si>
  <si>
    <t xml:space="preserve">YABARRA </t>
  </si>
  <si>
    <t>HILTON</t>
  </si>
  <si>
    <t>TELEFONÍA POR CABLE</t>
  </si>
  <si>
    <t>YAHR5602284I6</t>
  </si>
  <si>
    <t>TCA0407219T6</t>
  </si>
  <si>
    <t>NA</t>
  </si>
  <si>
    <t>RUBEN ANTONIO</t>
  </si>
  <si>
    <t>YBARRA</t>
  </si>
  <si>
    <t>Perfect Soft</t>
  </si>
  <si>
    <t>https://www.becasycredito.gob.mx/images/Documentos/Contratos/2020/IBCEES/IBCEES-030-01-2020%20%20Making%20Code.pdf</t>
  </si>
  <si>
    <t>https://www.becasycredito.gob.mx/images/Documentos/Contratos/2020/IBCEES/Contratos%20IBCEES-032BIS-01-2020.pdf</t>
  </si>
  <si>
    <t>https://www.becasycredito.gob.mx/images/Documentos/Contratos/2020/IBCEES/IBCEES-034-03-2020%20%20Rodolfo%20Dessens%20Peralta.pdf</t>
  </si>
  <si>
    <t>https://www.becasycredito.gob.mx/images/Documentos/Contratos/2020/IBCEES/Contrato%20IBCEES-037-03-2020%20ASESOR%c3%8dA%20Y%20CONSULTOR%c3%8dA%20LESA.pdf</t>
  </si>
  <si>
    <t>https://www.becasycredito.gob.mx/images/Documentos/Contratos/2020/IBCEES/Contrato%20IBCEES-039-05-2020%20%20Jos%c3%a9%20Alonso%20L%c3%b3pez%20Morales.pdf</t>
  </si>
  <si>
    <t>https://www.becasycredito.gob.mx/images/Documentos/Contratos/2020/IBCEES/Convenio%20Modificatorio%2001%20al%20contrato%20IBCEES-005-01-2020%20Rub%c3%a9n%20Ybarra.pdf</t>
  </si>
  <si>
    <t>https://www.becasycredito.gob.mx/images/Documentos/Contratos/2020/IBCEES/Convenio%20Modificatorio%20Telefon%c3%ada%20por%20Cable%20.pdf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</si>
</sst>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.5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left"/>
    </xf>
    <xf numFmtId="0" fontId="0" fillId="3" borderId="0" xfId="0" applyFill="1" applyBorder="1"/>
    <xf numFmtId="0" fontId="0" fillId="0" borderId="0" xfId="0"/>
    <xf numFmtId="0" fontId="2" fillId="0" borderId="0" xfId="0" applyFont="1"/>
    <xf numFmtId="0" fontId="0" fillId="0" borderId="0" xfId="0"/>
    <xf numFmtId="0" fontId="7" fillId="0" borderId="0" xfId="0" applyFont="1"/>
    <xf numFmtId="0" fontId="8" fillId="0" borderId="0" xfId="0" applyFont="1"/>
    <xf numFmtId="0" fontId="4" fillId="0" borderId="0" xfId="1"/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4" fontId="3" fillId="3" borderId="2" xfId="0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abSelected="1" topLeftCell="AP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hidden="1" customWidth="1"/>
    <col min="16" max="16" width="18.85546875" hidden="1" customWidth="1"/>
    <col min="17" max="17" width="44.140625" hidden="1" customWidth="1"/>
    <col min="18" max="18" width="30.28515625" hidden="1" customWidth="1"/>
    <col min="19" max="19" width="16.5703125" hidden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hidden="1" customWidth="1"/>
    <col min="30" max="30" width="66.28515625" hidden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4">
        <v>2020</v>
      </c>
      <c r="B8" s="5">
        <v>43922</v>
      </c>
      <c r="C8" s="5">
        <v>44012</v>
      </c>
      <c r="D8" t="s">
        <v>109</v>
      </c>
      <c r="E8" t="s">
        <v>115</v>
      </c>
      <c r="F8" s="6" t="s">
        <v>186</v>
      </c>
      <c r="G8" s="3" t="s">
        <v>154</v>
      </c>
      <c r="H8" s="10"/>
      <c r="I8" s="18" t="s">
        <v>198</v>
      </c>
      <c r="J8" s="4">
        <v>1</v>
      </c>
      <c r="N8" s="18" t="s">
        <v>188</v>
      </c>
      <c r="O8" s="18" t="s">
        <v>189</v>
      </c>
      <c r="P8" s="9" t="s">
        <v>184</v>
      </c>
      <c r="Q8" s="9" t="s">
        <v>184</v>
      </c>
      <c r="R8" s="6" t="s">
        <v>186</v>
      </c>
      <c r="S8" s="5">
        <v>43832</v>
      </c>
      <c r="T8" s="7">
        <v>1421937.99</v>
      </c>
      <c r="U8" s="7">
        <f>T8*1.16</f>
        <v>1649448.0684</v>
      </c>
      <c r="X8" s="4" t="s">
        <v>150</v>
      </c>
      <c r="Z8" s="4" t="s">
        <v>151</v>
      </c>
      <c r="AA8" s="17" t="s">
        <v>187</v>
      </c>
      <c r="AC8" s="5">
        <v>43832</v>
      </c>
      <c r="AD8" s="5">
        <v>44196</v>
      </c>
      <c r="AE8" s="15" t="s">
        <v>216</v>
      </c>
      <c r="AG8" s="4" t="s">
        <v>152</v>
      </c>
      <c r="AH8" s="4" t="s">
        <v>152</v>
      </c>
      <c r="AI8" s="4">
        <v>1</v>
      </c>
      <c r="AJ8" t="s">
        <v>117</v>
      </c>
      <c r="AK8" s="4">
        <v>1</v>
      </c>
      <c r="AL8" s="4" t="s">
        <v>185</v>
      </c>
      <c r="AQ8" s="4" t="s">
        <v>153</v>
      </c>
      <c r="AR8" s="5">
        <v>44013</v>
      </c>
      <c r="AS8" s="5">
        <v>44023</v>
      </c>
    </row>
    <row r="9" spans="1:46" ht="15" customHeight="1" x14ac:dyDescent="0.25">
      <c r="A9" s="4">
        <v>2020</v>
      </c>
      <c r="B9" s="5">
        <v>43922</v>
      </c>
      <c r="C9" s="5">
        <v>44012</v>
      </c>
      <c r="D9" s="12" t="s">
        <v>109</v>
      </c>
      <c r="E9" s="12" t="s">
        <v>115</v>
      </c>
      <c r="F9" s="6" t="s">
        <v>155</v>
      </c>
      <c r="G9" s="12" t="s">
        <v>154</v>
      </c>
      <c r="H9" s="12"/>
      <c r="I9" s="12" t="s">
        <v>156</v>
      </c>
      <c r="J9" s="4">
        <v>2</v>
      </c>
      <c r="K9" s="12" t="s">
        <v>159</v>
      </c>
      <c r="L9" s="12" t="s">
        <v>160</v>
      </c>
      <c r="M9" s="12" t="s">
        <v>161</v>
      </c>
      <c r="N9" s="12" t="s">
        <v>162</v>
      </c>
      <c r="O9" s="11" t="s">
        <v>163</v>
      </c>
      <c r="P9" s="4" t="s">
        <v>153</v>
      </c>
      <c r="Q9" s="4" t="s">
        <v>153</v>
      </c>
      <c r="R9" s="6" t="s">
        <v>155</v>
      </c>
      <c r="S9" s="5">
        <v>43832</v>
      </c>
      <c r="T9" s="7">
        <v>115200</v>
      </c>
      <c r="U9" s="7">
        <f>11136*12</f>
        <v>133632</v>
      </c>
      <c r="V9" s="12"/>
      <c r="W9" s="12"/>
      <c r="X9" s="4" t="s">
        <v>150</v>
      </c>
      <c r="Y9" s="12"/>
      <c r="Z9" s="4" t="s">
        <v>151</v>
      </c>
      <c r="AA9" s="12" t="s">
        <v>156</v>
      </c>
      <c r="AB9" s="12"/>
      <c r="AC9" s="5">
        <v>43832</v>
      </c>
      <c r="AD9" s="5">
        <v>44196</v>
      </c>
      <c r="AE9" s="15" t="s">
        <v>217</v>
      </c>
      <c r="AF9" s="12"/>
      <c r="AG9" s="4" t="s">
        <v>152</v>
      </c>
      <c r="AH9" s="4" t="s">
        <v>152</v>
      </c>
      <c r="AI9" s="4">
        <v>2</v>
      </c>
      <c r="AJ9" s="12" t="s">
        <v>117</v>
      </c>
      <c r="AK9" s="4">
        <v>2</v>
      </c>
      <c r="AL9" s="4" t="s">
        <v>164</v>
      </c>
      <c r="AM9" s="12"/>
      <c r="AN9" s="12"/>
      <c r="AO9" s="12"/>
      <c r="AP9" s="12"/>
      <c r="AQ9" s="4" t="s">
        <v>153</v>
      </c>
      <c r="AR9" s="5">
        <v>44013</v>
      </c>
      <c r="AS9" s="5">
        <v>44023</v>
      </c>
    </row>
    <row r="10" spans="1:46" ht="15" customHeight="1" x14ac:dyDescent="0.25">
      <c r="A10" s="4">
        <v>2020</v>
      </c>
      <c r="B10" s="5">
        <v>43922</v>
      </c>
      <c r="C10" s="5">
        <v>44012</v>
      </c>
      <c r="D10" s="12" t="s">
        <v>109</v>
      </c>
      <c r="E10" s="12" t="s">
        <v>115</v>
      </c>
      <c r="F10" s="6" t="s">
        <v>165</v>
      </c>
      <c r="G10" s="12" t="s">
        <v>154</v>
      </c>
      <c r="H10" s="12"/>
      <c r="I10" s="13" t="s">
        <v>166</v>
      </c>
      <c r="J10" s="12">
        <v>3</v>
      </c>
      <c r="K10" s="12" t="s">
        <v>180</v>
      </c>
      <c r="L10" s="9" t="s">
        <v>181</v>
      </c>
      <c r="M10" s="12" t="s">
        <v>182</v>
      </c>
      <c r="N10" s="12" t="s">
        <v>183</v>
      </c>
      <c r="O10" s="14" t="s">
        <v>179</v>
      </c>
      <c r="P10" s="9" t="s">
        <v>184</v>
      </c>
      <c r="Q10" s="9" t="s">
        <v>184</v>
      </c>
      <c r="R10" s="6" t="s">
        <v>165</v>
      </c>
      <c r="S10" s="5">
        <v>43893</v>
      </c>
      <c r="T10" s="7">
        <f>53000*10</f>
        <v>530000</v>
      </c>
      <c r="U10" s="7">
        <f>61480*10</f>
        <v>614800</v>
      </c>
      <c r="V10" s="12"/>
      <c r="W10" s="12"/>
      <c r="X10" s="12" t="s">
        <v>150</v>
      </c>
      <c r="Y10" s="12"/>
      <c r="Z10" s="12" t="s">
        <v>151</v>
      </c>
      <c r="AA10" s="13" t="s">
        <v>166</v>
      </c>
      <c r="AB10" s="12"/>
      <c r="AC10" s="5">
        <v>43893</v>
      </c>
      <c r="AD10" s="5">
        <v>44196</v>
      </c>
      <c r="AE10" s="21" t="s">
        <v>218</v>
      </c>
      <c r="AF10" s="12"/>
      <c r="AG10" s="12" t="s">
        <v>152</v>
      </c>
      <c r="AH10" s="12" t="s">
        <v>152</v>
      </c>
      <c r="AI10" s="12">
        <v>3</v>
      </c>
      <c r="AJ10" s="12" t="s">
        <v>117</v>
      </c>
      <c r="AK10" s="12">
        <v>3</v>
      </c>
      <c r="AL10" s="12" t="s">
        <v>185</v>
      </c>
      <c r="AM10" s="12"/>
      <c r="AN10" s="12"/>
      <c r="AO10" s="12"/>
      <c r="AP10" s="12"/>
      <c r="AQ10" s="4" t="s">
        <v>153</v>
      </c>
      <c r="AR10" s="5">
        <v>44013</v>
      </c>
      <c r="AS10" s="5">
        <v>44023</v>
      </c>
    </row>
    <row r="11" spans="1:46" ht="15" customHeight="1" x14ac:dyDescent="0.25">
      <c r="A11" s="4">
        <v>2020</v>
      </c>
      <c r="B11" s="5">
        <v>43922</v>
      </c>
      <c r="C11" s="5">
        <v>44012</v>
      </c>
      <c r="D11" s="12" t="s">
        <v>109</v>
      </c>
      <c r="E11" s="12" t="s">
        <v>115</v>
      </c>
      <c r="F11" s="6" t="s">
        <v>190</v>
      </c>
      <c r="G11" s="12" t="s">
        <v>154</v>
      </c>
      <c r="H11" s="3"/>
      <c r="I11" s="18" t="s">
        <v>191</v>
      </c>
      <c r="J11">
        <v>4</v>
      </c>
      <c r="K11" s="3"/>
      <c r="L11" s="3"/>
      <c r="M11" s="3"/>
      <c r="N11" s="18" t="s">
        <v>192</v>
      </c>
      <c r="O11" s="18" t="s">
        <v>193</v>
      </c>
      <c r="P11" s="9" t="s">
        <v>194</v>
      </c>
      <c r="Q11" s="9" t="s">
        <v>194</v>
      </c>
      <c r="R11" s="6" t="s">
        <v>190</v>
      </c>
      <c r="S11" s="5">
        <v>43922</v>
      </c>
      <c r="T11" s="7">
        <f>50000*9</f>
        <v>450000</v>
      </c>
      <c r="U11" s="7">
        <f>T11*1.16</f>
        <v>521999.99999999994</v>
      </c>
      <c r="X11" s="3" t="s">
        <v>150</v>
      </c>
      <c r="Y11" s="3"/>
      <c r="Z11" s="3" t="s">
        <v>151</v>
      </c>
      <c r="AA11" s="18" t="s">
        <v>191</v>
      </c>
      <c r="AC11" s="5">
        <v>43922</v>
      </c>
      <c r="AD11" s="5">
        <v>44196</v>
      </c>
      <c r="AE11" s="21" t="s">
        <v>219</v>
      </c>
      <c r="AG11" t="s">
        <v>152</v>
      </c>
      <c r="AH11" t="s">
        <v>152</v>
      </c>
      <c r="AI11">
        <v>4</v>
      </c>
      <c r="AJ11" t="s">
        <v>117</v>
      </c>
      <c r="AK11">
        <v>4</v>
      </c>
      <c r="AL11" t="s">
        <v>185</v>
      </c>
      <c r="AQ11" s="4" t="s">
        <v>153</v>
      </c>
      <c r="AR11" s="5">
        <v>44013</v>
      </c>
      <c r="AS11" s="5">
        <v>44023</v>
      </c>
    </row>
    <row r="12" spans="1:46" ht="15" customHeight="1" x14ac:dyDescent="0.25">
      <c r="A12" s="4">
        <v>2020</v>
      </c>
      <c r="B12" s="5">
        <v>43922</v>
      </c>
      <c r="C12" s="5">
        <v>44012</v>
      </c>
      <c r="D12" s="12" t="s">
        <v>109</v>
      </c>
      <c r="E12" s="12" t="s">
        <v>115</v>
      </c>
      <c r="F12" s="6" t="s">
        <v>195</v>
      </c>
      <c r="G12" s="12" t="s">
        <v>154</v>
      </c>
      <c r="H12" s="3"/>
      <c r="I12" s="18" t="s">
        <v>196</v>
      </c>
      <c r="J12">
        <v>5</v>
      </c>
      <c r="K12" s="12" t="s">
        <v>159</v>
      </c>
      <c r="L12" s="12" t="s">
        <v>160</v>
      </c>
      <c r="M12" s="12" t="s">
        <v>161</v>
      </c>
      <c r="N12" s="12" t="s">
        <v>162</v>
      </c>
      <c r="O12" s="11" t="s">
        <v>163</v>
      </c>
      <c r="P12" s="9" t="s">
        <v>197</v>
      </c>
      <c r="Q12" s="9" t="s">
        <v>197</v>
      </c>
      <c r="R12" s="6" t="s">
        <v>195</v>
      </c>
      <c r="S12" s="5">
        <v>43983</v>
      </c>
      <c r="T12" s="7">
        <f>9600*7</f>
        <v>67200</v>
      </c>
      <c r="U12" s="7">
        <f>11136*7</f>
        <v>77952</v>
      </c>
      <c r="X12" s="9" t="s">
        <v>150</v>
      </c>
      <c r="Z12" s="9" t="s">
        <v>151</v>
      </c>
      <c r="AA12" s="18" t="s">
        <v>196</v>
      </c>
      <c r="AC12" s="5">
        <v>43983</v>
      </c>
      <c r="AD12" s="5">
        <v>44196</v>
      </c>
      <c r="AE12" s="21" t="s">
        <v>220</v>
      </c>
      <c r="AG12" t="s">
        <v>152</v>
      </c>
      <c r="AH12" t="s">
        <v>152</v>
      </c>
      <c r="AI12">
        <v>5</v>
      </c>
      <c r="AJ12" s="3" t="s">
        <v>117</v>
      </c>
      <c r="AK12">
        <v>5</v>
      </c>
      <c r="AL12" s="3" t="s">
        <v>185</v>
      </c>
      <c r="AQ12" s="4" t="s">
        <v>153</v>
      </c>
      <c r="AR12" s="5">
        <v>44013</v>
      </c>
      <c r="AS12" s="5">
        <v>44023</v>
      </c>
    </row>
    <row r="13" spans="1:46" ht="15" customHeight="1" x14ac:dyDescent="0.25">
      <c r="A13" s="4">
        <v>2020</v>
      </c>
      <c r="B13" s="5">
        <v>43922</v>
      </c>
      <c r="C13" s="5">
        <v>44012</v>
      </c>
      <c r="D13" s="19" t="s">
        <v>109</v>
      </c>
      <c r="E13" s="19" t="s">
        <v>114</v>
      </c>
      <c r="F13" s="6" t="s">
        <v>202</v>
      </c>
      <c r="G13" s="19" t="s">
        <v>154</v>
      </c>
      <c r="H13" s="18"/>
      <c r="I13" s="18" t="s">
        <v>204</v>
      </c>
      <c r="J13">
        <v>6</v>
      </c>
      <c r="K13" t="s">
        <v>206</v>
      </c>
      <c r="L13" t="s">
        <v>207</v>
      </c>
      <c r="M13" t="s">
        <v>208</v>
      </c>
      <c r="N13" s="3"/>
      <c r="O13" s="8" t="s">
        <v>210</v>
      </c>
      <c r="P13" s="9" t="s">
        <v>197</v>
      </c>
      <c r="Q13" s="9" t="s">
        <v>197</v>
      </c>
      <c r="R13" s="6" t="s">
        <v>202</v>
      </c>
      <c r="S13" s="5">
        <v>44012</v>
      </c>
      <c r="T13" s="7">
        <f>59000*6</f>
        <v>354000</v>
      </c>
      <c r="U13" s="7">
        <f>T13*1.16</f>
        <v>410640</v>
      </c>
      <c r="X13" s="9" t="s">
        <v>150</v>
      </c>
      <c r="Z13" s="9" t="s">
        <v>151</v>
      </c>
      <c r="AA13" s="18" t="s">
        <v>204</v>
      </c>
      <c r="AC13" s="5">
        <v>44013</v>
      </c>
      <c r="AD13" s="5">
        <v>44196</v>
      </c>
      <c r="AE13" s="21" t="s">
        <v>221</v>
      </c>
      <c r="AG13" t="s">
        <v>152</v>
      </c>
      <c r="AH13" t="s">
        <v>152</v>
      </c>
      <c r="AI13">
        <v>6</v>
      </c>
      <c r="AJ13" t="s">
        <v>117</v>
      </c>
      <c r="AK13">
        <v>6</v>
      </c>
      <c r="AL13" s="4" t="s">
        <v>212</v>
      </c>
      <c r="AQ13" s="4" t="s">
        <v>153</v>
      </c>
      <c r="AR13" s="5">
        <v>44013</v>
      </c>
      <c r="AS13" s="5">
        <v>44023</v>
      </c>
    </row>
    <row r="14" spans="1:46" ht="15" customHeight="1" x14ac:dyDescent="0.25">
      <c r="A14" s="4">
        <v>2020</v>
      </c>
      <c r="B14" s="5">
        <v>43922</v>
      </c>
      <c r="C14" s="5">
        <v>44012</v>
      </c>
      <c r="D14" s="19" t="s">
        <v>109</v>
      </c>
      <c r="E14" s="19" t="s">
        <v>115</v>
      </c>
      <c r="F14" s="6" t="s">
        <v>203</v>
      </c>
      <c r="G14" s="19" t="s">
        <v>154</v>
      </c>
      <c r="H14" s="3"/>
      <c r="I14" s="18" t="s">
        <v>205</v>
      </c>
      <c r="J14">
        <v>7</v>
      </c>
      <c r="K14" s="3"/>
      <c r="L14" s="3"/>
      <c r="M14" s="3"/>
      <c r="N14" s="3" t="s">
        <v>209</v>
      </c>
      <c r="O14" s="8" t="s">
        <v>211</v>
      </c>
      <c r="P14" s="9" t="s">
        <v>184</v>
      </c>
      <c r="Q14" s="9" t="s">
        <v>184</v>
      </c>
      <c r="R14" s="6" t="s">
        <v>203</v>
      </c>
      <c r="S14" s="5">
        <v>44012</v>
      </c>
      <c r="T14" s="7">
        <f>1724.14*6</f>
        <v>10344.84</v>
      </c>
      <c r="U14" s="7">
        <v>12000</v>
      </c>
      <c r="X14" s="9" t="s">
        <v>150</v>
      </c>
      <c r="Z14" s="9" t="s">
        <v>151</v>
      </c>
      <c r="AA14" s="18" t="s">
        <v>205</v>
      </c>
      <c r="AC14" s="5">
        <v>44013</v>
      </c>
      <c r="AD14" s="5">
        <v>44196</v>
      </c>
      <c r="AE14" s="21" t="s">
        <v>222</v>
      </c>
      <c r="AG14" t="s">
        <v>152</v>
      </c>
      <c r="AH14" t="s">
        <v>152</v>
      </c>
      <c r="AI14">
        <v>7</v>
      </c>
      <c r="AJ14" s="19" t="s">
        <v>117</v>
      </c>
      <c r="AK14">
        <v>7</v>
      </c>
      <c r="AL14" s="3" t="s">
        <v>212</v>
      </c>
      <c r="AQ14" s="4" t="s">
        <v>153</v>
      </c>
      <c r="AR14" s="5">
        <v>44013</v>
      </c>
      <c r="AS14" s="5">
        <v>44023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" xr:uid="{00000000-0002-0000-0000-000001000000}">
      <formula1>Hidden_24</formula1>
    </dataValidation>
    <dataValidation type="list" allowBlank="1" showErrorMessage="1" sqref="AJ8:AJ14" xr:uid="{00000000-0002-0000-0000-000002000000}">
      <formula1>Hidden_335</formula1>
    </dataValidation>
    <dataValidation type="list" allowBlank="1" showErrorMessage="1" sqref="D8:D1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199</v>
      </c>
      <c r="G4">
        <v>2893418</v>
      </c>
    </row>
    <row r="5" spans="1:7" x14ac:dyDescent="0.25">
      <c r="A5">
        <v>1</v>
      </c>
      <c r="E5" t="s">
        <v>200</v>
      </c>
      <c r="G5">
        <v>1649448.07</v>
      </c>
    </row>
    <row r="6" spans="1:7" x14ac:dyDescent="0.25">
      <c r="A6">
        <v>2</v>
      </c>
      <c r="E6" t="s">
        <v>157</v>
      </c>
      <c r="G6">
        <f>(11460)*12</f>
        <v>137520</v>
      </c>
    </row>
    <row r="7" spans="1:7" x14ac:dyDescent="0.25">
      <c r="A7">
        <v>2</v>
      </c>
      <c r="E7" s="3" t="s">
        <v>158</v>
      </c>
      <c r="G7">
        <f>(11578)*12</f>
        <v>138936</v>
      </c>
    </row>
    <row r="8" spans="1:7" x14ac:dyDescent="0.25">
      <c r="A8">
        <v>2</v>
      </c>
      <c r="B8" t="s">
        <v>159</v>
      </c>
      <c r="C8" t="s">
        <v>160</v>
      </c>
      <c r="D8" t="s">
        <v>161</v>
      </c>
      <c r="E8" s="9" t="s">
        <v>162</v>
      </c>
      <c r="F8" s="11" t="s">
        <v>163</v>
      </c>
      <c r="G8">
        <f>(11136)*12</f>
        <v>133632</v>
      </c>
    </row>
    <row r="9" spans="1:7" x14ac:dyDescent="0.25">
      <c r="A9">
        <v>3</v>
      </c>
      <c r="B9" t="s">
        <v>168</v>
      </c>
      <c r="C9" t="s">
        <v>169</v>
      </c>
      <c r="D9" t="s">
        <v>170</v>
      </c>
      <c r="E9" s="9" t="s">
        <v>171</v>
      </c>
      <c r="F9" s="3"/>
      <c r="G9">
        <f>(570000)*1.16</f>
        <v>661200</v>
      </c>
    </row>
    <row r="10" spans="1:7" x14ac:dyDescent="0.25">
      <c r="A10">
        <v>3</v>
      </c>
      <c r="B10" t="s">
        <v>172</v>
      </c>
      <c r="C10" t="s">
        <v>173</v>
      </c>
      <c r="D10" t="s">
        <v>174</v>
      </c>
      <c r="E10" t="s">
        <v>175</v>
      </c>
      <c r="G10">
        <f>650000*1.16</f>
        <v>754000</v>
      </c>
    </row>
    <row r="11" spans="1:7" x14ac:dyDescent="0.25">
      <c r="A11">
        <v>3</v>
      </c>
      <c r="B11" t="s">
        <v>167</v>
      </c>
      <c r="C11" t="s">
        <v>176</v>
      </c>
      <c r="D11" t="s">
        <v>177</v>
      </c>
      <c r="E11" s="3" t="s">
        <v>178</v>
      </c>
      <c r="F11" s="14" t="s">
        <v>179</v>
      </c>
      <c r="G11" s="3">
        <f>(53000*1.16)*10</f>
        <v>614799.99999999988</v>
      </c>
    </row>
    <row r="12" spans="1:7" s="16" customFormat="1" x14ac:dyDescent="0.25">
      <c r="A12" s="16">
        <v>4</v>
      </c>
      <c r="E12" s="9" t="s">
        <v>215</v>
      </c>
      <c r="G12" s="16">
        <f>76270*9</f>
        <v>686430</v>
      </c>
    </row>
    <row r="13" spans="1:7" s="16" customFormat="1" x14ac:dyDescent="0.25">
      <c r="A13" s="16">
        <v>4</v>
      </c>
      <c r="E13" s="9" t="s">
        <v>201</v>
      </c>
      <c r="F13" s="18" t="s">
        <v>193</v>
      </c>
      <c r="G13" s="16">
        <f>58000*9</f>
        <v>522000</v>
      </c>
    </row>
    <row r="14" spans="1:7" x14ac:dyDescent="0.25">
      <c r="A14">
        <v>5</v>
      </c>
      <c r="B14" s="3"/>
      <c r="C14" s="3"/>
      <c r="D14" s="3"/>
      <c r="E14" s="16" t="s">
        <v>157</v>
      </c>
      <c r="F14" s="16"/>
      <c r="G14" s="16">
        <f>(11460)*12</f>
        <v>137520</v>
      </c>
    </row>
    <row r="15" spans="1:7" x14ac:dyDescent="0.25">
      <c r="A15">
        <v>5</v>
      </c>
      <c r="E15" s="16" t="s">
        <v>158</v>
      </c>
      <c r="F15" s="16"/>
      <c r="G15" s="16">
        <f>(11578)*12</f>
        <v>138936</v>
      </c>
    </row>
    <row r="16" spans="1:7" x14ac:dyDescent="0.25">
      <c r="A16">
        <v>5</v>
      </c>
      <c r="B16" s="16" t="s">
        <v>159</v>
      </c>
      <c r="C16" s="16" t="s">
        <v>160</v>
      </c>
      <c r="D16" s="16" t="s">
        <v>161</v>
      </c>
      <c r="E16" s="9" t="s">
        <v>162</v>
      </c>
      <c r="F16" s="11" t="s">
        <v>163</v>
      </c>
      <c r="G16" s="16">
        <f>(11136)*12</f>
        <v>133632</v>
      </c>
    </row>
    <row r="17" spans="1:7" x14ac:dyDescent="0.25">
      <c r="A17">
        <v>6</v>
      </c>
      <c r="B17" t="s">
        <v>213</v>
      </c>
      <c r="C17" t="s">
        <v>214</v>
      </c>
      <c r="D17" t="s">
        <v>208</v>
      </c>
      <c r="F17" s="8" t="s">
        <v>210</v>
      </c>
      <c r="G17" s="20">
        <v>410640</v>
      </c>
    </row>
    <row r="18" spans="1:7" x14ac:dyDescent="0.25">
      <c r="A18">
        <v>7</v>
      </c>
      <c r="E18" t="s">
        <v>209</v>
      </c>
      <c r="F18" s="8" t="s">
        <v>211</v>
      </c>
      <c r="G18" s="20">
        <v>12000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2020-01-17T23:19:24Z</dcterms:created>
  <dcterms:modified xsi:type="dcterms:W3CDTF">2021-03-09T16:45:42Z</dcterms:modified>
</cp:coreProperties>
</file>