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SCARCEGA\Documents\EJERCICIO 2015\CUENTA PUBLICA\formatos modificados\"/>
    </mc:Choice>
  </mc:AlternateContent>
  <bookViews>
    <workbookView xWindow="0" yWindow="0" windowWidth="28800" windowHeight="11835"/>
  </bookViews>
  <sheets>
    <sheet name="IV TRIM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6" l="1"/>
  <c r="W27" i="6"/>
  <c r="J27" i="6"/>
  <c r="X27" i="6" s="1"/>
  <c r="X26" i="6"/>
  <c r="W25" i="6"/>
  <c r="J25" i="6"/>
  <c r="X25" i="6" s="1"/>
  <c r="W23" i="6"/>
  <c r="J23" i="6"/>
  <c r="X23" i="6" s="1"/>
  <c r="W22" i="6"/>
  <c r="J22" i="6"/>
  <c r="X22" i="6" s="1"/>
  <c r="W20" i="6"/>
  <c r="J20" i="6"/>
  <c r="X20" i="6" s="1"/>
  <c r="W19" i="6"/>
  <c r="J19" i="6"/>
  <c r="X19" i="6" s="1"/>
  <c r="J18" i="6"/>
  <c r="X17" i="6"/>
  <c r="W17" i="6"/>
  <c r="X16" i="6"/>
  <c r="W15" i="6"/>
  <c r="J15" i="6"/>
  <c r="X15" i="6" s="1"/>
  <c r="X14" i="6"/>
  <c r="W14" i="6"/>
  <c r="X13" i="6"/>
  <c r="X9" i="6"/>
</calcChain>
</file>

<file path=xl/sharedStrings.xml><?xml version="1.0" encoding="utf-8"?>
<sst xmlns="http://schemas.openxmlformats.org/spreadsheetml/2006/main" count="81" uniqueCount="56">
  <si>
    <t>Proceso</t>
  </si>
  <si>
    <t>Información Programática</t>
  </si>
  <si>
    <t>Eje Rector</t>
  </si>
  <si>
    <t>Estrategia</t>
  </si>
  <si>
    <t>Prog. Estatal</t>
  </si>
  <si>
    <t>Indicador</t>
  </si>
  <si>
    <t>Descripción</t>
  </si>
  <si>
    <t>Unidad de Medida</t>
  </si>
  <si>
    <t>Programado</t>
  </si>
  <si>
    <t>Alcanzado</t>
  </si>
  <si>
    <t>% Avance Anual</t>
  </si>
  <si>
    <t>Meta Anual</t>
  </si>
  <si>
    <t>I TRIM</t>
  </si>
  <si>
    <t>II TRIM</t>
  </si>
  <si>
    <t>III TRIM</t>
  </si>
  <si>
    <t>IV TRIM</t>
  </si>
  <si>
    <t>Unidad Ejecutora</t>
  </si>
  <si>
    <t>Total de indicadores</t>
  </si>
  <si>
    <t>Total Acumulado</t>
  </si>
  <si>
    <t>Frecuencia de medición</t>
  </si>
  <si>
    <t>Modificado</t>
  </si>
  <si>
    <t>Dirección General</t>
  </si>
  <si>
    <t>Sonora Competitivo y Sustentable</t>
  </si>
  <si>
    <t>Modernización de las Comunicaciones</t>
  </si>
  <si>
    <t>Conservación de la Red Carretera Estatal</t>
  </si>
  <si>
    <t>Indice de cumplimiento del programa de conservación de la red carretera estatal</t>
  </si>
  <si>
    <t>kilometros</t>
  </si>
  <si>
    <t>trimestral</t>
  </si>
  <si>
    <t>4.1.1</t>
  </si>
  <si>
    <t>Indice de cumplimiento de programa de conservación de la red carretera estatal (refrendo)</t>
  </si>
  <si>
    <t xml:space="preserve">Construcción de nuevas vias carreteras para incrementar el desarrollo de la red </t>
  </si>
  <si>
    <t>7E0</t>
  </si>
  <si>
    <t>027</t>
  </si>
  <si>
    <t>Reporte</t>
  </si>
  <si>
    <t>Trimestral</t>
  </si>
  <si>
    <t>028</t>
  </si>
  <si>
    <t>06A</t>
  </si>
  <si>
    <t>026</t>
  </si>
  <si>
    <t>Indice de cumplimiento de obras programadas (1)</t>
  </si>
  <si>
    <t>obra</t>
  </si>
  <si>
    <t>Indice de cumplimiento de obras programadas (refrendo)</t>
  </si>
  <si>
    <t>Indice de cumplimiento de obras programadas (Original por obra)</t>
  </si>
  <si>
    <t>Obra</t>
  </si>
  <si>
    <t>Rehabilitación y Reconstrucción de la red carretera estatal</t>
  </si>
  <si>
    <t>Indice de cumplimiento de obras autorizadas programadas (refrendo)</t>
  </si>
  <si>
    <t xml:space="preserve">Indice de cumplimiento de obras autorizadas programadas </t>
  </si>
  <si>
    <t>Modernización y Ampliación de la red carretera estatal</t>
  </si>
  <si>
    <t>04Q</t>
  </si>
  <si>
    <t>Índice de cumplimiento de la presentación de información financiera y presupuestal.</t>
  </si>
  <si>
    <t>Gestión Administrativa</t>
  </si>
  <si>
    <t>SISTEMA ESTATAL DE EVALUACION</t>
  </si>
  <si>
    <t>PROGRAMA OPERATIVO ANUAL 2015</t>
  </si>
  <si>
    <t xml:space="preserve">Unidad Responsable: </t>
  </si>
  <si>
    <t>JUNTA DE CAMINOS DEL ESTADO DE SONORA</t>
  </si>
  <si>
    <t>Impulsar la infraestructura de apoyo al desarrollo, como lo es la infraestructura carretera,  aeroportuaria, portuaria y de comunicaciones, así como el desarrollo y fortalecimiento de parques industriales para garantizar a la población el acceso
a los servicios y a las actividades economicas.</t>
  </si>
  <si>
    <t>NOTA: Información correspondiente al Avance Preliminar de la Cuenta Püblica correspondiente al IV TRIMESTRE 2015, relativo al formato ETCA-III-13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</si>
</sst>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3" fillId="0" borderId="2" xfId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9" fontId="3" fillId="0" borderId="3" xfId="1" applyFont="1" applyBorder="1"/>
    <xf numFmtId="49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3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1" fontId="3" fillId="0" borderId="3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9" fontId="3" fillId="0" borderId="4" xfId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" sqref="A2:X2"/>
    </sheetView>
  </sheetViews>
  <sheetFormatPr baseColWidth="10" defaultRowHeight="15" x14ac:dyDescent="0.25"/>
  <cols>
    <col min="1" max="1" width="5.85546875" style="4" customWidth="1"/>
    <col min="2" max="2" width="2.85546875" style="4" customWidth="1"/>
    <col min="3" max="3" width="4.42578125" style="4" customWidth="1"/>
    <col min="4" max="4" width="2.85546875" style="4" customWidth="1"/>
    <col min="5" max="5" width="4.140625" style="4" customWidth="1"/>
    <col min="6" max="6" width="2.85546875" style="4" customWidth="1"/>
    <col min="7" max="7" width="36.140625" style="1" customWidth="1"/>
    <col min="8" max="8" width="8.7109375" customWidth="1"/>
    <col min="9" max="9" width="9.28515625" customWidth="1"/>
    <col min="10" max="10" width="6.42578125" customWidth="1"/>
    <col min="11" max="22" width="6.140625" customWidth="1"/>
    <col min="23" max="23" width="6.7109375" customWidth="1"/>
    <col min="24" max="24" width="6.5703125" customWidth="1"/>
  </cols>
  <sheetData>
    <row r="1" spans="1:24" ht="18.75" x14ac:dyDescent="0.3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8.75" x14ac:dyDescent="0.3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4" spans="1:24" ht="15.75" thickBot="1" x14ac:dyDescent="0.3"/>
    <row r="5" spans="1:24" ht="24" customHeight="1" thickBot="1" x14ac:dyDescent="0.3">
      <c r="A5" s="46" t="s">
        <v>52</v>
      </c>
      <c r="B5" s="47"/>
      <c r="C5" s="47"/>
      <c r="D5" s="47"/>
      <c r="E5" s="47"/>
      <c r="F5" s="48"/>
      <c r="G5" s="54" t="s">
        <v>53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38" t="s">
        <v>15</v>
      </c>
    </row>
    <row r="6" spans="1:24" x14ac:dyDescent="0.25">
      <c r="A6" s="4" t="s">
        <v>1</v>
      </c>
      <c r="B6" s="20"/>
      <c r="C6" s="20"/>
      <c r="D6" s="20"/>
      <c r="E6" s="20"/>
      <c r="F6" s="20"/>
      <c r="G6" s="20"/>
      <c r="J6" s="3"/>
      <c r="K6" s="3"/>
      <c r="L6" s="3"/>
      <c r="M6" s="3"/>
      <c r="S6" s="3"/>
      <c r="T6" s="3"/>
      <c r="U6" s="3"/>
      <c r="V6" s="3"/>
      <c r="W6" s="2"/>
      <c r="X6" s="2"/>
    </row>
    <row r="7" spans="1:24" ht="16.5" customHeight="1" x14ac:dyDescent="0.25">
      <c r="A7" s="43" t="s">
        <v>16</v>
      </c>
      <c r="B7" s="43" t="s">
        <v>2</v>
      </c>
      <c r="C7" s="56" t="s">
        <v>3</v>
      </c>
      <c r="D7" s="43" t="s">
        <v>4</v>
      </c>
      <c r="E7" s="56" t="s">
        <v>0</v>
      </c>
      <c r="F7" s="56" t="s">
        <v>5</v>
      </c>
      <c r="G7" s="57" t="s">
        <v>6</v>
      </c>
      <c r="H7" s="43" t="s">
        <v>7</v>
      </c>
      <c r="I7" s="43" t="s">
        <v>19</v>
      </c>
      <c r="J7" s="39" t="s">
        <v>8</v>
      </c>
      <c r="K7" s="39"/>
      <c r="L7" s="39"/>
      <c r="M7" s="39"/>
      <c r="N7" s="39"/>
      <c r="O7" s="40" t="s">
        <v>20</v>
      </c>
      <c r="P7" s="41"/>
      <c r="Q7" s="41"/>
      <c r="R7" s="42"/>
      <c r="S7" s="39" t="s">
        <v>9</v>
      </c>
      <c r="T7" s="39"/>
      <c r="U7" s="39"/>
      <c r="V7" s="39"/>
      <c r="W7" s="43" t="s">
        <v>18</v>
      </c>
      <c r="X7" s="43" t="s">
        <v>10</v>
      </c>
    </row>
    <row r="8" spans="1:24" s="3" customFormat="1" ht="36" customHeight="1" x14ac:dyDescent="0.25">
      <c r="A8" s="43"/>
      <c r="B8" s="43"/>
      <c r="C8" s="56"/>
      <c r="D8" s="43"/>
      <c r="E8" s="56"/>
      <c r="F8" s="56"/>
      <c r="G8" s="57"/>
      <c r="H8" s="43"/>
      <c r="I8" s="43"/>
      <c r="J8" s="29" t="s">
        <v>11</v>
      </c>
      <c r="K8" s="30" t="s">
        <v>12</v>
      </c>
      <c r="L8" s="30" t="s">
        <v>13</v>
      </c>
      <c r="M8" s="30" t="s">
        <v>14</v>
      </c>
      <c r="N8" s="30" t="s">
        <v>15</v>
      </c>
      <c r="O8" s="30" t="s">
        <v>12</v>
      </c>
      <c r="P8" s="30" t="s">
        <v>13</v>
      </c>
      <c r="Q8" s="30" t="s">
        <v>14</v>
      </c>
      <c r="R8" s="30" t="s">
        <v>15</v>
      </c>
      <c r="S8" s="30" t="s">
        <v>12</v>
      </c>
      <c r="T8" s="30" t="s">
        <v>13</v>
      </c>
      <c r="U8" s="30" t="s">
        <v>14</v>
      </c>
      <c r="V8" s="30" t="s">
        <v>15</v>
      </c>
      <c r="W8" s="44"/>
      <c r="X8" s="44"/>
    </row>
    <row r="9" spans="1:24" s="4" customFormat="1" ht="11.25" x14ac:dyDescent="0.2">
      <c r="A9" s="32" t="s">
        <v>31</v>
      </c>
      <c r="B9" s="6"/>
      <c r="C9" s="6"/>
      <c r="D9" s="6"/>
      <c r="E9" s="6"/>
      <c r="F9" s="5"/>
      <c r="G9" s="13" t="s">
        <v>21</v>
      </c>
      <c r="H9" s="14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2"/>
      <c r="W9" s="15"/>
      <c r="X9" s="21" t="str">
        <f>IF(J9=0,"",(S9+T9+U9+V9)/J9)</f>
        <v/>
      </c>
    </row>
    <row r="10" spans="1:24" s="4" customFormat="1" ht="11.25" x14ac:dyDescent="0.2">
      <c r="A10" s="7"/>
      <c r="B10" s="19">
        <v>4</v>
      </c>
      <c r="C10" s="19"/>
      <c r="D10" s="9"/>
      <c r="E10" s="8"/>
      <c r="F10" s="7"/>
      <c r="G10" s="16" t="s">
        <v>22</v>
      </c>
      <c r="H10" s="18"/>
      <c r="I10" s="18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3"/>
      <c r="W10" s="17"/>
      <c r="X10" s="24"/>
    </row>
    <row r="11" spans="1:24" s="4" customFormat="1" ht="78.75" x14ac:dyDescent="0.2">
      <c r="A11" s="7"/>
      <c r="B11" s="19"/>
      <c r="C11" s="19" t="s">
        <v>28</v>
      </c>
      <c r="D11" s="9"/>
      <c r="E11" s="8"/>
      <c r="F11" s="7"/>
      <c r="G11" s="16" t="s">
        <v>54</v>
      </c>
      <c r="H11" s="18"/>
      <c r="I11" s="18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3"/>
      <c r="W11" s="17"/>
      <c r="X11" s="24"/>
    </row>
    <row r="12" spans="1:24" s="4" customFormat="1" ht="11.25" x14ac:dyDescent="0.2">
      <c r="A12" s="7"/>
      <c r="B12" s="19"/>
      <c r="C12" s="19"/>
      <c r="D12" s="9">
        <v>50</v>
      </c>
      <c r="E12" s="8"/>
      <c r="F12" s="7"/>
      <c r="G12" s="16" t="s">
        <v>23</v>
      </c>
      <c r="H12" s="18"/>
      <c r="I12" s="18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3"/>
      <c r="W12" s="17"/>
      <c r="X12" s="24"/>
    </row>
    <row r="13" spans="1:24" s="4" customFormat="1" ht="11.25" x14ac:dyDescent="0.2">
      <c r="A13" s="31"/>
      <c r="B13" s="8"/>
      <c r="C13" s="8"/>
      <c r="D13" s="8"/>
      <c r="E13" s="25" t="s">
        <v>37</v>
      </c>
      <c r="F13" s="7"/>
      <c r="G13" s="16" t="s">
        <v>24</v>
      </c>
      <c r="H13" s="18"/>
      <c r="I13" s="18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3"/>
      <c r="W13" s="17"/>
      <c r="X13" s="24" t="str">
        <f t="shared" ref="X13:X27" si="0">IF(J13=0,"",(S13+T13+U13+V13)/J13)</f>
        <v/>
      </c>
    </row>
    <row r="14" spans="1:24" s="4" customFormat="1" ht="22.5" x14ac:dyDescent="0.2">
      <c r="A14" s="7"/>
      <c r="B14" s="8"/>
      <c r="C14" s="8"/>
      <c r="D14" s="8"/>
      <c r="E14" s="8"/>
      <c r="F14" s="26">
        <v>1</v>
      </c>
      <c r="G14" s="16" t="s">
        <v>25</v>
      </c>
      <c r="H14" s="19" t="s">
        <v>26</v>
      </c>
      <c r="I14" s="19" t="s">
        <v>27</v>
      </c>
      <c r="J14" s="26">
        <v>4900</v>
      </c>
      <c r="K14" s="26">
        <v>8</v>
      </c>
      <c r="L14" s="26">
        <v>469</v>
      </c>
      <c r="M14" s="26">
        <v>2450</v>
      </c>
      <c r="N14" s="26">
        <v>1973</v>
      </c>
      <c r="O14" s="26">
        <v>8</v>
      </c>
      <c r="P14" s="26">
        <v>469</v>
      </c>
      <c r="Q14" s="26">
        <v>2450</v>
      </c>
      <c r="R14" s="26">
        <v>1973</v>
      </c>
      <c r="S14" s="26">
        <v>8</v>
      </c>
      <c r="T14" s="26">
        <v>469</v>
      </c>
      <c r="U14" s="26">
        <v>1873</v>
      </c>
      <c r="V14" s="27">
        <v>1873</v>
      </c>
      <c r="W14" s="26">
        <f>S14+T14+U14+V14</f>
        <v>4223</v>
      </c>
      <c r="X14" s="28">
        <f t="shared" si="0"/>
        <v>0.86183673469387756</v>
      </c>
    </row>
    <row r="15" spans="1:24" s="4" customFormat="1" ht="22.5" x14ac:dyDescent="0.2">
      <c r="A15" s="7"/>
      <c r="B15" s="8"/>
      <c r="C15" s="8"/>
      <c r="D15" s="8"/>
      <c r="E15" s="8"/>
      <c r="F15" s="26">
        <v>2</v>
      </c>
      <c r="G15" s="16" t="s">
        <v>29</v>
      </c>
      <c r="H15" s="19" t="s">
        <v>26</v>
      </c>
      <c r="I15" s="19" t="s">
        <v>27</v>
      </c>
      <c r="J15" s="26">
        <f>SUM(K15:N15)</f>
        <v>50</v>
      </c>
      <c r="K15" s="26">
        <v>36</v>
      </c>
      <c r="L15" s="26">
        <v>14</v>
      </c>
      <c r="M15" s="26">
        <v>0</v>
      </c>
      <c r="N15" s="26">
        <v>0</v>
      </c>
      <c r="O15" s="26">
        <v>36</v>
      </c>
      <c r="P15" s="26">
        <v>14</v>
      </c>
      <c r="Q15" s="26">
        <v>0</v>
      </c>
      <c r="R15" s="26">
        <v>7</v>
      </c>
      <c r="S15" s="26">
        <v>36</v>
      </c>
      <c r="T15" s="26">
        <v>14</v>
      </c>
      <c r="U15" s="26">
        <v>0</v>
      </c>
      <c r="V15" s="27">
        <v>0</v>
      </c>
      <c r="W15" s="26">
        <f>S15+T15+U15+V15</f>
        <v>50</v>
      </c>
      <c r="X15" s="28">
        <f>IF(J15=0,"",(S15+T15+U15+V15)/SUM(O15:R15))</f>
        <v>0.8771929824561403</v>
      </c>
    </row>
    <row r="16" spans="1:24" s="4" customFormat="1" ht="22.5" x14ac:dyDescent="0.2">
      <c r="A16" s="7"/>
      <c r="B16" s="8"/>
      <c r="C16" s="8"/>
      <c r="D16" s="8"/>
      <c r="E16" s="25" t="s">
        <v>36</v>
      </c>
      <c r="F16" s="7"/>
      <c r="G16" s="16" t="s">
        <v>30</v>
      </c>
      <c r="H16" s="19"/>
      <c r="I16" s="1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  <c r="W16" s="26"/>
      <c r="X16" s="28" t="str">
        <f t="shared" si="0"/>
        <v/>
      </c>
    </row>
    <row r="17" spans="1:24" s="4" customFormat="1" ht="22.5" x14ac:dyDescent="0.2">
      <c r="A17" s="7"/>
      <c r="B17" s="8"/>
      <c r="C17" s="8"/>
      <c r="D17" s="8"/>
      <c r="E17" s="8"/>
      <c r="F17" s="26">
        <v>1</v>
      </c>
      <c r="G17" s="16" t="s">
        <v>25</v>
      </c>
      <c r="H17" s="19" t="s">
        <v>26</v>
      </c>
      <c r="I17" s="19" t="s">
        <v>27</v>
      </c>
      <c r="J17" s="26">
        <v>12.68</v>
      </c>
      <c r="K17" s="26">
        <v>0</v>
      </c>
      <c r="L17" s="26">
        <v>0</v>
      </c>
      <c r="M17" s="26">
        <v>0</v>
      </c>
      <c r="N17" s="26">
        <v>12.68</v>
      </c>
      <c r="O17" s="26">
        <v>0</v>
      </c>
      <c r="P17" s="26">
        <v>0</v>
      </c>
      <c r="Q17" s="26">
        <v>0</v>
      </c>
      <c r="R17" s="26">
        <v>2</v>
      </c>
      <c r="S17" s="26">
        <v>0</v>
      </c>
      <c r="T17" s="26">
        <v>0</v>
      </c>
      <c r="U17" s="26">
        <v>0</v>
      </c>
      <c r="V17" s="27">
        <v>0</v>
      </c>
      <c r="W17" s="26">
        <f>S17+T17+U17+V17</f>
        <v>0</v>
      </c>
      <c r="X17" s="28">
        <f>IF(J17=0,"",(S17+T17+U17+V17)/SUM(O17:R17))</f>
        <v>0</v>
      </c>
    </row>
    <row r="18" spans="1:24" s="4" customFormat="1" ht="11.25" x14ac:dyDescent="0.2">
      <c r="A18" s="7"/>
      <c r="B18" s="10"/>
      <c r="C18" s="10"/>
      <c r="D18" s="10"/>
      <c r="E18" s="10"/>
      <c r="F18" s="26">
        <v>2</v>
      </c>
      <c r="G18" s="16" t="s">
        <v>38</v>
      </c>
      <c r="H18" s="19" t="s">
        <v>39</v>
      </c>
      <c r="I18" s="19" t="s">
        <v>27</v>
      </c>
      <c r="J18" s="26">
        <f>SUM(K18:N18)</f>
        <v>1</v>
      </c>
      <c r="K18" s="26">
        <v>0</v>
      </c>
      <c r="L18" s="26">
        <v>0</v>
      </c>
      <c r="M18" s="26">
        <v>0</v>
      </c>
      <c r="N18" s="26">
        <v>1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7">
        <v>0</v>
      </c>
      <c r="W18" s="26">
        <v>0</v>
      </c>
      <c r="X18" s="28">
        <v>0</v>
      </c>
    </row>
    <row r="19" spans="1:24" s="4" customFormat="1" ht="22.5" x14ac:dyDescent="0.2">
      <c r="A19" s="7"/>
      <c r="B19" s="10"/>
      <c r="C19" s="11"/>
      <c r="D19" s="11"/>
      <c r="E19" s="11"/>
      <c r="F19" s="26">
        <v>3</v>
      </c>
      <c r="G19" s="16" t="s">
        <v>40</v>
      </c>
      <c r="H19" s="19" t="s">
        <v>26</v>
      </c>
      <c r="I19" s="19" t="s">
        <v>27</v>
      </c>
      <c r="J19" s="26">
        <f>SUM(K19:N19)</f>
        <v>15.52</v>
      </c>
      <c r="K19" s="26">
        <v>6</v>
      </c>
      <c r="L19" s="26">
        <v>7</v>
      </c>
      <c r="M19" s="26">
        <v>1.52</v>
      </c>
      <c r="N19" s="26">
        <v>1</v>
      </c>
      <c r="O19" s="26">
        <v>6</v>
      </c>
      <c r="P19" s="26">
        <v>7</v>
      </c>
      <c r="Q19" s="26">
        <v>1.52</v>
      </c>
      <c r="R19" s="26">
        <v>1</v>
      </c>
      <c r="S19" s="26">
        <v>6</v>
      </c>
      <c r="T19" s="26">
        <v>7</v>
      </c>
      <c r="U19" s="26">
        <v>1.52</v>
      </c>
      <c r="V19" s="27">
        <v>1</v>
      </c>
      <c r="W19" s="26">
        <f>SUM(S19:V19)</f>
        <v>15.52</v>
      </c>
      <c r="X19" s="28">
        <f>IF(J19=0,"",(S19+T19+U19+V19)/SUM(O19:R19))</f>
        <v>1</v>
      </c>
    </row>
    <row r="20" spans="1:24" s="4" customFormat="1" ht="22.5" x14ac:dyDescent="0.2">
      <c r="A20" s="7"/>
      <c r="B20" s="10"/>
      <c r="C20" s="11"/>
      <c r="D20" s="11"/>
      <c r="E20" s="11"/>
      <c r="F20" s="26">
        <v>4</v>
      </c>
      <c r="G20" s="16" t="s">
        <v>41</v>
      </c>
      <c r="H20" s="19" t="s">
        <v>42</v>
      </c>
      <c r="I20" s="19" t="s">
        <v>27</v>
      </c>
      <c r="J20" s="26">
        <f>SUM(K20:N20)</f>
        <v>1</v>
      </c>
      <c r="K20" s="26">
        <v>0.9</v>
      </c>
      <c r="L20" s="26">
        <v>0.1</v>
      </c>
      <c r="M20" s="26">
        <v>0</v>
      </c>
      <c r="N20" s="26">
        <v>0</v>
      </c>
      <c r="O20" s="26">
        <v>0.9</v>
      </c>
      <c r="P20" s="26">
        <v>0.1</v>
      </c>
      <c r="Q20" s="26">
        <v>0</v>
      </c>
      <c r="R20" s="26">
        <v>0</v>
      </c>
      <c r="S20" s="26">
        <v>0.9</v>
      </c>
      <c r="T20" s="26">
        <v>0.1</v>
      </c>
      <c r="U20" s="26">
        <v>0</v>
      </c>
      <c r="V20" s="27">
        <v>0</v>
      </c>
      <c r="W20" s="26">
        <f>SUM(S20:V20)</f>
        <v>1</v>
      </c>
      <c r="X20" s="28">
        <f t="shared" si="0"/>
        <v>1</v>
      </c>
    </row>
    <row r="21" spans="1:24" s="4" customFormat="1" ht="22.5" x14ac:dyDescent="0.2">
      <c r="A21" s="7"/>
      <c r="B21" s="10"/>
      <c r="C21" s="10"/>
      <c r="D21" s="7"/>
      <c r="E21" s="25" t="s">
        <v>32</v>
      </c>
      <c r="F21" s="26"/>
      <c r="G21" s="16" t="s">
        <v>43</v>
      </c>
      <c r="H21" s="19"/>
      <c r="I21" s="1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26"/>
      <c r="X21" s="28"/>
    </row>
    <row r="22" spans="1:24" s="4" customFormat="1" ht="22.5" x14ac:dyDescent="0.2">
      <c r="A22" s="7"/>
      <c r="B22" s="7"/>
      <c r="C22" s="7"/>
      <c r="D22" s="7"/>
      <c r="E22" s="7"/>
      <c r="F22" s="26">
        <v>1</v>
      </c>
      <c r="G22" s="16" t="s">
        <v>45</v>
      </c>
      <c r="H22" s="19" t="s">
        <v>42</v>
      </c>
      <c r="I22" s="19" t="s">
        <v>27</v>
      </c>
      <c r="J22" s="26">
        <f>SUM(K22:N22)</f>
        <v>1</v>
      </c>
      <c r="K22" s="26">
        <v>0</v>
      </c>
      <c r="L22" s="26">
        <v>0</v>
      </c>
      <c r="M22" s="26">
        <v>0</v>
      </c>
      <c r="N22" s="26">
        <v>1</v>
      </c>
      <c r="O22" s="26">
        <v>0</v>
      </c>
      <c r="P22" s="26">
        <v>0</v>
      </c>
      <c r="Q22" s="26">
        <v>0</v>
      </c>
      <c r="R22" s="26">
        <v>1</v>
      </c>
      <c r="S22" s="26">
        <v>0</v>
      </c>
      <c r="T22" s="26">
        <v>0</v>
      </c>
      <c r="U22" s="26">
        <v>0.18</v>
      </c>
      <c r="V22" s="27">
        <v>0</v>
      </c>
      <c r="W22" s="26">
        <f>SUM(S22:V22)</f>
        <v>0.18</v>
      </c>
      <c r="X22" s="28">
        <f t="shared" si="0"/>
        <v>0.18</v>
      </c>
    </row>
    <row r="23" spans="1:24" s="4" customFormat="1" ht="22.5" x14ac:dyDescent="0.2">
      <c r="A23" s="7"/>
      <c r="B23" s="7"/>
      <c r="C23" s="7"/>
      <c r="D23" s="7"/>
      <c r="E23" s="7"/>
      <c r="F23" s="26">
        <v>2</v>
      </c>
      <c r="G23" s="16" t="s">
        <v>45</v>
      </c>
      <c r="H23" s="19" t="s">
        <v>26</v>
      </c>
      <c r="I23" s="19" t="s">
        <v>27</v>
      </c>
      <c r="J23" s="26">
        <f>SUM(K23:N23)</f>
        <v>85.3</v>
      </c>
      <c r="K23" s="26">
        <v>0</v>
      </c>
      <c r="L23" s="26">
        <v>0</v>
      </c>
      <c r="M23" s="26">
        <v>60</v>
      </c>
      <c r="N23" s="26">
        <v>25.3</v>
      </c>
      <c r="O23" s="26">
        <v>0</v>
      </c>
      <c r="P23" s="26">
        <v>0</v>
      </c>
      <c r="Q23" s="26">
        <v>60</v>
      </c>
      <c r="R23" s="26">
        <v>0</v>
      </c>
      <c r="S23" s="26">
        <v>0</v>
      </c>
      <c r="T23" s="26">
        <v>0</v>
      </c>
      <c r="U23" s="26">
        <v>60</v>
      </c>
      <c r="V23" s="27">
        <v>0</v>
      </c>
      <c r="W23" s="26">
        <f>SUM(S23:V23)</f>
        <v>60</v>
      </c>
      <c r="X23" s="28">
        <f>IF(J23=0,"",(S23+T23+U23+V23)/SUM(O23:R23))</f>
        <v>1</v>
      </c>
    </row>
    <row r="24" spans="1:24" s="4" customFormat="1" ht="22.5" x14ac:dyDescent="0.2">
      <c r="A24" s="7"/>
      <c r="B24" s="10"/>
      <c r="C24" s="10"/>
      <c r="D24" s="7"/>
      <c r="E24" s="25" t="s">
        <v>35</v>
      </c>
      <c r="F24" s="26"/>
      <c r="G24" s="16" t="s">
        <v>46</v>
      </c>
      <c r="H24" s="19"/>
      <c r="I24" s="1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26"/>
      <c r="X24" s="28"/>
    </row>
    <row r="25" spans="1:24" s="4" customFormat="1" ht="22.5" x14ac:dyDescent="0.2">
      <c r="A25" s="7"/>
      <c r="B25" s="7"/>
      <c r="C25" s="7"/>
      <c r="D25" s="7"/>
      <c r="E25" s="7"/>
      <c r="F25" s="26">
        <v>1</v>
      </c>
      <c r="G25" s="16" t="s">
        <v>44</v>
      </c>
      <c r="H25" s="19" t="s">
        <v>42</v>
      </c>
      <c r="I25" s="19" t="s">
        <v>27</v>
      </c>
      <c r="J25" s="26">
        <f>SUM(K25:N25)</f>
        <v>7.09</v>
      </c>
      <c r="K25" s="26">
        <v>1</v>
      </c>
      <c r="L25" s="26">
        <v>2</v>
      </c>
      <c r="M25" s="26">
        <v>2.09</v>
      </c>
      <c r="N25" s="26">
        <v>2</v>
      </c>
      <c r="O25" s="26">
        <v>1</v>
      </c>
      <c r="P25" s="26">
        <v>2</v>
      </c>
      <c r="Q25" s="26">
        <v>2.09</v>
      </c>
      <c r="R25" s="27">
        <v>2</v>
      </c>
      <c r="S25" s="26">
        <v>1</v>
      </c>
      <c r="T25" s="26">
        <v>2</v>
      </c>
      <c r="U25" s="26">
        <v>2.09</v>
      </c>
      <c r="V25" s="27">
        <v>1</v>
      </c>
      <c r="W25" s="26">
        <f>SUM(S25:V25)</f>
        <v>6.09</v>
      </c>
      <c r="X25" s="28">
        <f>IF(J25=0,"",(S25+T25+U25+V25)/SUM(O25:R25))</f>
        <v>0.85895627644569816</v>
      </c>
    </row>
    <row r="26" spans="1:24" s="4" customFormat="1" ht="11.25" x14ac:dyDescent="0.2">
      <c r="A26" s="7"/>
      <c r="B26" s="10"/>
      <c r="C26" s="10"/>
      <c r="D26" s="7"/>
      <c r="E26" s="25" t="s">
        <v>47</v>
      </c>
      <c r="F26" s="26"/>
      <c r="G26" s="16" t="s">
        <v>49</v>
      </c>
      <c r="H26" s="19"/>
      <c r="I26" s="1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26"/>
      <c r="X26" s="28" t="str">
        <f t="shared" si="0"/>
        <v/>
      </c>
    </row>
    <row r="27" spans="1:24" s="4" customFormat="1" ht="22.5" x14ac:dyDescent="0.2">
      <c r="A27" s="12"/>
      <c r="B27" s="12"/>
      <c r="C27" s="12"/>
      <c r="D27" s="12"/>
      <c r="E27" s="12"/>
      <c r="F27" s="33">
        <v>1</v>
      </c>
      <c r="G27" s="34" t="s">
        <v>48</v>
      </c>
      <c r="H27" s="35" t="s">
        <v>33</v>
      </c>
      <c r="I27" s="35" t="s">
        <v>34</v>
      </c>
      <c r="J27" s="33">
        <f>SUM(K27:N27)</f>
        <v>5</v>
      </c>
      <c r="K27" s="33">
        <v>1</v>
      </c>
      <c r="L27" s="33">
        <v>2</v>
      </c>
      <c r="M27" s="33">
        <v>1</v>
      </c>
      <c r="N27" s="33">
        <v>1</v>
      </c>
      <c r="O27" s="33">
        <v>1</v>
      </c>
      <c r="P27" s="33">
        <v>2</v>
      </c>
      <c r="Q27" s="33">
        <v>1</v>
      </c>
      <c r="R27" s="36">
        <v>1</v>
      </c>
      <c r="S27" s="33">
        <v>1</v>
      </c>
      <c r="T27" s="33">
        <v>2</v>
      </c>
      <c r="U27" s="33">
        <v>1</v>
      </c>
      <c r="V27" s="36">
        <v>1</v>
      </c>
      <c r="W27" s="33">
        <f>SUM(S27:V27)</f>
        <v>5</v>
      </c>
      <c r="X27" s="37">
        <f t="shared" si="0"/>
        <v>1</v>
      </c>
    </row>
    <row r="28" spans="1:24" ht="15" customHeight="1" x14ac:dyDescent="0.25">
      <c r="C28" s="50" t="s">
        <v>17</v>
      </c>
      <c r="D28" s="50"/>
      <c r="E28" s="50"/>
      <c r="F28" s="52">
        <f>(COUNT(F9:F27))</f>
        <v>10</v>
      </c>
    </row>
    <row r="29" spans="1:24" x14ac:dyDescent="0.25">
      <c r="C29" s="51"/>
      <c r="D29" s="51"/>
      <c r="E29" s="51"/>
      <c r="F29" s="53"/>
    </row>
    <row r="32" spans="1:24" x14ac:dyDescent="0.25">
      <c r="A32" s="49" t="s">
        <v>55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</sheetData>
  <mergeCells count="21">
    <mergeCell ref="H7:H8"/>
    <mergeCell ref="I7:I8"/>
    <mergeCell ref="J7:N7"/>
    <mergeCell ref="O7:R7"/>
    <mergeCell ref="S7:V7"/>
    <mergeCell ref="A32:X32"/>
    <mergeCell ref="A1:X1"/>
    <mergeCell ref="A2:X2"/>
    <mergeCell ref="A5:F5"/>
    <mergeCell ref="G5:W5"/>
    <mergeCell ref="A7:A8"/>
    <mergeCell ref="B7:B8"/>
    <mergeCell ref="C7:C8"/>
    <mergeCell ref="D7:D8"/>
    <mergeCell ref="E7:E8"/>
    <mergeCell ref="F7:F8"/>
    <mergeCell ref="W7:W8"/>
    <mergeCell ref="X7:X8"/>
    <mergeCell ref="C28:E29"/>
    <mergeCell ref="F28:F29"/>
    <mergeCell ref="G7:G8"/>
  </mergeCells>
  <pageMargins left="0.39370078740157483" right="0" top="0.39370078740157483" bottom="0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IV TRIM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BETELGEUSEN ESCARCEGA</cp:lastModifiedBy>
  <cp:lastPrinted>2016-06-30T01:53:54Z</cp:lastPrinted>
  <dcterms:created xsi:type="dcterms:W3CDTF">2016-06-01T21:50:16Z</dcterms:created>
  <dcterms:modified xsi:type="dcterms:W3CDTF">2016-06-30T18:21:11Z</dcterms:modified>
</cp:coreProperties>
</file>