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180" i="1" l="1"/>
  <c r="AA179" i="1"/>
  <c r="AA178" i="1"/>
  <c r="AA177" i="1"/>
  <c r="AA176" i="1"/>
  <c r="AA175" i="1"/>
  <c r="AA173" i="1"/>
  <c r="AA172" i="1"/>
  <c r="AA171" i="1"/>
  <c r="AA170" i="1"/>
  <c r="AA169" i="1"/>
  <c r="AA168" i="1"/>
  <c r="AA167" i="1"/>
  <c r="AA166" i="1"/>
  <c r="AA165" i="1"/>
  <c r="AA152" i="1"/>
  <c r="AA148" i="1"/>
  <c r="AA147" i="1"/>
  <c r="AA146" i="1"/>
  <c r="AA145" i="1"/>
  <c r="AA144" i="1"/>
  <c r="AA141" i="1"/>
  <c r="AA140" i="1"/>
  <c r="AA137" i="1"/>
  <c r="AA136" i="1"/>
  <c r="AA131" i="1"/>
  <c r="AA130" i="1"/>
  <c r="AA118" i="1"/>
  <c r="AA115" i="1"/>
  <c r="AA114" i="1"/>
  <c r="AA112" i="1"/>
  <c r="AA111" i="1"/>
  <c r="AA110" i="1"/>
  <c r="AA107" i="1"/>
  <c r="AA106" i="1"/>
  <c r="AA105" i="1"/>
  <c r="AA104" i="1"/>
  <c r="AA103" i="1"/>
  <c r="AA102" i="1"/>
  <c r="AA100" i="1"/>
  <c r="AA99" i="1"/>
  <c r="AA96" i="1"/>
  <c r="AA93" i="1"/>
  <c r="AA92" i="1"/>
  <c r="AA91" i="1"/>
  <c r="AA88" i="1"/>
  <c r="AA87" i="1"/>
  <c r="AA85" i="1"/>
  <c r="AA84" i="1"/>
  <c r="AA83" i="1"/>
  <c r="AA82" i="1"/>
  <c r="AA80" i="1"/>
  <c r="AA72" i="1"/>
  <c r="AA70" i="1"/>
  <c r="AA69" i="1"/>
  <c r="AA65" i="1"/>
  <c r="AA64" i="1"/>
  <c r="AA62" i="1"/>
  <c r="AA61" i="1"/>
  <c r="AA60" i="1"/>
  <c r="AA57" i="1"/>
  <c r="AA56" i="1"/>
  <c r="AA55" i="1"/>
  <c r="AA53" i="1"/>
  <c r="AA51" i="1"/>
  <c r="AA50" i="1"/>
  <c r="AA49" i="1"/>
  <c r="AA48" i="1"/>
  <c r="AA47" i="1"/>
  <c r="AA44" i="1"/>
  <c r="AA43" i="1"/>
  <c r="AA40" i="1"/>
  <c r="AA39" i="1"/>
  <c r="AA36" i="1"/>
  <c r="AA32" i="1"/>
  <c r="AA30" i="1"/>
  <c r="AA26" i="1"/>
  <c r="AA24" i="1"/>
  <c r="AA23" i="1"/>
  <c r="AA22" i="1"/>
  <c r="AA20" i="1"/>
  <c r="AA19" i="1"/>
  <c r="AA18" i="1"/>
  <c r="AA17" i="1"/>
  <c r="AA16" i="1"/>
  <c r="AA15" i="1"/>
  <c r="AA14" i="1"/>
  <c r="AA12" i="1"/>
  <c r="AA11" i="1"/>
  <c r="AA10" i="1"/>
  <c r="AA9" i="1"/>
  <c r="AA8" i="1"/>
</calcChain>
</file>

<file path=xl/sharedStrings.xml><?xml version="1.0" encoding="utf-8"?>
<sst xmlns="http://schemas.openxmlformats.org/spreadsheetml/2006/main" count="3624" uniqueCount="480">
  <si>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</si>
  <si>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</si>
  <si>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</si>
  <si>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</si>
  <si>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</si>
  <si>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</si>
  <si>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</si>
  <si>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</si>
  <si>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</si>
  <si>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</si>
  <si>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</si>
  <si>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</si>
  <si>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</si>
  <si>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</si>
  <si>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</si>
  <si>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</si>
  <si>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</si>
  <si>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</si>
  <si>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</si>
  <si>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</si>
  <si>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</si>
  <si>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</si>
  <si>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</si>
  <si>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</si>
  <si>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</si>
  <si>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</si>
  <si>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</si>
  <si>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</si>
  <si>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</si>
  <si>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</si>
  <si>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</si>
  <si>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</si>
  <si>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</si>
  <si>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</si>
  <si>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</si>
  <si>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</si>
  <si>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</si>
  <si>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</si>
  <si>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</si>
  <si>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</si>
  <si>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</si>
  <si>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</si>
  <si>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</si>
  <si>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</si>
  <si>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</si>
  <si>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</si>
  <si>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</si>
  <si>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</si>
  <si>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</si>
  <si>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</si>
  <si>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</si>
  <si>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</si>
  <si>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</si>
  <si>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</si>
  <si>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</si>
  <si>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</si>
  <si>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</si>
  <si>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</si>
  <si>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</si>
  <si>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</si>
  <si>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</si>
  <si>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</si>
  <si>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</si>
  <si>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</si>
  <si>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</si>
  <si>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</si>
  <si>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</si>
  <si>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</si>
  <si>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</si>
  <si>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</si>
  <si>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</si>
  <si>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</si>
  <si>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</si>
  <si>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</si>
  <si>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</si>
  <si>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</si>
  <si>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</si>
  <si>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</si>
  <si>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</si>
  <si>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</si>
  <si>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</si>
  <si>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</si>
  <si>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</si>
  <si>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</si>
  <si>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</si>
  <si>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</si>
  <si>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</si>
  <si>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</si>
  <si>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</si>
  <si>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</si>
  <si>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</si>
  <si>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</si>
  <si>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</si>
  <si>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</si>
  <si>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</si>
  <si>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</si>
  <si>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</si>
  <si>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</si>
  <si>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</si>
  <si>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</si>
  <si>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</si>
  <si>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</si>
  <si>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</si>
  <si>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</si>
  <si>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</si>
  <si>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</si>
  <si>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</si>
  <si>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</si>
  <si>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</si>
  <si>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</si>
  <si>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</si>
  <si>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</si>
  <si>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</si>
  <si>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</si>
  <si>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PROFESOR DE ASIGNATURA</t>
  </si>
  <si>
    <t>Subdirección Academica</t>
  </si>
  <si>
    <t xml:space="preserve">ADELISA </t>
  </si>
  <si>
    <t>MACHADO</t>
  </si>
  <si>
    <t>ACOSTA</t>
  </si>
  <si>
    <t>ALAMOS 09-10/01/2018 APLICAR EXAMEN TOELF</t>
  </si>
  <si>
    <t>MEXICO</t>
  </si>
  <si>
    <t>SONORA</t>
  </si>
  <si>
    <t>OBREGON</t>
  </si>
  <si>
    <t>ALAMOS</t>
  </si>
  <si>
    <t xml:space="preserve">Subdirección de Servicios Administrativos </t>
  </si>
  <si>
    <t>JEFE DE DEPARTAMENTO</t>
  </si>
  <si>
    <t>Subdirección de Planeación</t>
  </si>
  <si>
    <t>DORIS</t>
  </si>
  <si>
    <t>RIVERA</t>
  </si>
  <si>
    <t>CANANEA 10-13/01/2018 INSCRIPCION Y RECUPERACION DE DOCUMENTOS DE ALUMNOS DE MAESTRIA</t>
  </si>
  <si>
    <t>CANANEA</t>
  </si>
  <si>
    <t>Subdirección de Servicios Administrativos</t>
  </si>
  <si>
    <t>FABIOLA</t>
  </si>
  <si>
    <t>MORALES</t>
  </si>
  <si>
    <t>ORTEGA</t>
  </si>
  <si>
    <t>CANANEA 10-13/01/2018 ATENDER ACTIVIDADES SOBRE EL PROCESO DE INSCRIPCION DE MAESTRIAS ITESCA</t>
  </si>
  <si>
    <t>ENCARGADO DE AREA</t>
  </si>
  <si>
    <t>IVONNE ALEJANDRA</t>
  </si>
  <si>
    <t>CHAVEZ</t>
  </si>
  <si>
    <t>OFICIAL DE SERVICIOS</t>
  </si>
  <si>
    <t>ARISTOTELES</t>
  </si>
  <si>
    <t>DABLANTES</t>
  </si>
  <si>
    <t>ROMERO</t>
  </si>
  <si>
    <t>NOG 17-20/01/2018 TRASLADO DE PERSONAL PARA ATENDER ACTIVIDADES ADMINISTRATIVAS DE MTRIAS ITESCA</t>
  </si>
  <si>
    <t>NOGALES</t>
  </si>
  <si>
    <t xml:space="preserve">NOGALES 17-20/01/2018 INSCRIPCION Y RECUPERACION DE DOCUMENTACION DE MTRIA </t>
  </si>
  <si>
    <t>SUBDIRECTOR DE SERV ADMVOS</t>
  </si>
  <si>
    <t>MARIO ALEJANDRO</t>
  </si>
  <si>
    <t>GUTIERREZ</t>
  </si>
  <si>
    <t>DE VORE</t>
  </si>
  <si>
    <t>HILLO 23-24/01/2018        TALLER DE PROGRAMA DE FISCALIZACION 2018</t>
  </si>
  <si>
    <t>HERMOSILLO</t>
  </si>
  <si>
    <t>HILLO 25-26/01/2018 RECABAR INFORMACION EN SEC</t>
  </si>
  <si>
    <t>HILLO 30-31/01/2018 REALIZAR TRAMITE DE CEDULA Y CERTIFICACION DE ALUMNOS</t>
  </si>
  <si>
    <t>DIRECTOR GENERAL</t>
  </si>
  <si>
    <t>Dirección General</t>
  </si>
  <si>
    <t>GABRIEL</t>
  </si>
  <si>
    <t>BALDENEBRO</t>
  </si>
  <si>
    <t>PATRON</t>
  </si>
  <si>
    <t>AGUASCALIENTES 01-04/02/2018 ASISTIR A REUNION DE DIRECTORES)</t>
  </si>
  <si>
    <t>AGUASCALIENTES</t>
  </si>
  <si>
    <t>COORDINADOR TECNICO</t>
  </si>
  <si>
    <t>ISRAEL</t>
  </si>
  <si>
    <t>SOLORZANO</t>
  </si>
  <si>
    <t>LIZARRAGA</t>
  </si>
  <si>
    <t>ING EN SISTEMAS</t>
  </si>
  <si>
    <t>CHRISTIAN ADAN</t>
  </si>
  <si>
    <t>NAVARRO</t>
  </si>
  <si>
    <t>VALENZUELA</t>
  </si>
  <si>
    <t xml:space="preserve"> ALAMOS 10/01/2018 TRASLADO DE MAESTROS A TALLER DE NEUROEDUCACION </t>
  </si>
  <si>
    <t>JOSE LINO</t>
  </si>
  <si>
    <t>NORIEGA</t>
  </si>
  <si>
    <t>PANDURO</t>
  </si>
  <si>
    <t>ALAMOS 08/01/2018 SUPERVISION DE NUEVAS INSTALACIONES ITESCA</t>
  </si>
  <si>
    <t>TECNICO ACADEMICO</t>
  </si>
  <si>
    <t xml:space="preserve">ELIZANDRO </t>
  </si>
  <si>
    <t>SOTO</t>
  </si>
  <si>
    <t xml:space="preserve">ALAMOS 10/01/2018 TRASLADOS DE MAESTROS DE ALAMOS A TALLER NEUROEDUCACION </t>
  </si>
  <si>
    <t>BERNARDO</t>
  </si>
  <si>
    <t>CERVANTES</t>
  </si>
  <si>
    <t>GUAYMAS 11/01/2018 REUNION EN MAQUILAS TETAKAWI PARA PRESENTAR LOS ESTUDIANTES DE LA ESPECIALIDAD RASH</t>
  </si>
  <si>
    <t>GUAYMAS</t>
  </si>
  <si>
    <t>SUBDIRECTOR INVESTIGACION Y POSGRADO</t>
  </si>
  <si>
    <t xml:space="preserve">Subdirección de Posgrado e Insvestigación </t>
  </si>
  <si>
    <t>MARTIN</t>
  </si>
  <si>
    <t>VILLA</t>
  </si>
  <si>
    <t>IBARRA</t>
  </si>
  <si>
    <t xml:space="preserve">GUAYMAS 11/01/2018 REUNION EN MAQUILAS TETAKAWI PARA PRESENTAR ESTUDIANTES DE LA ESPECIALIDAD RASH </t>
  </si>
  <si>
    <t>CRUZ</t>
  </si>
  <si>
    <t>VILLEGAS</t>
  </si>
  <si>
    <t>ALAMOS 12/01/2018 CAMBIO DE BIENES ITESCA ALAMOS</t>
  </si>
  <si>
    <t>PROFESOR CARRERA TITULAR</t>
  </si>
  <si>
    <t>NORMA</t>
  </si>
  <si>
    <t>RIOS</t>
  </si>
  <si>
    <t>LUGO</t>
  </si>
  <si>
    <t xml:space="preserve">HILLO 16/01/2018 ENTREGA DE DOCUMENTACION EN OFICINAS DE ISSSTESON PARA TRAMITE DE PENSIONES Y JUBILADOS </t>
  </si>
  <si>
    <t>TECNICO AUXILIAR</t>
  </si>
  <si>
    <t xml:space="preserve">MAGNOLIA </t>
  </si>
  <si>
    <t>DUARTE</t>
  </si>
  <si>
    <t>LOPEZ</t>
  </si>
  <si>
    <t>COORDINADOR DE PERSONAL</t>
  </si>
  <si>
    <t>CONSUELO</t>
  </si>
  <si>
    <t>DOMINGUEZ</t>
  </si>
  <si>
    <t>HAROS</t>
  </si>
  <si>
    <t>GERARDO</t>
  </si>
  <si>
    <t>GUEVARA</t>
  </si>
  <si>
    <t>MARTINEZ</t>
  </si>
  <si>
    <t>HILLO 16/01/2018 TRASLADAR A PERSONAL A ENTREGA DE DOCUMENTACION A OFICINAS DE ISSSTESON</t>
  </si>
  <si>
    <t>JOSE MANUEL</t>
  </si>
  <si>
    <t>PANIAGUA</t>
  </si>
  <si>
    <t xml:space="preserve"> VICAM 19/01/2018 CAMBIO DE BOMBA DE AGUA Y MTTO EN GENERAL </t>
  </si>
  <si>
    <t>VICAM</t>
  </si>
  <si>
    <t>AURELIO</t>
  </si>
  <si>
    <t>MEZA</t>
  </si>
  <si>
    <t>VICAM 19/01/2018 CAMBIO DE BOMBA DE AGUA Y MANTO. EN GENERAL</t>
  </si>
  <si>
    <t>EMPALME 22/01/2018 REUNION EN MAQUILAS TETAKAWI PARA ESPECIALIDAD DUA</t>
  </si>
  <si>
    <t>EMPALME</t>
  </si>
  <si>
    <t>ANA KAREN</t>
  </si>
  <si>
    <t>RODRIGUEZ</t>
  </si>
  <si>
    <t>OLEA</t>
  </si>
  <si>
    <t>ALMA ANGELINA</t>
  </si>
  <si>
    <t>BALDERAS</t>
  </si>
  <si>
    <t>LIMON</t>
  </si>
  <si>
    <t>ALAMOS 24/01/2018 IMPARTIR PLATICA PARA TITULACION DE LA EXTENSION ITESCA</t>
  </si>
  <si>
    <t>Subdirección tr Planeación</t>
  </si>
  <si>
    <t>SONIA</t>
  </si>
  <si>
    <t>BELTRAN</t>
  </si>
  <si>
    <t>ESPARZA</t>
  </si>
  <si>
    <t>ALAMOS 24/01/2017 PLATICA DE TITULACION</t>
  </si>
  <si>
    <t xml:space="preserve">HILLO 26/01/2018 ATENDER TRAMITE S EN DEPENDENCIAS DEL ESTADO </t>
  </si>
  <si>
    <t>HILLO 26-27/01/2018 REALIZAR TRAMITES EN DEPENDENCIAS DEL ESTADO</t>
  </si>
  <si>
    <t>HILLO 30/01/2018 GESTIONAR PENSION ISSSTESON</t>
  </si>
  <si>
    <t>ALAMOS 30/01/2018 MANTENIMIENTO GENERAL</t>
  </si>
  <si>
    <t xml:space="preserve">ALAMOS 30/01/2018 REALIZAR MTTO EN EXTENSION ITESCA </t>
  </si>
  <si>
    <t xml:space="preserve">HILLO 30/01/2108 TRASLADO DE PERSONAL A OFIICNAS DE ISSSTESON </t>
  </si>
  <si>
    <t xml:space="preserve">MARTIN  </t>
  </si>
  <si>
    <t>HILLO 01/02/2018 VISITAR INSTALACIONES DEL CENTRO NICDET PARA VINCULACIONY COLABORACION EN MIM</t>
  </si>
  <si>
    <t xml:space="preserve">HUMBERTO </t>
  </si>
  <si>
    <t>FELIX</t>
  </si>
  <si>
    <t xml:space="preserve">HILLO 31/01/2018 ENTREGA DE PAPELERIA </t>
  </si>
  <si>
    <t>PROFESOR INVESTIGADOR</t>
  </si>
  <si>
    <t>FRANCISCO JAVIER</t>
  </si>
  <si>
    <t>OCHOA</t>
  </si>
  <si>
    <t>ESTRELLA</t>
  </si>
  <si>
    <t xml:space="preserve">HILLO 01/02/2018 VISITAR INSTALACIONES DEL CENTRO NICDET </t>
  </si>
  <si>
    <t>METZLI</t>
  </si>
  <si>
    <t>CARRAZCO</t>
  </si>
  <si>
    <t>MARQUEZ</t>
  </si>
  <si>
    <t xml:space="preserve">OBR 30/01/2018 ATENDER ASUINTOS ACADEMICO ADMINISTRATIVOS DE LA EXTENSION ITESCA ALAMOS </t>
  </si>
  <si>
    <t>ROCIO</t>
  </si>
  <si>
    <t>GRAJEDA</t>
  </si>
  <si>
    <t>CABALLERO</t>
  </si>
  <si>
    <t xml:space="preserve">MEX 15-16/02/2018 ASISTIR A LA REPLICA DE LAS OBSERVACIONES REALIZADAS AL PROGRAMA DE ING EN GESTION EMPRESARIAL, POR CACEI </t>
  </si>
  <si>
    <t>PROFESOR CARRERA ASOCIADO</t>
  </si>
  <si>
    <t>BERENICE</t>
  </si>
  <si>
    <t>LUNA</t>
  </si>
  <si>
    <t>PONCE</t>
  </si>
  <si>
    <t>JEFE DEPARTAMENTO</t>
  </si>
  <si>
    <t xml:space="preserve">HILLO 15-16/02/2018 ENTREGAR EXPEDIENTES PARA TRAMITE DE CEDULA Y CERTIFICADO DE ANTECEDENTES ACADEMICOS </t>
  </si>
  <si>
    <t xml:space="preserve">HILLO 15-16/02/2018 ATENDER REUNION DE TRABAJO EN ISAF PARA REVISION DE OBSERVACIONES Y REVISION DE SALDOS EN ISSSTESON </t>
  </si>
  <si>
    <t>SUBDIRECTOR SERV. ADMVOS</t>
  </si>
  <si>
    <t>HILLO 19/02/2018 PRESENTAR REQUERIMIENTO DE AMPLIACION PRESUPUESTARIA Y JUSTIFICACION DEL MISMO ANTE LA SEC</t>
  </si>
  <si>
    <t>HILLO 20-21/02/2018 TRASLADAR PERSONAL ADMVO. A  REUNION DE TRASPARENCIA</t>
  </si>
  <si>
    <t>ANALISTA TECNICO AUXILIAR</t>
  </si>
  <si>
    <t>KAREN</t>
  </si>
  <si>
    <t>VALDEZ</t>
  </si>
  <si>
    <t>RUIZ</t>
  </si>
  <si>
    <t>HILLO 20-23/02/2018 ASISTIR A JORNADA DE PROGRAMA ESTATAL DE CAPACITACION 2018 IMPARTIDO POR EL INAI</t>
  </si>
  <si>
    <t>HILLO 21-23/02/2018 ASISTIR A DIRECCION DE INFORMACION Y EVALUACION PARA VER ASUNTOS DEL MANUAL DE TRAMITES Y SERVICIOS</t>
  </si>
  <si>
    <t>HILLO 21-23/02/2018 ASISTIR A PRIMER JORNADA OBLIGATORIA EN EL MARCO DEL PROGRAMA ESTATAL DE CAPACITACION</t>
  </si>
  <si>
    <t>HILLO 22-23/02/2018 ASISTIR A PRIMERA JORNADA OBLIGATORIA EN EL MARCO PROGRAMA ESTATAL DE CAPACITACION</t>
  </si>
  <si>
    <t>LUIS ALBERTO</t>
  </si>
  <si>
    <t>VALENCIA</t>
  </si>
  <si>
    <t>TEHUACAN,PUEBLA 25/02-02/03/2018 PARTICIPACION DE ALUMNOS EN EL ENEC 2018</t>
  </si>
  <si>
    <t>PUEBLA</t>
  </si>
  <si>
    <t>LEOPOLDO</t>
  </si>
  <si>
    <t>QUIRIARTE</t>
  </si>
  <si>
    <t>MEXICO 27/02-01/03/2018 ENTREGA DOCUMENTOS DE PROYECTOS DE CONVOCATORIA PADES 2018</t>
  </si>
  <si>
    <t xml:space="preserve">HILLO 02/02/2018 TRASLADO DE PERSONAL A LA SEC DE HACIENDA PARA REVISION DE LICITACIONES </t>
  </si>
  <si>
    <t>HILLO 02/02/2018 REUNION EN SECRETARIA DE HACIENDA PARA VERIFICAR LAS LICITACIONES</t>
  </si>
  <si>
    <t>HILLO 10/02/2018 ENTREGA INFORMES OFICINAS DE LA SEC</t>
  </si>
  <si>
    <t>DANIA ADELINE</t>
  </si>
  <si>
    <t>GONZALEZ</t>
  </si>
  <si>
    <t>GUERRERO</t>
  </si>
  <si>
    <t xml:space="preserve">OBR 12/02/2018 ATENDER ASUNTOS ACADEMICOS Y ADMVOS DE LA EXT ALAMOS </t>
  </si>
  <si>
    <t>GLORIA PATRICIA</t>
  </si>
  <si>
    <t xml:space="preserve"> GUAYMAS 13/02/2018 VISITAR INSTALACIONES DE LA PLANTA METRONIC EN MAQUILAS TETAKAWI </t>
  </si>
  <si>
    <t>PROFESOR DE CARRERA</t>
  </si>
  <si>
    <t>NORMA AIDEE</t>
  </si>
  <si>
    <t xml:space="preserve">HILLO 13/02/2018 REALIZAR TRAMITES DE ISSSTESON </t>
  </si>
  <si>
    <t>HILLO 13/02/2018 TRASLADAR A PERSONAL A OFICINA DE ISSSTESON</t>
  </si>
  <si>
    <t>GUAYMAS 13/02/2018 TRASLADO DE PERSONAL ACADEMICO Y ALUMNOS A MAQUILA TETAKAWI</t>
  </si>
  <si>
    <t>OBREGON 12/02/2018 ATENDER ASUNTOS ACADEMICOS Y ADMVOS</t>
  </si>
  <si>
    <t>VICAM 14/02/2018 TRASLADAR A LA RONDALLA A EXTENSION VICAM</t>
  </si>
  <si>
    <t xml:space="preserve"> ALAMOS 15/02/2018 REALIZAR TRABAJOS DE MTTO EN EXTENSION ITESCA </t>
  </si>
  <si>
    <t>JESUS ANTONIO</t>
  </si>
  <si>
    <t>LANDAVAZO</t>
  </si>
  <si>
    <t xml:space="preserve"> HILLO 16/02/2018 TRASLADO DE PERSONAL PARA ATENDER REUNION DE TRANSPARENCIA </t>
  </si>
  <si>
    <t>ALAMOS 15/02/2018 MANTENIMIENTO GENERAL DE ITESCA</t>
  </si>
  <si>
    <t>HILLO 15/02/2018 ATENDER DUDAS SOBRE EL PORTAL DE TRASPARENCIA</t>
  </si>
  <si>
    <t xml:space="preserve">HILLO 15/02/2018 REUNION DE TRABAJO EN OFICINAS DE LA SEC </t>
  </si>
  <si>
    <t>ALAMOS 14/02/2018 RECOGER EXPEDIENTES PARA TRAMITE DE RESIDENCIAS</t>
  </si>
  <si>
    <t>SECRETARIA</t>
  </si>
  <si>
    <t>ELIZABETH</t>
  </si>
  <si>
    <t>VERDUGO</t>
  </si>
  <si>
    <t>ARELLANO</t>
  </si>
  <si>
    <t>ALCARAZ</t>
  </si>
  <si>
    <t>NAVOJOA 17/02/2018 PARTICIPAR EN TORNEO DE TKD EN LA UNIVERSIDAD DE SONORA REGION SUR</t>
  </si>
  <si>
    <t>NAVOJOA</t>
  </si>
  <si>
    <t>ESTACION DON 20/02/2018 TRASLADAR PERSONAL PARA OFERTA EDUCATIVA EN CECYTES</t>
  </si>
  <si>
    <t>ESTACION DON</t>
  </si>
  <si>
    <t>HILLO 20/02/2018 ASISTIR A REUNION DE GRUPO TECNICO ESPECIAL PARA PLANEACION Y PRESUPUESTACION DE EDUCACION SUPERIOR</t>
  </si>
  <si>
    <t xml:space="preserve">OBR 19/02/2018 ATENDER ASUNTOS  ACADEMICO ADMINISTRATIVOS DE LA EXTENSION ITESCA </t>
  </si>
  <si>
    <t>HILLO 21/02/2018 ASISTIR A REUNIONN DE TRABAJO EN LA SEC</t>
  </si>
  <si>
    <t>HIRAM</t>
  </si>
  <si>
    <t>ALVAREZ</t>
  </si>
  <si>
    <t>VELAZQUEZ</t>
  </si>
  <si>
    <t>ALAMOS 24/02/2018 IMPARTIR MATERIA DE TICS PARA EL DESARROLLO EMPRESARIAL</t>
  </si>
  <si>
    <t>LORENZO LORETO</t>
  </si>
  <si>
    <t xml:space="preserve">GARCIA </t>
  </si>
  <si>
    <t>GAMEZ</t>
  </si>
  <si>
    <t xml:space="preserve">ALAMS 24/02/2018 ATENDER REUNION DE TRABAJO EN EXTENSION ITESCA </t>
  </si>
  <si>
    <t>OBREGON 27/02/2018 ATENDER ASUNTOS ACADEMICOS Y ADMINISTRATIVOS</t>
  </si>
  <si>
    <t>HILLO 27/02/2018 TRASLADAR PERSONAL ACADEMICO A CAPACITACION A SECRETARIA DE LA CONTRALORIA</t>
  </si>
  <si>
    <t>ALAMOS 27/02/2018 TRASLADO DE ALUMNOS A PLATICA DE BECAS</t>
  </si>
  <si>
    <t>HILLO 27/02/2018 REUNION DE PLANEACION Y EVALUACION DE PROYECTOS GRUPO TECNICO DE INV Y POSGRADO</t>
  </si>
  <si>
    <t>OBR 27/02/2018 ATENDER ASUNTOS ACADEMICO ADMINISTRATIVOS DE LA EXTENSION ITESCA</t>
  </si>
  <si>
    <t>SUBDIRECTOR ACADMEICO</t>
  </si>
  <si>
    <t>OLGA MARGARITA</t>
  </si>
  <si>
    <t>ARAUX</t>
  </si>
  <si>
    <t xml:space="preserve">HILLO 27/02/2018 CAPACITACION EN LA SECRETARIA DE CONTRALORIA </t>
  </si>
  <si>
    <t>NOGALES 01-03/03/2018 RECUPERACION DE DOCUMENTOS DE ALUMNOS DE MAESTRIA</t>
  </si>
  <si>
    <t>ADMINISTRADOR DE AREA</t>
  </si>
  <si>
    <t>VERONICA</t>
  </si>
  <si>
    <t>SANCHEZ</t>
  </si>
  <si>
    <t>HILLO 02-03/03/2018 ENTREGA DE CONTRATOS EN LA CONSEJERIA JURIDICA</t>
  </si>
  <si>
    <t>HILLO 07-08/03/2018 VISITAR INSTALACIONES DE CONTRALORIA DEL EDO., ACTUALIZACION DEL RETS Y CARTA COMPROMISO</t>
  </si>
  <si>
    <t xml:space="preserve">FRANCISCO  </t>
  </si>
  <si>
    <t>VEGA</t>
  </si>
  <si>
    <t xml:space="preserve">HILLO 7-08/03/2018 VISITAR INSTALACIONES DE LA CONTRALORIA DEL ESTADO, ACTUALIZACION DEL RETS </t>
  </si>
  <si>
    <t>HILLO 14-15/03/2018 COMPLEMENTO LLEGADA DE LA CD DE MEXICO</t>
  </si>
  <si>
    <t>MEXICO 11-14/03/2018 SEGUIMIENTO A REGISTRO DE CARRERA DE INGENIERIA EN GEOCIENCIAS Y CAPACITACION DE TRAMITE DE CEDULA FEDERAL</t>
  </si>
  <si>
    <t>ALAMOS 10-11/03/2018 ASISTIR A PREMIACION DE LA BIENAL REGIONAL DE ARQUITECTURA</t>
  </si>
  <si>
    <t xml:space="preserve">HILLO 21-23/03/2018 RECIBIR CAPACITACION SOBRE EL USO DEL SISTEMA SAACG.NET,  ATENDER REUNION EN SEC </t>
  </si>
  <si>
    <t>HILLO 21-23/03/2018 CERTIFICAR TITULOS DE ALUMNOS EGRESADOS Y REALIZAR TRAMITE DE CEDULAS EN LA SEC</t>
  </si>
  <si>
    <t>GUADALAJARA 07-15/03/2018 REALIZAR VISITA ACADEMICA A CONOCER FUNCIONES Y PROCESOS Y EQUIPAMENTO DEL AREA DE TECNOLOGIAS DE INFORMACION</t>
  </si>
  <si>
    <t>JALISCO</t>
  </si>
  <si>
    <t>GUADALAJARA</t>
  </si>
  <si>
    <t xml:space="preserve">CESAR </t>
  </si>
  <si>
    <t>ZAZUETA</t>
  </si>
  <si>
    <t>VILLAVICENCIO</t>
  </si>
  <si>
    <t>JUAN MANUEL</t>
  </si>
  <si>
    <t>CORRALES</t>
  </si>
  <si>
    <t>CHIH 22-25/03/2018 VIAJE ACADEMICO A MINAS SUBTERRANEAS</t>
  </si>
  <si>
    <t>CHIHUAHUA</t>
  </si>
  <si>
    <t xml:space="preserve">CUL 16-17/03/2018 CIAJE ACADEMICO A PRESA SANALONA </t>
  </si>
  <si>
    <t>SINALOA</t>
  </si>
  <si>
    <t>CULIACAN</t>
  </si>
  <si>
    <t>ALAMOS 01/03/2018 VISITA A EXTENSION PARA FOMA DE FOTOGRAFIA DE 2DA GENERACION</t>
  </si>
  <si>
    <t>COORDINADOR JURIDICO</t>
  </si>
  <si>
    <t>LUIS ALEJANDRO</t>
  </si>
  <si>
    <t>SALGUERO</t>
  </si>
  <si>
    <t>GUZMAN</t>
  </si>
  <si>
    <t>HILLO 05-06/03/2018 PRESENTAR DENUNCIA EN LA CONTRALORIA POR OBSERVACIONES DE ISSSTESON</t>
  </si>
  <si>
    <t>GUAYMAS 03/03/2018 TRASLADO ALUMNOS Y MAESTROS A CAÑON DE NACAPULE</t>
  </si>
  <si>
    <t xml:space="preserve">ELSA </t>
  </si>
  <si>
    <t xml:space="preserve">GUAYMAS 03/03/2018 ASISTIR A RESERVA DE NACAPULE CON ALUMNOS DE IGGM DE PALEONTOLOGIA </t>
  </si>
  <si>
    <t>TERESITA</t>
  </si>
  <si>
    <t>BURGOS</t>
  </si>
  <si>
    <t xml:space="preserve">HILLO 02/03/2018 ASISTIR A CRUSO DE CAPACITACION AL CENTRO DE INVESTIGACION GEOLOGICA DE UNAM </t>
  </si>
  <si>
    <t>HILLO 02/03/2018 TRASLADAR PERSONAL DOCENTE A CURSO AL CENTRO DE INVESTIGACION GEOLOGICA DE UNAM</t>
  </si>
  <si>
    <t>BALDOMERO</t>
  </si>
  <si>
    <t>LUCERO</t>
  </si>
  <si>
    <t xml:space="preserve">HILLO 5/03/2018 REUNION DE TRABAJO EN NICDET </t>
  </si>
  <si>
    <t>DAGOBERTO</t>
  </si>
  <si>
    <t>RENDON</t>
  </si>
  <si>
    <t>JOSE EFREN</t>
  </si>
  <si>
    <t>RUELAS</t>
  </si>
  <si>
    <t>JOSE GPE</t>
  </si>
  <si>
    <t>CASTRO</t>
  </si>
  <si>
    <t>POFESOR CARRERA ASOCIADO</t>
  </si>
  <si>
    <t>JUAN EDUARDO</t>
  </si>
  <si>
    <t xml:space="preserve">AGUILAR </t>
  </si>
  <si>
    <t>ANGELES</t>
  </si>
  <si>
    <t>SUBDIRECTOR DE INVESTIGACION Y POSGRADO</t>
  </si>
  <si>
    <t>JUAN ENRIQUE</t>
  </si>
  <si>
    <t>PALOMARES</t>
  </si>
  <si>
    <t>NEFTALI</t>
  </si>
  <si>
    <t>MARCIAL</t>
  </si>
  <si>
    <t>BALDERRAMA</t>
  </si>
  <si>
    <t>HILLO 05/03/2018 TRASLADO ALUMNOOS Y MAESTROS A VIAJE ACADEMICO</t>
  </si>
  <si>
    <t>ALAMOS 07/03/2018 TRASLADAR A PERSONAL ADMVO PARA PLATICAS DE RESIDENCIAS Y SEGURO</t>
  </si>
  <si>
    <t xml:space="preserve">Subdirección de Vinculación </t>
  </si>
  <si>
    <t>MARIA GUADALUPE</t>
  </si>
  <si>
    <t>CUEVAS</t>
  </si>
  <si>
    <t xml:space="preserve">ALAMOS 07/03/2018 IMPARTIR PLATICA DE RESIDENCIAS PROFESIONALES Y DEL SEGURO FACULTATIVO </t>
  </si>
  <si>
    <t>PAULINA</t>
  </si>
  <si>
    <t>TAUTIMES</t>
  </si>
  <si>
    <t>DELGADO</t>
  </si>
  <si>
    <t>FLAVIO</t>
  </si>
  <si>
    <t>MUÑOZ</t>
  </si>
  <si>
    <t>JUAN JOSE</t>
  </si>
  <si>
    <t>DELFIN</t>
  </si>
  <si>
    <t>VASQUEZ</t>
  </si>
  <si>
    <t xml:space="preserve"> HILLO 05/03/2018 REUNION DE TRABAJO EN INSTALACIONES DEL CENTRO NICDET </t>
  </si>
  <si>
    <t>VICAM 08/03/2018 TRASLADAR ALUMNNOS DE VICAM A AEROPUESTO DE OBREGON Y A DIFERENTES EMPRESAS DE OBREGON</t>
  </si>
  <si>
    <t xml:space="preserve">HILLO 07/03/2018 PRIMERA ASAMBLEA GENERAL ORDINARIA DE COEPES Y REUNION EN SRIA DE HACIENDA </t>
  </si>
  <si>
    <t xml:space="preserve">HILLO 07/03/2018 ASISTIR LA ASAMBLEA GRAL DE COEPES </t>
  </si>
  <si>
    <t>MENDOZA</t>
  </si>
  <si>
    <t>ALAMOS 13/03/2018 INSTALAR Y CONFIGURAR IMPRESORAS EN LOS EQUIPOS DE LA EXTENSION</t>
  </si>
  <si>
    <t xml:space="preserve">ALAMOS 12/03/2018 TRASLADO DE EQUIPO DE FUTBOL A ENCUENTRO AMISTOSO </t>
  </si>
  <si>
    <t xml:space="preserve">ALAMOS 13/03/2018 CAMBIO DE BIENES MUEBLES EN LA EXTENSION ITESCA </t>
  </si>
  <si>
    <t>PROFESOR ASIGNATURA</t>
  </si>
  <si>
    <t>JOSE ALBERTO</t>
  </si>
  <si>
    <t>GERMAN</t>
  </si>
  <si>
    <t>ARMENTA</t>
  </si>
  <si>
    <t xml:space="preserve">ALAMOS 12/03/2018 PARTICIPAR EN COPA ITESCA </t>
  </si>
  <si>
    <t>OBR 06/03/2018 ATENDER ASUNTOS ACADEMICO ADMINISTRATIVOS DE LA EXTENSION ITESCA</t>
  </si>
  <si>
    <t>HILLO 15/03/2018 TRASLADAR A MAESTRO Y ALUMNOS A VISITA ACADEMICA A AEROPUERTO</t>
  </si>
  <si>
    <t xml:space="preserve">HILLO 14/03/2018 TRASLADAR ALUMNOS Y MAESTRO  A FABRICA DE SOFTWARE DEVELOPMENT </t>
  </si>
  <si>
    <t>OBREGON 13/03/2018 ATENDER ASUNTOS ACADEMICOS Y ADMVOS DE ITESCA ALAMOS</t>
  </si>
  <si>
    <t>VICAM 13/03/2018 MANTENIMIENTO GENERAL</t>
  </si>
  <si>
    <t xml:space="preserve">VICAM 14/03/2018 TRABAJOS DE MTTO EN EXTENSION ITESCA </t>
  </si>
  <si>
    <t xml:space="preserve">OBR 13/03/2018 ATENDER ASUNTOS ACADEMICOS ADMINISTRATIVOS DE LA EXTENSION ITESCA </t>
  </si>
  <si>
    <t>JUAN SALVADOR</t>
  </si>
  <si>
    <t>HERNANDEZ</t>
  </si>
  <si>
    <t>GOMEZ</t>
  </si>
  <si>
    <t>HILLO 14/03/2018 VISITA A FABRICA DE SOFTWARE CON ALUMNOS DE MATERIA CALIDAD DE SOFTWARE D ISC</t>
  </si>
  <si>
    <t>HILLO 15/03/2018 REUNION PARA REVISION PAPELES Y JUSTIFICACION DE LAS AMPLIACIONES PRESUPUESTALES</t>
  </si>
  <si>
    <t>HILLO 15/03/2018 REUNION PARA REVISION DE PAPELES Y JUSTIFICACION DE AMPLIACIONES DE PRESUPUESTO 2018</t>
  </si>
  <si>
    <t>CLAUDIA</t>
  </si>
  <si>
    <t>PAEZ</t>
  </si>
  <si>
    <t>MURRIETA</t>
  </si>
  <si>
    <t xml:space="preserve">ALAMOS 16/03/2018 ATENDER TITULACION EN EXTENSION ITESCA </t>
  </si>
  <si>
    <t>FRANCISCA GPE</t>
  </si>
  <si>
    <t>REYES</t>
  </si>
  <si>
    <t xml:space="preserve">DANIELA </t>
  </si>
  <si>
    <t>FUENTE</t>
  </si>
  <si>
    <t>MORENO</t>
  </si>
  <si>
    <t>MARIA ELSA</t>
  </si>
  <si>
    <t>CARBAJAL</t>
  </si>
  <si>
    <t>MILLAN</t>
  </si>
  <si>
    <t xml:space="preserve"> ALAMOS 16/03/2018 REUNION DE ACADEMICAS EN EXTENSION ITESCA </t>
  </si>
  <si>
    <t xml:space="preserve">ALAMOS 16/03/2018 ASISTI A EXAMEN PROFESIONAL EN EXTENSION ITESCA </t>
  </si>
  <si>
    <t>LYLIA ELSA</t>
  </si>
  <si>
    <t>VIDAURRAZAGA</t>
  </si>
  <si>
    <t xml:space="preserve">SN IGNACIO RM 16/03/2018 VISITA A SALINA DE LOBOS </t>
  </si>
  <si>
    <t>SAN IGNACIO</t>
  </si>
  <si>
    <t xml:space="preserve">ALAMOS 21/03/2018 TRASLADO DE MOBILIARIO Y EQUIPO PARA EVENTO DE HOLI RUN </t>
  </si>
  <si>
    <t xml:space="preserve">VICAM  16-21/03/2018 TRASLADO DE  MOBILIARIO Y EQUIPO PARA EVENTO DE HOLI RUN </t>
  </si>
  <si>
    <t>HILLO 20/03/2018 ASISTIR A ISSSTESON A REVISAR ESTATUS DE PENSIONES</t>
  </si>
  <si>
    <t>JUAN</t>
  </si>
  <si>
    <t>GRIJALVA</t>
  </si>
  <si>
    <t>TAPIA</t>
  </si>
  <si>
    <t>ALAMSO 20/03/2018 ASISTIR A INAUGURACION SEGUNDA SEMANA DE INGENIERIA INDUSTRIAL</t>
  </si>
  <si>
    <t>ALAMOS 16/03/2018 EXAMEN PROFESIONAL ITESCA ALAMOS</t>
  </si>
  <si>
    <t>VICAM 16-21/03/2018 TRASLADO DE MOBILIARIO Y EQUIPO PARA EVENTO JOLI RUN</t>
  </si>
  <si>
    <t>POTAM 16/03/2018 APOYO A TRASLADO DE GRUPOS REPRESENTATIVOS DE CECYTES</t>
  </si>
  <si>
    <t>POTAM</t>
  </si>
  <si>
    <t>ALAMOS 21/03/2018 TRASLADO DE MOBILIARIOS Y EQUIPO A EVENTO HOLI RUN</t>
  </si>
  <si>
    <t>SAN IGNACIO RIO MUERTO 16/03/2018 TRASLADAR ALUMNOS Y MAESTROS A EMPRESA SALINA DE LOBOS</t>
  </si>
  <si>
    <t>HILLO 16/03/2018 ASISTIR A SEGUNDA REUNON DE GRUPO TECNICO ESPECIAL PARA PLANEACIO Y PRESUPUESTACION DE EDUCACION SUPERIOR</t>
  </si>
  <si>
    <t xml:space="preserve">LUIS ALBERTO </t>
  </si>
  <si>
    <t>ALAMOS 16/03/2018 EXAMEN PROFESIONAL EN ITESCA</t>
  </si>
  <si>
    <t xml:space="preserve">VICAM 23/03/2018 TRASLADO, INSTALACION Y DESMONTE DE MOBILIARIO POR EVENTO DE FRANCOFONIA </t>
  </si>
  <si>
    <t>ALAMOS 21/03/2018 TRASLADAR A BATUCADA</t>
  </si>
  <si>
    <t>VICAM 23/03/2018 TRASLADO INSTALACION Y DESMONTAR MOBILIARIO PARA EVENTO FRANCOFONIA</t>
  </si>
  <si>
    <t>dirección General</t>
  </si>
  <si>
    <t xml:space="preserve">NAV 12/03/2018 ATENDER PROMCION CECYTES-COBACH </t>
  </si>
  <si>
    <t xml:space="preserve"> OBR 21/03/2018 ATENDRE ASUNTOS ACADEMICO ADMINISTRATIVOS DE LA EXTENSION ALAMOS </t>
  </si>
  <si>
    <t xml:space="preserve">HILLO 22/03/2018 ENTREGA DOCUMENTACION A ISAF </t>
  </si>
  <si>
    <t>HILLO 27/03/2018 REUNION DE GABINETE CONVOCADA POR LA C GOBERNADORA</t>
  </si>
  <si>
    <t xml:space="preserve">HILLO 27/03/2018 REUNION DE GABINETE CONVOCADA POR LA C. GOBERNADORA </t>
  </si>
  <si>
    <t>VIATICOS EN EL PAIS</t>
  </si>
  <si>
    <t>GASTO DE CAMINO</t>
  </si>
  <si>
    <t>CUOTAS</t>
  </si>
  <si>
    <t>COMBUSTIBLES</t>
  </si>
  <si>
    <t>PASAJES TERRESTRES NACIONALES</t>
  </si>
  <si>
    <t>PASAJES AEREOS</t>
  </si>
  <si>
    <t>PASJES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</si>
</sst>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2" xfId="0" applyBorder="1"/>
    <xf numFmtId="0" fontId="0" fillId="3" borderId="0" xfId="0" applyFill="1" applyBorder="1"/>
    <xf numFmtId="0" fontId="3" fillId="0" borderId="2" xfId="0" applyFont="1" applyBorder="1"/>
    <xf numFmtId="0" fontId="3" fillId="0" borderId="0" xfId="0" applyFont="1" applyProtection="1"/>
    <xf numFmtId="0" fontId="0" fillId="0" borderId="2" xfId="0" applyBorder="1" applyAlignment="1">
      <alignment vertical="justify"/>
    </xf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vertical="justify"/>
    </xf>
    <xf numFmtId="0" fontId="3" fillId="3" borderId="0" xfId="0" applyFont="1" applyFill="1" applyBorder="1" applyProtection="1"/>
    <xf numFmtId="0" fontId="3" fillId="3" borderId="0" xfId="0" applyFont="1" applyFill="1" applyBorder="1"/>
    <xf numFmtId="0" fontId="0" fillId="3" borderId="0" xfId="0" applyFill="1" applyBorder="1" applyAlignment="1" applyProtection="1"/>
    <xf numFmtId="0" fontId="0" fillId="0" borderId="0" xfId="0" applyBorder="1" applyAlignment="1" applyProtection="1"/>
    <xf numFmtId="14" fontId="3" fillId="3" borderId="0" xfId="0" applyNumberFormat="1" applyFont="1" applyFill="1" applyBorder="1" applyProtection="1"/>
    <xf numFmtId="0" fontId="0" fillId="3" borderId="0" xfId="0" applyFill="1" applyBorder="1" applyProtection="1"/>
    <xf numFmtId="0" fontId="0" fillId="0" borderId="0" xfId="0" applyAlignment="1" applyProtection="1">
      <alignment vertical="justify"/>
    </xf>
    <xf numFmtId="0" fontId="3" fillId="0" borderId="0" xfId="0" applyFont="1" applyAlignment="1" applyProtection="1">
      <alignment vertical="justify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/>
    <xf numFmtId="0" fontId="0" fillId="3" borderId="0" xfId="0" applyFill="1" applyProtection="1"/>
    <xf numFmtId="4" fontId="0" fillId="3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1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6">
        <v>43101</v>
      </c>
      <c r="C8" s="6">
        <v>43189</v>
      </c>
      <c r="D8" t="s">
        <v>90</v>
      </c>
      <c r="F8" s="7" t="s">
        <v>114</v>
      </c>
      <c r="G8" s="7" t="s">
        <v>114</v>
      </c>
      <c r="H8" s="8" t="s">
        <v>115</v>
      </c>
      <c r="I8" s="9" t="s">
        <v>116</v>
      </c>
      <c r="J8" s="10" t="s">
        <v>117</v>
      </c>
      <c r="K8" s="10" t="s">
        <v>118</v>
      </c>
      <c r="L8" t="s">
        <v>101</v>
      </c>
      <c r="M8" s="11" t="s">
        <v>119</v>
      </c>
      <c r="N8" t="s">
        <v>103</v>
      </c>
      <c r="Q8" s="10" t="s">
        <v>120</v>
      </c>
      <c r="R8" s="10" t="s">
        <v>121</v>
      </c>
      <c r="S8" s="10" t="s">
        <v>122</v>
      </c>
      <c r="T8" s="10" t="s">
        <v>120</v>
      </c>
      <c r="U8" s="10" t="s">
        <v>121</v>
      </c>
      <c r="V8" s="10" t="s">
        <v>123</v>
      </c>
      <c r="W8" s="11" t="s">
        <v>119</v>
      </c>
      <c r="X8" s="12">
        <v>43109</v>
      </c>
      <c r="Y8" s="13">
        <v>43110</v>
      </c>
      <c r="Z8">
        <v>1</v>
      </c>
      <c r="AA8" s="14">
        <f>850+400+780.02</f>
        <v>2030.02</v>
      </c>
      <c r="AB8" s="14">
        <v>19.98</v>
      </c>
      <c r="AG8" t="s">
        <v>124</v>
      </c>
      <c r="AH8" s="6">
        <v>43215</v>
      </c>
      <c r="AI8" s="6">
        <v>43215</v>
      </c>
    </row>
    <row r="9" spans="1:36" ht="75" x14ac:dyDescent="0.25">
      <c r="A9">
        <v>2018</v>
      </c>
      <c r="B9" s="6">
        <v>43101</v>
      </c>
      <c r="C9" s="6">
        <v>43189</v>
      </c>
      <c r="D9" t="s">
        <v>90</v>
      </c>
      <c r="F9" s="15" t="s">
        <v>125</v>
      </c>
      <c r="G9" s="15" t="s">
        <v>125</v>
      </c>
      <c r="H9" s="8" t="s">
        <v>126</v>
      </c>
      <c r="I9" s="16" t="s">
        <v>127</v>
      </c>
      <c r="J9" s="10" t="s">
        <v>128</v>
      </c>
      <c r="K9" s="10" t="s">
        <v>128</v>
      </c>
      <c r="L9" t="s">
        <v>101</v>
      </c>
      <c r="M9" s="17" t="s">
        <v>129</v>
      </c>
      <c r="N9" t="s">
        <v>103</v>
      </c>
      <c r="Q9" s="18" t="s">
        <v>120</v>
      </c>
      <c r="R9" s="18" t="s">
        <v>121</v>
      </c>
      <c r="S9" s="18" t="s">
        <v>122</v>
      </c>
      <c r="T9" s="18" t="s">
        <v>120</v>
      </c>
      <c r="U9" s="18" t="s">
        <v>121</v>
      </c>
      <c r="V9" s="18" t="s">
        <v>130</v>
      </c>
      <c r="W9" s="17" t="s">
        <v>129</v>
      </c>
      <c r="X9" s="13">
        <v>43110</v>
      </c>
      <c r="Y9" s="13">
        <v>43113</v>
      </c>
      <c r="Z9">
        <v>2</v>
      </c>
      <c r="AA9" s="14">
        <f>2550+400+2560.04</f>
        <v>5510.04</v>
      </c>
      <c r="AB9" s="14">
        <v>0</v>
      </c>
      <c r="AG9" t="s">
        <v>124</v>
      </c>
      <c r="AH9" s="6">
        <v>43215</v>
      </c>
      <c r="AI9" s="6">
        <v>43215</v>
      </c>
    </row>
    <row r="10" spans="1:36" ht="75" x14ac:dyDescent="0.25">
      <c r="A10">
        <v>2018</v>
      </c>
      <c r="B10" s="6">
        <v>43101</v>
      </c>
      <c r="C10" s="6">
        <v>43189</v>
      </c>
      <c r="D10" t="s">
        <v>90</v>
      </c>
      <c r="F10" s="15" t="s">
        <v>125</v>
      </c>
      <c r="G10" s="15" t="s">
        <v>125</v>
      </c>
      <c r="H10" s="8" t="s">
        <v>131</v>
      </c>
      <c r="I10" s="16" t="s">
        <v>132</v>
      </c>
      <c r="J10" s="18" t="s">
        <v>133</v>
      </c>
      <c r="K10" s="18" t="s">
        <v>134</v>
      </c>
      <c r="L10" t="s">
        <v>101</v>
      </c>
      <c r="M10" s="17" t="s">
        <v>135</v>
      </c>
      <c r="N10" t="s">
        <v>103</v>
      </c>
      <c r="Q10" s="18" t="s">
        <v>120</v>
      </c>
      <c r="R10" s="18" t="s">
        <v>121</v>
      </c>
      <c r="S10" s="18" t="s">
        <v>122</v>
      </c>
      <c r="T10" s="18" t="s">
        <v>120</v>
      </c>
      <c r="U10" s="18" t="s">
        <v>121</v>
      </c>
      <c r="V10" s="18" t="s">
        <v>130</v>
      </c>
      <c r="W10" s="17" t="s">
        <v>135</v>
      </c>
      <c r="X10" s="13">
        <v>43110</v>
      </c>
      <c r="Y10" s="13">
        <v>43113</v>
      </c>
      <c r="Z10">
        <v>3</v>
      </c>
      <c r="AA10" s="14">
        <f>2550+400</f>
        <v>2950</v>
      </c>
      <c r="AB10" s="14">
        <v>0</v>
      </c>
      <c r="AG10" t="s">
        <v>124</v>
      </c>
      <c r="AH10" s="6">
        <v>43215</v>
      </c>
      <c r="AI10" s="6">
        <v>43215</v>
      </c>
    </row>
    <row r="11" spans="1:36" ht="75" x14ac:dyDescent="0.25">
      <c r="A11">
        <v>2018</v>
      </c>
      <c r="B11" s="6">
        <v>43101</v>
      </c>
      <c r="C11" s="6">
        <v>43189</v>
      </c>
      <c r="D11" t="s">
        <v>90</v>
      </c>
      <c r="F11" s="15" t="s">
        <v>136</v>
      </c>
      <c r="G11" s="15" t="s">
        <v>136</v>
      </c>
      <c r="H11" s="8" t="s">
        <v>131</v>
      </c>
      <c r="I11" s="16" t="s">
        <v>137</v>
      </c>
      <c r="J11" s="18" t="s">
        <v>138</v>
      </c>
      <c r="K11" s="18"/>
      <c r="L11" t="s">
        <v>101</v>
      </c>
      <c r="M11" s="17" t="s">
        <v>135</v>
      </c>
      <c r="N11" t="s">
        <v>103</v>
      </c>
      <c r="Q11" s="18" t="s">
        <v>120</v>
      </c>
      <c r="R11" s="18" t="s">
        <v>121</v>
      </c>
      <c r="S11" s="18" t="s">
        <v>122</v>
      </c>
      <c r="T11" s="18" t="s">
        <v>120</v>
      </c>
      <c r="U11" s="18" t="s">
        <v>121</v>
      </c>
      <c r="V11" s="18" t="s">
        <v>130</v>
      </c>
      <c r="W11" s="17" t="s">
        <v>135</v>
      </c>
      <c r="X11" s="13">
        <v>43110</v>
      </c>
      <c r="Y11" s="13">
        <v>43113</v>
      </c>
      <c r="Z11">
        <v>4</v>
      </c>
      <c r="AA11" s="14">
        <f>2100+300</f>
        <v>2400</v>
      </c>
      <c r="AB11" s="14">
        <v>0</v>
      </c>
      <c r="AG11" t="s">
        <v>124</v>
      </c>
      <c r="AH11" s="6">
        <v>43215</v>
      </c>
      <c r="AI11" s="6">
        <v>43215</v>
      </c>
    </row>
    <row r="12" spans="1:36" ht="90" x14ac:dyDescent="0.25">
      <c r="A12">
        <v>2018</v>
      </c>
      <c r="B12" s="6">
        <v>43101</v>
      </c>
      <c r="C12" s="6">
        <v>43189</v>
      </c>
      <c r="D12" t="s">
        <v>90</v>
      </c>
      <c r="F12" s="15" t="s">
        <v>139</v>
      </c>
      <c r="G12" s="15" t="s">
        <v>139</v>
      </c>
      <c r="H12" s="8" t="s">
        <v>131</v>
      </c>
      <c r="I12" s="19" t="s">
        <v>140</v>
      </c>
      <c r="J12" s="18" t="s">
        <v>141</v>
      </c>
      <c r="K12" s="18" t="s">
        <v>142</v>
      </c>
      <c r="L12" t="s">
        <v>101</v>
      </c>
      <c r="M12" s="17" t="s">
        <v>143</v>
      </c>
      <c r="N12" t="s">
        <v>103</v>
      </c>
      <c r="Q12" s="18" t="s">
        <v>120</v>
      </c>
      <c r="R12" s="18" t="s">
        <v>121</v>
      </c>
      <c r="S12" s="18" t="s">
        <v>122</v>
      </c>
      <c r="T12" s="18" t="s">
        <v>120</v>
      </c>
      <c r="U12" s="18" t="s">
        <v>121</v>
      </c>
      <c r="V12" s="18" t="s">
        <v>144</v>
      </c>
      <c r="W12" s="17" t="s">
        <v>143</v>
      </c>
      <c r="X12" s="13">
        <v>43117</v>
      </c>
      <c r="Y12" s="13">
        <v>43120</v>
      </c>
      <c r="Z12">
        <v>5</v>
      </c>
      <c r="AA12" s="14">
        <f>2100+300</f>
        <v>2400</v>
      </c>
      <c r="AB12" s="14">
        <v>0</v>
      </c>
      <c r="AG12" t="s">
        <v>124</v>
      </c>
      <c r="AH12" s="6">
        <v>43215</v>
      </c>
      <c r="AI12" s="6">
        <v>43215</v>
      </c>
    </row>
    <row r="13" spans="1:36" ht="90" x14ac:dyDescent="0.25">
      <c r="A13">
        <v>2018</v>
      </c>
      <c r="B13" s="6">
        <v>43101</v>
      </c>
      <c r="C13" s="6">
        <v>43189</v>
      </c>
      <c r="D13" t="s">
        <v>90</v>
      </c>
      <c r="F13" s="15" t="s">
        <v>136</v>
      </c>
      <c r="G13" s="15" t="s">
        <v>136</v>
      </c>
      <c r="H13" s="8" t="s">
        <v>131</v>
      </c>
      <c r="I13" s="16" t="s">
        <v>137</v>
      </c>
      <c r="J13" s="18" t="s">
        <v>138</v>
      </c>
      <c r="K13" s="18"/>
      <c r="L13" t="s">
        <v>101</v>
      </c>
      <c r="M13" s="17" t="s">
        <v>143</v>
      </c>
      <c r="N13" t="s">
        <v>103</v>
      </c>
      <c r="Q13" s="18" t="s">
        <v>120</v>
      </c>
      <c r="R13" s="18" t="s">
        <v>121</v>
      </c>
      <c r="S13" s="18" t="s">
        <v>122</v>
      </c>
      <c r="T13" s="18" t="s">
        <v>120</v>
      </c>
      <c r="U13" s="18" t="s">
        <v>121</v>
      </c>
      <c r="V13" s="18" t="s">
        <v>144</v>
      </c>
      <c r="W13" s="17" t="s">
        <v>143</v>
      </c>
      <c r="X13" s="13">
        <v>43117</v>
      </c>
      <c r="Y13" s="13">
        <v>43120</v>
      </c>
      <c r="Z13">
        <v>6</v>
      </c>
      <c r="AA13" s="14">
        <v>2400</v>
      </c>
      <c r="AB13" s="14">
        <v>0</v>
      </c>
      <c r="AG13" t="s">
        <v>124</v>
      </c>
      <c r="AH13" s="6">
        <v>43215</v>
      </c>
      <c r="AI13" s="6">
        <v>43215</v>
      </c>
    </row>
    <row r="14" spans="1:36" ht="90" x14ac:dyDescent="0.25">
      <c r="A14">
        <v>2018</v>
      </c>
      <c r="B14" s="6">
        <v>43101</v>
      </c>
      <c r="C14" s="6">
        <v>43189</v>
      </c>
      <c r="D14" t="s">
        <v>90</v>
      </c>
      <c r="F14" s="15" t="s">
        <v>125</v>
      </c>
      <c r="G14" s="15" t="s">
        <v>125</v>
      </c>
      <c r="H14" s="8" t="s">
        <v>131</v>
      </c>
      <c r="I14" s="16" t="s">
        <v>132</v>
      </c>
      <c r="J14" s="18" t="s">
        <v>133</v>
      </c>
      <c r="K14" s="18" t="s">
        <v>134</v>
      </c>
      <c r="L14" t="s">
        <v>101</v>
      </c>
      <c r="M14" s="17" t="s">
        <v>143</v>
      </c>
      <c r="N14" t="s">
        <v>103</v>
      </c>
      <c r="Q14" s="18" t="s">
        <v>120</v>
      </c>
      <c r="R14" s="18" t="s">
        <v>121</v>
      </c>
      <c r="S14" s="18" t="s">
        <v>122</v>
      </c>
      <c r="T14" s="18" t="s">
        <v>120</v>
      </c>
      <c r="U14" s="18" t="s">
        <v>121</v>
      </c>
      <c r="V14" s="18" t="s">
        <v>144</v>
      </c>
      <c r="W14" s="17" t="s">
        <v>143</v>
      </c>
      <c r="X14" s="13">
        <v>43117</v>
      </c>
      <c r="Y14" s="13">
        <v>43120</v>
      </c>
      <c r="Z14">
        <v>7</v>
      </c>
      <c r="AA14" s="14">
        <f>2550+400</f>
        <v>2950</v>
      </c>
      <c r="AB14" s="14">
        <v>0</v>
      </c>
      <c r="AG14" t="s">
        <v>124</v>
      </c>
      <c r="AH14" s="6">
        <v>43215</v>
      </c>
      <c r="AI14" s="6">
        <v>43215</v>
      </c>
    </row>
    <row r="15" spans="1:36" ht="60" x14ac:dyDescent="0.25">
      <c r="A15">
        <v>2018</v>
      </c>
      <c r="B15" s="6">
        <v>43101</v>
      </c>
      <c r="C15" s="6">
        <v>43189</v>
      </c>
      <c r="D15" t="s">
        <v>90</v>
      </c>
      <c r="F15" s="15" t="s">
        <v>125</v>
      </c>
      <c r="G15" s="15" t="s">
        <v>125</v>
      </c>
      <c r="H15" s="8" t="s">
        <v>126</v>
      </c>
      <c r="I15" s="16" t="s">
        <v>127</v>
      </c>
      <c r="J15" s="18" t="s">
        <v>128</v>
      </c>
      <c r="K15" s="18" t="s">
        <v>128</v>
      </c>
      <c r="L15" t="s">
        <v>101</v>
      </c>
      <c r="M15" s="17" t="s">
        <v>145</v>
      </c>
      <c r="N15" t="s">
        <v>103</v>
      </c>
      <c r="Q15" s="18" t="s">
        <v>120</v>
      </c>
      <c r="R15" s="18" t="s">
        <v>121</v>
      </c>
      <c r="S15" s="18" t="s">
        <v>122</v>
      </c>
      <c r="T15" s="18" t="s">
        <v>120</v>
      </c>
      <c r="U15" s="18" t="s">
        <v>121</v>
      </c>
      <c r="V15" s="18" t="s">
        <v>144</v>
      </c>
      <c r="W15" s="17" t="s">
        <v>145</v>
      </c>
      <c r="X15" s="13">
        <v>43117</v>
      </c>
      <c r="Y15" s="13">
        <v>43120</v>
      </c>
      <c r="Z15">
        <v>8</v>
      </c>
      <c r="AA15" s="14">
        <f>2550+400+2500</f>
        <v>5450</v>
      </c>
      <c r="AB15" s="14">
        <v>0</v>
      </c>
      <c r="AG15" t="s">
        <v>124</v>
      </c>
      <c r="AH15" s="6">
        <v>43215</v>
      </c>
      <c r="AI15" s="6">
        <v>43215</v>
      </c>
    </row>
    <row r="16" spans="1:36" ht="45" x14ac:dyDescent="0.25">
      <c r="A16">
        <v>2018</v>
      </c>
      <c r="B16" s="6">
        <v>43101</v>
      </c>
      <c r="C16" s="6">
        <v>43189</v>
      </c>
      <c r="D16" t="s">
        <v>90</v>
      </c>
      <c r="F16" s="15" t="s">
        <v>146</v>
      </c>
      <c r="G16" s="15" t="s">
        <v>146</v>
      </c>
      <c r="H16" s="8" t="s">
        <v>131</v>
      </c>
      <c r="I16" s="16" t="s">
        <v>147</v>
      </c>
      <c r="J16" s="18" t="s">
        <v>148</v>
      </c>
      <c r="K16" s="18" t="s">
        <v>149</v>
      </c>
      <c r="L16" t="s">
        <v>101</v>
      </c>
      <c r="M16" s="17" t="s">
        <v>150</v>
      </c>
      <c r="N16" t="s">
        <v>103</v>
      </c>
      <c r="Q16" s="18" t="s">
        <v>120</v>
      </c>
      <c r="R16" s="18" t="s">
        <v>121</v>
      </c>
      <c r="S16" s="18" t="s">
        <v>122</v>
      </c>
      <c r="T16" s="18" t="s">
        <v>120</v>
      </c>
      <c r="U16" s="18" t="s">
        <v>121</v>
      </c>
      <c r="V16" s="18" t="s">
        <v>151</v>
      </c>
      <c r="W16" s="17" t="s">
        <v>150</v>
      </c>
      <c r="X16" s="13">
        <v>43123</v>
      </c>
      <c r="Y16" s="13">
        <v>43124</v>
      </c>
      <c r="Z16">
        <v>9</v>
      </c>
      <c r="AA16" s="14">
        <f>1400+1400</f>
        <v>2800</v>
      </c>
      <c r="AB16" s="14">
        <v>0</v>
      </c>
      <c r="AG16" t="s">
        <v>124</v>
      </c>
      <c r="AH16" s="6">
        <v>43215</v>
      </c>
      <c r="AI16" s="6">
        <v>43215</v>
      </c>
    </row>
    <row r="17" spans="1:35" ht="45" x14ac:dyDescent="0.25">
      <c r="A17">
        <v>2018</v>
      </c>
      <c r="B17" s="6">
        <v>43101</v>
      </c>
      <c r="C17" s="6">
        <v>43189</v>
      </c>
      <c r="D17" t="s">
        <v>90</v>
      </c>
      <c r="F17" s="15" t="s">
        <v>125</v>
      </c>
      <c r="G17" s="15" t="s">
        <v>125</v>
      </c>
      <c r="H17" s="8" t="s">
        <v>126</v>
      </c>
      <c r="I17" s="16" t="s">
        <v>127</v>
      </c>
      <c r="J17" s="18" t="s">
        <v>128</v>
      </c>
      <c r="K17" s="18" t="s">
        <v>128</v>
      </c>
      <c r="L17" t="s">
        <v>101</v>
      </c>
      <c r="M17" s="17" t="s">
        <v>152</v>
      </c>
      <c r="N17" t="s">
        <v>103</v>
      </c>
      <c r="Q17" s="18" t="s">
        <v>120</v>
      </c>
      <c r="R17" s="18" t="s">
        <v>121</v>
      </c>
      <c r="S17" s="18" t="s">
        <v>122</v>
      </c>
      <c r="T17" s="18" t="s">
        <v>120</v>
      </c>
      <c r="U17" s="18" t="s">
        <v>121</v>
      </c>
      <c r="V17" s="18" t="s">
        <v>151</v>
      </c>
      <c r="W17" s="17" t="s">
        <v>152</v>
      </c>
      <c r="X17" s="13">
        <v>43125</v>
      </c>
      <c r="Y17" s="13">
        <v>43126</v>
      </c>
      <c r="Z17">
        <v>10</v>
      </c>
      <c r="AA17" s="14">
        <f>850+400+1200</f>
        <v>2450</v>
      </c>
      <c r="AB17" s="14">
        <v>0</v>
      </c>
      <c r="AG17" t="s">
        <v>124</v>
      </c>
      <c r="AH17" s="6">
        <v>43215</v>
      </c>
      <c r="AI17" s="6">
        <v>43215</v>
      </c>
    </row>
    <row r="18" spans="1:35" ht="60" x14ac:dyDescent="0.25">
      <c r="A18">
        <v>2018</v>
      </c>
      <c r="B18" s="6">
        <v>43101</v>
      </c>
      <c r="C18" s="6">
        <v>43189</v>
      </c>
      <c r="D18" t="s">
        <v>90</v>
      </c>
      <c r="F18" s="15" t="s">
        <v>125</v>
      </c>
      <c r="G18" s="15" t="s">
        <v>125</v>
      </c>
      <c r="H18" s="8" t="s">
        <v>126</v>
      </c>
      <c r="I18" s="16" t="s">
        <v>127</v>
      </c>
      <c r="J18" s="18" t="s">
        <v>128</v>
      </c>
      <c r="K18" s="18" t="s">
        <v>128</v>
      </c>
      <c r="L18" t="s">
        <v>101</v>
      </c>
      <c r="M18" s="17" t="s">
        <v>153</v>
      </c>
      <c r="N18" t="s">
        <v>103</v>
      </c>
      <c r="Q18" s="18" t="s">
        <v>120</v>
      </c>
      <c r="R18" s="18" t="s">
        <v>121</v>
      </c>
      <c r="S18" s="18" t="s">
        <v>122</v>
      </c>
      <c r="T18" s="18" t="s">
        <v>120</v>
      </c>
      <c r="U18" s="18" t="s">
        <v>121</v>
      </c>
      <c r="V18" s="18" t="s">
        <v>151</v>
      </c>
      <c r="W18" s="17" t="s">
        <v>153</v>
      </c>
      <c r="X18" s="13">
        <v>43130</v>
      </c>
      <c r="Y18" s="13">
        <v>43131</v>
      </c>
      <c r="Z18">
        <v>11</v>
      </c>
      <c r="AA18" s="14">
        <f>850+400+1200</f>
        <v>2450</v>
      </c>
      <c r="AB18" s="14">
        <v>0</v>
      </c>
      <c r="AG18" t="s">
        <v>124</v>
      </c>
      <c r="AH18" s="6">
        <v>43215</v>
      </c>
      <c r="AI18" s="6">
        <v>43215</v>
      </c>
    </row>
    <row r="19" spans="1:35" ht="45" x14ac:dyDescent="0.25">
      <c r="A19">
        <v>2018</v>
      </c>
      <c r="B19" s="6">
        <v>43101</v>
      </c>
      <c r="C19" s="6">
        <v>43189</v>
      </c>
      <c r="D19" t="s">
        <v>90</v>
      </c>
      <c r="F19" s="15" t="s">
        <v>154</v>
      </c>
      <c r="G19" s="15" t="s">
        <v>154</v>
      </c>
      <c r="H19" s="8" t="s">
        <v>155</v>
      </c>
      <c r="I19" s="16" t="s">
        <v>156</v>
      </c>
      <c r="J19" s="18" t="s">
        <v>157</v>
      </c>
      <c r="K19" s="18" t="s">
        <v>158</v>
      </c>
      <c r="L19" t="s">
        <v>101</v>
      </c>
      <c r="M19" s="17" t="s">
        <v>159</v>
      </c>
      <c r="N19" t="s">
        <v>103</v>
      </c>
      <c r="Q19" s="18" t="s">
        <v>120</v>
      </c>
      <c r="R19" s="18" t="s">
        <v>121</v>
      </c>
      <c r="S19" s="18" t="s">
        <v>122</v>
      </c>
      <c r="T19" s="18" t="s">
        <v>120</v>
      </c>
      <c r="U19" s="18" t="s">
        <v>160</v>
      </c>
      <c r="V19" s="18" t="s">
        <v>160</v>
      </c>
      <c r="W19" s="17" t="s">
        <v>159</v>
      </c>
      <c r="X19" s="13">
        <v>43132</v>
      </c>
      <c r="Y19" s="13">
        <v>43135</v>
      </c>
      <c r="Z19">
        <v>12</v>
      </c>
      <c r="AA19" s="14">
        <f>5250+500+700+10494</f>
        <v>16944</v>
      </c>
      <c r="AB19" s="14">
        <v>300</v>
      </c>
      <c r="AG19" t="s">
        <v>124</v>
      </c>
      <c r="AH19" s="6">
        <v>43215</v>
      </c>
      <c r="AI19" s="6">
        <v>43215</v>
      </c>
    </row>
    <row r="20" spans="1:35" ht="45" x14ac:dyDescent="0.25">
      <c r="A20">
        <v>2018</v>
      </c>
      <c r="B20" s="6">
        <v>43101</v>
      </c>
      <c r="C20" s="6">
        <v>43189</v>
      </c>
      <c r="D20" t="s">
        <v>90</v>
      </c>
      <c r="F20" s="15" t="s">
        <v>161</v>
      </c>
      <c r="G20" s="15" t="s">
        <v>161</v>
      </c>
      <c r="H20" s="8" t="s">
        <v>155</v>
      </c>
      <c r="I20" s="16" t="s">
        <v>162</v>
      </c>
      <c r="J20" s="18" t="s">
        <v>163</v>
      </c>
      <c r="K20" s="18" t="s">
        <v>164</v>
      </c>
      <c r="L20" t="s">
        <v>101</v>
      </c>
      <c r="M20" s="17" t="s">
        <v>159</v>
      </c>
      <c r="N20" t="s">
        <v>103</v>
      </c>
      <c r="Q20" s="18" t="s">
        <v>120</v>
      </c>
      <c r="R20" s="18" t="s">
        <v>121</v>
      </c>
      <c r="S20" s="18" t="s">
        <v>122</v>
      </c>
      <c r="T20" s="18" t="s">
        <v>120</v>
      </c>
      <c r="U20" s="18" t="s">
        <v>160</v>
      </c>
      <c r="V20" s="18" t="s">
        <v>160</v>
      </c>
      <c r="W20" s="17" t="s">
        <v>159</v>
      </c>
      <c r="X20" s="13">
        <v>43132</v>
      </c>
      <c r="Y20" s="13">
        <v>43135</v>
      </c>
      <c r="Z20">
        <v>13</v>
      </c>
      <c r="AA20" s="14">
        <f>3600+400+12813.36</f>
        <v>16813.36</v>
      </c>
      <c r="AB20" s="14">
        <v>0</v>
      </c>
      <c r="AG20" t="s">
        <v>124</v>
      </c>
      <c r="AH20" s="6">
        <v>43215</v>
      </c>
      <c r="AI20" s="6">
        <v>43215</v>
      </c>
    </row>
    <row r="21" spans="1:35" ht="60" x14ac:dyDescent="0.25">
      <c r="A21">
        <v>2018</v>
      </c>
      <c r="B21" s="6">
        <v>43101</v>
      </c>
      <c r="C21" s="6">
        <v>43189</v>
      </c>
      <c r="D21" t="s">
        <v>90</v>
      </c>
      <c r="F21" s="15" t="s">
        <v>165</v>
      </c>
      <c r="G21" s="15" t="s">
        <v>165</v>
      </c>
      <c r="H21" s="8" t="s">
        <v>131</v>
      </c>
      <c r="I21" s="16" t="s">
        <v>166</v>
      </c>
      <c r="J21" s="18" t="s">
        <v>167</v>
      </c>
      <c r="K21" s="18" t="s">
        <v>168</v>
      </c>
      <c r="L21" t="s">
        <v>101</v>
      </c>
      <c r="M21" s="17" t="s">
        <v>169</v>
      </c>
      <c r="N21" t="s">
        <v>103</v>
      </c>
      <c r="Q21" s="18" t="s">
        <v>120</v>
      </c>
      <c r="R21" s="18" t="s">
        <v>121</v>
      </c>
      <c r="S21" s="18" t="s">
        <v>122</v>
      </c>
      <c r="T21" s="18" t="s">
        <v>120</v>
      </c>
      <c r="U21" s="18" t="s">
        <v>121</v>
      </c>
      <c r="V21" s="18" t="s">
        <v>123</v>
      </c>
      <c r="W21" s="17" t="s">
        <v>169</v>
      </c>
      <c r="X21" s="13">
        <v>43110</v>
      </c>
      <c r="Y21" s="13">
        <v>43110</v>
      </c>
      <c r="Z21">
        <v>14</v>
      </c>
      <c r="AA21" s="14">
        <v>300</v>
      </c>
      <c r="AB21" s="14">
        <v>0</v>
      </c>
      <c r="AG21" t="s">
        <v>124</v>
      </c>
      <c r="AH21" s="6">
        <v>43215</v>
      </c>
      <c r="AI21" s="6">
        <v>43215</v>
      </c>
    </row>
    <row r="22" spans="1:35" ht="45" x14ac:dyDescent="0.25">
      <c r="A22">
        <v>2018</v>
      </c>
      <c r="B22" s="6">
        <v>43101</v>
      </c>
      <c r="C22" s="6">
        <v>43189</v>
      </c>
      <c r="D22" t="s">
        <v>90</v>
      </c>
      <c r="F22" s="15" t="s">
        <v>125</v>
      </c>
      <c r="G22" s="15" t="s">
        <v>125</v>
      </c>
      <c r="H22" s="8" t="s">
        <v>131</v>
      </c>
      <c r="I22" s="16" t="s">
        <v>170</v>
      </c>
      <c r="J22" s="18" t="s">
        <v>171</v>
      </c>
      <c r="K22" s="18" t="s">
        <v>172</v>
      </c>
      <c r="L22" t="s">
        <v>101</v>
      </c>
      <c r="M22" s="17" t="s">
        <v>173</v>
      </c>
      <c r="N22" t="s">
        <v>103</v>
      </c>
      <c r="Q22" s="18" t="s">
        <v>120</v>
      </c>
      <c r="R22" s="18" t="s">
        <v>121</v>
      </c>
      <c r="S22" s="18" t="s">
        <v>122</v>
      </c>
      <c r="T22" s="18" t="s">
        <v>120</v>
      </c>
      <c r="U22" s="18" t="s">
        <v>121</v>
      </c>
      <c r="V22" s="18" t="s">
        <v>123</v>
      </c>
      <c r="W22" s="17" t="s">
        <v>173</v>
      </c>
      <c r="X22" s="13">
        <v>43108</v>
      </c>
      <c r="Y22" s="13">
        <v>43108</v>
      </c>
      <c r="Z22">
        <v>15</v>
      </c>
      <c r="AA22" s="14">
        <f>400+800</f>
        <v>1200</v>
      </c>
      <c r="AB22" s="14">
        <v>0</v>
      </c>
      <c r="AG22" t="s">
        <v>124</v>
      </c>
      <c r="AH22" s="6">
        <v>43215</v>
      </c>
      <c r="AI22" s="6">
        <v>43215</v>
      </c>
    </row>
    <row r="23" spans="1:35" ht="60" x14ac:dyDescent="0.25">
      <c r="A23">
        <v>2018</v>
      </c>
      <c r="B23" s="6">
        <v>43101</v>
      </c>
      <c r="C23" s="6">
        <v>43189</v>
      </c>
      <c r="D23" t="s">
        <v>90</v>
      </c>
      <c r="F23" s="15" t="s">
        <v>174</v>
      </c>
      <c r="G23" s="15" t="s">
        <v>174</v>
      </c>
      <c r="H23" s="8" t="s">
        <v>131</v>
      </c>
      <c r="I23" s="16" t="s">
        <v>175</v>
      </c>
      <c r="J23" s="18" t="s">
        <v>168</v>
      </c>
      <c r="K23" s="18" t="s">
        <v>176</v>
      </c>
      <c r="L23" t="s">
        <v>101</v>
      </c>
      <c r="M23" s="17" t="s">
        <v>177</v>
      </c>
      <c r="N23" t="s">
        <v>103</v>
      </c>
      <c r="Q23" s="18" t="s">
        <v>120</v>
      </c>
      <c r="R23" s="18" t="s">
        <v>121</v>
      </c>
      <c r="S23" s="18" t="s">
        <v>122</v>
      </c>
      <c r="T23" s="18" t="s">
        <v>120</v>
      </c>
      <c r="U23" s="18" t="s">
        <v>121</v>
      </c>
      <c r="V23" s="18" t="s">
        <v>123</v>
      </c>
      <c r="W23" s="17" t="s">
        <v>177</v>
      </c>
      <c r="X23" s="13">
        <v>43110</v>
      </c>
      <c r="Y23" s="13">
        <v>43110</v>
      </c>
      <c r="Z23">
        <v>16</v>
      </c>
      <c r="AA23" s="14">
        <f>300+296+1704</f>
        <v>2300</v>
      </c>
      <c r="AB23" s="14">
        <v>0</v>
      </c>
      <c r="AG23" t="s">
        <v>124</v>
      </c>
      <c r="AH23" s="6">
        <v>43215</v>
      </c>
      <c r="AI23" s="6">
        <v>43215</v>
      </c>
    </row>
    <row r="24" spans="1:35" ht="75" x14ac:dyDescent="0.25">
      <c r="A24">
        <v>2018</v>
      </c>
      <c r="B24" s="6">
        <v>43101</v>
      </c>
      <c r="C24" s="6">
        <v>43189</v>
      </c>
      <c r="D24" t="s">
        <v>90</v>
      </c>
      <c r="F24" s="8" t="s">
        <v>114</v>
      </c>
      <c r="G24" s="20" t="s">
        <v>114</v>
      </c>
      <c r="H24" s="8" t="s">
        <v>115</v>
      </c>
      <c r="I24" s="16" t="s">
        <v>178</v>
      </c>
      <c r="J24" s="18" t="s">
        <v>133</v>
      </c>
      <c r="K24" s="18" t="s">
        <v>179</v>
      </c>
      <c r="L24" t="s">
        <v>101</v>
      </c>
      <c r="M24" s="17" t="s">
        <v>180</v>
      </c>
      <c r="N24" t="s">
        <v>103</v>
      </c>
      <c r="Q24" s="18" t="s">
        <v>120</v>
      </c>
      <c r="R24" s="18" t="s">
        <v>121</v>
      </c>
      <c r="S24" s="18" t="s">
        <v>122</v>
      </c>
      <c r="T24" s="18" t="s">
        <v>120</v>
      </c>
      <c r="U24" s="18" t="s">
        <v>121</v>
      </c>
      <c r="V24" s="18" t="s">
        <v>181</v>
      </c>
      <c r="W24" s="17" t="s">
        <v>180</v>
      </c>
      <c r="X24" s="13">
        <v>43111</v>
      </c>
      <c r="Y24" s="13">
        <v>43111</v>
      </c>
      <c r="Z24">
        <v>17</v>
      </c>
      <c r="AA24" s="14">
        <f>300+500</f>
        <v>800</v>
      </c>
      <c r="AB24" s="14">
        <v>0</v>
      </c>
      <c r="AG24" t="s">
        <v>124</v>
      </c>
      <c r="AH24" s="6">
        <v>43215</v>
      </c>
      <c r="AI24" s="6">
        <v>43215</v>
      </c>
    </row>
    <row r="25" spans="1:35" ht="75" x14ac:dyDescent="0.25">
      <c r="A25">
        <v>2018</v>
      </c>
      <c r="B25" s="6">
        <v>43101</v>
      </c>
      <c r="C25" s="6">
        <v>43189</v>
      </c>
      <c r="D25" t="s">
        <v>90</v>
      </c>
      <c r="F25" s="15" t="s">
        <v>182</v>
      </c>
      <c r="G25" s="15" t="s">
        <v>182</v>
      </c>
      <c r="H25" s="8" t="s">
        <v>183</v>
      </c>
      <c r="I25" s="16" t="s">
        <v>184</v>
      </c>
      <c r="J25" s="18" t="s">
        <v>185</v>
      </c>
      <c r="K25" s="18" t="s">
        <v>186</v>
      </c>
      <c r="L25" t="s">
        <v>101</v>
      </c>
      <c r="M25" s="17" t="s">
        <v>187</v>
      </c>
      <c r="N25" t="s">
        <v>103</v>
      </c>
      <c r="Q25" s="18" t="s">
        <v>120</v>
      </c>
      <c r="R25" s="18" t="s">
        <v>121</v>
      </c>
      <c r="S25" s="18" t="s">
        <v>122</v>
      </c>
      <c r="T25" s="18" t="s">
        <v>120</v>
      </c>
      <c r="U25" s="18" t="s">
        <v>121</v>
      </c>
      <c r="V25" s="18" t="s">
        <v>181</v>
      </c>
      <c r="W25" s="17" t="s">
        <v>187</v>
      </c>
      <c r="X25" s="13">
        <v>43111</v>
      </c>
      <c r="Y25" s="13">
        <v>43111</v>
      </c>
      <c r="Z25">
        <v>18</v>
      </c>
      <c r="AA25" s="14">
        <v>400</v>
      </c>
      <c r="AB25" s="14">
        <v>0</v>
      </c>
      <c r="AG25" t="s">
        <v>124</v>
      </c>
      <c r="AH25" s="6">
        <v>43215</v>
      </c>
      <c r="AI25" s="6">
        <v>43215</v>
      </c>
    </row>
    <row r="26" spans="1:35" ht="45" x14ac:dyDescent="0.25">
      <c r="A26">
        <v>2018</v>
      </c>
      <c r="B26" s="6">
        <v>43101</v>
      </c>
      <c r="C26" s="6">
        <v>43189</v>
      </c>
      <c r="D26" t="s">
        <v>90</v>
      </c>
      <c r="F26" s="15"/>
      <c r="G26" s="15"/>
      <c r="H26" s="8" t="s">
        <v>131</v>
      </c>
      <c r="I26" s="16" t="s">
        <v>188</v>
      </c>
      <c r="J26" s="18" t="s">
        <v>186</v>
      </c>
      <c r="K26" s="18" t="s">
        <v>189</v>
      </c>
      <c r="L26" t="s">
        <v>101</v>
      </c>
      <c r="M26" s="17" t="s">
        <v>190</v>
      </c>
      <c r="N26" t="s">
        <v>103</v>
      </c>
      <c r="Q26" s="18" t="s">
        <v>120</v>
      </c>
      <c r="R26" s="18" t="s">
        <v>121</v>
      </c>
      <c r="S26" s="18" t="s">
        <v>122</v>
      </c>
      <c r="T26" s="18" t="s">
        <v>120</v>
      </c>
      <c r="U26" s="18" t="s">
        <v>120</v>
      </c>
      <c r="V26" s="18" t="s">
        <v>123</v>
      </c>
      <c r="W26" s="17" t="s">
        <v>190</v>
      </c>
      <c r="X26" s="13">
        <v>43112</v>
      </c>
      <c r="Y26" s="13">
        <v>43112</v>
      </c>
      <c r="Z26">
        <v>19</v>
      </c>
      <c r="AA26" s="14">
        <f>300+800</f>
        <v>1100</v>
      </c>
      <c r="AB26" s="14">
        <v>0</v>
      </c>
      <c r="AG26" t="s">
        <v>124</v>
      </c>
      <c r="AH26" s="6">
        <v>43215</v>
      </c>
      <c r="AI26" s="6">
        <v>43215</v>
      </c>
    </row>
    <row r="27" spans="1:35" ht="75" x14ac:dyDescent="0.25">
      <c r="A27">
        <v>2018</v>
      </c>
      <c r="B27" s="6">
        <v>43101</v>
      </c>
      <c r="C27" s="6">
        <v>43189</v>
      </c>
      <c r="D27" t="s">
        <v>90</v>
      </c>
      <c r="F27" s="8" t="s">
        <v>191</v>
      </c>
      <c r="G27" s="20" t="s">
        <v>191</v>
      </c>
      <c r="H27" s="8" t="s">
        <v>115</v>
      </c>
      <c r="I27" s="16" t="s">
        <v>192</v>
      </c>
      <c r="J27" s="18" t="s">
        <v>193</v>
      </c>
      <c r="K27" s="18" t="s">
        <v>194</v>
      </c>
      <c r="L27" t="s">
        <v>101</v>
      </c>
      <c r="M27" s="17" t="s">
        <v>195</v>
      </c>
      <c r="N27" t="s">
        <v>103</v>
      </c>
      <c r="Q27" s="18" t="s">
        <v>120</v>
      </c>
      <c r="R27" s="18" t="s">
        <v>121</v>
      </c>
      <c r="S27" s="18" t="s">
        <v>122</v>
      </c>
      <c r="T27" s="18" t="s">
        <v>120</v>
      </c>
      <c r="U27" s="18" t="s">
        <v>121</v>
      </c>
      <c r="V27" s="18" t="s">
        <v>151</v>
      </c>
      <c r="W27" s="17" t="s">
        <v>195</v>
      </c>
      <c r="X27" s="13">
        <v>43116</v>
      </c>
      <c r="Y27" s="13">
        <v>43116</v>
      </c>
      <c r="Z27">
        <v>20</v>
      </c>
      <c r="AA27" s="14">
        <v>400</v>
      </c>
      <c r="AB27" s="14">
        <v>0</v>
      </c>
      <c r="AG27" t="s">
        <v>124</v>
      </c>
      <c r="AH27" s="6">
        <v>43215</v>
      </c>
      <c r="AI27" s="6">
        <v>43215</v>
      </c>
    </row>
    <row r="28" spans="1:35" ht="75" x14ac:dyDescent="0.25">
      <c r="A28">
        <v>2018</v>
      </c>
      <c r="B28" s="6">
        <v>43101</v>
      </c>
      <c r="C28" s="6">
        <v>43189</v>
      </c>
      <c r="D28" t="s">
        <v>90</v>
      </c>
      <c r="F28" s="15" t="s">
        <v>196</v>
      </c>
      <c r="G28" s="15" t="s">
        <v>196</v>
      </c>
      <c r="H28" s="8" t="s">
        <v>131</v>
      </c>
      <c r="I28" s="16" t="s">
        <v>197</v>
      </c>
      <c r="J28" s="18" t="s">
        <v>198</v>
      </c>
      <c r="K28" s="18" t="s">
        <v>199</v>
      </c>
      <c r="L28" t="s">
        <v>101</v>
      </c>
      <c r="M28" s="17" t="s">
        <v>195</v>
      </c>
      <c r="N28" t="s">
        <v>103</v>
      </c>
      <c r="Q28" s="18" t="s">
        <v>120</v>
      </c>
      <c r="R28" s="18" t="s">
        <v>121</v>
      </c>
      <c r="S28" s="18" t="s">
        <v>122</v>
      </c>
      <c r="T28" s="18" t="s">
        <v>120</v>
      </c>
      <c r="U28" s="18" t="s">
        <v>121</v>
      </c>
      <c r="V28" s="18" t="s">
        <v>151</v>
      </c>
      <c r="W28" s="17" t="s">
        <v>195</v>
      </c>
      <c r="X28" s="13">
        <v>43116</v>
      </c>
      <c r="Y28" s="13">
        <v>43116</v>
      </c>
      <c r="Z28">
        <v>21</v>
      </c>
      <c r="AA28" s="14">
        <v>300</v>
      </c>
      <c r="AB28" s="14">
        <v>0</v>
      </c>
      <c r="AG28" t="s">
        <v>124</v>
      </c>
      <c r="AH28" s="6">
        <v>43215</v>
      </c>
      <c r="AI28" s="6">
        <v>43215</v>
      </c>
    </row>
    <row r="29" spans="1:35" ht="75" x14ac:dyDescent="0.25">
      <c r="A29">
        <v>2018</v>
      </c>
      <c r="B29" s="6">
        <v>43101</v>
      </c>
      <c r="C29" s="6">
        <v>43189</v>
      </c>
      <c r="D29" t="s">
        <v>90</v>
      </c>
      <c r="F29" s="15" t="s">
        <v>200</v>
      </c>
      <c r="G29" s="15" t="s">
        <v>200</v>
      </c>
      <c r="H29" s="8" t="s">
        <v>131</v>
      </c>
      <c r="I29" s="16" t="s">
        <v>201</v>
      </c>
      <c r="J29" s="18" t="s">
        <v>202</v>
      </c>
      <c r="K29" s="18" t="s">
        <v>203</v>
      </c>
      <c r="L29" t="s">
        <v>101</v>
      </c>
      <c r="M29" s="17" t="s">
        <v>195</v>
      </c>
      <c r="N29" t="s">
        <v>103</v>
      </c>
      <c r="Q29" s="18" t="s">
        <v>120</v>
      </c>
      <c r="R29" s="18" t="s">
        <v>121</v>
      </c>
      <c r="S29" s="18" t="s">
        <v>122</v>
      </c>
      <c r="T29" s="18" t="s">
        <v>120</v>
      </c>
      <c r="U29" s="18" t="s">
        <v>121</v>
      </c>
      <c r="V29" s="18" t="s">
        <v>151</v>
      </c>
      <c r="W29" s="17" t="s">
        <v>195</v>
      </c>
      <c r="X29" s="13">
        <v>43116</v>
      </c>
      <c r="Y29" s="13">
        <v>43116</v>
      </c>
      <c r="Z29">
        <v>22</v>
      </c>
      <c r="AA29" s="14">
        <v>400</v>
      </c>
      <c r="AB29" s="14">
        <v>0</v>
      </c>
      <c r="AG29" t="s">
        <v>124</v>
      </c>
      <c r="AH29" s="6">
        <v>43215</v>
      </c>
      <c r="AI29" s="6">
        <v>43215</v>
      </c>
    </row>
    <row r="30" spans="1:35" ht="75" x14ac:dyDescent="0.25">
      <c r="A30">
        <v>2018</v>
      </c>
      <c r="B30" s="6">
        <v>43101</v>
      </c>
      <c r="C30" s="6">
        <v>43189</v>
      </c>
      <c r="D30" t="s">
        <v>90</v>
      </c>
      <c r="F30" s="15" t="s">
        <v>196</v>
      </c>
      <c r="G30" s="15" t="s">
        <v>196</v>
      </c>
      <c r="H30" s="8" t="s">
        <v>131</v>
      </c>
      <c r="I30" s="16" t="s">
        <v>204</v>
      </c>
      <c r="J30" s="18" t="s">
        <v>205</v>
      </c>
      <c r="K30" s="18" t="s">
        <v>206</v>
      </c>
      <c r="L30" t="s">
        <v>101</v>
      </c>
      <c r="M30" s="17" t="s">
        <v>207</v>
      </c>
      <c r="N30" t="s">
        <v>103</v>
      </c>
      <c r="Q30" s="18" t="s">
        <v>120</v>
      </c>
      <c r="R30" s="18" t="s">
        <v>121</v>
      </c>
      <c r="S30" s="18" t="s">
        <v>122</v>
      </c>
      <c r="T30" s="18" t="s">
        <v>120</v>
      </c>
      <c r="U30" s="18" t="s">
        <v>121</v>
      </c>
      <c r="V30" s="18" t="s">
        <v>151</v>
      </c>
      <c r="W30" s="17" t="s">
        <v>207</v>
      </c>
      <c r="X30" s="13">
        <v>43116</v>
      </c>
      <c r="Y30" s="13">
        <v>43116</v>
      </c>
      <c r="Z30">
        <v>23</v>
      </c>
      <c r="AA30" s="14">
        <f>300+64+1640</f>
        <v>2004</v>
      </c>
      <c r="AB30" s="14">
        <v>0</v>
      </c>
      <c r="AG30" t="s">
        <v>124</v>
      </c>
      <c r="AH30" s="6">
        <v>43215</v>
      </c>
      <c r="AI30" s="6">
        <v>43215</v>
      </c>
    </row>
    <row r="31" spans="1:35" ht="45" x14ac:dyDescent="0.25">
      <c r="A31">
        <v>2018</v>
      </c>
      <c r="B31" s="6">
        <v>43101</v>
      </c>
      <c r="C31" s="6">
        <v>43189</v>
      </c>
      <c r="D31" t="s">
        <v>90</v>
      </c>
      <c r="F31" s="8" t="s">
        <v>174</v>
      </c>
      <c r="G31" s="20" t="s">
        <v>174</v>
      </c>
      <c r="H31" s="8" t="s">
        <v>131</v>
      </c>
      <c r="I31" s="16" t="s">
        <v>208</v>
      </c>
      <c r="J31" s="18" t="s">
        <v>209</v>
      </c>
      <c r="K31" s="18" t="s">
        <v>128</v>
      </c>
      <c r="L31" t="s">
        <v>101</v>
      </c>
      <c r="M31" s="17" t="s">
        <v>210</v>
      </c>
      <c r="N31" t="s">
        <v>103</v>
      </c>
      <c r="Q31" s="18" t="s">
        <v>120</v>
      </c>
      <c r="R31" s="18" t="s">
        <v>121</v>
      </c>
      <c r="S31" s="18" t="s">
        <v>122</v>
      </c>
      <c r="T31" s="18" t="s">
        <v>120</v>
      </c>
      <c r="U31" s="18" t="s">
        <v>121</v>
      </c>
      <c r="V31" s="18" t="s">
        <v>211</v>
      </c>
      <c r="W31" s="17" t="s">
        <v>210</v>
      </c>
      <c r="X31" s="13">
        <v>43119</v>
      </c>
      <c r="Y31" s="13">
        <v>43119</v>
      </c>
      <c r="Z31">
        <v>24</v>
      </c>
      <c r="AA31" s="14">
        <v>300</v>
      </c>
      <c r="AB31" s="14">
        <v>0</v>
      </c>
      <c r="AG31" t="s">
        <v>124</v>
      </c>
      <c r="AH31" s="6">
        <v>43215</v>
      </c>
      <c r="AI31" s="6">
        <v>43215</v>
      </c>
    </row>
    <row r="32" spans="1:35" ht="45" x14ac:dyDescent="0.25">
      <c r="A32">
        <v>2018</v>
      </c>
      <c r="B32" s="6">
        <v>43101</v>
      </c>
      <c r="C32" s="6">
        <v>43189</v>
      </c>
      <c r="D32" t="s">
        <v>90</v>
      </c>
      <c r="F32" s="8" t="s">
        <v>174</v>
      </c>
      <c r="G32" s="20" t="s">
        <v>174</v>
      </c>
      <c r="H32" s="8" t="s">
        <v>131</v>
      </c>
      <c r="I32" s="16" t="s">
        <v>212</v>
      </c>
      <c r="J32" s="18" t="s">
        <v>168</v>
      </c>
      <c r="K32" s="18" t="s">
        <v>213</v>
      </c>
      <c r="L32" t="s">
        <v>101</v>
      </c>
      <c r="M32" s="17" t="s">
        <v>214</v>
      </c>
      <c r="N32" t="s">
        <v>103</v>
      </c>
      <c r="Q32" s="18" t="s">
        <v>120</v>
      </c>
      <c r="R32" s="18" t="s">
        <v>121</v>
      </c>
      <c r="S32" s="18" t="s">
        <v>122</v>
      </c>
      <c r="T32" s="18" t="s">
        <v>120</v>
      </c>
      <c r="U32" s="18" t="s">
        <v>121</v>
      </c>
      <c r="V32" s="18" t="s">
        <v>211</v>
      </c>
      <c r="W32" s="17" t="s">
        <v>214</v>
      </c>
      <c r="X32" s="13">
        <v>43119</v>
      </c>
      <c r="Y32" s="13">
        <v>43119</v>
      </c>
      <c r="Z32">
        <v>25</v>
      </c>
      <c r="AA32" s="14">
        <f>300+500</f>
        <v>800</v>
      </c>
      <c r="AB32" s="14">
        <v>0</v>
      </c>
      <c r="AG32" t="s">
        <v>124</v>
      </c>
      <c r="AH32" s="6">
        <v>43215</v>
      </c>
      <c r="AI32" s="6">
        <v>43215</v>
      </c>
    </row>
    <row r="33" spans="1:35" ht="60" x14ac:dyDescent="0.25">
      <c r="A33">
        <v>2018</v>
      </c>
      <c r="B33" s="6">
        <v>43101</v>
      </c>
      <c r="C33" s="6">
        <v>43189</v>
      </c>
      <c r="D33" t="s">
        <v>90</v>
      </c>
      <c r="F33" s="8" t="s">
        <v>114</v>
      </c>
      <c r="G33" s="20" t="s">
        <v>114</v>
      </c>
      <c r="H33" s="8" t="s">
        <v>115</v>
      </c>
      <c r="I33" s="16" t="s">
        <v>178</v>
      </c>
      <c r="J33" s="18" t="s">
        <v>133</v>
      </c>
      <c r="K33" s="18" t="s">
        <v>179</v>
      </c>
      <c r="L33" t="s">
        <v>101</v>
      </c>
      <c r="M33" s="17" t="s">
        <v>215</v>
      </c>
      <c r="N33" t="s">
        <v>103</v>
      </c>
      <c r="Q33" s="18" t="s">
        <v>120</v>
      </c>
      <c r="R33" s="18" t="s">
        <v>121</v>
      </c>
      <c r="S33" s="18" t="s">
        <v>122</v>
      </c>
      <c r="T33" s="18" t="s">
        <v>120</v>
      </c>
      <c r="U33" s="18" t="s">
        <v>121</v>
      </c>
      <c r="V33" s="18" t="s">
        <v>216</v>
      </c>
      <c r="W33" s="17" t="s">
        <v>215</v>
      </c>
      <c r="X33" s="13">
        <v>43122</v>
      </c>
      <c r="Y33" s="13">
        <v>43122</v>
      </c>
      <c r="Z33">
        <v>26</v>
      </c>
      <c r="AA33" s="14">
        <v>300</v>
      </c>
      <c r="AB33" s="14">
        <v>0</v>
      </c>
      <c r="AG33" t="s">
        <v>124</v>
      </c>
      <c r="AH33" s="6">
        <v>43215</v>
      </c>
      <c r="AI33" s="6">
        <v>43215</v>
      </c>
    </row>
    <row r="34" spans="1:35" ht="60" x14ac:dyDescent="0.25">
      <c r="A34">
        <v>2018</v>
      </c>
      <c r="B34" s="6">
        <v>43101</v>
      </c>
      <c r="C34" s="6">
        <v>43189</v>
      </c>
      <c r="D34" t="s">
        <v>90</v>
      </c>
      <c r="F34" s="8" t="s">
        <v>114</v>
      </c>
      <c r="G34" s="20" t="s">
        <v>114</v>
      </c>
      <c r="H34" s="8" t="s">
        <v>115</v>
      </c>
      <c r="I34" s="16" t="s">
        <v>217</v>
      </c>
      <c r="J34" s="18" t="s">
        <v>218</v>
      </c>
      <c r="K34" s="18" t="s">
        <v>219</v>
      </c>
      <c r="L34" t="s">
        <v>101</v>
      </c>
      <c r="M34" s="17" t="s">
        <v>215</v>
      </c>
      <c r="N34" t="s">
        <v>103</v>
      </c>
      <c r="Q34" s="18" t="s">
        <v>120</v>
      </c>
      <c r="R34" s="18" t="s">
        <v>121</v>
      </c>
      <c r="S34" s="18" t="s">
        <v>122</v>
      </c>
      <c r="T34" s="18" t="s">
        <v>120</v>
      </c>
      <c r="U34" s="18" t="s">
        <v>121</v>
      </c>
      <c r="V34" s="18" t="s">
        <v>216</v>
      </c>
      <c r="W34" s="17" t="s">
        <v>215</v>
      </c>
      <c r="X34" s="13">
        <v>43122</v>
      </c>
      <c r="Y34" s="13">
        <v>43122</v>
      </c>
      <c r="Z34">
        <v>27</v>
      </c>
      <c r="AA34" s="14">
        <v>300</v>
      </c>
      <c r="AB34" s="14">
        <v>0</v>
      </c>
      <c r="AG34" t="s">
        <v>124</v>
      </c>
      <c r="AH34" s="6">
        <v>43215</v>
      </c>
      <c r="AI34" s="6">
        <v>43215</v>
      </c>
    </row>
    <row r="35" spans="1:35" ht="60" x14ac:dyDescent="0.25">
      <c r="A35">
        <v>2018</v>
      </c>
      <c r="B35" s="6">
        <v>43101</v>
      </c>
      <c r="C35" s="6">
        <v>43189</v>
      </c>
      <c r="D35" t="s">
        <v>90</v>
      </c>
      <c r="F35" s="8" t="s">
        <v>196</v>
      </c>
      <c r="G35" s="20" t="s">
        <v>196</v>
      </c>
      <c r="H35" s="8" t="s">
        <v>126</v>
      </c>
      <c r="I35" s="19" t="s">
        <v>220</v>
      </c>
      <c r="J35" s="18" t="s">
        <v>221</v>
      </c>
      <c r="K35" s="18" t="s">
        <v>222</v>
      </c>
      <c r="L35" t="s">
        <v>101</v>
      </c>
      <c r="M35" s="17" t="s">
        <v>223</v>
      </c>
      <c r="N35" t="s">
        <v>103</v>
      </c>
      <c r="Q35" s="18" t="s">
        <v>120</v>
      </c>
      <c r="R35" s="18" t="s">
        <v>121</v>
      </c>
      <c r="S35" s="18" t="s">
        <v>122</v>
      </c>
      <c r="T35" s="18" t="s">
        <v>120</v>
      </c>
      <c r="U35" s="18" t="s">
        <v>121</v>
      </c>
      <c r="V35" s="18" t="s">
        <v>123</v>
      </c>
      <c r="W35" s="17" t="s">
        <v>223</v>
      </c>
      <c r="X35" s="13">
        <v>43124</v>
      </c>
      <c r="Y35" s="13">
        <v>43124</v>
      </c>
      <c r="Z35">
        <v>28</v>
      </c>
      <c r="AA35" s="14">
        <v>300</v>
      </c>
      <c r="AB35" s="14">
        <v>0</v>
      </c>
      <c r="AG35" t="s">
        <v>124</v>
      </c>
      <c r="AH35" s="6">
        <v>43215</v>
      </c>
      <c r="AI35" s="6">
        <v>43215</v>
      </c>
    </row>
    <row r="36" spans="1:35" ht="30" x14ac:dyDescent="0.25">
      <c r="A36">
        <v>2018</v>
      </c>
      <c r="B36" s="6">
        <v>43101</v>
      </c>
      <c r="C36" s="6">
        <v>43189</v>
      </c>
      <c r="D36" t="s">
        <v>90</v>
      </c>
      <c r="F36" s="8" t="s">
        <v>161</v>
      </c>
      <c r="G36" s="20" t="s">
        <v>161</v>
      </c>
      <c r="H36" s="8" t="s">
        <v>224</v>
      </c>
      <c r="I36" s="16" t="s">
        <v>225</v>
      </c>
      <c r="J36" s="18" t="s">
        <v>226</v>
      </c>
      <c r="K36" s="18" t="s">
        <v>227</v>
      </c>
      <c r="L36" t="s">
        <v>101</v>
      </c>
      <c r="M36" s="17" t="s">
        <v>228</v>
      </c>
      <c r="N36" t="s">
        <v>103</v>
      </c>
      <c r="Q36" s="18" t="s">
        <v>120</v>
      </c>
      <c r="R36" s="18" t="s">
        <v>121</v>
      </c>
      <c r="S36" s="18" t="s">
        <v>122</v>
      </c>
      <c r="T36" s="18" t="s">
        <v>120</v>
      </c>
      <c r="U36" s="18" t="s">
        <v>121</v>
      </c>
      <c r="V36" s="18" t="s">
        <v>123</v>
      </c>
      <c r="W36" s="17" t="s">
        <v>228</v>
      </c>
      <c r="X36" s="13">
        <v>43124</v>
      </c>
      <c r="Y36" s="13">
        <v>43124</v>
      </c>
      <c r="Z36">
        <v>29</v>
      </c>
      <c r="AA36" s="14">
        <f>300+158+645</f>
        <v>1103</v>
      </c>
      <c r="AB36" s="14">
        <v>0</v>
      </c>
      <c r="AG36" t="s">
        <v>124</v>
      </c>
      <c r="AH36" s="6">
        <v>43215</v>
      </c>
      <c r="AI36" s="6">
        <v>43215</v>
      </c>
    </row>
    <row r="37" spans="1:35" ht="45" x14ac:dyDescent="0.25">
      <c r="A37">
        <v>2018</v>
      </c>
      <c r="B37" s="6">
        <v>43101</v>
      </c>
      <c r="C37" s="6">
        <v>43189</v>
      </c>
      <c r="D37" t="s">
        <v>90</v>
      </c>
      <c r="F37" s="15" t="s">
        <v>161</v>
      </c>
      <c r="G37" s="21" t="s">
        <v>161</v>
      </c>
      <c r="H37" s="8" t="s">
        <v>155</v>
      </c>
      <c r="I37" s="16" t="s">
        <v>162</v>
      </c>
      <c r="J37" s="18" t="s">
        <v>163</v>
      </c>
      <c r="K37" s="18" t="s">
        <v>164</v>
      </c>
      <c r="L37" t="s">
        <v>101</v>
      </c>
      <c r="M37" s="17" t="s">
        <v>229</v>
      </c>
      <c r="N37" t="s">
        <v>103</v>
      </c>
      <c r="Q37" s="18" t="s">
        <v>120</v>
      </c>
      <c r="R37" s="18" t="s">
        <v>121</v>
      </c>
      <c r="S37" s="18" t="s">
        <v>122</v>
      </c>
      <c r="T37" s="18" t="s">
        <v>120</v>
      </c>
      <c r="U37" s="18" t="s">
        <v>121</v>
      </c>
      <c r="V37" s="18" t="s">
        <v>151</v>
      </c>
      <c r="W37" s="17" t="s">
        <v>229</v>
      </c>
      <c r="X37" s="13">
        <v>43126</v>
      </c>
      <c r="Y37" s="13">
        <v>43126</v>
      </c>
      <c r="Z37">
        <v>30</v>
      </c>
      <c r="AA37" s="14">
        <v>400</v>
      </c>
      <c r="AB37" s="14">
        <v>0</v>
      </c>
      <c r="AG37" t="s">
        <v>124</v>
      </c>
      <c r="AH37" s="6">
        <v>43215</v>
      </c>
      <c r="AI37" s="6">
        <v>43215</v>
      </c>
    </row>
    <row r="38" spans="1:35" ht="45" x14ac:dyDescent="0.25">
      <c r="A38">
        <v>2018</v>
      </c>
      <c r="B38" s="6">
        <v>43101</v>
      </c>
      <c r="C38" s="6">
        <v>43189</v>
      </c>
      <c r="D38" t="s">
        <v>90</v>
      </c>
      <c r="F38" s="15" t="s">
        <v>154</v>
      </c>
      <c r="G38" s="15" t="s">
        <v>154</v>
      </c>
      <c r="H38" s="8" t="s">
        <v>155</v>
      </c>
      <c r="I38" s="16" t="s">
        <v>156</v>
      </c>
      <c r="J38" s="18" t="s">
        <v>157</v>
      </c>
      <c r="K38" s="18" t="s">
        <v>158</v>
      </c>
      <c r="L38" t="s">
        <v>101</v>
      </c>
      <c r="M38" s="17" t="s">
        <v>230</v>
      </c>
      <c r="N38" t="s">
        <v>103</v>
      </c>
      <c r="Q38" s="18" t="s">
        <v>120</v>
      </c>
      <c r="R38" s="18" t="s">
        <v>121</v>
      </c>
      <c r="S38" s="18" t="s">
        <v>122</v>
      </c>
      <c r="T38" s="18" t="s">
        <v>120</v>
      </c>
      <c r="U38" s="18" t="s">
        <v>121</v>
      </c>
      <c r="V38" s="18" t="s">
        <v>151</v>
      </c>
      <c r="W38" s="17" t="s">
        <v>230</v>
      </c>
      <c r="X38" s="13">
        <v>43126</v>
      </c>
      <c r="Y38" s="13">
        <v>43127</v>
      </c>
      <c r="Z38">
        <v>31</v>
      </c>
      <c r="AA38" s="14">
        <v>500</v>
      </c>
      <c r="AB38" s="14">
        <v>0</v>
      </c>
      <c r="AG38" t="s">
        <v>124</v>
      </c>
      <c r="AH38" s="6">
        <v>43215</v>
      </c>
      <c r="AI38" s="6">
        <v>43215</v>
      </c>
    </row>
    <row r="39" spans="1:35" ht="45" x14ac:dyDescent="0.25">
      <c r="A39">
        <v>2018</v>
      </c>
      <c r="B39" s="6">
        <v>43101</v>
      </c>
      <c r="C39" s="6">
        <v>43189</v>
      </c>
      <c r="D39" t="s">
        <v>90</v>
      </c>
      <c r="F39" s="15" t="s">
        <v>191</v>
      </c>
      <c r="G39" s="21" t="s">
        <v>191</v>
      </c>
      <c r="H39" s="8" t="s">
        <v>115</v>
      </c>
      <c r="I39" s="16" t="s">
        <v>192</v>
      </c>
      <c r="J39" s="18" t="s">
        <v>193</v>
      </c>
      <c r="K39" s="18" t="s">
        <v>194</v>
      </c>
      <c r="L39" t="s">
        <v>101</v>
      </c>
      <c r="M39" s="17" t="s">
        <v>231</v>
      </c>
      <c r="N39" t="s">
        <v>103</v>
      </c>
      <c r="Q39" s="18" t="s">
        <v>120</v>
      </c>
      <c r="R39" s="18" t="s">
        <v>121</v>
      </c>
      <c r="S39" s="18" t="s">
        <v>122</v>
      </c>
      <c r="T39" s="18" t="s">
        <v>120</v>
      </c>
      <c r="U39" s="18" t="s">
        <v>121</v>
      </c>
      <c r="V39" s="18" t="s">
        <v>151</v>
      </c>
      <c r="W39" s="17" t="s">
        <v>231</v>
      </c>
      <c r="X39" s="13">
        <v>43130</v>
      </c>
      <c r="Y39" s="13">
        <v>43130</v>
      </c>
      <c r="Z39">
        <v>32</v>
      </c>
      <c r="AA39" s="14">
        <f>400+68+1632</f>
        <v>2100</v>
      </c>
      <c r="AB39" s="14">
        <v>0</v>
      </c>
      <c r="AG39" t="s">
        <v>124</v>
      </c>
      <c r="AH39" s="6">
        <v>43215</v>
      </c>
      <c r="AI39" s="6">
        <v>43215</v>
      </c>
    </row>
    <row r="40" spans="1:35" ht="30" x14ac:dyDescent="0.25">
      <c r="A40">
        <v>2018</v>
      </c>
      <c r="B40" s="6">
        <v>43101</v>
      </c>
      <c r="C40" s="6">
        <v>43189</v>
      </c>
      <c r="D40" t="s">
        <v>90</v>
      </c>
      <c r="F40" s="8" t="s">
        <v>174</v>
      </c>
      <c r="G40" s="20" t="s">
        <v>174</v>
      </c>
      <c r="H40" s="8" t="s">
        <v>131</v>
      </c>
      <c r="I40" s="19" t="s">
        <v>212</v>
      </c>
      <c r="J40" s="18" t="s">
        <v>168</v>
      </c>
      <c r="K40" s="18" t="s">
        <v>213</v>
      </c>
      <c r="L40" t="s">
        <v>101</v>
      </c>
      <c r="M40" s="17" t="s">
        <v>232</v>
      </c>
      <c r="N40" t="s">
        <v>103</v>
      </c>
      <c r="Q40" s="18" t="s">
        <v>120</v>
      </c>
      <c r="R40" s="18" t="s">
        <v>121</v>
      </c>
      <c r="S40" s="18" t="s">
        <v>122</v>
      </c>
      <c r="T40" s="18" t="s">
        <v>120</v>
      </c>
      <c r="U40" s="18" t="s">
        <v>121</v>
      </c>
      <c r="V40" s="18" t="s">
        <v>123</v>
      </c>
      <c r="W40" s="17" t="s">
        <v>232</v>
      </c>
      <c r="X40" s="13">
        <v>43130</v>
      </c>
      <c r="Y40" s="13">
        <v>43130</v>
      </c>
      <c r="Z40">
        <v>33</v>
      </c>
      <c r="AA40" s="14">
        <f>300+600</f>
        <v>900</v>
      </c>
      <c r="AB40" s="14">
        <v>0</v>
      </c>
      <c r="AG40" t="s">
        <v>124</v>
      </c>
      <c r="AH40" s="6">
        <v>43215</v>
      </c>
      <c r="AI40" s="6">
        <v>43215</v>
      </c>
    </row>
    <row r="41" spans="1:35" ht="45" x14ac:dyDescent="0.25">
      <c r="A41">
        <v>2018</v>
      </c>
      <c r="B41" s="6">
        <v>43101</v>
      </c>
      <c r="C41" s="6">
        <v>43189</v>
      </c>
      <c r="D41" t="s">
        <v>90</v>
      </c>
      <c r="F41" s="8" t="s">
        <v>174</v>
      </c>
      <c r="G41" s="20" t="s">
        <v>174</v>
      </c>
      <c r="H41" s="8" t="s">
        <v>131</v>
      </c>
      <c r="I41" s="19" t="s">
        <v>208</v>
      </c>
      <c r="J41" s="18" t="s">
        <v>209</v>
      </c>
      <c r="K41" s="18" t="s">
        <v>128</v>
      </c>
      <c r="L41" t="s">
        <v>101</v>
      </c>
      <c r="M41" s="17" t="s">
        <v>233</v>
      </c>
      <c r="N41" t="s">
        <v>103</v>
      </c>
      <c r="Q41" s="18" t="s">
        <v>120</v>
      </c>
      <c r="R41" s="18" t="s">
        <v>121</v>
      </c>
      <c r="S41" s="18" t="s">
        <v>122</v>
      </c>
      <c r="T41" s="18" t="s">
        <v>120</v>
      </c>
      <c r="U41" s="18" t="s">
        <v>121</v>
      </c>
      <c r="V41" s="18" t="s">
        <v>123</v>
      </c>
      <c r="W41" s="17" t="s">
        <v>233</v>
      </c>
      <c r="X41" s="13">
        <v>43130</v>
      </c>
      <c r="Y41" s="13">
        <v>43130</v>
      </c>
      <c r="Z41">
        <v>34</v>
      </c>
      <c r="AA41" s="14">
        <v>300</v>
      </c>
      <c r="AB41" s="14">
        <v>0</v>
      </c>
      <c r="AG41" t="s">
        <v>124</v>
      </c>
      <c r="AH41" s="6">
        <v>43215</v>
      </c>
      <c r="AI41" s="6">
        <v>43215</v>
      </c>
    </row>
    <row r="42" spans="1:35" ht="45" x14ac:dyDescent="0.25">
      <c r="A42">
        <v>2018</v>
      </c>
      <c r="B42" s="6">
        <v>43101</v>
      </c>
      <c r="C42" s="6">
        <v>43189</v>
      </c>
      <c r="D42" t="s">
        <v>90</v>
      </c>
      <c r="F42" s="15" t="s">
        <v>196</v>
      </c>
      <c r="G42" s="21" t="s">
        <v>196</v>
      </c>
      <c r="H42" s="8" t="s">
        <v>131</v>
      </c>
      <c r="I42" s="16" t="s">
        <v>204</v>
      </c>
      <c r="J42" s="18" t="s">
        <v>205</v>
      </c>
      <c r="K42" s="18" t="s">
        <v>206</v>
      </c>
      <c r="L42" t="s">
        <v>101</v>
      </c>
      <c r="M42" s="17" t="s">
        <v>234</v>
      </c>
      <c r="N42" t="s">
        <v>103</v>
      </c>
      <c r="Q42" s="18" t="s">
        <v>120</v>
      </c>
      <c r="R42" s="18" t="s">
        <v>121</v>
      </c>
      <c r="S42" s="18" t="s">
        <v>122</v>
      </c>
      <c r="T42" s="18" t="s">
        <v>120</v>
      </c>
      <c r="U42" s="18" t="s">
        <v>121</v>
      </c>
      <c r="V42" s="18" t="s">
        <v>151</v>
      </c>
      <c r="W42" s="17" t="s">
        <v>234</v>
      </c>
      <c r="X42" s="13">
        <v>43130</v>
      </c>
      <c r="Y42" s="13">
        <v>43130</v>
      </c>
      <c r="Z42">
        <v>35</v>
      </c>
      <c r="AA42" s="14">
        <v>300</v>
      </c>
      <c r="AB42" s="14">
        <v>0</v>
      </c>
      <c r="AG42" t="s">
        <v>124</v>
      </c>
      <c r="AH42" s="6">
        <v>43215</v>
      </c>
      <c r="AI42" s="6">
        <v>43215</v>
      </c>
    </row>
    <row r="43" spans="1:35" ht="75" x14ac:dyDescent="0.25">
      <c r="A43">
        <v>2018</v>
      </c>
      <c r="B43" s="6">
        <v>43101</v>
      </c>
      <c r="C43" s="6">
        <v>43189</v>
      </c>
      <c r="D43" t="s">
        <v>90</v>
      </c>
      <c r="F43" s="15" t="s">
        <v>182</v>
      </c>
      <c r="G43" s="15" t="s">
        <v>182</v>
      </c>
      <c r="H43" s="8" t="s">
        <v>183</v>
      </c>
      <c r="I43" s="16" t="s">
        <v>235</v>
      </c>
      <c r="J43" s="18" t="s">
        <v>185</v>
      </c>
      <c r="K43" s="18" t="s">
        <v>186</v>
      </c>
      <c r="L43" t="s">
        <v>101</v>
      </c>
      <c r="M43" s="17" t="s">
        <v>236</v>
      </c>
      <c r="N43" t="s">
        <v>103</v>
      </c>
      <c r="Q43" s="18" t="s">
        <v>120</v>
      </c>
      <c r="R43" s="18" t="s">
        <v>121</v>
      </c>
      <c r="S43" s="18" t="s">
        <v>122</v>
      </c>
      <c r="T43" s="18" t="s">
        <v>120</v>
      </c>
      <c r="U43" s="18" t="s">
        <v>121</v>
      </c>
      <c r="V43" s="18" t="s">
        <v>151</v>
      </c>
      <c r="W43" s="17" t="s">
        <v>236</v>
      </c>
      <c r="X43" s="12">
        <v>43132</v>
      </c>
      <c r="Y43" s="13">
        <v>43132</v>
      </c>
      <c r="Z43">
        <v>36</v>
      </c>
      <c r="AA43" s="14">
        <f>400+226+751.66</f>
        <v>1377.6599999999999</v>
      </c>
      <c r="AB43" s="14">
        <v>22.34</v>
      </c>
      <c r="AG43" t="s">
        <v>124</v>
      </c>
      <c r="AH43" s="6">
        <v>43215</v>
      </c>
      <c r="AI43" s="6">
        <v>43215</v>
      </c>
    </row>
    <row r="44" spans="1:35" ht="30" x14ac:dyDescent="0.25">
      <c r="A44">
        <v>2018</v>
      </c>
      <c r="B44" s="6">
        <v>43101</v>
      </c>
      <c r="C44" s="6">
        <v>43189</v>
      </c>
      <c r="D44" t="s">
        <v>90</v>
      </c>
      <c r="F44" s="15" t="s">
        <v>174</v>
      </c>
      <c r="G44" s="21" t="s">
        <v>174</v>
      </c>
      <c r="H44" s="8" t="s">
        <v>155</v>
      </c>
      <c r="I44" s="16" t="s">
        <v>237</v>
      </c>
      <c r="J44" s="18" t="s">
        <v>118</v>
      </c>
      <c r="K44" s="18" t="s">
        <v>238</v>
      </c>
      <c r="L44" t="s">
        <v>101</v>
      </c>
      <c r="M44" s="17" t="s">
        <v>239</v>
      </c>
      <c r="N44" t="s">
        <v>103</v>
      </c>
      <c r="Q44" s="18" t="s">
        <v>120</v>
      </c>
      <c r="R44" s="18" t="s">
        <v>121</v>
      </c>
      <c r="S44" s="18" t="s">
        <v>122</v>
      </c>
      <c r="T44" s="18" t="s">
        <v>120</v>
      </c>
      <c r="U44" s="18" t="s">
        <v>121</v>
      </c>
      <c r="V44" s="18" t="s">
        <v>151</v>
      </c>
      <c r="W44" s="17" t="s">
        <v>239</v>
      </c>
      <c r="X44" s="13">
        <v>43131</v>
      </c>
      <c r="Y44" s="13">
        <v>43131</v>
      </c>
      <c r="Z44">
        <v>37</v>
      </c>
      <c r="AA44" s="14">
        <f>300+68+1132</f>
        <v>1500</v>
      </c>
      <c r="AB44" s="14">
        <v>0</v>
      </c>
      <c r="AG44" t="s">
        <v>124</v>
      </c>
      <c r="AH44" s="6">
        <v>43215</v>
      </c>
      <c r="AI44" s="6">
        <v>43215</v>
      </c>
    </row>
    <row r="45" spans="1:35" ht="45" x14ac:dyDescent="0.25">
      <c r="A45">
        <v>2018</v>
      </c>
      <c r="B45" s="6">
        <v>43101</v>
      </c>
      <c r="C45" s="6">
        <v>43189</v>
      </c>
      <c r="D45" t="s">
        <v>90</v>
      </c>
      <c r="F45" s="8" t="s">
        <v>240</v>
      </c>
      <c r="G45" s="20" t="s">
        <v>240</v>
      </c>
      <c r="H45" s="8" t="s">
        <v>115</v>
      </c>
      <c r="I45" s="16" t="s">
        <v>241</v>
      </c>
      <c r="J45" s="18" t="s">
        <v>242</v>
      </c>
      <c r="K45" s="18" t="s">
        <v>243</v>
      </c>
      <c r="L45" t="s">
        <v>101</v>
      </c>
      <c r="M45" s="17" t="s">
        <v>244</v>
      </c>
      <c r="N45" t="s">
        <v>103</v>
      </c>
      <c r="Q45" s="18" t="s">
        <v>120</v>
      </c>
      <c r="R45" s="18" t="s">
        <v>121</v>
      </c>
      <c r="S45" s="18" t="s">
        <v>122</v>
      </c>
      <c r="T45" s="18" t="s">
        <v>120</v>
      </c>
      <c r="U45" s="18" t="s">
        <v>121</v>
      </c>
      <c r="V45" s="18" t="s">
        <v>151</v>
      </c>
      <c r="W45" s="17" t="s">
        <v>244</v>
      </c>
      <c r="X45" s="13">
        <v>43132</v>
      </c>
      <c r="Y45" s="13">
        <v>43132</v>
      </c>
      <c r="Z45">
        <v>38</v>
      </c>
      <c r="AA45" s="14">
        <v>400</v>
      </c>
      <c r="AB45" s="14">
        <v>0</v>
      </c>
      <c r="AG45" t="s">
        <v>124</v>
      </c>
      <c r="AH45" s="6">
        <v>43215</v>
      </c>
      <c r="AI45" s="6">
        <v>43215</v>
      </c>
    </row>
    <row r="46" spans="1:35" ht="60" x14ac:dyDescent="0.25">
      <c r="A46">
        <v>2018</v>
      </c>
      <c r="B46" s="6">
        <v>43101</v>
      </c>
      <c r="C46" s="6">
        <v>43189</v>
      </c>
      <c r="D46" t="s">
        <v>90</v>
      </c>
      <c r="F46" s="15" t="s">
        <v>114</v>
      </c>
      <c r="G46" s="15" t="s">
        <v>114</v>
      </c>
      <c r="H46" s="8" t="s">
        <v>155</v>
      </c>
      <c r="I46" s="16" t="s">
        <v>245</v>
      </c>
      <c r="J46" s="18" t="s">
        <v>246</v>
      </c>
      <c r="K46" s="18" t="s">
        <v>247</v>
      </c>
      <c r="L46" t="s">
        <v>101</v>
      </c>
      <c r="M46" s="17" t="s">
        <v>248</v>
      </c>
      <c r="N46" t="s">
        <v>103</v>
      </c>
      <c r="Q46" s="18" t="s">
        <v>120</v>
      </c>
      <c r="R46" s="18" t="s">
        <v>121</v>
      </c>
      <c r="S46" s="18" t="s">
        <v>123</v>
      </c>
      <c r="T46" s="18" t="s">
        <v>120</v>
      </c>
      <c r="U46" s="18" t="s">
        <v>121</v>
      </c>
      <c r="V46" s="18" t="s">
        <v>122</v>
      </c>
      <c r="W46" s="17" t="s">
        <v>248</v>
      </c>
      <c r="X46" s="13">
        <v>43130</v>
      </c>
      <c r="Y46" s="13">
        <v>43130</v>
      </c>
      <c r="Z46">
        <v>39</v>
      </c>
      <c r="AA46" s="14">
        <v>1000</v>
      </c>
      <c r="AB46" s="14">
        <v>0</v>
      </c>
      <c r="AG46" t="s">
        <v>124</v>
      </c>
      <c r="AH46" s="6">
        <v>43215</v>
      </c>
      <c r="AI46" s="6">
        <v>43215</v>
      </c>
    </row>
    <row r="47" spans="1:35" ht="90" x14ac:dyDescent="0.25">
      <c r="A47">
        <v>2018</v>
      </c>
      <c r="B47" s="6">
        <v>43101</v>
      </c>
      <c r="C47" s="6">
        <v>43189</v>
      </c>
      <c r="D47" t="s">
        <v>90</v>
      </c>
      <c r="F47" s="8" t="s">
        <v>114</v>
      </c>
      <c r="G47" s="8" t="s">
        <v>114</v>
      </c>
      <c r="H47" s="8" t="s">
        <v>115</v>
      </c>
      <c r="I47" s="19" t="s">
        <v>249</v>
      </c>
      <c r="J47" s="18" t="s">
        <v>250</v>
      </c>
      <c r="K47" s="18" t="s">
        <v>251</v>
      </c>
      <c r="L47" t="s">
        <v>101</v>
      </c>
      <c r="M47" s="17" t="s">
        <v>252</v>
      </c>
      <c r="N47" t="s">
        <v>103</v>
      </c>
      <c r="Q47" s="18" t="s">
        <v>120</v>
      </c>
      <c r="R47" s="18" t="s">
        <v>121</v>
      </c>
      <c r="S47" s="18" t="s">
        <v>122</v>
      </c>
      <c r="T47" s="18" t="s">
        <v>120</v>
      </c>
      <c r="U47" s="18" t="s">
        <v>120</v>
      </c>
      <c r="V47" s="18" t="s">
        <v>120</v>
      </c>
      <c r="W47" s="17" t="s">
        <v>252</v>
      </c>
      <c r="X47" s="13">
        <v>43146</v>
      </c>
      <c r="Y47" s="13">
        <v>43147</v>
      </c>
      <c r="Z47">
        <v>40</v>
      </c>
      <c r="AA47" s="14">
        <f>1200+400+5885</f>
        <v>7485</v>
      </c>
      <c r="AB47" s="14">
        <v>0</v>
      </c>
      <c r="AG47" t="s">
        <v>124</v>
      </c>
      <c r="AH47" s="6">
        <v>43215</v>
      </c>
      <c r="AI47" s="6">
        <v>43215</v>
      </c>
    </row>
    <row r="48" spans="1:35" ht="90" x14ac:dyDescent="0.25">
      <c r="A48">
        <v>2018</v>
      </c>
      <c r="B48" s="6">
        <v>43101</v>
      </c>
      <c r="C48" s="6">
        <v>43189</v>
      </c>
      <c r="D48" t="s">
        <v>90</v>
      </c>
      <c r="F48" s="8" t="s">
        <v>253</v>
      </c>
      <c r="G48" s="8" t="s">
        <v>253</v>
      </c>
      <c r="H48" s="8" t="s">
        <v>115</v>
      </c>
      <c r="I48" s="19" t="s">
        <v>254</v>
      </c>
      <c r="J48" s="18" t="s">
        <v>255</v>
      </c>
      <c r="K48" s="18" t="s">
        <v>256</v>
      </c>
      <c r="L48" t="s">
        <v>101</v>
      </c>
      <c r="M48" s="17" t="s">
        <v>252</v>
      </c>
      <c r="N48" t="s">
        <v>103</v>
      </c>
      <c r="Q48" s="18" t="s">
        <v>120</v>
      </c>
      <c r="R48" s="18" t="s">
        <v>121</v>
      </c>
      <c r="S48" s="18" t="s">
        <v>122</v>
      </c>
      <c r="T48" s="18" t="s">
        <v>120</v>
      </c>
      <c r="U48" s="18" t="s">
        <v>120</v>
      </c>
      <c r="V48" s="18" t="s">
        <v>120</v>
      </c>
      <c r="W48" s="17" t="s">
        <v>252</v>
      </c>
      <c r="X48" s="13">
        <v>43146</v>
      </c>
      <c r="Y48" s="13">
        <v>43147</v>
      </c>
      <c r="Z48">
        <v>41</v>
      </c>
      <c r="AA48" s="14">
        <f>1200+400+1270+5885</f>
        <v>8755</v>
      </c>
      <c r="AB48" s="14">
        <v>0</v>
      </c>
      <c r="AG48" t="s">
        <v>124</v>
      </c>
      <c r="AH48" s="6">
        <v>43215</v>
      </c>
      <c r="AI48" s="6">
        <v>43215</v>
      </c>
    </row>
    <row r="49" spans="1:35" ht="90" x14ac:dyDescent="0.25">
      <c r="A49">
        <v>2018</v>
      </c>
      <c r="B49" s="6">
        <v>43101</v>
      </c>
      <c r="C49" s="6">
        <v>43189</v>
      </c>
      <c r="D49" t="s">
        <v>90</v>
      </c>
      <c r="F49" s="8" t="s">
        <v>257</v>
      </c>
      <c r="G49" s="8" t="s">
        <v>257</v>
      </c>
      <c r="H49" s="8" t="s">
        <v>126</v>
      </c>
      <c r="I49" s="19" t="s">
        <v>127</v>
      </c>
      <c r="J49" s="18" t="s">
        <v>128</v>
      </c>
      <c r="K49" s="18" t="s">
        <v>128</v>
      </c>
      <c r="L49" t="s">
        <v>101</v>
      </c>
      <c r="M49" s="17" t="s">
        <v>258</v>
      </c>
      <c r="N49" t="s">
        <v>103</v>
      </c>
      <c r="Q49" s="18" t="s">
        <v>120</v>
      </c>
      <c r="R49" s="18" t="s">
        <v>121</v>
      </c>
      <c r="S49" s="18" t="s">
        <v>122</v>
      </c>
      <c r="T49" s="18" t="s">
        <v>120</v>
      </c>
      <c r="U49" s="18" t="s">
        <v>121</v>
      </c>
      <c r="V49" s="18" t="s">
        <v>151</v>
      </c>
      <c r="W49" s="17" t="s">
        <v>258</v>
      </c>
      <c r="X49" s="13">
        <v>43146</v>
      </c>
      <c r="Y49" s="13">
        <v>43147</v>
      </c>
      <c r="Z49">
        <v>42</v>
      </c>
      <c r="AA49" s="14">
        <f>850+400+1200</f>
        <v>2450</v>
      </c>
      <c r="AB49" s="14">
        <v>0</v>
      </c>
      <c r="AG49" t="s">
        <v>124</v>
      </c>
      <c r="AH49" s="6">
        <v>43215</v>
      </c>
      <c r="AI49" s="6">
        <v>43215</v>
      </c>
    </row>
    <row r="50" spans="1:35" ht="90" x14ac:dyDescent="0.25">
      <c r="A50">
        <v>2018</v>
      </c>
      <c r="B50" s="6">
        <v>43101</v>
      </c>
      <c r="C50" s="6">
        <v>43189</v>
      </c>
      <c r="D50" t="s">
        <v>90</v>
      </c>
      <c r="F50" s="8" t="s">
        <v>196</v>
      </c>
      <c r="G50" s="8" t="s">
        <v>196</v>
      </c>
      <c r="H50" s="8" t="s">
        <v>126</v>
      </c>
      <c r="I50" s="19" t="s">
        <v>220</v>
      </c>
      <c r="J50" s="18" t="s">
        <v>221</v>
      </c>
      <c r="K50" s="18" t="s">
        <v>222</v>
      </c>
      <c r="L50" t="s">
        <v>101</v>
      </c>
      <c r="M50" s="17" t="s">
        <v>258</v>
      </c>
      <c r="N50" t="s">
        <v>103</v>
      </c>
      <c r="Q50" s="18" t="s">
        <v>120</v>
      </c>
      <c r="R50" s="18" t="s">
        <v>121</v>
      </c>
      <c r="S50" s="18" t="s">
        <v>122</v>
      </c>
      <c r="T50" s="18" t="s">
        <v>120</v>
      </c>
      <c r="U50" s="18" t="s">
        <v>121</v>
      </c>
      <c r="V50" s="18" t="s">
        <v>151</v>
      </c>
      <c r="W50" s="17" t="s">
        <v>258</v>
      </c>
      <c r="X50" s="13">
        <v>43146</v>
      </c>
      <c r="Y50" s="13">
        <v>43147</v>
      </c>
      <c r="Z50">
        <v>43</v>
      </c>
      <c r="AA50" s="14">
        <f>700+300</f>
        <v>1000</v>
      </c>
      <c r="AB50" s="14">
        <v>0</v>
      </c>
      <c r="AG50" t="s">
        <v>124</v>
      </c>
      <c r="AH50" s="6">
        <v>43215</v>
      </c>
      <c r="AI50" s="6">
        <v>43215</v>
      </c>
    </row>
    <row r="51" spans="1:35" ht="105" x14ac:dyDescent="0.25">
      <c r="A51">
        <v>2018</v>
      </c>
      <c r="B51" s="6">
        <v>43101</v>
      </c>
      <c r="C51" s="6">
        <v>43189</v>
      </c>
      <c r="D51" t="s">
        <v>90</v>
      </c>
      <c r="F51" s="8" t="s">
        <v>257</v>
      </c>
      <c r="G51" s="8" t="s">
        <v>257</v>
      </c>
      <c r="H51" s="8" t="s">
        <v>131</v>
      </c>
      <c r="I51" s="19" t="s">
        <v>132</v>
      </c>
      <c r="J51" s="18" t="s">
        <v>133</v>
      </c>
      <c r="K51" s="18" t="s">
        <v>134</v>
      </c>
      <c r="L51" t="s">
        <v>101</v>
      </c>
      <c r="M51" s="17" t="s">
        <v>259</v>
      </c>
      <c r="N51" t="s">
        <v>103</v>
      </c>
      <c r="Q51" s="18" t="s">
        <v>120</v>
      </c>
      <c r="R51" s="18" t="s">
        <v>121</v>
      </c>
      <c r="S51" s="18" t="s">
        <v>122</v>
      </c>
      <c r="T51" s="18" t="s">
        <v>120</v>
      </c>
      <c r="U51" s="18" t="s">
        <v>121</v>
      </c>
      <c r="V51" s="18" t="s">
        <v>151</v>
      </c>
      <c r="W51" s="17" t="s">
        <v>259</v>
      </c>
      <c r="X51" s="13">
        <v>43146</v>
      </c>
      <c r="Y51" s="13">
        <v>43147</v>
      </c>
      <c r="Z51">
        <v>44</v>
      </c>
      <c r="AA51" s="14">
        <f>850+400</f>
        <v>1250</v>
      </c>
      <c r="AB51" s="14">
        <v>0</v>
      </c>
      <c r="AG51" t="s">
        <v>124</v>
      </c>
      <c r="AH51" s="6">
        <v>43215</v>
      </c>
      <c r="AI51" s="6">
        <v>43215</v>
      </c>
    </row>
    <row r="52" spans="1:35" ht="105" x14ac:dyDescent="0.25">
      <c r="A52">
        <v>2018</v>
      </c>
      <c r="B52" s="6">
        <v>43101</v>
      </c>
      <c r="C52" s="6">
        <v>43189</v>
      </c>
      <c r="D52" t="s">
        <v>90</v>
      </c>
      <c r="F52" s="8" t="s">
        <v>139</v>
      </c>
      <c r="G52" s="8" t="s">
        <v>139</v>
      </c>
      <c r="H52" s="8" t="s">
        <v>131</v>
      </c>
      <c r="I52" s="19" t="s">
        <v>140</v>
      </c>
      <c r="J52" s="18" t="s">
        <v>141</v>
      </c>
      <c r="K52" s="18" t="s">
        <v>142</v>
      </c>
      <c r="L52" t="s">
        <v>101</v>
      </c>
      <c r="M52" s="17" t="s">
        <v>259</v>
      </c>
      <c r="N52" t="s">
        <v>103</v>
      </c>
      <c r="Q52" s="18" t="s">
        <v>120</v>
      </c>
      <c r="R52" s="18" t="s">
        <v>121</v>
      </c>
      <c r="S52" s="18" t="s">
        <v>122</v>
      </c>
      <c r="T52" s="18" t="s">
        <v>120</v>
      </c>
      <c r="U52" s="18" t="s">
        <v>121</v>
      </c>
      <c r="V52" s="18" t="s">
        <v>151</v>
      </c>
      <c r="W52" s="17" t="s">
        <v>259</v>
      </c>
      <c r="X52" s="13">
        <v>43146</v>
      </c>
      <c r="Y52" s="13">
        <v>43147</v>
      </c>
      <c r="Z52">
        <v>45</v>
      </c>
      <c r="AA52" s="14">
        <v>1000</v>
      </c>
      <c r="AB52" s="14">
        <v>0</v>
      </c>
      <c r="AG52" t="s">
        <v>124</v>
      </c>
      <c r="AH52" s="6">
        <v>43215</v>
      </c>
      <c r="AI52" s="6">
        <v>43215</v>
      </c>
    </row>
    <row r="53" spans="1:35" ht="105" x14ac:dyDescent="0.25">
      <c r="A53">
        <v>2018</v>
      </c>
      <c r="B53" s="6">
        <v>43101</v>
      </c>
      <c r="C53" s="6">
        <v>43189</v>
      </c>
      <c r="D53" t="s">
        <v>90</v>
      </c>
      <c r="F53" s="8" t="s">
        <v>260</v>
      </c>
      <c r="G53" s="8" t="s">
        <v>260</v>
      </c>
      <c r="H53" s="8" t="s">
        <v>131</v>
      </c>
      <c r="I53" s="19" t="s">
        <v>147</v>
      </c>
      <c r="J53" s="18" t="s">
        <v>148</v>
      </c>
      <c r="K53" s="18" t="s">
        <v>149</v>
      </c>
      <c r="L53" t="s">
        <v>101</v>
      </c>
      <c r="M53" s="17" t="s">
        <v>261</v>
      </c>
      <c r="N53" t="s">
        <v>103</v>
      </c>
      <c r="Q53" s="18" t="s">
        <v>120</v>
      </c>
      <c r="R53" s="18" t="s">
        <v>121</v>
      </c>
      <c r="S53" s="18" t="s">
        <v>122</v>
      </c>
      <c r="T53" s="18" t="s">
        <v>120</v>
      </c>
      <c r="U53" s="18" t="s">
        <v>121</v>
      </c>
      <c r="V53" s="18" t="s">
        <v>151</v>
      </c>
      <c r="W53" s="17" t="s">
        <v>261</v>
      </c>
      <c r="X53" s="13">
        <v>43150</v>
      </c>
      <c r="Y53" s="13">
        <v>43150</v>
      </c>
      <c r="Z53">
        <v>46</v>
      </c>
      <c r="AA53" s="14">
        <f>850+1170</f>
        <v>2020</v>
      </c>
      <c r="AB53" s="14">
        <v>30</v>
      </c>
      <c r="AG53" t="s">
        <v>124</v>
      </c>
      <c r="AH53" s="6">
        <v>43215</v>
      </c>
      <c r="AI53" s="6">
        <v>43215</v>
      </c>
    </row>
    <row r="54" spans="1:35" ht="105" x14ac:dyDescent="0.25">
      <c r="A54">
        <v>2018</v>
      </c>
      <c r="B54" s="6">
        <v>43101</v>
      </c>
      <c r="C54" s="6">
        <v>43189</v>
      </c>
      <c r="D54" t="s">
        <v>90</v>
      </c>
      <c r="F54" s="8" t="s">
        <v>257</v>
      </c>
      <c r="G54" s="8" t="s">
        <v>257</v>
      </c>
      <c r="H54" s="8" t="s">
        <v>131</v>
      </c>
      <c r="I54" s="19" t="s">
        <v>132</v>
      </c>
      <c r="J54" s="18" t="s">
        <v>133</v>
      </c>
      <c r="K54" s="18" t="s">
        <v>134</v>
      </c>
      <c r="L54" t="s">
        <v>101</v>
      </c>
      <c r="M54" s="17" t="s">
        <v>261</v>
      </c>
      <c r="N54" t="s">
        <v>103</v>
      </c>
      <c r="Q54" s="18" t="s">
        <v>120</v>
      </c>
      <c r="R54" s="18" t="s">
        <v>121</v>
      </c>
      <c r="S54" s="18" t="s">
        <v>122</v>
      </c>
      <c r="T54" s="18" t="s">
        <v>120</v>
      </c>
      <c r="U54" s="18" t="s">
        <v>121</v>
      </c>
      <c r="V54" s="18" t="s">
        <v>151</v>
      </c>
      <c r="W54" s="17" t="s">
        <v>261</v>
      </c>
      <c r="X54" s="22">
        <v>43150</v>
      </c>
      <c r="Y54" s="22">
        <v>43150</v>
      </c>
      <c r="Z54">
        <v>47</v>
      </c>
      <c r="AA54" s="14">
        <v>850</v>
      </c>
      <c r="AB54" s="14">
        <v>0</v>
      </c>
      <c r="AG54" t="s">
        <v>124</v>
      </c>
      <c r="AH54" s="6">
        <v>43215</v>
      </c>
      <c r="AI54" s="6">
        <v>43215</v>
      </c>
    </row>
    <row r="55" spans="1:35" ht="60" x14ac:dyDescent="0.25">
      <c r="A55">
        <v>2018</v>
      </c>
      <c r="B55" s="6">
        <v>43101</v>
      </c>
      <c r="C55" s="6">
        <v>43189</v>
      </c>
      <c r="D55" t="s">
        <v>90</v>
      </c>
      <c r="F55" s="8" t="s">
        <v>174</v>
      </c>
      <c r="G55" s="8" t="s">
        <v>174</v>
      </c>
      <c r="H55" s="8" t="s">
        <v>131</v>
      </c>
      <c r="I55" s="19" t="s">
        <v>175</v>
      </c>
      <c r="J55" s="18" t="s">
        <v>168</v>
      </c>
      <c r="K55" s="18" t="s">
        <v>176</v>
      </c>
      <c r="L55" t="s">
        <v>101</v>
      </c>
      <c r="M55" s="17" t="s">
        <v>262</v>
      </c>
      <c r="N55" t="s">
        <v>103</v>
      </c>
      <c r="Q55" s="18" t="s">
        <v>120</v>
      </c>
      <c r="R55" s="18" t="s">
        <v>121</v>
      </c>
      <c r="S55" s="18" t="s">
        <v>122</v>
      </c>
      <c r="T55" s="18" t="s">
        <v>120</v>
      </c>
      <c r="U55" s="18" t="s">
        <v>121</v>
      </c>
      <c r="V55" s="18" t="s">
        <v>151</v>
      </c>
      <c r="W55" s="17" t="s">
        <v>262</v>
      </c>
      <c r="X55" s="13">
        <v>43151</v>
      </c>
      <c r="Y55" s="13">
        <v>43152</v>
      </c>
      <c r="Z55">
        <v>48</v>
      </c>
      <c r="AA55" s="14">
        <f>700+300+68+1232</f>
        <v>2300</v>
      </c>
      <c r="AB55" s="14">
        <v>0</v>
      </c>
      <c r="AG55" t="s">
        <v>124</v>
      </c>
      <c r="AH55" s="6">
        <v>43215</v>
      </c>
      <c r="AI55" s="6">
        <v>43215</v>
      </c>
    </row>
    <row r="56" spans="1:35" ht="75" x14ac:dyDescent="0.25">
      <c r="A56">
        <v>2018</v>
      </c>
      <c r="B56" s="6">
        <v>43101</v>
      </c>
      <c r="C56" s="6">
        <v>43189</v>
      </c>
      <c r="D56" t="s">
        <v>90</v>
      </c>
      <c r="F56" s="8" t="s">
        <v>263</v>
      </c>
      <c r="G56" s="8" t="s">
        <v>263</v>
      </c>
      <c r="H56" s="8" t="s">
        <v>131</v>
      </c>
      <c r="I56" s="19" t="s">
        <v>264</v>
      </c>
      <c r="J56" s="18" t="s">
        <v>265</v>
      </c>
      <c r="K56" s="18" t="s">
        <v>266</v>
      </c>
      <c r="L56" t="s">
        <v>101</v>
      </c>
      <c r="M56" s="17" t="s">
        <v>267</v>
      </c>
      <c r="N56" t="s">
        <v>103</v>
      </c>
      <c r="Q56" s="18" t="s">
        <v>120</v>
      </c>
      <c r="R56" s="18" t="s">
        <v>121</v>
      </c>
      <c r="S56" s="18" t="s">
        <v>122</v>
      </c>
      <c r="T56" s="18" t="s">
        <v>120</v>
      </c>
      <c r="U56" s="18" t="s">
        <v>121</v>
      </c>
      <c r="V56" s="18" t="s">
        <v>151</v>
      </c>
      <c r="W56" s="17" t="s">
        <v>267</v>
      </c>
      <c r="X56" s="13">
        <v>43151</v>
      </c>
      <c r="Y56" s="13">
        <v>43154</v>
      </c>
      <c r="Z56">
        <v>49</v>
      </c>
      <c r="AA56" s="14">
        <f>2100+300+292+300</f>
        <v>2992</v>
      </c>
      <c r="AB56" s="14">
        <v>8</v>
      </c>
      <c r="AG56" t="s">
        <v>124</v>
      </c>
      <c r="AH56" s="6">
        <v>43215</v>
      </c>
      <c r="AI56" s="6">
        <v>43215</v>
      </c>
    </row>
    <row r="57" spans="1:35" ht="90" x14ac:dyDescent="0.25">
      <c r="A57">
        <v>2018</v>
      </c>
      <c r="B57" s="6">
        <v>43101</v>
      </c>
      <c r="C57" s="6">
        <v>43189</v>
      </c>
      <c r="D57" t="s">
        <v>90</v>
      </c>
      <c r="F57" s="8" t="s">
        <v>257</v>
      </c>
      <c r="G57" s="8" t="s">
        <v>257</v>
      </c>
      <c r="H57" t="s">
        <v>126</v>
      </c>
      <c r="I57" s="19" t="s">
        <v>127</v>
      </c>
      <c r="J57" s="18" t="s">
        <v>128</v>
      </c>
      <c r="K57" s="18" t="s">
        <v>128</v>
      </c>
      <c r="L57" t="s">
        <v>101</v>
      </c>
      <c r="M57" s="17" t="s">
        <v>268</v>
      </c>
      <c r="N57" t="s">
        <v>103</v>
      </c>
      <c r="Q57" s="18" t="s">
        <v>120</v>
      </c>
      <c r="R57" s="18" t="s">
        <v>121</v>
      </c>
      <c r="S57" s="18" t="s">
        <v>122</v>
      </c>
      <c r="T57" s="18" t="s">
        <v>120</v>
      </c>
      <c r="U57" s="18" t="s">
        <v>121</v>
      </c>
      <c r="V57" s="18" t="s">
        <v>151</v>
      </c>
      <c r="W57" s="17" t="s">
        <v>268</v>
      </c>
      <c r="X57" s="13">
        <v>43152</v>
      </c>
      <c r="Y57" s="13">
        <v>43154</v>
      </c>
      <c r="Z57">
        <v>50</v>
      </c>
      <c r="AA57" s="14">
        <f>1700+400+2000</f>
        <v>4100</v>
      </c>
      <c r="AB57" s="14">
        <v>0</v>
      </c>
      <c r="AG57" t="s">
        <v>124</v>
      </c>
      <c r="AH57" s="6">
        <v>43215</v>
      </c>
      <c r="AI57" s="6">
        <v>43215</v>
      </c>
    </row>
    <row r="58" spans="1:35" ht="75" x14ac:dyDescent="0.25">
      <c r="A58">
        <v>2018</v>
      </c>
      <c r="B58" s="6">
        <v>43101</v>
      </c>
      <c r="C58" s="6">
        <v>43189</v>
      </c>
      <c r="D58" t="s">
        <v>90</v>
      </c>
      <c r="F58" s="8" t="s">
        <v>136</v>
      </c>
      <c r="G58" s="8" t="s">
        <v>136</v>
      </c>
      <c r="H58" s="8" t="s">
        <v>131</v>
      </c>
      <c r="I58" s="19" t="s">
        <v>137</v>
      </c>
      <c r="J58" s="18" t="s">
        <v>138</v>
      </c>
      <c r="K58" s="18"/>
      <c r="L58" t="s">
        <v>101</v>
      </c>
      <c r="M58" s="17" t="s">
        <v>269</v>
      </c>
      <c r="N58" t="s">
        <v>103</v>
      </c>
      <c r="Q58" s="18" t="s">
        <v>120</v>
      </c>
      <c r="R58" s="18" t="s">
        <v>121</v>
      </c>
      <c r="S58" s="18" t="s">
        <v>122</v>
      </c>
      <c r="T58" s="18" t="s">
        <v>120</v>
      </c>
      <c r="U58" s="18" t="s">
        <v>121</v>
      </c>
      <c r="V58" s="18" t="s">
        <v>151</v>
      </c>
      <c r="W58" s="17" t="s">
        <v>269</v>
      </c>
      <c r="X58" s="13">
        <v>43152</v>
      </c>
      <c r="Y58" s="13">
        <v>43154</v>
      </c>
      <c r="Z58">
        <v>51</v>
      </c>
      <c r="AA58" s="14">
        <v>2400</v>
      </c>
      <c r="AB58" s="14">
        <v>0</v>
      </c>
      <c r="AG58" t="s">
        <v>124</v>
      </c>
      <c r="AH58" s="6">
        <v>43215</v>
      </c>
      <c r="AI58" s="6">
        <v>43215</v>
      </c>
    </row>
    <row r="59" spans="1:35" ht="75" x14ac:dyDescent="0.25">
      <c r="A59">
        <v>2018</v>
      </c>
      <c r="B59" s="6">
        <v>43101</v>
      </c>
      <c r="C59" s="6">
        <v>43189</v>
      </c>
      <c r="D59" t="s">
        <v>90</v>
      </c>
      <c r="F59" s="8" t="s">
        <v>161</v>
      </c>
      <c r="G59" s="8" t="s">
        <v>161</v>
      </c>
      <c r="H59" s="8" t="s">
        <v>131</v>
      </c>
      <c r="I59" s="19" t="s">
        <v>201</v>
      </c>
      <c r="J59" s="18" t="s">
        <v>202</v>
      </c>
      <c r="K59" s="18" t="s">
        <v>203</v>
      </c>
      <c r="L59" t="s">
        <v>101</v>
      </c>
      <c r="M59" s="17" t="s">
        <v>269</v>
      </c>
      <c r="N59" t="s">
        <v>103</v>
      </c>
      <c r="Q59" s="18" t="s">
        <v>120</v>
      </c>
      <c r="R59" s="18" t="s">
        <v>121</v>
      </c>
      <c r="S59" s="18" t="s">
        <v>122</v>
      </c>
      <c r="T59" s="18" t="s">
        <v>120</v>
      </c>
      <c r="U59" s="18" t="s">
        <v>121</v>
      </c>
      <c r="V59" s="18" t="s">
        <v>151</v>
      </c>
      <c r="W59" s="17" t="s">
        <v>269</v>
      </c>
      <c r="X59" s="13">
        <v>43152</v>
      </c>
      <c r="Y59" s="13">
        <v>43154</v>
      </c>
      <c r="Z59">
        <v>52</v>
      </c>
      <c r="AA59" s="14">
        <v>1700</v>
      </c>
      <c r="AB59" s="14">
        <v>0</v>
      </c>
      <c r="AG59" t="s">
        <v>124</v>
      </c>
      <c r="AH59" s="6">
        <v>43215</v>
      </c>
      <c r="AI59" s="6">
        <v>43215</v>
      </c>
    </row>
    <row r="60" spans="1:35" ht="75" x14ac:dyDescent="0.25">
      <c r="A60">
        <v>2018</v>
      </c>
      <c r="B60" s="6">
        <v>43101</v>
      </c>
      <c r="C60" s="6">
        <v>43189</v>
      </c>
      <c r="D60" t="s">
        <v>90</v>
      </c>
      <c r="F60" s="8" t="s">
        <v>165</v>
      </c>
      <c r="G60" s="8" t="s">
        <v>165</v>
      </c>
      <c r="H60" s="8" t="s">
        <v>131</v>
      </c>
      <c r="I60" s="19" t="s">
        <v>166</v>
      </c>
      <c r="J60" s="18" t="s">
        <v>167</v>
      </c>
      <c r="K60" s="18" t="s">
        <v>168</v>
      </c>
      <c r="L60" t="s">
        <v>101</v>
      </c>
      <c r="M60" s="17" t="s">
        <v>270</v>
      </c>
      <c r="N60" t="s">
        <v>103</v>
      </c>
      <c r="Q60" s="18" t="s">
        <v>120</v>
      </c>
      <c r="R60" s="18" t="s">
        <v>121</v>
      </c>
      <c r="S60" s="18" t="s">
        <v>122</v>
      </c>
      <c r="T60" s="18" t="s">
        <v>120</v>
      </c>
      <c r="U60" s="18" t="s">
        <v>121</v>
      </c>
      <c r="V60" s="18" t="s">
        <v>151</v>
      </c>
      <c r="W60" s="17" t="s">
        <v>270</v>
      </c>
      <c r="X60" s="13">
        <v>43153</v>
      </c>
      <c r="Y60" s="13">
        <v>43154</v>
      </c>
      <c r="Z60">
        <v>53</v>
      </c>
      <c r="AA60" s="14">
        <f>1400+1200</f>
        <v>2600</v>
      </c>
      <c r="AB60" s="14">
        <v>0</v>
      </c>
      <c r="AG60" t="s">
        <v>124</v>
      </c>
      <c r="AH60" s="6">
        <v>43215</v>
      </c>
      <c r="AI60" s="6">
        <v>43215</v>
      </c>
    </row>
    <row r="61" spans="1:35" ht="60" x14ac:dyDescent="0.25">
      <c r="A61">
        <v>2018</v>
      </c>
      <c r="B61" s="6">
        <v>43101</v>
      </c>
      <c r="C61" s="6">
        <v>43189</v>
      </c>
      <c r="D61" t="s">
        <v>90</v>
      </c>
      <c r="F61" s="8" t="s">
        <v>114</v>
      </c>
      <c r="G61" s="8" t="s">
        <v>114</v>
      </c>
      <c r="H61" s="8" t="s">
        <v>115</v>
      </c>
      <c r="I61" s="19" t="s">
        <v>271</v>
      </c>
      <c r="J61" s="18" t="s">
        <v>222</v>
      </c>
      <c r="K61" s="18" t="s">
        <v>272</v>
      </c>
      <c r="L61" t="s">
        <v>101</v>
      </c>
      <c r="M61" s="17" t="s">
        <v>273</v>
      </c>
      <c r="N61" t="s">
        <v>103</v>
      </c>
      <c r="Q61" s="18" t="s">
        <v>120</v>
      </c>
      <c r="R61" s="18" t="s">
        <v>121</v>
      </c>
      <c r="S61" s="18" t="s">
        <v>122</v>
      </c>
      <c r="T61" s="18" t="s">
        <v>120</v>
      </c>
      <c r="U61" s="18" t="s">
        <v>274</v>
      </c>
      <c r="V61" s="18" t="s">
        <v>274</v>
      </c>
      <c r="W61" s="17" t="s">
        <v>273</v>
      </c>
      <c r="X61" s="13">
        <v>43156</v>
      </c>
      <c r="Y61" s="13">
        <v>43161</v>
      </c>
      <c r="Z61">
        <v>54</v>
      </c>
      <c r="AA61" s="14">
        <f>6000+6079</f>
        <v>12079</v>
      </c>
      <c r="AB61" s="14">
        <v>0</v>
      </c>
      <c r="AG61" t="s">
        <v>124</v>
      </c>
      <c r="AH61" s="6">
        <v>43215</v>
      </c>
      <c r="AI61" s="6">
        <v>43215</v>
      </c>
    </row>
    <row r="62" spans="1:35" ht="75" x14ac:dyDescent="0.25">
      <c r="A62">
        <v>2018</v>
      </c>
      <c r="B62" s="6">
        <v>43101</v>
      </c>
      <c r="C62" s="6">
        <v>43189</v>
      </c>
      <c r="D62" t="s">
        <v>90</v>
      </c>
      <c r="F62" s="8" t="s">
        <v>257</v>
      </c>
      <c r="G62" s="8" t="s">
        <v>257</v>
      </c>
      <c r="H62" t="s">
        <v>126</v>
      </c>
      <c r="I62" s="19" t="s">
        <v>275</v>
      </c>
      <c r="J62" s="18" t="s">
        <v>194</v>
      </c>
      <c r="K62" s="18" t="s">
        <v>276</v>
      </c>
      <c r="L62" t="s">
        <v>101</v>
      </c>
      <c r="M62" s="17" t="s">
        <v>277</v>
      </c>
      <c r="N62" t="s">
        <v>103</v>
      </c>
      <c r="Q62" s="18" t="s">
        <v>120</v>
      </c>
      <c r="R62" s="18" t="s">
        <v>121</v>
      </c>
      <c r="S62" s="18" t="s">
        <v>122</v>
      </c>
      <c r="T62" s="18" t="s">
        <v>120</v>
      </c>
      <c r="U62" s="18" t="s">
        <v>120</v>
      </c>
      <c r="V62" s="18" t="s">
        <v>120</v>
      </c>
      <c r="W62" s="17" t="s">
        <v>277</v>
      </c>
      <c r="X62" s="13">
        <v>43158</v>
      </c>
      <c r="Y62" s="13">
        <v>43160</v>
      </c>
      <c r="Z62">
        <v>55</v>
      </c>
      <c r="AA62" s="14">
        <f>3000+400+5044+940</f>
        <v>9384</v>
      </c>
      <c r="AB62" s="14">
        <v>60</v>
      </c>
      <c r="AG62" t="s">
        <v>124</v>
      </c>
      <c r="AH62" s="6">
        <v>43215</v>
      </c>
      <c r="AI62" s="6">
        <v>43215</v>
      </c>
    </row>
    <row r="63" spans="1:35" ht="60" x14ac:dyDescent="0.25">
      <c r="A63">
        <v>2018</v>
      </c>
      <c r="B63" s="6">
        <v>43101</v>
      </c>
      <c r="C63" s="6">
        <v>43189</v>
      </c>
      <c r="D63" t="s">
        <v>90</v>
      </c>
      <c r="F63" s="8" t="s">
        <v>174</v>
      </c>
      <c r="G63" s="8" t="s">
        <v>174</v>
      </c>
      <c r="H63" s="8" t="s">
        <v>131</v>
      </c>
      <c r="I63" s="19" t="s">
        <v>175</v>
      </c>
      <c r="J63" s="18" t="s">
        <v>168</v>
      </c>
      <c r="K63" s="18" t="s">
        <v>176</v>
      </c>
      <c r="L63" t="s">
        <v>101</v>
      </c>
      <c r="M63" s="17" t="s">
        <v>278</v>
      </c>
      <c r="N63" t="s">
        <v>103</v>
      </c>
      <c r="Q63" s="18" t="s">
        <v>120</v>
      </c>
      <c r="R63" s="18" t="s">
        <v>121</v>
      </c>
      <c r="S63" s="18" t="s">
        <v>122</v>
      </c>
      <c r="T63" s="18" t="s">
        <v>120</v>
      </c>
      <c r="U63" s="18" t="s">
        <v>121</v>
      </c>
      <c r="V63" s="18" t="s">
        <v>151</v>
      </c>
      <c r="W63" s="17" t="s">
        <v>278</v>
      </c>
      <c r="X63" s="13">
        <v>43133</v>
      </c>
      <c r="Y63" s="13">
        <v>43133</v>
      </c>
      <c r="Z63">
        <v>56</v>
      </c>
      <c r="AA63" s="14">
        <v>300</v>
      </c>
      <c r="AB63" s="14">
        <v>0</v>
      </c>
      <c r="AG63" t="s">
        <v>124</v>
      </c>
      <c r="AH63" s="6">
        <v>43215</v>
      </c>
      <c r="AI63" s="6">
        <v>43215</v>
      </c>
    </row>
    <row r="64" spans="1:35" ht="60" x14ac:dyDescent="0.25">
      <c r="A64">
        <v>2018</v>
      </c>
      <c r="B64" s="6">
        <v>43101</v>
      </c>
      <c r="C64" s="6">
        <v>43189</v>
      </c>
      <c r="D64" t="s">
        <v>90</v>
      </c>
      <c r="F64" s="8" t="s">
        <v>257</v>
      </c>
      <c r="G64" s="8" t="s">
        <v>257</v>
      </c>
      <c r="H64" s="8" t="s">
        <v>131</v>
      </c>
      <c r="I64" s="19" t="s">
        <v>170</v>
      </c>
      <c r="J64" s="18" t="s">
        <v>171</v>
      </c>
      <c r="K64" s="18" t="s">
        <v>172</v>
      </c>
      <c r="L64" t="s">
        <v>101</v>
      </c>
      <c r="M64" s="17" t="s">
        <v>279</v>
      </c>
      <c r="N64" t="s">
        <v>103</v>
      </c>
      <c r="Q64" s="18" t="s">
        <v>120</v>
      </c>
      <c r="R64" s="18" t="s">
        <v>121</v>
      </c>
      <c r="S64" s="18" t="s">
        <v>122</v>
      </c>
      <c r="T64" s="18" t="s">
        <v>120</v>
      </c>
      <c r="U64" s="18" t="s">
        <v>121</v>
      </c>
      <c r="V64" s="18" t="s">
        <v>151</v>
      </c>
      <c r="W64" s="17" t="s">
        <v>279</v>
      </c>
      <c r="X64" s="13">
        <v>43133</v>
      </c>
      <c r="Y64" s="13">
        <v>43133</v>
      </c>
      <c r="Z64">
        <v>57</v>
      </c>
      <c r="AA64" s="14">
        <f>400+1200</f>
        <v>1600</v>
      </c>
      <c r="AB64" s="14">
        <v>0</v>
      </c>
      <c r="AG64" t="s">
        <v>124</v>
      </c>
      <c r="AH64" s="6">
        <v>43215</v>
      </c>
      <c r="AI64" s="6">
        <v>43215</v>
      </c>
    </row>
    <row r="65" spans="1:35" ht="45" x14ac:dyDescent="0.25">
      <c r="A65">
        <v>2018</v>
      </c>
      <c r="B65" s="6">
        <v>43101</v>
      </c>
      <c r="C65" s="6">
        <v>43189</v>
      </c>
      <c r="D65" t="s">
        <v>90</v>
      </c>
      <c r="F65" s="8" t="s">
        <v>174</v>
      </c>
      <c r="G65" s="8" t="s">
        <v>174</v>
      </c>
      <c r="H65" s="8" t="s">
        <v>155</v>
      </c>
      <c r="I65" s="19" t="s">
        <v>237</v>
      </c>
      <c r="J65" s="18" t="s">
        <v>118</v>
      </c>
      <c r="K65" s="18" t="s">
        <v>238</v>
      </c>
      <c r="L65" t="s">
        <v>101</v>
      </c>
      <c r="M65" s="17" t="s">
        <v>280</v>
      </c>
      <c r="N65" t="s">
        <v>103</v>
      </c>
      <c r="Q65" s="18" t="s">
        <v>120</v>
      </c>
      <c r="R65" s="18" t="s">
        <v>121</v>
      </c>
      <c r="S65" s="18" t="s">
        <v>122</v>
      </c>
      <c r="T65" s="18" t="s">
        <v>120</v>
      </c>
      <c r="U65" s="18" t="s">
        <v>121</v>
      </c>
      <c r="V65" s="18" t="s">
        <v>151</v>
      </c>
      <c r="W65" s="17" t="s">
        <v>280</v>
      </c>
      <c r="X65" s="13">
        <v>43141</v>
      </c>
      <c r="Y65" s="13">
        <v>43141</v>
      </c>
      <c r="Z65">
        <v>58</v>
      </c>
      <c r="AA65" s="14">
        <f>300+68+1132</f>
        <v>1500</v>
      </c>
      <c r="AB65" s="14">
        <v>0</v>
      </c>
      <c r="AG65" t="s">
        <v>124</v>
      </c>
      <c r="AH65" s="6">
        <v>43215</v>
      </c>
      <c r="AI65" s="6">
        <v>43215</v>
      </c>
    </row>
    <row r="66" spans="1:35" ht="45" x14ac:dyDescent="0.25">
      <c r="A66">
        <v>2018</v>
      </c>
      <c r="B66" s="6">
        <v>43101</v>
      </c>
      <c r="C66" s="6">
        <v>43189</v>
      </c>
      <c r="D66" t="s">
        <v>90</v>
      </c>
      <c r="F66" s="8" t="s">
        <v>114</v>
      </c>
      <c r="G66" s="8" t="s">
        <v>114</v>
      </c>
      <c r="H66" s="8" t="s">
        <v>155</v>
      </c>
      <c r="I66" s="19" t="s">
        <v>281</v>
      </c>
      <c r="J66" s="18" t="s">
        <v>282</v>
      </c>
      <c r="K66" s="18" t="s">
        <v>283</v>
      </c>
      <c r="L66" t="s">
        <v>101</v>
      </c>
      <c r="M66" s="17" t="s">
        <v>284</v>
      </c>
      <c r="N66" t="s">
        <v>103</v>
      </c>
      <c r="Q66" s="18" t="s">
        <v>120</v>
      </c>
      <c r="R66" s="18" t="s">
        <v>121</v>
      </c>
      <c r="S66" s="18" t="s">
        <v>123</v>
      </c>
      <c r="T66" s="18" t="s">
        <v>120</v>
      </c>
      <c r="U66" s="18" t="s">
        <v>121</v>
      </c>
      <c r="V66" s="18" t="s">
        <v>122</v>
      </c>
      <c r="W66" s="17" t="s">
        <v>284</v>
      </c>
      <c r="X66" s="13">
        <v>43143</v>
      </c>
      <c r="Y66" s="13">
        <v>43143</v>
      </c>
      <c r="Z66">
        <v>59</v>
      </c>
      <c r="AA66" s="14">
        <v>300</v>
      </c>
      <c r="AB66" s="14">
        <v>0</v>
      </c>
      <c r="AG66" t="s">
        <v>124</v>
      </c>
      <c r="AH66" s="6">
        <v>43215</v>
      </c>
      <c r="AI66" s="6">
        <v>43215</v>
      </c>
    </row>
    <row r="67" spans="1:35" ht="60" x14ac:dyDescent="0.25">
      <c r="A67">
        <v>2018</v>
      </c>
      <c r="B67" s="6">
        <v>43101</v>
      </c>
      <c r="C67" s="6">
        <v>43189</v>
      </c>
      <c r="D67" t="s">
        <v>90</v>
      </c>
      <c r="F67" s="8" t="s">
        <v>114</v>
      </c>
      <c r="G67" s="8" t="s">
        <v>114</v>
      </c>
      <c r="H67" s="8" t="s">
        <v>115</v>
      </c>
      <c r="I67" s="19" t="s">
        <v>285</v>
      </c>
      <c r="J67" s="18" t="s">
        <v>198</v>
      </c>
      <c r="K67" s="18"/>
      <c r="L67" t="s">
        <v>101</v>
      </c>
      <c r="M67" s="17" t="s">
        <v>286</v>
      </c>
      <c r="N67" t="s">
        <v>103</v>
      </c>
      <c r="Q67" s="18" t="s">
        <v>120</v>
      </c>
      <c r="R67" s="18" t="s">
        <v>121</v>
      </c>
      <c r="S67" s="18" t="s">
        <v>122</v>
      </c>
      <c r="T67" s="18" t="s">
        <v>120</v>
      </c>
      <c r="U67" s="18" t="s">
        <v>121</v>
      </c>
      <c r="V67" s="18" t="s">
        <v>181</v>
      </c>
      <c r="W67" s="17" t="s">
        <v>286</v>
      </c>
      <c r="X67" s="22">
        <v>43144</v>
      </c>
      <c r="Y67" s="22">
        <v>43144</v>
      </c>
      <c r="Z67">
        <v>60</v>
      </c>
      <c r="AA67" s="14">
        <v>300</v>
      </c>
      <c r="AB67" s="14">
        <v>0</v>
      </c>
      <c r="AG67" t="s">
        <v>124</v>
      </c>
      <c r="AH67" s="6">
        <v>43215</v>
      </c>
      <c r="AI67" s="6">
        <v>43215</v>
      </c>
    </row>
    <row r="68" spans="1:35" ht="30" x14ac:dyDescent="0.25">
      <c r="A68">
        <v>2018</v>
      </c>
      <c r="B68" s="6">
        <v>43101</v>
      </c>
      <c r="C68" s="6">
        <v>43189</v>
      </c>
      <c r="D68" t="s">
        <v>90</v>
      </c>
      <c r="F68" s="8" t="s">
        <v>287</v>
      </c>
      <c r="G68" s="8" t="s">
        <v>287</v>
      </c>
      <c r="H68" s="8" t="s">
        <v>115</v>
      </c>
      <c r="I68" s="19" t="s">
        <v>288</v>
      </c>
      <c r="J68" s="18" t="s">
        <v>193</v>
      </c>
      <c r="K68" s="18" t="s">
        <v>194</v>
      </c>
      <c r="L68" t="s">
        <v>101</v>
      </c>
      <c r="M68" s="17" t="s">
        <v>289</v>
      </c>
      <c r="N68" t="s">
        <v>103</v>
      </c>
      <c r="Q68" s="18" t="s">
        <v>120</v>
      </c>
      <c r="R68" s="18" t="s">
        <v>121</v>
      </c>
      <c r="S68" s="18" t="s">
        <v>122</v>
      </c>
      <c r="T68" s="18" t="s">
        <v>120</v>
      </c>
      <c r="U68" s="18" t="s">
        <v>121</v>
      </c>
      <c r="V68" s="18" t="s">
        <v>151</v>
      </c>
      <c r="W68" s="17" t="s">
        <v>289</v>
      </c>
      <c r="X68" s="22">
        <v>43144</v>
      </c>
      <c r="Y68" s="22">
        <v>43144</v>
      </c>
      <c r="Z68">
        <v>61</v>
      </c>
      <c r="AA68" s="14">
        <v>400</v>
      </c>
      <c r="AB68" s="14">
        <v>0</v>
      </c>
      <c r="AG68" t="s">
        <v>124</v>
      </c>
      <c r="AH68" s="6">
        <v>43215</v>
      </c>
      <c r="AI68" s="6">
        <v>43215</v>
      </c>
    </row>
    <row r="69" spans="1:35" ht="45" x14ac:dyDescent="0.25">
      <c r="A69">
        <v>2018</v>
      </c>
      <c r="B69" s="6">
        <v>43101</v>
      </c>
      <c r="C69" s="6">
        <v>43189</v>
      </c>
      <c r="D69" t="s">
        <v>90</v>
      </c>
      <c r="F69" s="8" t="s">
        <v>196</v>
      </c>
      <c r="G69" s="8" t="s">
        <v>196</v>
      </c>
      <c r="H69" s="8" t="s">
        <v>131</v>
      </c>
      <c r="I69" s="19" t="s">
        <v>204</v>
      </c>
      <c r="J69" s="18" t="s">
        <v>205</v>
      </c>
      <c r="K69" s="18" t="s">
        <v>206</v>
      </c>
      <c r="L69" t="s">
        <v>101</v>
      </c>
      <c r="M69" s="17" t="s">
        <v>290</v>
      </c>
      <c r="N69" t="s">
        <v>103</v>
      </c>
      <c r="Q69" s="18" t="s">
        <v>120</v>
      </c>
      <c r="R69" s="18" t="s">
        <v>121</v>
      </c>
      <c r="S69" s="18" t="s">
        <v>122</v>
      </c>
      <c r="T69" s="18" t="s">
        <v>120</v>
      </c>
      <c r="U69" s="18" t="s">
        <v>121</v>
      </c>
      <c r="V69" s="18" t="s">
        <v>151</v>
      </c>
      <c r="W69" s="17" t="s">
        <v>290</v>
      </c>
      <c r="X69" s="13">
        <v>43144</v>
      </c>
      <c r="Y69" s="13">
        <v>43144</v>
      </c>
      <c r="Z69">
        <v>62</v>
      </c>
      <c r="AA69" s="14">
        <f>300+192+1110</f>
        <v>1602</v>
      </c>
      <c r="AB69" s="14">
        <v>0</v>
      </c>
      <c r="AG69" t="s">
        <v>124</v>
      </c>
      <c r="AH69" s="6">
        <v>43215</v>
      </c>
      <c r="AI69" s="6">
        <v>43215</v>
      </c>
    </row>
    <row r="70" spans="1:35" ht="60" x14ac:dyDescent="0.25">
      <c r="A70">
        <v>2018</v>
      </c>
      <c r="B70" s="6">
        <v>43101</v>
      </c>
      <c r="C70" s="6">
        <v>43189</v>
      </c>
      <c r="D70" t="s">
        <v>90</v>
      </c>
      <c r="F70" s="8" t="s">
        <v>174</v>
      </c>
      <c r="G70" s="8" t="s">
        <v>174</v>
      </c>
      <c r="H70" s="8" t="s">
        <v>131</v>
      </c>
      <c r="I70" s="19" t="s">
        <v>175</v>
      </c>
      <c r="J70" s="18" t="s">
        <v>168</v>
      </c>
      <c r="K70" s="18" t="s">
        <v>176</v>
      </c>
      <c r="L70" t="s">
        <v>101</v>
      </c>
      <c r="M70" s="17" t="s">
        <v>291</v>
      </c>
      <c r="N70" t="s">
        <v>103</v>
      </c>
      <c r="Q70" s="18" t="s">
        <v>120</v>
      </c>
      <c r="R70" s="18" t="s">
        <v>121</v>
      </c>
      <c r="S70" s="18" t="s">
        <v>122</v>
      </c>
      <c r="T70" s="18" t="s">
        <v>120</v>
      </c>
      <c r="U70" s="18" t="s">
        <v>121</v>
      </c>
      <c r="V70" s="18" t="s">
        <v>181</v>
      </c>
      <c r="W70" s="17" t="s">
        <v>291</v>
      </c>
      <c r="X70" s="13">
        <v>43144</v>
      </c>
      <c r="Y70" s="13">
        <v>43144</v>
      </c>
      <c r="Z70">
        <v>63</v>
      </c>
      <c r="AA70" s="14">
        <f>300+158+642</f>
        <v>1100</v>
      </c>
      <c r="AB70" s="14">
        <v>0</v>
      </c>
      <c r="AG70" t="s">
        <v>124</v>
      </c>
      <c r="AH70" s="6">
        <v>43215</v>
      </c>
      <c r="AI70" s="6">
        <v>43215</v>
      </c>
    </row>
    <row r="71" spans="1:35" ht="45" x14ac:dyDescent="0.25">
      <c r="A71">
        <v>2018</v>
      </c>
      <c r="B71" s="6">
        <v>43101</v>
      </c>
      <c r="C71" s="6">
        <v>43189</v>
      </c>
      <c r="D71" t="s">
        <v>90</v>
      </c>
      <c r="F71" s="8" t="s">
        <v>114</v>
      </c>
      <c r="G71" s="8" t="s">
        <v>114</v>
      </c>
      <c r="H71" t="s">
        <v>155</v>
      </c>
      <c r="I71" s="19" t="s">
        <v>245</v>
      </c>
      <c r="J71" s="18" t="s">
        <v>246</v>
      </c>
      <c r="K71" s="18" t="s">
        <v>247</v>
      </c>
      <c r="L71" t="s">
        <v>101</v>
      </c>
      <c r="M71" s="17" t="s">
        <v>292</v>
      </c>
      <c r="N71" t="s">
        <v>103</v>
      </c>
      <c r="Q71" s="18" t="s">
        <v>120</v>
      </c>
      <c r="R71" s="18" t="s">
        <v>121</v>
      </c>
      <c r="S71" s="18" t="s">
        <v>123</v>
      </c>
      <c r="T71" s="18" t="s">
        <v>120</v>
      </c>
      <c r="U71" s="18" t="s">
        <v>121</v>
      </c>
      <c r="V71" s="18" t="s">
        <v>122</v>
      </c>
      <c r="W71" s="17" t="s">
        <v>292</v>
      </c>
      <c r="X71" s="13">
        <v>43143</v>
      </c>
      <c r="Y71" s="13">
        <v>43143</v>
      </c>
      <c r="Z71">
        <v>64</v>
      </c>
      <c r="AA71" s="14">
        <v>1100</v>
      </c>
      <c r="AB71" s="14">
        <v>0</v>
      </c>
      <c r="AG71" t="s">
        <v>124</v>
      </c>
      <c r="AH71" s="6">
        <v>43215</v>
      </c>
      <c r="AI71" s="6">
        <v>43215</v>
      </c>
    </row>
    <row r="72" spans="1:35" ht="45" x14ac:dyDescent="0.25">
      <c r="A72">
        <v>2018</v>
      </c>
      <c r="B72" s="6">
        <v>43101</v>
      </c>
      <c r="C72" s="6">
        <v>43189</v>
      </c>
      <c r="D72" t="s">
        <v>90</v>
      </c>
      <c r="F72" s="8" t="s">
        <v>174</v>
      </c>
      <c r="G72" s="8" t="s">
        <v>174</v>
      </c>
      <c r="H72" s="8" t="s">
        <v>131</v>
      </c>
      <c r="I72" s="19" t="s">
        <v>175</v>
      </c>
      <c r="J72" s="18" t="s">
        <v>168</v>
      </c>
      <c r="K72" s="18" t="s">
        <v>176</v>
      </c>
      <c r="L72" t="s">
        <v>101</v>
      </c>
      <c r="M72" s="17" t="s">
        <v>293</v>
      </c>
      <c r="N72" t="s">
        <v>103</v>
      </c>
      <c r="Q72" s="18" t="s">
        <v>120</v>
      </c>
      <c r="R72" s="18" t="s">
        <v>121</v>
      </c>
      <c r="S72" s="18" t="s">
        <v>122</v>
      </c>
      <c r="T72" s="18" t="s">
        <v>120</v>
      </c>
      <c r="U72" s="18" t="s">
        <v>121</v>
      </c>
      <c r="V72" s="18" t="s">
        <v>211</v>
      </c>
      <c r="W72" s="17" t="s">
        <v>293</v>
      </c>
      <c r="X72" s="13">
        <v>43145</v>
      </c>
      <c r="Y72" s="13">
        <v>43145</v>
      </c>
      <c r="Z72">
        <v>65</v>
      </c>
      <c r="AA72" s="14">
        <f>300+158+842</f>
        <v>1300</v>
      </c>
      <c r="AB72" s="14">
        <v>0</v>
      </c>
      <c r="AG72" t="s">
        <v>124</v>
      </c>
      <c r="AH72" s="6">
        <v>43215</v>
      </c>
      <c r="AI72" s="6">
        <v>43215</v>
      </c>
    </row>
    <row r="73" spans="1:35" ht="30" x14ac:dyDescent="0.25">
      <c r="A73">
        <v>2018</v>
      </c>
      <c r="B73" s="6">
        <v>43101</v>
      </c>
      <c r="C73" s="6">
        <v>43189</v>
      </c>
      <c r="D73" t="s">
        <v>90</v>
      </c>
      <c r="F73" s="8" t="s">
        <v>161</v>
      </c>
      <c r="G73" s="8" t="s">
        <v>161</v>
      </c>
      <c r="H73" s="8" t="s">
        <v>131</v>
      </c>
      <c r="I73" s="19" t="s">
        <v>201</v>
      </c>
      <c r="J73" s="18" t="s">
        <v>202</v>
      </c>
      <c r="K73" s="18" t="s">
        <v>203</v>
      </c>
      <c r="L73" t="s">
        <v>101</v>
      </c>
      <c r="M73" s="17" t="s">
        <v>289</v>
      </c>
      <c r="N73" t="s">
        <v>103</v>
      </c>
      <c r="Q73" s="18" t="s">
        <v>120</v>
      </c>
      <c r="R73" s="18" t="s">
        <v>121</v>
      </c>
      <c r="S73" s="18" t="s">
        <v>122</v>
      </c>
      <c r="T73" s="18" t="s">
        <v>120</v>
      </c>
      <c r="U73" s="18" t="s">
        <v>121</v>
      </c>
      <c r="V73" s="18" t="s">
        <v>151</v>
      </c>
      <c r="W73" s="17" t="s">
        <v>289</v>
      </c>
      <c r="X73" s="13">
        <v>43144</v>
      </c>
      <c r="Y73" s="13">
        <v>43144</v>
      </c>
      <c r="Z73">
        <v>66</v>
      </c>
      <c r="AA73" s="14">
        <v>400</v>
      </c>
      <c r="AB73" s="14">
        <v>0</v>
      </c>
      <c r="AG73" t="s">
        <v>124</v>
      </c>
      <c r="AH73" s="6">
        <v>43215</v>
      </c>
      <c r="AI73" s="6">
        <v>43215</v>
      </c>
    </row>
    <row r="74" spans="1:35" ht="45" x14ac:dyDescent="0.25">
      <c r="A74">
        <v>2018</v>
      </c>
      <c r="B74" s="6">
        <v>43101</v>
      </c>
      <c r="C74" s="6">
        <v>43189</v>
      </c>
      <c r="D74" t="s">
        <v>90</v>
      </c>
      <c r="F74" s="8" t="s">
        <v>174</v>
      </c>
      <c r="G74" s="8" t="s">
        <v>174</v>
      </c>
      <c r="H74" s="8" t="s">
        <v>131</v>
      </c>
      <c r="I74" s="19" t="s">
        <v>208</v>
      </c>
      <c r="J74" s="18" t="s">
        <v>209</v>
      </c>
      <c r="K74" s="18" t="s">
        <v>128</v>
      </c>
      <c r="L74" t="s">
        <v>101</v>
      </c>
      <c r="M74" s="17" t="s">
        <v>294</v>
      </c>
      <c r="N74" t="s">
        <v>103</v>
      </c>
      <c r="Q74" s="18" t="s">
        <v>120</v>
      </c>
      <c r="R74" s="18" t="s">
        <v>121</v>
      </c>
      <c r="S74" s="18" t="s">
        <v>122</v>
      </c>
      <c r="T74" s="18" t="s">
        <v>120</v>
      </c>
      <c r="U74" s="18" t="s">
        <v>121</v>
      </c>
      <c r="V74" s="18" t="s">
        <v>123</v>
      </c>
      <c r="W74" s="17" t="s">
        <v>294</v>
      </c>
      <c r="X74" s="13">
        <v>43146</v>
      </c>
      <c r="Y74" s="13">
        <v>43146</v>
      </c>
      <c r="Z74">
        <v>67</v>
      </c>
      <c r="AA74" s="14">
        <v>300</v>
      </c>
      <c r="AB74" s="14">
        <v>0</v>
      </c>
      <c r="AG74" t="s">
        <v>124</v>
      </c>
      <c r="AH74" s="6">
        <v>43215</v>
      </c>
      <c r="AI74" s="6">
        <v>43215</v>
      </c>
    </row>
    <row r="75" spans="1:35" ht="45" x14ac:dyDescent="0.25">
      <c r="A75">
        <v>2018</v>
      </c>
      <c r="B75" s="6">
        <v>43101</v>
      </c>
      <c r="C75" s="6">
        <v>43189</v>
      </c>
      <c r="D75" t="s">
        <v>90</v>
      </c>
      <c r="F75" s="8" t="s">
        <v>174</v>
      </c>
      <c r="G75" s="8" t="s">
        <v>174</v>
      </c>
      <c r="H75" s="8" t="s">
        <v>131</v>
      </c>
      <c r="I75" s="19" t="s">
        <v>295</v>
      </c>
      <c r="J75" s="18" t="s">
        <v>296</v>
      </c>
      <c r="K75" s="18" t="s">
        <v>202</v>
      </c>
      <c r="L75" t="s">
        <v>101</v>
      </c>
      <c r="M75" s="17" t="s">
        <v>294</v>
      </c>
      <c r="N75" t="s">
        <v>103</v>
      </c>
      <c r="Q75" s="18" t="s">
        <v>120</v>
      </c>
      <c r="R75" s="18" t="s">
        <v>121</v>
      </c>
      <c r="S75" s="18" t="s">
        <v>122</v>
      </c>
      <c r="T75" s="18" t="s">
        <v>120</v>
      </c>
      <c r="U75" s="18" t="s">
        <v>121</v>
      </c>
      <c r="V75" s="18" t="s">
        <v>123</v>
      </c>
      <c r="W75" s="17" t="s">
        <v>294</v>
      </c>
      <c r="X75" s="13">
        <v>43146</v>
      </c>
      <c r="Y75" s="13">
        <v>43146</v>
      </c>
      <c r="Z75">
        <v>68</v>
      </c>
      <c r="AA75" s="14">
        <v>300</v>
      </c>
      <c r="AB75" s="14">
        <v>0</v>
      </c>
      <c r="AG75" t="s">
        <v>124</v>
      </c>
      <c r="AH75" s="6">
        <v>43215</v>
      </c>
      <c r="AI75" s="6">
        <v>43215</v>
      </c>
    </row>
    <row r="76" spans="1:35" ht="60" x14ac:dyDescent="0.25">
      <c r="A76">
        <v>2018</v>
      </c>
      <c r="B76" s="6">
        <v>43101</v>
      </c>
      <c r="C76" s="6">
        <v>43189</v>
      </c>
      <c r="D76" t="s">
        <v>90</v>
      </c>
      <c r="F76" s="8" t="s">
        <v>174</v>
      </c>
      <c r="G76" s="8" t="s">
        <v>174</v>
      </c>
      <c r="H76" s="8" t="s">
        <v>131</v>
      </c>
      <c r="I76" s="19" t="s">
        <v>175</v>
      </c>
      <c r="J76" s="18" t="s">
        <v>168</v>
      </c>
      <c r="K76" s="18" t="s">
        <v>176</v>
      </c>
      <c r="L76" t="s">
        <v>101</v>
      </c>
      <c r="M76" s="17" t="s">
        <v>297</v>
      </c>
      <c r="N76" t="s">
        <v>103</v>
      </c>
      <c r="Q76" s="18" t="s">
        <v>120</v>
      </c>
      <c r="R76" s="18" t="s">
        <v>121</v>
      </c>
      <c r="S76" s="18" t="s">
        <v>122</v>
      </c>
      <c r="T76" s="18" t="s">
        <v>120</v>
      </c>
      <c r="U76" s="18" t="s">
        <v>121</v>
      </c>
      <c r="V76" s="18" t="s">
        <v>151</v>
      </c>
      <c r="W76" s="17" t="s">
        <v>297</v>
      </c>
      <c r="X76" s="13">
        <v>43147</v>
      </c>
      <c r="Y76" s="13">
        <v>43147</v>
      </c>
      <c r="Z76">
        <v>69</v>
      </c>
      <c r="AA76" s="14">
        <v>300</v>
      </c>
      <c r="AB76" s="14">
        <v>0</v>
      </c>
      <c r="AG76" t="s">
        <v>124</v>
      </c>
      <c r="AH76" s="6">
        <v>43215</v>
      </c>
      <c r="AI76" s="6">
        <v>43215</v>
      </c>
    </row>
    <row r="77" spans="1:35" ht="45" x14ac:dyDescent="0.25">
      <c r="A77">
        <v>2018</v>
      </c>
      <c r="B77" s="6">
        <v>43101</v>
      </c>
      <c r="C77" s="6">
        <v>43189</v>
      </c>
      <c r="D77" t="s">
        <v>90</v>
      </c>
      <c r="F77" s="8" t="s">
        <v>174</v>
      </c>
      <c r="G77" s="8" t="s">
        <v>174</v>
      </c>
      <c r="H77" s="8" t="s">
        <v>131</v>
      </c>
      <c r="I77" s="19" t="s">
        <v>212</v>
      </c>
      <c r="J77" s="18" t="s">
        <v>168</v>
      </c>
      <c r="K77" s="18" t="s">
        <v>213</v>
      </c>
      <c r="L77" t="s">
        <v>101</v>
      </c>
      <c r="M77" s="17" t="s">
        <v>298</v>
      </c>
      <c r="N77" t="s">
        <v>103</v>
      </c>
      <c r="Q77" s="18" t="s">
        <v>120</v>
      </c>
      <c r="R77" s="18" t="s">
        <v>121</v>
      </c>
      <c r="S77" s="18" t="s">
        <v>122</v>
      </c>
      <c r="T77" s="18" t="s">
        <v>120</v>
      </c>
      <c r="U77" s="18" t="s">
        <v>121</v>
      </c>
      <c r="V77" s="18" t="s">
        <v>123</v>
      </c>
      <c r="W77" s="17" t="s">
        <v>298</v>
      </c>
      <c r="X77" s="13">
        <v>43146</v>
      </c>
      <c r="Y77" s="13">
        <v>43146</v>
      </c>
      <c r="Z77">
        <v>70</v>
      </c>
      <c r="AA77" s="14">
        <v>1300</v>
      </c>
      <c r="AB77" s="14">
        <v>0</v>
      </c>
      <c r="AG77" t="s">
        <v>124</v>
      </c>
      <c r="AH77" s="6">
        <v>43215</v>
      </c>
      <c r="AI77" s="6">
        <v>43215</v>
      </c>
    </row>
    <row r="78" spans="1:35" ht="45" x14ac:dyDescent="0.25">
      <c r="A78">
        <v>2018</v>
      </c>
      <c r="B78" s="6">
        <v>43101</v>
      </c>
      <c r="C78" s="6">
        <v>43189</v>
      </c>
      <c r="D78" t="s">
        <v>90</v>
      </c>
      <c r="F78" s="8" t="s">
        <v>263</v>
      </c>
      <c r="G78" s="8" t="s">
        <v>263</v>
      </c>
      <c r="H78" s="8" t="s">
        <v>131</v>
      </c>
      <c r="I78" s="19" t="s">
        <v>264</v>
      </c>
      <c r="J78" s="18" t="s">
        <v>265</v>
      </c>
      <c r="K78" s="18" t="s">
        <v>266</v>
      </c>
      <c r="L78" t="s">
        <v>101</v>
      </c>
      <c r="M78" s="17" t="s">
        <v>299</v>
      </c>
      <c r="N78" t="s">
        <v>103</v>
      </c>
      <c r="Q78" s="18" t="s">
        <v>120</v>
      </c>
      <c r="R78" s="18" t="s">
        <v>121</v>
      </c>
      <c r="S78" s="18" t="s">
        <v>122</v>
      </c>
      <c r="T78" s="18" t="s">
        <v>120</v>
      </c>
      <c r="U78" s="18" t="s">
        <v>121</v>
      </c>
      <c r="V78" s="18" t="s">
        <v>151</v>
      </c>
      <c r="W78" s="17" t="s">
        <v>299</v>
      </c>
      <c r="X78" s="13">
        <v>43146</v>
      </c>
      <c r="Y78" s="13">
        <v>43146</v>
      </c>
      <c r="Z78">
        <v>71</v>
      </c>
      <c r="AA78" s="14">
        <v>1500</v>
      </c>
      <c r="AB78" s="14">
        <v>0</v>
      </c>
      <c r="AG78" t="s">
        <v>124</v>
      </c>
      <c r="AH78" s="6">
        <v>43215</v>
      </c>
      <c r="AI78" s="6">
        <v>43215</v>
      </c>
    </row>
    <row r="79" spans="1:35" ht="45" x14ac:dyDescent="0.25">
      <c r="A79">
        <v>2018</v>
      </c>
      <c r="B79" s="6">
        <v>43101</v>
      </c>
      <c r="C79" s="6">
        <v>43189</v>
      </c>
      <c r="D79" t="s">
        <v>90</v>
      </c>
      <c r="F79" s="8" t="s">
        <v>174</v>
      </c>
      <c r="G79" s="8" t="s">
        <v>174</v>
      </c>
      <c r="H79" s="8" t="s">
        <v>155</v>
      </c>
      <c r="I79" s="19" t="s">
        <v>237</v>
      </c>
      <c r="J79" s="18" t="s">
        <v>118</v>
      </c>
      <c r="K79" s="18" t="s">
        <v>238</v>
      </c>
      <c r="L79" t="s">
        <v>101</v>
      </c>
      <c r="M79" s="17" t="s">
        <v>300</v>
      </c>
      <c r="N79" t="s">
        <v>103</v>
      </c>
      <c r="Q79" s="18" t="s">
        <v>120</v>
      </c>
      <c r="R79" s="18" t="s">
        <v>121</v>
      </c>
      <c r="S79" s="18" t="s">
        <v>122</v>
      </c>
      <c r="T79" s="18" t="s">
        <v>120</v>
      </c>
      <c r="U79" s="18" t="s">
        <v>121</v>
      </c>
      <c r="V79" s="18" t="s">
        <v>151</v>
      </c>
      <c r="W79" s="17" t="s">
        <v>300</v>
      </c>
      <c r="X79" s="13">
        <v>43146</v>
      </c>
      <c r="Y79" s="13">
        <v>43146</v>
      </c>
      <c r="Z79">
        <v>72</v>
      </c>
      <c r="AA79" s="14">
        <v>1500</v>
      </c>
      <c r="AB79" s="14">
        <v>0</v>
      </c>
      <c r="AG79" t="s">
        <v>124</v>
      </c>
      <c r="AH79" s="6">
        <v>43215</v>
      </c>
      <c r="AI79" s="6">
        <v>43215</v>
      </c>
    </row>
    <row r="80" spans="1:35" ht="60" x14ac:dyDescent="0.25">
      <c r="A80">
        <v>2018</v>
      </c>
      <c r="B80" s="6">
        <v>43101</v>
      </c>
      <c r="C80" s="6">
        <v>43189</v>
      </c>
      <c r="D80" t="s">
        <v>90</v>
      </c>
      <c r="F80" s="8" t="s">
        <v>161</v>
      </c>
      <c r="G80" s="8" t="s">
        <v>161</v>
      </c>
      <c r="H80" t="s">
        <v>126</v>
      </c>
      <c r="I80" s="19" t="s">
        <v>225</v>
      </c>
      <c r="J80" s="18" t="s">
        <v>226</v>
      </c>
      <c r="K80" s="18" t="s">
        <v>227</v>
      </c>
      <c r="L80" t="s">
        <v>101</v>
      </c>
      <c r="M80" s="17" t="s">
        <v>301</v>
      </c>
      <c r="N80" t="s">
        <v>103</v>
      </c>
      <c r="Q80" s="18" t="s">
        <v>120</v>
      </c>
      <c r="R80" s="18" t="s">
        <v>121</v>
      </c>
      <c r="S80" s="18" t="s">
        <v>122</v>
      </c>
      <c r="T80" s="18" t="s">
        <v>120</v>
      </c>
      <c r="U80" s="18" t="s">
        <v>121</v>
      </c>
      <c r="V80" s="18" t="s">
        <v>123</v>
      </c>
      <c r="W80" s="17" t="s">
        <v>301</v>
      </c>
      <c r="X80" s="13">
        <v>43145</v>
      </c>
      <c r="Y80" s="13">
        <v>43145</v>
      </c>
      <c r="Z80">
        <v>73</v>
      </c>
      <c r="AA80" s="14">
        <f>300+158+666.65</f>
        <v>1124.6500000000001</v>
      </c>
      <c r="AB80" s="14">
        <v>0</v>
      </c>
      <c r="AG80" t="s">
        <v>124</v>
      </c>
      <c r="AH80" s="6">
        <v>43215</v>
      </c>
      <c r="AI80" s="6">
        <v>43215</v>
      </c>
    </row>
    <row r="81" spans="1:35" ht="60" x14ac:dyDescent="0.25">
      <c r="A81">
        <v>2018</v>
      </c>
      <c r="B81" s="6">
        <v>43101</v>
      </c>
      <c r="C81" s="6">
        <v>43189</v>
      </c>
      <c r="D81" t="s">
        <v>90</v>
      </c>
      <c r="F81" s="8" t="s">
        <v>302</v>
      </c>
      <c r="G81" s="8" t="s">
        <v>302</v>
      </c>
      <c r="H81" t="s">
        <v>126</v>
      </c>
      <c r="I81" s="19" t="s">
        <v>303</v>
      </c>
      <c r="J81" s="18" t="s">
        <v>304</v>
      </c>
      <c r="K81" s="18"/>
      <c r="L81" t="s">
        <v>101</v>
      </c>
      <c r="M81" s="17" t="s">
        <v>301</v>
      </c>
      <c r="N81" t="s">
        <v>103</v>
      </c>
      <c r="Q81" s="18" t="s">
        <v>120</v>
      </c>
      <c r="R81" s="18" t="s">
        <v>121</v>
      </c>
      <c r="S81" s="18" t="s">
        <v>122</v>
      </c>
      <c r="T81" s="18" t="s">
        <v>120</v>
      </c>
      <c r="U81" s="18" t="s">
        <v>121</v>
      </c>
      <c r="V81" s="18" t="s">
        <v>123</v>
      </c>
      <c r="W81" s="17" t="s">
        <v>301</v>
      </c>
      <c r="X81" s="13">
        <v>43145</v>
      </c>
      <c r="Y81" s="13">
        <v>43145</v>
      </c>
      <c r="Z81">
        <v>74</v>
      </c>
      <c r="AA81" s="14">
        <v>300</v>
      </c>
      <c r="AB81" s="14">
        <v>0</v>
      </c>
      <c r="AG81" t="s">
        <v>124</v>
      </c>
      <c r="AH81" s="6">
        <v>43215</v>
      </c>
      <c r="AI81" s="6">
        <v>43215</v>
      </c>
    </row>
    <row r="82" spans="1:35" ht="45" x14ac:dyDescent="0.25">
      <c r="A82">
        <v>2018</v>
      </c>
      <c r="B82" s="6">
        <v>43101</v>
      </c>
      <c r="C82" s="6">
        <v>43189</v>
      </c>
      <c r="D82" t="s">
        <v>90</v>
      </c>
      <c r="F82" s="8" t="s">
        <v>154</v>
      </c>
      <c r="G82" s="8" t="s">
        <v>154</v>
      </c>
      <c r="H82" t="s">
        <v>155</v>
      </c>
      <c r="I82" s="19" t="s">
        <v>156</v>
      </c>
      <c r="J82" s="18" t="s">
        <v>157</v>
      </c>
      <c r="K82" s="18" t="s">
        <v>158</v>
      </c>
      <c r="L82" t="s">
        <v>101</v>
      </c>
      <c r="M82" s="17" t="s">
        <v>300</v>
      </c>
      <c r="N82" t="s">
        <v>103</v>
      </c>
      <c r="Q82" s="18" t="s">
        <v>120</v>
      </c>
      <c r="R82" s="18" t="s">
        <v>121</v>
      </c>
      <c r="S82" s="18" t="s">
        <v>122</v>
      </c>
      <c r="T82" s="18" t="s">
        <v>120</v>
      </c>
      <c r="U82" s="18" t="s">
        <v>121</v>
      </c>
      <c r="V82" s="18" t="s">
        <v>151</v>
      </c>
      <c r="W82" s="17" t="s">
        <v>300</v>
      </c>
      <c r="X82" s="13">
        <v>43146</v>
      </c>
      <c r="Y82" s="13">
        <v>43146</v>
      </c>
      <c r="Z82">
        <v>75</v>
      </c>
      <c r="AA82" s="14">
        <f>500+226+974</f>
        <v>1700</v>
      </c>
      <c r="AB82" s="14">
        <v>0</v>
      </c>
      <c r="AG82" t="s">
        <v>124</v>
      </c>
      <c r="AH82" s="6">
        <v>43215</v>
      </c>
      <c r="AI82" s="6">
        <v>43215</v>
      </c>
    </row>
    <row r="83" spans="1:35" ht="60" x14ac:dyDescent="0.25">
      <c r="A83">
        <v>2018</v>
      </c>
      <c r="B83" s="6">
        <v>43101</v>
      </c>
      <c r="C83" s="6">
        <v>43189</v>
      </c>
      <c r="D83" t="s">
        <v>90</v>
      </c>
      <c r="F83" s="8" t="s">
        <v>114</v>
      </c>
      <c r="G83" s="8" t="s">
        <v>114</v>
      </c>
      <c r="H83" t="s">
        <v>155</v>
      </c>
      <c r="I83" s="19" t="s">
        <v>156</v>
      </c>
      <c r="J83" s="18" t="s">
        <v>305</v>
      </c>
      <c r="K83" s="18" t="s">
        <v>306</v>
      </c>
      <c r="L83" t="s">
        <v>101</v>
      </c>
      <c r="M83" s="17" t="s">
        <v>307</v>
      </c>
      <c r="N83" t="s">
        <v>103</v>
      </c>
      <c r="Q83" s="18" t="s">
        <v>120</v>
      </c>
      <c r="R83" s="18" t="s">
        <v>121</v>
      </c>
      <c r="S83" s="18" t="s">
        <v>122</v>
      </c>
      <c r="T83" s="18" t="s">
        <v>120</v>
      </c>
      <c r="U83" s="18" t="s">
        <v>121</v>
      </c>
      <c r="V83" s="18" t="s">
        <v>308</v>
      </c>
      <c r="W83" s="17" t="s">
        <v>307</v>
      </c>
      <c r="X83" s="13">
        <v>43148</v>
      </c>
      <c r="Y83" s="13">
        <v>43148</v>
      </c>
      <c r="Z83">
        <v>76</v>
      </c>
      <c r="AA83" s="14">
        <f>300+158+440</f>
        <v>898</v>
      </c>
      <c r="AB83" s="14">
        <v>2</v>
      </c>
      <c r="AG83" t="s">
        <v>124</v>
      </c>
      <c r="AH83" s="6">
        <v>43215</v>
      </c>
      <c r="AI83" s="6">
        <v>43215</v>
      </c>
    </row>
    <row r="84" spans="1:35" ht="60" x14ac:dyDescent="0.25">
      <c r="A84">
        <v>2018</v>
      </c>
      <c r="B84" s="6">
        <v>43101</v>
      </c>
      <c r="C84" s="6">
        <v>43189</v>
      </c>
      <c r="D84" t="s">
        <v>90</v>
      </c>
      <c r="F84" s="8" t="s">
        <v>196</v>
      </c>
      <c r="G84" s="8" t="s">
        <v>196</v>
      </c>
      <c r="H84" s="8" t="s">
        <v>131</v>
      </c>
      <c r="I84" s="19" t="s">
        <v>204</v>
      </c>
      <c r="J84" s="18" t="s">
        <v>205</v>
      </c>
      <c r="K84" s="18" t="s">
        <v>206</v>
      </c>
      <c r="L84" t="s">
        <v>101</v>
      </c>
      <c r="M84" s="17" t="s">
        <v>309</v>
      </c>
      <c r="N84" t="s">
        <v>103</v>
      </c>
      <c r="Q84" s="18" t="s">
        <v>120</v>
      </c>
      <c r="R84" s="18" t="s">
        <v>121</v>
      </c>
      <c r="S84" s="18" t="s">
        <v>122</v>
      </c>
      <c r="T84" s="18" t="s">
        <v>120</v>
      </c>
      <c r="U84" s="18" t="s">
        <v>121</v>
      </c>
      <c r="V84" s="18" t="s">
        <v>310</v>
      </c>
      <c r="W84" s="17" t="s">
        <v>309</v>
      </c>
      <c r="X84" s="13">
        <v>43151</v>
      </c>
      <c r="Y84" s="13">
        <v>43151</v>
      </c>
      <c r="Z84">
        <v>77</v>
      </c>
      <c r="AA84" s="14">
        <f>300+316+1384</f>
        <v>2000</v>
      </c>
      <c r="AB84" s="14">
        <v>0</v>
      </c>
      <c r="AG84" t="s">
        <v>124</v>
      </c>
      <c r="AH84" s="6">
        <v>43215</v>
      </c>
      <c r="AI84" s="6">
        <v>43215</v>
      </c>
    </row>
    <row r="85" spans="1:35" ht="90" x14ac:dyDescent="0.25">
      <c r="A85">
        <v>2018</v>
      </c>
      <c r="B85" s="6">
        <v>43101</v>
      </c>
      <c r="C85" s="6">
        <v>43189</v>
      </c>
      <c r="D85" t="s">
        <v>90</v>
      </c>
      <c r="F85" s="8" t="s">
        <v>257</v>
      </c>
      <c r="G85" s="8" t="s">
        <v>257</v>
      </c>
      <c r="H85" t="s">
        <v>126</v>
      </c>
      <c r="I85" s="19" t="s">
        <v>275</v>
      </c>
      <c r="J85" s="18" t="s">
        <v>194</v>
      </c>
      <c r="K85" s="18" t="s">
        <v>276</v>
      </c>
      <c r="L85" t="s">
        <v>101</v>
      </c>
      <c r="M85" s="17" t="s">
        <v>311</v>
      </c>
      <c r="N85" t="s">
        <v>103</v>
      </c>
      <c r="Q85" s="18" t="s">
        <v>120</v>
      </c>
      <c r="R85" s="18" t="s">
        <v>121</v>
      </c>
      <c r="S85" s="18" t="s">
        <v>122</v>
      </c>
      <c r="T85" s="18" t="s">
        <v>120</v>
      </c>
      <c r="U85" s="18" t="s">
        <v>121</v>
      </c>
      <c r="V85" s="18" t="s">
        <v>151</v>
      </c>
      <c r="W85" s="17" t="s">
        <v>311</v>
      </c>
      <c r="X85" s="13">
        <v>43151</v>
      </c>
      <c r="Y85" s="13">
        <v>43151</v>
      </c>
      <c r="Z85">
        <v>78</v>
      </c>
      <c r="AA85" s="14">
        <f>400+1166+34</f>
        <v>1600</v>
      </c>
      <c r="AB85" s="14">
        <v>0</v>
      </c>
      <c r="AG85" t="s">
        <v>124</v>
      </c>
      <c r="AH85" s="6">
        <v>43215</v>
      </c>
      <c r="AI85" s="6">
        <v>43215</v>
      </c>
    </row>
    <row r="86" spans="1:35" ht="60" x14ac:dyDescent="0.25">
      <c r="A86">
        <v>2018</v>
      </c>
      <c r="B86" s="6">
        <v>43101</v>
      </c>
      <c r="C86" s="6">
        <v>43189</v>
      </c>
      <c r="D86" t="s">
        <v>90</v>
      </c>
      <c r="F86" s="8" t="s">
        <v>114</v>
      </c>
      <c r="G86" s="8" t="s">
        <v>114</v>
      </c>
      <c r="H86" t="s">
        <v>155</v>
      </c>
      <c r="I86" s="19" t="s">
        <v>245</v>
      </c>
      <c r="J86" s="18" t="s">
        <v>246</v>
      </c>
      <c r="K86" s="18" t="s">
        <v>247</v>
      </c>
      <c r="L86" t="s">
        <v>101</v>
      </c>
      <c r="M86" s="17" t="s">
        <v>312</v>
      </c>
      <c r="N86" t="s">
        <v>103</v>
      </c>
      <c r="Q86" s="18" t="s">
        <v>120</v>
      </c>
      <c r="R86" s="18" t="s">
        <v>121</v>
      </c>
      <c r="S86" s="18" t="s">
        <v>123</v>
      </c>
      <c r="T86" s="18" t="s">
        <v>120</v>
      </c>
      <c r="U86" s="18" t="s">
        <v>121</v>
      </c>
      <c r="V86" s="18" t="s">
        <v>122</v>
      </c>
      <c r="W86" s="17" t="s">
        <v>312</v>
      </c>
      <c r="X86" s="13">
        <v>43150</v>
      </c>
      <c r="Y86" s="13">
        <v>43150</v>
      </c>
      <c r="Z86">
        <v>79</v>
      </c>
      <c r="AA86" s="14">
        <v>1000</v>
      </c>
      <c r="AB86" s="14">
        <v>0</v>
      </c>
      <c r="AG86" t="s">
        <v>124</v>
      </c>
      <c r="AH86" s="6">
        <v>43215</v>
      </c>
      <c r="AI86" s="6">
        <v>43215</v>
      </c>
    </row>
    <row r="87" spans="1:35" ht="45" x14ac:dyDescent="0.25">
      <c r="A87">
        <v>2018</v>
      </c>
      <c r="B87" s="6">
        <v>43101</v>
      </c>
      <c r="C87" s="6">
        <v>43189</v>
      </c>
      <c r="D87" t="s">
        <v>90</v>
      </c>
      <c r="F87" s="8" t="s">
        <v>154</v>
      </c>
      <c r="G87" s="8" t="s">
        <v>154</v>
      </c>
      <c r="H87" t="s">
        <v>155</v>
      </c>
      <c r="I87" s="19" t="s">
        <v>156</v>
      </c>
      <c r="J87" s="18" t="s">
        <v>157</v>
      </c>
      <c r="K87" s="18" t="s">
        <v>158</v>
      </c>
      <c r="L87" t="s">
        <v>101</v>
      </c>
      <c r="M87" s="17" t="s">
        <v>313</v>
      </c>
      <c r="N87" t="s">
        <v>103</v>
      </c>
      <c r="Q87" s="18" t="s">
        <v>120</v>
      </c>
      <c r="R87" s="18" t="s">
        <v>121</v>
      </c>
      <c r="S87" s="18" t="s">
        <v>122</v>
      </c>
      <c r="T87" s="18" t="s">
        <v>120</v>
      </c>
      <c r="U87" s="18" t="s">
        <v>121</v>
      </c>
      <c r="V87" s="18" t="s">
        <v>151</v>
      </c>
      <c r="W87" s="17" t="s">
        <v>313</v>
      </c>
      <c r="X87" s="13">
        <v>43152</v>
      </c>
      <c r="Y87" s="13">
        <v>43152</v>
      </c>
      <c r="Z87">
        <v>80</v>
      </c>
      <c r="AA87" s="14">
        <f>500+226+700</f>
        <v>1426</v>
      </c>
      <c r="AB87" s="14">
        <v>4</v>
      </c>
      <c r="AG87" t="s">
        <v>124</v>
      </c>
      <c r="AH87" s="6">
        <v>43215</v>
      </c>
      <c r="AI87" s="6">
        <v>43215</v>
      </c>
    </row>
    <row r="88" spans="1:35" ht="60" x14ac:dyDescent="0.25">
      <c r="A88">
        <v>2018</v>
      </c>
      <c r="B88" s="6">
        <v>43101</v>
      </c>
      <c r="C88" s="6">
        <v>43189</v>
      </c>
      <c r="D88" t="s">
        <v>90</v>
      </c>
      <c r="F88" s="8" t="s">
        <v>287</v>
      </c>
      <c r="G88" s="8" t="s">
        <v>287</v>
      </c>
      <c r="H88" t="s">
        <v>115</v>
      </c>
      <c r="I88" s="19" t="s">
        <v>314</v>
      </c>
      <c r="J88" s="18" t="s">
        <v>315</v>
      </c>
      <c r="K88" s="18" t="s">
        <v>316</v>
      </c>
      <c r="L88" t="s">
        <v>101</v>
      </c>
      <c r="M88" s="17" t="s">
        <v>317</v>
      </c>
      <c r="N88" t="s">
        <v>103</v>
      </c>
      <c r="Q88" s="18" t="s">
        <v>120</v>
      </c>
      <c r="R88" s="18" t="s">
        <v>121</v>
      </c>
      <c r="S88" s="18" t="s">
        <v>122</v>
      </c>
      <c r="T88" s="18" t="s">
        <v>120</v>
      </c>
      <c r="U88" s="18" t="s">
        <v>121</v>
      </c>
      <c r="V88" s="18" t="s">
        <v>123</v>
      </c>
      <c r="W88" s="17" t="s">
        <v>317</v>
      </c>
      <c r="X88" s="13">
        <v>43155</v>
      </c>
      <c r="Y88" s="13">
        <v>43155</v>
      </c>
      <c r="Z88">
        <v>81</v>
      </c>
      <c r="AA88" s="14">
        <f>400+158+670</f>
        <v>1228</v>
      </c>
      <c r="AB88" s="14"/>
      <c r="AG88" t="s">
        <v>124</v>
      </c>
      <c r="AH88" s="6">
        <v>43215</v>
      </c>
      <c r="AI88" s="6">
        <v>43215</v>
      </c>
    </row>
    <row r="89" spans="1:35" ht="45" x14ac:dyDescent="0.25">
      <c r="A89">
        <v>2018</v>
      </c>
      <c r="B89" s="6">
        <v>43101</v>
      </c>
      <c r="C89" s="6">
        <v>43189</v>
      </c>
      <c r="D89" t="s">
        <v>90</v>
      </c>
      <c r="F89" s="8" t="s">
        <v>114</v>
      </c>
      <c r="G89" s="8" t="s">
        <v>114</v>
      </c>
      <c r="H89" t="s">
        <v>115</v>
      </c>
      <c r="I89" s="19" t="s">
        <v>318</v>
      </c>
      <c r="J89" s="18" t="s">
        <v>319</v>
      </c>
      <c r="K89" s="18" t="s">
        <v>320</v>
      </c>
      <c r="L89" t="s">
        <v>101</v>
      </c>
      <c r="M89" s="17" t="s">
        <v>321</v>
      </c>
      <c r="N89" t="s">
        <v>103</v>
      </c>
      <c r="Q89" s="18" t="s">
        <v>120</v>
      </c>
      <c r="R89" s="18" t="s">
        <v>121</v>
      </c>
      <c r="S89" s="18" t="s">
        <v>122</v>
      </c>
      <c r="T89" s="18" t="s">
        <v>120</v>
      </c>
      <c r="U89" s="18" t="s">
        <v>121</v>
      </c>
      <c r="V89" s="18" t="s">
        <v>123</v>
      </c>
      <c r="W89" s="17" t="s">
        <v>321</v>
      </c>
      <c r="X89" s="13">
        <v>43155</v>
      </c>
      <c r="Y89" s="13">
        <v>43155</v>
      </c>
      <c r="Z89">
        <v>82</v>
      </c>
      <c r="AA89" s="14">
        <v>400</v>
      </c>
      <c r="AB89" s="14">
        <v>0</v>
      </c>
      <c r="AG89" t="s">
        <v>124</v>
      </c>
      <c r="AH89" s="6">
        <v>43215</v>
      </c>
      <c r="AI89" s="6">
        <v>43215</v>
      </c>
    </row>
    <row r="90" spans="1:35" ht="60" x14ac:dyDescent="0.25">
      <c r="A90">
        <v>2018</v>
      </c>
      <c r="B90" s="6">
        <v>43101</v>
      </c>
      <c r="C90" s="6">
        <v>43189</v>
      </c>
      <c r="D90" t="s">
        <v>90</v>
      </c>
      <c r="F90" s="8" t="s">
        <v>114</v>
      </c>
      <c r="G90" s="8" t="s">
        <v>114</v>
      </c>
      <c r="H90" t="s">
        <v>155</v>
      </c>
      <c r="I90" s="19" t="s">
        <v>245</v>
      </c>
      <c r="J90" s="18" t="s">
        <v>246</v>
      </c>
      <c r="K90" s="18" t="s">
        <v>247</v>
      </c>
      <c r="L90" t="s">
        <v>101</v>
      </c>
      <c r="M90" s="17" t="s">
        <v>322</v>
      </c>
      <c r="N90" t="s">
        <v>103</v>
      </c>
      <c r="Q90" s="18" t="s">
        <v>120</v>
      </c>
      <c r="R90" s="18" t="s">
        <v>121</v>
      </c>
      <c r="S90" s="18" t="s">
        <v>123</v>
      </c>
      <c r="T90" s="18" t="s">
        <v>120</v>
      </c>
      <c r="U90" s="18" t="s">
        <v>121</v>
      </c>
      <c r="V90" s="18" t="s">
        <v>122</v>
      </c>
      <c r="W90" s="17" t="s">
        <v>322</v>
      </c>
      <c r="X90" s="13">
        <v>43158</v>
      </c>
      <c r="Y90" s="13">
        <v>43158</v>
      </c>
      <c r="Z90">
        <v>83</v>
      </c>
      <c r="AA90" s="14">
        <v>1100</v>
      </c>
      <c r="AB90" s="14">
        <v>0</v>
      </c>
      <c r="AG90" t="s">
        <v>124</v>
      </c>
      <c r="AH90" s="6">
        <v>43215</v>
      </c>
      <c r="AI90" s="6">
        <v>43215</v>
      </c>
    </row>
    <row r="91" spans="1:35" ht="90" x14ac:dyDescent="0.25">
      <c r="A91">
        <v>2018</v>
      </c>
      <c r="B91" s="6">
        <v>43101</v>
      </c>
      <c r="C91" s="6">
        <v>43189</v>
      </c>
      <c r="D91" t="s">
        <v>90</v>
      </c>
      <c r="F91" s="8" t="s">
        <v>174</v>
      </c>
      <c r="G91" s="8" t="s">
        <v>174</v>
      </c>
      <c r="H91" s="8" t="s">
        <v>131</v>
      </c>
      <c r="I91" s="19" t="s">
        <v>175</v>
      </c>
      <c r="J91" s="18" t="s">
        <v>168</v>
      </c>
      <c r="K91" s="18" t="s">
        <v>176</v>
      </c>
      <c r="L91" t="s">
        <v>101</v>
      </c>
      <c r="M91" s="17" t="s">
        <v>323</v>
      </c>
      <c r="N91" t="s">
        <v>103</v>
      </c>
      <c r="Q91" s="18" t="s">
        <v>120</v>
      </c>
      <c r="R91" s="18" t="s">
        <v>121</v>
      </c>
      <c r="S91" s="18" t="s">
        <v>122</v>
      </c>
      <c r="T91" s="18" t="s">
        <v>120</v>
      </c>
      <c r="U91" s="18" t="s">
        <v>121</v>
      </c>
      <c r="V91" s="18" t="s">
        <v>151</v>
      </c>
      <c r="W91" s="17" t="s">
        <v>323</v>
      </c>
      <c r="X91" s="13">
        <v>43158</v>
      </c>
      <c r="Y91" s="13">
        <v>43158</v>
      </c>
      <c r="Z91">
        <v>84</v>
      </c>
      <c r="AA91" s="14">
        <f>300+226+1074</f>
        <v>1600</v>
      </c>
      <c r="AB91" s="14">
        <v>0</v>
      </c>
      <c r="AG91" t="s">
        <v>124</v>
      </c>
      <c r="AH91" s="6">
        <v>43215</v>
      </c>
      <c r="AI91" s="6">
        <v>43215</v>
      </c>
    </row>
    <row r="92" spans="1:35" ht="45" x14ac:dyDescent="0.25">
      <c r="A92">
        <v>2018</v>
      </c>
      <c r="B92" s="6">
        <v>43101</v>
      </c>
      <c r="C92" s="6">
        <v>43189</v>
      </c>
      <c r="D92" t="s">
        <v>90</v>
      </c>
      <c r="F92" s="8" t="s">
        <v>196</v>
      </c>
      <c r="G92" s="8" t="s">
        <v>196</v>
      </c>
      <c r="H92" s="8" t="s">
        <v>131</v>
      </c>
      <c r="I92" s="19" t="s">
        <v>204</v>
      </c>
      <c r="J92" s="18" t="s">
        <v>205</v>
      </c>
      <c r="K92" s="18" t="s">
        <v>206</v>
      </c>
      <c r="L92" t="s">
        <v>101</v>
      </c>
      <c r="M92" s="17" t="s">
        <v>324</v>
      </c>
      <c r="N92" t="s">
        <v>103</v>
      </c>
      <c r="Q92" s="18" t="s">
        <v>120</v>
      </c>
      <c r="R92" s="18" t="s">
        <v>121</v>
      </c>
      <c r="S92" s="18" t="s">
        <v>122</v>
      </c>
      <c r="T92" s="18" t="s">
        <v>120</v>
      </c>
      <c r="U92" s="18" t="s">
        <v>121</v>
      </c>
      <c r="V92" s="18" t="s">
        <v>123</v>
      </c>
      <c r="W92" s="17" t="s">
        <v>324</v>
      </c>
      <c r="X92" s="13">
        <v>43158</v>
      </c>
      <c r="Y92" s="13">
        <v>43158</v>
      </c>
      <c r="Z92">
        <v>85</v>
      </c>
      <c r="AA92" s="14">
        <f>300+316+1584</f>
        <v>2200</v>
      </c>
      <c r="AB92" s="14">
        <v>0</v>
      </c>
      <c r="AG92" t="s">
        <v>124</v>
      </c>
      <c r="AH92" s="6">
        <v>43215</v>
      </c>
      <c r="AI92" s="6">
        <v>43215</v>
      </c>
    </row>
    <row r="93" spans="1:35" ht="75" x14ac:dyDescent="0.25">
      <c r="A93">
        <v>2018</v>
      </c>
      <c r="B93" s="6">
        <v>43101</v>
      </c>
      <c r="C93" s="6">
        <v>43189</v>
      </c>
      <c r="D93" t="s">
        <v>90</v>
      </c>
      <c r="F93" s="8" t="s">
        <v>182</v>
      </c>
      <c r="G93" s="8" t="s">
        <v>182</v>
      </c>
      <c r="I93" s="19" t="s">
        <v>184</v>
      </c>
      <c r="J93" s="18" t="s">
        <v>185</v>
      </c>
      <c r="K93" s="18" t="s">
        <v>186</v>
      </c>
      <c r="L93" t="s">
        <v>101</v>
      </c>
      <c r="M93" s="17" t="s">
        <v>325</v>
      </c>
      <c r="N93" t="s">
        <v>103</v>
      </c>
      <c r="Q93" s="18" t="s">
        <v>120</v>
      </c>
      <c r="R93" s="18" t="s">
        <v>121</v>
      </c>
      <c r="S93" s="18" t="s">
        <v>122</v>
      </c>
      <c r="T93" s="18" t="s">
        <v>120</v>
      </c>
      <c r="U93" s="18" t="s">
        <v>121</v>
      </c>
      <c r="V93" s="18" t="s">
        <v>151</v>
      </c>
      <c r="W93" s="17" t="s">
        <v>325</v>
      </c>
      <c r="X93" s="13">
        <v>43158</v>
      </c>
      <c r="Y93" s="13">
        <v>43158</v>
      </c>
      <c r="Z93">
        <v>86</v>
      </c>
      <c r="AA93" s="14">
        <f>400+147+1000</f>
        <v>1547</v>
      </c>
      <c r="AB93" s="14">
        <v>3</v>
      </c>
      <c r="AG93" t="s">
        <v>124</v>
      </c>
      <c r="AH93" s="6">
        <v>43215</v>
      </c>
      <c r="AI93" s="6">
        <v>43215</v>
      </c>
    </row>
    <row r="94" spans="1:35" ht="60" x14ac:dyDescent="0.25">
      <c r="A94">
        <v>2018</v>
      </c>
      <c r="B94" s="6">
        <v>43101</v>
      </c>
      <c r="C94" s="6">
        <v>43189</v>
      </c>
      <c r="D94" t="s">
        <v>90</v>
      </c>
      <c r="F94" s="8" t="s">
        <v>114</v>
      </c>
      <c r="G94" s="8" t="s">
        <v>114</v>
      </c>
      <c r="H94" t="s">
        <v>155</v>
      </c>
      <c r="I94" s="19" t="s">
        <v>281</v>
      </c>
      <c r="J94" s="18" t="s">
        <v>282</v>
      </c>
      <c r="K94" s="18" t="s">
        <v>283</v>
      </c>
      <c r="L94" t="s">
        <v>101</v>
      </c>
      <c r="M94" s="17" t="s">
        <v>326</v>
      </c>
      <c r="N94" t="s">
        <v>103</v>
      </c>
      <c r="Q94" s="18" t="s">
        <v>120</v>
      </c>
      <c r="R94" s="18" t="s">
        <v>121</v>
      </c>
      <c r="S94" s="18" t="s">
        <v>123</v>
      </c>
      <c r="T94" s="18" t="s">
        <v>120</v>
      </c>
      <c r="U94" s="18" t="s">
        <v>121</v>
      </c>
      <c r="V94" s="18" t="s">
        <v>122</v>
      </c>
      <c r="W94" s="17" t="s">
        <v>326</v>
      </c>
      <c r="X94" s="13">
        <v>43158</v>
      </c>
      <c r="Y94" s="13">
        <v>43158</v>
      </c>
      <c r="Z94">
        <v>87</v>
      </c>
      <c r="AA94" s="14">
        <v>300</v>
      </c>
      <c r="AB94" s="14">
        <v>0</v>
      </c>
      <c r="AG94" t="s">
        <v>124</v>
      </c>
      <c r="AH94" s="6">
        <v>43215</v>
      </c>
      <c r="AI94" s="6">
        <v>43215</v>
      </c>
    </row>
    <row r="95" spans="1:35" ht="60" x14ac:dyDescent="0.25">
      <c r="A95">
        <v>2018</v>
      </c>
      <c r="B95" s="6">
        <v>43101</v>
      </c>
      <c r="C95" s="6">
        <v>43189</v>
      </c>
      <c r="D95" t="s">
        <v>90</v>
      </c>
      <c r="F95" s="8" t="s">
        <v>327</v>
      </c>
      <c r="G95" s="8" t="s">
        <v>327</v>
      </c>
      <c r="H95" t="s">
        <v>115</v>
      </c>
      <c r="I95" s="19" t="s">
        <v>328</v>
      </c>
      <c r="J95" s="18" t="s">
        <v>329</v>
      </c>
      <c r="K95" s="18"/>
      <c r="L95" t="s">
        <v>101</v>
      </c>
      <c r="M95" s="17" t="s">
        <v>330</v>
      </c>
      <c r="N95" t="s">
        <v>103</v>
      </c>
      <c r="Q95" s="18" t="s">
        <v>120</v>
      </c>
      <c r="R95" s="18" t="s">
        <v>121</v>
      </c>
      <c r="S95" s="18" t="s">
        <v>122</v>
      </c>
      <c r="T95" s="18" t="s">
        <v>120</v>
      </c>
      <c r="U95" s="18" t="s">
        <v>121</v>
      </c>
      <c r="V95" s="18" t="s">
        <v>151</v>
      </c>
      <c r="W95" s="17" t="s">
        <v>330</v>
      </c>
      <c r="X95" s="13">
        <v>43158</v>
      </c>
      <c r="Y95" s="13">
        <v>43158</v>
      </c>
      <c r="Z95">
        <v>88</v>
      </c>
      <c r="AA95" s="14">
        <v>400</v>
      </c>
      <c r="AB95" s="14">
        <v>0</v>
      </c>
      <c r="AG95" t="s">
        <v>124</v>
      </c>
      <c r="AH95" s="6">
        <v>43215</v>
      </c>
      <c r="AI95" s="6">
        <v>43215</v>
      </c>
    </row>
    <row r="96" spans="1:35" ht="60" x14ac:dyDescent="0.25">
      <c r="A96">
        <v>2018</v>
      </c>
      <c r="B96" s="6">
        <v>43101</v>
      </c>
      <c r="C96" s="6">
        <v>43189</v>
      </c>
      <c r="D96" t="s">
        <v>90</v>
      </c>
      <c r="F96" s="8" t="s">
        <v>257</v>
      </c>
      <c r="G96" s="8" t="s">
        <v>257</v>
      </c>
      <c r="H96" t="s">
        <v>126</v>
      </c>
      <c r="I96" s="19" t="s">
        <v>127</v>
      </c>
      <c r="J96" s="18" t="s">
        <v>128</v>
      </c>
      <c r="K96" s="18" t="s">
        <v>128</v>
      </c>
      <c r="L96" t="s">
        <v>101</v>
      </c>
      <c r="M96" s="17" t="s">
        <v>331</v>
      </c>
      <c r="N96" t="s">
        <v>103</v>
      </c>
      <c r="Q96" s="18" t="s">
        <v>120</v>
      </c>
      <c r="R96" s="18" t="s">
        <v>121</v>
      </c>
      <c r="S96" s="18" t="s">
        <v>122</v>
      </c>
      <c r="T96" s="18" t="s">
        <v>120</v>
      </c>
      <c r="U96" s="18" t="s">
        <v>121</v>
      </c>
      <c r="V96" s="18" t="s">
        <v>144</v>
      </c>
      <c r="W96" s="17" t="s">
        <v>331</v>
      </c>
      <c r="X96" s="13">
        <v>43160</v>
      </c>
      <c r="Y96" s="13">
        <v>43162</v>
      </c>
      <c r="Z96">
        <v>89</v>
      </c>
      <c r="AA96" s="14">
        <f>1700+400+2365</f>
        <v>4465</v>
      </c>
      <c r="AB96" s="14">
        <v>35</v>
      </c>
      <c r="AG96" t="s">
        <v>124</v>
      </c>
      <c r="AH96" s="6">
        <v>43215</v>
      </c>
      <c r="AI96" s="6">
        <v>43215</v>
      </c>
    </row>
    <row r="97" spans="1:35" ht="60" x14ac:dyDescent="0.25">
      <c r="A97">
        <v>2018</v>
      </c>
      <c r="B97" s="6">
        <v>43101</v>
      </c>
      <c r="C97" s="6">
        <v>43189</v>
      </c>
      <c r="D97" t="s">
        <v>90</v>
      </c>
      <c r="F97" s="8" t="s">
        <v>332</v>
      </c>
      <c r="G97" s="8" t="s">
        <v>332</v>
      </c>
      <c r="H97" s="8" t="s">
        <v>131</v>
      </c>
      <c r="I97" s="19" t="s">
        <v>333</v>
      </c>
      <c r="J97" s="18" t="s">
        <v>334</v>
      </c>
      <c r="K97" s="18" t="s">
        <v>134</v>
      </c>
      <c r="L97" t="s">
        <v>101</v>
      </c>
      <c r="M97" s="17" t="s">
        <v>331</v>
      </c>
      <c r="N97" t="s">
        <v>103</v>
      </c>
      <c r="Q97" s="18" t="s">
        <v>120</v>
      </c>
      <c r="R97" s="18" t="s">
        <v>121</v>
      </c>
      <c r="S97" s="18" t="s">
        <v>122</v>
      </c>
      <c r="T97" s="18" t="s">
        <v>120</v>
      </c>
      <c r="U97" s="18" t="s">
        <v>121</v>
      </c>
      <c r="V97" s="18" t="s">
        <v>144</v>
      </c>
      <c r="W97" s="17" t="s">
        <v>331</v>
      </c>
      <c r="X97" s="13">
        <v>43160</v>
      </c>
      <c r="Y97" s="13">
        <v>43162</v>
      </c>
      <c r="Z97">
        <v>90</v>
      </c>
      <c r="AA97" s="14">
        <v>1700</v>
      </c>
      <c r="AB97" s="14">
        <v>0</v>
      </c>
      <c r="AG97" t="s">
        <v>124</v>
      </c>
      <c r="AH97" s="6">
        <v>43215</v>
      </c>
      <c r="AI97" s="6">
        <v>43215</v>
      </c>
    </row>
    <row r="98" spans="1:35" ht="60" x14ac:dyDescent="0.25">
      <c r="A98">
        <v>2018</v>
      </c>
      <c r="B98" s="6">
        <v>43101</v>
      </c>
      <c r="C98" s="6">
        <v>43189</v>
      </c>
      <c r="D98" t="s">
        <v>90</v>
      </c>
      <c r="F98" s="8" t="s">
        <v>139</v>
      </c>
      <c r="G98" s="8" t="s">
        <v>139</v>
      </c>
      <c r="H98" s="8" t="s">
        <v>131</v>
      </c>
      <c r="I98" s="19" t="s">
        <v>140</v>
      </c>
      <c r="J98" s="18" t="s">
        <v>141</v>
      </c>
      <c r="K98" s="18" t="s">
        <v>142</v>
      </c>
      <c r="L98" t="s">
        <v>101</v>
      </c>
      <c r="M98" s="17" t="s">
        <v>331</v>
      </c>
      <c r="N98" t="s">
        <v>103</v>
      </c>
      <c r="Q98" s="18" t="s">
        <v>120</v>
      </c>
      <c r="R98" s="18" t="s">
        <v>121</v>
      </c>
      <c r="S98" s="18" t="s">
        <v>122</v>
      </c>
      <c r="T98" s="18" t="s">
        <v>120</v>
      </c>
      <c r="U98" s="18" t="s">
        <v>121</v>
      </c>
      <c r="V98" s="18" t="s">
        <v>144</v>
      </c>
      <c r="W98" s="17" t="s">
        <v>331</v>
      </c>
      <c r="X98" s="13">
        <v>43160</v>
      </c>
      <c r="Y98" s="13">
        <v>43162</v>
      </c>
      <c r="Z98">
        <v>91</v>
      </c>
      <c r="AA98" s="14">
        <v>1700</v>
      </c>
      <c r="AB98" s="14">
        <v>0</v>
      </c>
      <c r="AG98" t="s">
        <v>124</v>
      </c>
      <c r="AH98" s="6">
        <v>43215</v>
      </c>
      <c r="AI98" s="6">
        <v>43215</v>
      </c>
    </row>
    <row r="99" spans="1:35" ht="45" x14ac:dyDescent="0.25">
      <c r="A99">
        <v>2018</v>
      </c>
      <c r="B99" s="6">
        <v>43101</v>
      </c>
      <c r="C99" s="6">
        <v>43189</v>
      </c>
      <c r="D99" t="s">
        <v>90</v>
      </c>
      <c r="F99" s="8" t="s">
        <v>174</v>
      </c>
      <c r="G99" s="8" t="s">
        <v>174</v>
      </c>
      <c r="H99" t="s">
        <v>126</v>
      </c>
      <c r="I99" s="19" t="s">
        <v>212</v>
      </c>
      <c r="J99" s="18" t="s">
        <v>168</v>
      </c>
      <c r="K99" s="18" t="s">
        <v>213</v>
      </c>
      <c r="L99" t="s">
        <v>101</v>
      </c>
      <c r="M99" s="17" t="s">
        <v>335</v>
      </c>
      <c r="N99" t="s">
        <v>103</v>
      </c>
      <c r="Q99" s="18" t="s">
        <v>120</v>
      </c>
      <c r="R99" s="18" t="s">
        <v>121</v>
      </c>
      <c r="S99" s="18" t="s">
        <v>122</v>
      </c>
      <c r="T99" s="18" t="s">
        <v>120</v>
      </c>
      <c r="U99" s="18" t="s">
        <v>121</v>
      </c>
      <c r="V99" s="18" t="s">
        <v>151</v>
      </c>
      <c r="W99" s="17" t="s">
        <v>335</v>
      </c>
      <c r="X99" s="13">
        <v>43161</v>
      </c>
      <c r="Y99" s="13">
        <v>43162</v>
      </c>
      <c r="Z99">
        <v>92</v>
      </c>
      <c r="AA99" s="14">
        <f>700+300+34+1132</f>
        <v>2166</v>
      </c>
      <c r="AB99" s="14">
        <v>0</v>
      </c>
      <c r="AG99" t="s">
        <v>124</v>
      </c>
      <c r="AH99" s="6">
        <v>43215</v>
      </c>
      <c r="AI99" s="6">
        <v>43215</v>
      </c>
    </row>
    <row r="100" spans="1:35" ht="75" x14ac:dyDescent="0.25">
      <c r="A100">
        <v>2018</v>
      </c>
      <c r="B100" s="6">
        <v>43101</v>
      </c>
      <c r="C100" s="6">
        <v>43189</v>
      </c>
      <c r="D100" t="s">
        <v>90</v>
      </c>
      <c r="F100" s="8" t="s">
        <v>257</v>
      </c>
      <c r="G100" s="8" t="s">
        <v>257</v>
      </c>
      <c r="H100" t="s">
        <v>126</v>
      </c>
      <c r="I100" s="19" t="s">
        <v>127</v>
      </c>
      <c r="J100" s="18" t="s">
        <v>128</v>
      </c>
      <c r="K100" s="18" t="s">
        <v>128</v>
      </c>
      <c r="L100" t="s">
        <v>101</v>
      </c>
      <c r="M100" s="17" t="s">
        <v>336</v>
      </c>
      <c r="N100" t="s">
        <v>103</v>
      </c>
      <c r="Q100" s="18" t="s">
        <v>120</v>
      </c>
      <c r="R100" s="18" t="s">
        <v>121</v>
      </c>
      <c r="S100" s="18" t="s">
        <v>122</v>
      </c>
      <c r="T100" s="18" t="s">
        <v>120</v>
      </c>
      <c r="U100" s="18" t="s">
        <v>121</v>
      </c>
      <c r="V100" s="18" t="s">
        <v>151</v>
      </c>
      <c r="W100" s="17" t="s">
        <v>336</v>
      </c>
      <c r="X100" s="12">
        <v>43166</v>
      </c>
      <c r="Y100" s="12">
        <v>43167</v>
      </c>
      <c r="Z100">
        <v>93</v>
      </c>
      <c r="AA100" s="14">
        <f>850+400+1200</f>
        <v>2450</v>
      </c>
      <c r="AB100" s="14">
        <v>0</v>
      </c>
      <c r="AG100" t="s">
        <v>124</v>
      </c>
      <c r="AH100" s="6">
        <v>43215</v>
      </c>
      <c r="AI100" s="6">
        <v>43215</v>
      </c>
    </row>
    <row r="101" spans="1:35" ht="60" x14ac:dyDescent="0.25">
      <c r="A101">
        <v>2018</v>
      </c>
      <c r="B101" s="6">
        <v>43101</v>
      </c>
      <c r="C101" s="6">
        <v>43189</v>
      </c>
      <c r="D101" t="s">
        <v>90</v>
      </c>
      <c r="F101" s="8" t="s">
        <v>263</v>
      </c>
      <c r="G101" s="8" t="s">
        <v>263</v>
      </c>
      <c r="H101" t="s">
        <v>126</v>
      </c>
      <c r="I101" s="19" t="s">
        <v>337</v>
      </c>
      <c r="J101" s="18" t="s">
        <v>338</v>
      </c>
      <c r="K101" s="18" t="s">
        <v>199</v>
      </c>
      <c r="L101" t="s">
        <v>101</v>
      </c>
      <c r="M101" s="17" t="s">
        <v>339</v>
      </c>
      <c r="N101" t="s">
        <v>103</v>
      </c>
      <c r="Q101" s="18" t="s">
        <v>120</v>
      </c>
      <c r="R101" s="18" t="s">
        <v>121</v>
      </c>
      <c r="S101" s="18" t="s">
        <v>122</v>
      </c>
      <c r="T101" s="18" t="s">
        <v>120</v>
      </c>
      <c r="U101" s="18" t="s">
        <v>121</v>
      </c>
      <c r="V101" s="18" t="s">
        <v>151</v>
      </c>
      <c r="W101" s="17" t="s">
        <v>339</v>
      </c>
      <c r="X101" s="12">
        <v>43166</v>
      </c>
      <c r="Y101" s="12">
        <v>43167</v>
      </c>
      <c r="Z101">
        <v>94</v>
      </c>
      <c r="AA101" s="14">
        <v>1000</v>
      </c>
      <c r="AB101" s="14">
        <v>0</v>
      </c>
      <c r="AG101" t="s">
        <v>124</v>
      </c>
      <c r="AH101" s="6">
        <v>43215</v>
      </c>
      <c r="AI101" s="6">
        <v>43215</v>
      </c>
    </row>
    <row r="102" spans="1:35" ht="45" x14ac:dyDescent="0.25">
      <c r="A102">
        <v>2018</v>
      </c>
      <c r="B102" s="6">
        <v>43101</v>
      </c>
      <c r="C102" s="6">
        <v>43189</v>
      </c>
      <c r="D102" t="s">
        <v>90</v>
      </c>
      <c r="F102" s="8" t="s">
        <v>257</v>
      </c>
      <c r="G102" s="8" t="s">
        <v>257</v>
      </c>
      <c r="H102" t="s">
        <v>126</v>
      </c>
      <c r="I102" s="19" t="s">
        <v>127</v>
      </c>
      <c r="J102" s="18" t="s">
        <v>128</v>
      </c>
      <c r="K102" s="18" t="s">
        <v>128</v>
      </c>
      <c r="L102" t="s">
        <v>101</v>
      </c>
      <c r="M102" s="17" t="s">
        <v>340</v>
      </c>
      <c r="N102" t="s">
        <v>103</v>
      </c>
      <c r="Q102" s="18" t="s">
        <v>120</v>
      </c>
      <c r="R102" s="18" t="s">
        <v>121</v>
      </c>
      <c r="S102" s="18" t="s">
        <v>122</v>
      </c>
      <c r="T102" s="18" t="s">
        <v>120</v>
      </c>
      <c r="U102" s="18" t="s">
        <v>121</v>
      </c>
      <c r="V102" s="18" t="s">
        <v>151</v>
      </c>
      <c r="W102" s="17" t="s">
        <v>340</v>
      </c>
      <c r="X102" s="13">
        <v>43173</v>
      </c>
      <c r="Y102" s="13">
        <v>43174</v>
      </c>
      <c r="Z102">
        <v>95</v>
      </c>
      <c r="AA102" s="14">
        <f>850+400+1200</f>
        <v>2450</v>
      </c>
      <c r="AB102" s="14">
        <v>0</v>
      </c>
      <c r="AG102" t="s">
        <v>124</v>
      </c>
      <c r="AH102" s="6">
        <v>43215</v>
      </c>
      <c r="AI102" s="6">
        <v>43215</v>
      </c>
    </row>
    <row r="103" spans="1:35" ht="90" x14ac:dyDescent="0.25">
      <c r="A103">
        <v>2018</v>
      </c>
      <c r="B103" s="6">
        <v>43101</v>
      </c>
      <c r="C103" s="6">
        <v>43189</v>
      </c>
      <c r="D103" t="s">
        <v>90</v>
      </c>
      <c r="F103" s="8" t="s">
        <v>257</v>
      </c>
      <c r="G103" s="8" t="s">
        <v>257</v>
      </c>
      <c r="H103" t="s">
        <v>126</v>
      </c>
      <c r="I103" s="19" t="s">
        <v>127</v>
      </c>
      <c r="J103" s="18" t="s">
        <v>128</v>
      </c>
      <c r="K103" s="18" t="s">
        <v>128</v>
      </c>
      <c r="L103" t="s">
        <v>101</v>
      </c>
      <c r="M103" s="17" t="s">
        <v>341</v>
      </c>
      <c r="N103" t="s">
        <v>103</v>
      </c>
      <c r="Q103" s="18" t="s">
        <v>120</v>
      </c>
      <c r="R103" s="18" t="s">
        <v>121</v>
      </c>
      <c r="S103" s="18" t="s">
        <v>122</v>
      </c>
      <c r="T103" s="18" t="s">
        <v>120</v>
      </c>
      <c r="U103" s="18" t="s">
        <v>120</v>
      </c>
      <c r="V103" s="18" t="s">
        <v>120</v>
      </c>
      <c r="W103" s="17" t="s">
        <v>341</v>
      </c>
      <c r="X103" s="13">
        <v>43170</v>
      </c>
      <c r="Y103" s="13">
        <v>43173</v>
      </c>
      <c r="Z103">
        <v>96</v>
      </c>
      <c r="AA103" s="14">
        <f>3600+1030+5914</f>
        <v>10544</v>
      </c>
      <c r="AB103" s="14">
        <v>0</v>
      </c>
      <c r="AG103" t="s">
        <v>124</v>
      </c>
      <c r="AH103" s="6">
        <v>43215</v>
      </c>
      <c r="AI103" s="6">
        <v>43215</v>
      </c>
    </row>
    <row r="104" spans="1:35" ht="60" x14ac:dyDescent="0.25">
      <c r="A104">
        <v>2018</v>
      </c>
      <c r="B104" s="6">
        <v>43101</v>
      </c>
      <c r="C104" s="6">
        <v>43189</v>
      </c>
      <c r="D104" t="s">
        <v>90</v>
      </c>
      <c r="F104" s="8" t="s">
        <v>114</v>
      </c>
      <c r="G104" s="8" t="s">
        <v>114</v>
      </c>
      <c r="H104" t="s">
        <v>115</v>
      </c>
      <c r="I104" s="19" t="s">
        <v>318</v>
      </c>
      <c r="J104" s="18" t="s">
        <v>319</v>
      </c>
      <c r="K104" s="18" t="s">
        <v>320</v>
      </c>
      <c r="L104" t="s">
        <v>101</v>
      </c>
      <c r="M104" s="17" t="s">
        <v>342</v>
      </c>
      <c r="N104" t="s">
        <v>103</v>
      </c>
      <c r="Q104" s="18" t="s">
        <v>120</v>
      </c>
      <c r="R104" s="18" t="s">
        <v>121</v>
      </c>
      <c r="S104" s="18" t="s">
        <v>122</v>
      </c>
      <c r="T104" s="18" t="s">
        <v>120</v>
      </c>
      <c r="U104" s="18" t="s">
        <v>121</v>
      </c>
      <c r="V104" s="18" t="s">
        <v>123</v>
      </c>
      <c r="W104" s="17" t="s">
        <v>342</v>
      </c>
      <c r="X104" s="13">
        <v>43169</v>
      </c>
      <c r="Y104" s="13">
        <v>43170</v>
      </c>
      <c r="Z104">
        <v>97</v>
      </c>
      <c r="AA104" s="14">
        <f>850+400+158+650</f>
        <v>2058</v>
      </c>
      <c r="AB104" s="14">
        <v>0</v>
      </c>
      <c r="AG104" t="s">
        <v>124</v>
      </c>
      <c r="AH104" s="6">
        <v>43215</v>
      </c>
      <c r="AI104" s="6">
        <v>43215</v>
      </c>
    </row>
    <row r="105" spans="1:35" ht="75" x14ac:dyDescent="0.25">
      <c r="A105">
        <v>2018</v>
      </c>
      <c r="B105" s="6">
        <v>43101</v>
      </c>
      <c r="C105" s="6">
        <v>43189</v>
      </c>
      <c r="D105" t="s">
        <v>90</v>
      </c>
      <c r="F105" s="8" t="s">
        <v>136</v>
      </c>
      <c r="G105" s="8" t="s">
        <v>136</v>
      </c>
      <c r="H105" s="8" t="s">
        <v>131</v>
      </c>
      <c r="I105" s="19" t="s">
        <v>137</v>
      </c>
      <c r="J105" s="18" t="s">
        <v>138</v>
      </c>
      <c r="K105" s="18"/>
      <c r="L105" t="s">
        <v>101</v>
      </c>
      <c r="M105" s="17" t="s">
        <v>343</v>
      </c>
      <c r="N105" t="s">
        <v>103</v>
      </c>
      <c r="Q105" s="18" t="s">
        <v>120</v>
      </c>
      <c r="R105" s="18" t="s">
        <v>121</v>
      </c>
      <c r="S105" s="18" t="s">
        <v>122</v>
      </c>
      <c r="T105" s="18" t="s">
        <v>120</v>
      </c>
      <c r="U105" s="18" t="s">
        <v>121</v>
      </c>
      <c r="V105" s="18" t="s">
        <v>151</v>
      </c>
      <c r="W105" s="17" t="s">
        <v>343</v>
      </c>
      <c r="X105" s="13">
        <v>43180</v>
      </c>
      <c r="Y105" s="13">
        <v>43182</v>
      </c>
      <c r="Z105">
        <v>98</v>
      </c>
      <c r="AA105" s="14">
        <f>1400+300</f>
        <v>1700</v>
      </c>
      <c r="AB105" s="14">
        <v>0</v>
      </c>
      <c r="AG105" t="s">
        <v>124</v>
      </c>
      <c r="AH105" s="6">
        <v>43215</v>
      </c>
      <c r="AI105" s="6">
        <v>43215</v>
      </c>
    </row>
    <row r="106" spans="1:35" ht="75" x14ac:dyDescent="0.25">
      <c r="A106">
        <v>2018</v>
      </c>
      <c r="B106" s="6">
        <v>43101</v>
      </c>
      <c r="C106" s="6">
        <v>43189</v>
      </c>
      <c r="D106" t="s">
        <v>90</v>
      </c>
      <c r="F106" s="8" t="s">
        <v>257</v>
      </c>
      <c r="G106" s="8" t="s">
        <v>257</v>
      </c>
      <c r="H106" s="8" t="s">
        <v>131</v>
      </c>
      <c r="I106" s="19" t="s">
        <v>132</v>
      </c>
      <c r="J106" s="18" t="s">
        <v>133</v>
      </c>
      <c r="K106" s="18" t="s">
        <v>134</v>
      </c>
      <c r="L106" t="s">
        <v>101</v>
      </c>
      <c r="M106" s="17" t="s">
        <v>343</v>
      </c>
      <c r="N106" t="s">
        <v>103</v>
      </c>
      <c r="Q106" s="18" t="s">
        <v>120</v>
      </c>
      <c r="R106" s="18" t="s">
        <v>121</v>
      </c>
      <c r="S106" s="18" t="s">
        <v>122</v>
      </c>
      <c r="T106" s="18" t="s">
        <v>120</v>
      </c>
      <c r="U106" s="18" t="s">
        <v>121</v>
      </c>
      <c r="V106" s="18" t="s">
        <v>151</v>
      </c>
      <c r="W106" s="17" t="s">
        <v>343</v>
      </c>
      <c r="X106" s="13">
        <v>43180</v>
      </c>
      <c r="Y106" s="13">
        <v>43182</v>
      </c>
      <c r="Z106">
        <v>99</v>
      </c>
      <c r="AA106" s="14">
        <f>1700+400</f>
        <v>2100</v>
      </c>
      <c r="AB106" s="14">
        <v>0</v>
      </c>
      <c r="AG106" t="s">
        <v>124</v>
      </c>
      <c r="AH106" s="6">
        <v>43215</v>
      </c>
      <c r="AI106" s="6">
        <v>43215</v>
      </c>
    </row>
    <row r="107" spans="1:35" ht="75" x14ac:dyDescent="0.25">
      <c r="A107">
        <v>2018</v>
      </c>
      <c r="B107" s="6">
        <v>43101</v>
      </c>
      <c r="C107" s="6">
        <v>43189</v>
      </c>
      <c r="D107" t="s">
        <v>90</v>
      </c>
      <c r="F107" s="8" t="s">
        <v>257</v>
      </c>
      <c r="G107" s="8" t="s">
        <v>257</v>
      </c>
      <c r="H107" t="s">
        <v>126</v>
      </c>
      <c r="I107" s="19" t="s">
        <v>127</v>
      </c>
      <c r="J107" s="18" t="s">
        <v>128</v>
      </c>
      <c r="K107" s="18" t="s">
        <v>128</v>
      </c>
      <c r="L107" t="s">
        <v>101</v>
      </c>
      <c r="M107" s="17" t="s">
        <v>344</v>
      </c>
      <c r="N107" t="s">
        <v>103</v>
      </c>
      <c r="Q107" s="18" t="s">
        <v>120</v>
      </c>
      <c r="R107" s="18" t="s">
        <v>121</v>
      </c>
      <c r="S107" s="18" t="s">
        <v>122</v>
      </c>
      <c r="T107" s="18" t="s">
        <v>120</v>
      </c>
      <c r="U107" s="18" t="s">
        <v>121</v>
      </c>
      <c r="V107" s="18" t="s">
        <v>151</v>
      </c>
      <c r="W107" s="17" t="s">
        <v>344</v>
      </c>
      <c r="X107" s="13">
        <v>43180</v>
      </c>
      <c r="Y107" s="13">
        <v>43182</v>
      </c>
      <c r="Z107">
        <v>100</v>
      </c>
      <c r="AA107" s="14">
        <f>1700+400+1200</f>
        <v>3300</v>
      </c>
      <c r="AB107" s="14"/>
      <c r="AG107" t="s">
        <v>124</v>
      </c>
      <c r="AH107" s="6">
        <v>43215</v>
      </c>
      <c r="AI107" s="6">
        <v>43215</v>
      </c>
    </row>
    <row r="108" spans="1:35" ht="105" x14ac:dyDescent="0.25">
      <c r="A108">
        <v>2018</v>
      </c>
      <c r="B108" s="6">
        <v>43101</v>
      </c>
      <c r="C108" s="6">
        <v>43189</v>
      </c>
      <c r="D108" t="s">
        <v>90</v>
      </c>
      <c r="F108" s="8" t="s">
        <v>253</v>
      </c>
      <c r="G108" s="8" t="s">
        <v>253</v>
      </c>
      <c r="H108" t="s">
        <v>115</v>
      </c>
      <c r="I108" s="19" t="s">
        <v>314</v>
      </c>
      <c r="J108" s="18" t="s">
        <v>315</v>
      </c>
      <c r="K108" s="18" t="s">
        <v>316</v>
      </c>
      <c r="L108" t="s">
        <v>101</v>
      </c>
      <c r="M108" s="17" t="s">
        <v>345</v>
      </c>
      <c r="N108" t="s">
        <v>103</v>
      </c>
      <c r="Q108" s="18" t="s">
        <v>120</v>
      </c>
      <c r="R108" s="18" t="s">
        <v>121</v>
      </c>
      <c r="S108" s="18" t="s">
        <v>122</v>
      </c>
      <c r="T108" s="18" t="s">
        <v>120</v>
      </c>
      <c r="U108" s="18" t="s">
        <v>346</v>
      </c>
      <c r="V108" s="18" t="s">
        <v>347</v>
      </c>
      <c r="W108" s="17" t="s">
        <v>345</v>
      </c>
      <c r="X108" s="13">
        <v>43166</v>
      </c>
      <c r="Y108" s="13">
        <v>43174</v>
      </c>
      <c r="Z108">
        <v>101</v>
      </c>
      <c r="AA108" s="14">
        <v>6000</v>
      </c>
      <c r="AB108" s="14">
        <v>0</v>
      </c>
      <c r="AG108" t="s">
        <v>124</v>
      </c>
      <c r="AH108" s="6">
        <v>43215</v>
      </c>
      <c r="AI108" s="6">
        <v>43215</v>
      </c>
    </row>
    <row r="109" spans="1:35" ht="105" x14ac:dyDescent="0.25">
      <c r="A109">
        <v>2018</v>
      </c>
      <c r="B109" s="6">
        <v>43101</v>
      </c>
      <c r="C109" s="6">
        <v>43189</v>
      </c>
      <c r="D109" t="s">
        <v>90</v>
      </c>
      <c r="F109" s="8" t="s">
        <v>114</v>
      </c>
      <c r="G109" s="8" t="s">
        <v>114</v>
      </c>
      <c r="H109" t="s">
        <v>115</v>
      </c>
      <c r="I109" s="19" t="s">
        <v>348</v>
      </c>
      <c r="J109" s="18" t="s">
        <v>349</v>
      </c>
      <c r="K109" s="18" t="s">
        <v>350</v>
      </c>
      <c r="L109" t="s">
        <v>101</v>
      </c>
      <c r="M109" s="17" t="s">
        <v>345</v>
      </c>
      <c r="N109" t="s">
        <v>103</v>
      </c>
      <c r="Q109" s="18" t="s">
        <v>120</v>
      </c>
      <c r="R109" s="18" t="s">
        <v>121</v>
      </c>
      <c r="S109" s="18" t="s">
        <v>122</v>
      </c>
      <c r="T109" s="18" t="s">
        <v>120</v>
      </c>
      <c r="U109" s="18" t="s">
        <v>346</v>
      </c>
      <c r="V109" s="18" t="s">
        <v>347</v>
      </c>
      <c r="W109" s="17" t="s">
        <v>345</v>
      </c>
      <c r="X109" s="13">
        <v>43166</v>
      </c>
      <c r="Y109" s="13">
        <v>43174</v>
      </c>
      <c r="Z109">
        <v>102</v>
      </c>
      <c r="AA109" s="14">
        <v>4750</v>
      </c>
      <c r="AB109" s="14">
        <v>0</v>
      </c>
      <c r="AG109" t="s">
        <v>124</v>
      </c>
      <c r="AH109" s="6">
        <v>43215</v>
      </c>
      <c r="AI109" s="6">
        <v>43215</v>
      </c>
    </row>
    <row r="110" spans="1:35" ht="45" x14ac:dyDescent="0.25">
      <c r="A110">
        <v>2018</v>
      </c>
      <c r="B110" s="6">
        <v>43101</v>
      </c>
      <c r="C110" s="6">
        <v>43189</v>
      </c>
      <c r="D110" t="s">
        <v>90</v>
      </c>
      <c r="F110" s="8" t="s">
        <v>114</v>
      </c>
      <c r="G110" s="8" t="s">
        <v>114</v>
      </c>
      <c r="H110" t="s">
        <v>115</v>
      </c>
      <c r="I110" s="19" t="s">
        <v>351</v>
      </c>
      <c r="J110" s="18" t="s">
        <v>352</v>
      </c>
      <c r="K110" s="18" t="s">
        <v>213</v>
      </c>
      <c r="L110" t="s">
        <v>101</v>
      </c>
      <c r="M110" s="17" t="s">
        <v>353</v>
      </c>
      <c r="N110" t="s">
        <v>103</v>
      </c>
      <c r="Q110" s="18" t="s">
        <v>120</v>
      </c>
      <c r="R110" s="18" t="s">
        <v>121</v>
      </c>
      <c r="S110" s="18" t="s">
        <v>122</v>
      </c>
      <c r="T110" s="18" t="s">
        <v>120</v>
      </c>
      <c r="U110" s="18" t="s">
        <v>354</v>
      </c>
      <c r="V110" s="18" t="s">
        <v>354</v>
      </c>
      <c r="W110" s="17" t="s">
        <v>353</v>
      </c>
      <c r="X110" s="13">
        <v>43181</v>
      </c>
      <c r="Y110" s="13">
        <v>43184</v>
      </c>
      <c r="Z110">
        <v>103</v>
      </c>
      <c r="AA110" s="14">
        <f>300+1400</f>
        <v>1700</v>
      </c>
      <c r="AB110" s="14">
        <v>0</v>
      </c>
      <c r="AG110" t="s">
        <v>124</v>
      </c>
      <c r="AH110" s="6">
        <v>43215</v>
      </c>
      <c r="AI110" s="6">
        <v>43215</v>
      </c>
    </row>
    <row r="111" spans="1:35" ht="45" x14ac:dyDescent="0.25">
      <c r="A111">
        <v>2018</v>
      </c>
      <c r="B111" s="6">
        <v>43101</v>
      </c>
      <c r="C111" s="6">
        <v>43189</v>
      </c>
      <c r="D111" t="s">
        <v>90</v>
      </c>
      <c r="F111" s="8" t="s">
        <v>114</v>
      </c>
      <c r="G111" s="8" t="s">
        <v>114</v>
      </c>
      <c r="H111" t="s">
        <v>115</v>
      </c>
      <c r="I111" s="19" t="s">
        <v>351</v>
      </c>
      <c r="J111" s="18" t="s">
        <v>352</v>
      </c>
      <c r="K111" s="18" t="s">
        <v>213</v>
      </c>
      <c r="L111" t="s">
        <v>101</v>
      </c>
      <c r="M111" s="17" t="s">
        <v>355</v>
      </c>
      <c r="N111" t="s">
        <v>103</v>
      </c>
      <c r="Q111" s="18" t="s">
        <v>120</v>
      </c>
      <c r="R111" s="18" t="s">
        <v>121</v>
      </c>
      <c r="S111" s="18" t="s">
        <v>122</v>
      </c>
      <c r="T111" s="18" t="s">
        <v>120</v>
      </c>
      <c r="U111" s="18" t="s">
        <v>356</v>
      </c>
      <c r="V111" s="18" t="s">
        <v>357</v>
      </c>
      <c r="W111" s="17" t="s">
        <v>355</v>
      </c>
      <c r="X111" s="13">
        <v>43175</v>
      </c>
      <c r="Y111" s="13">
        <v>43176</v>
      </c>
      <c r="Z111">
        <v>104</v>
      </c>
      <c r="AA111" s="14">
        <f>700+300</f>
        <v>1000</v>
      </c>
      <c r="AB111" s="14">
        <v>0</v>
      </c>
      <c r="AG111" t="s">
        <v>124</v>
      </c>
      <c r="AH111" s="6">
        <v>43215</v>
      </c>
      <c r="AI111" s="6">
        <v>43215</v>
      </c>
    </row>
    <row r="112" spans="1:35" ht="60" x14ac:dyDescent="0.25">
      <c r="A112">
        <v>2018</v>
      </c>
      <c r="B112" s="6">
        <v>43101</v>
      </c>
      <c r="C112" s="6">
        <v>43189</v>
      </c>
      <c r="D112" t="s">
        <v>90</v>
      </c>
      <c r="F112" s="8" t="s">
        <v>154</v>
      </c>
      <c r="G112" s="8" t="s">
        <v>154</v>
      </c>
      <c r="H112" t="s">
        <v>155</v>
      </c>
      <c r="I112" s="19" t="s">
        <v>156</v>
      </c>
      <c r="J112" s="18" t="s">
        <v>157</v>
      </c>
      <c r="K112" s="18" t="s">
        <v>158</v>
      </c>
      <c r="L112" t="s">
        <v>101</v>
      </c>
      <c r="M112" s="17" t="s">
        <v>358</v>
      </c>
      <c r="N112" t="s">
        <v>103</v>
      </c>
      <c r="Q112" s="18" t="s">
        <v>120</v>
      </c>
      <c r="R112" s="18" t="s">
        <v>121</v>
      </c>
      <c r="S112" s="18" t="s">
        <v>122</v>
      </c>
      <c r="T112" s="18" t="s">
        <v>120</v>
      </c>
      <c r="U112" s="18" t="s">
        <v>121</v>
      </c>
      <c r="V112" s="18" t="s">
        <v>123</v>
      </c>
      <c r="W112" s="17" t="s">
        <v>358</v>
      </c>
      <c r="X112" s="13">
        <v>43160</v>
      </c>
      <c r="Y112" s="13">
        <v>43160</v>
      </c>
      <c r="Z112">
        <v>105</v>
      </c>
      <c r="AA112" s="14">
        <f>500+158+442</f>
        <v>1100</v>
      </c>
      <c r="AB112" s="14">
        <v>0</v>
      </c>
      <c r="AG112" t="s">
        <v>124</v>
      </c>
      <c r="AH112" s="6">
        <v>43215</v>
      </c>
      <c r="AI112" s="6">
        <v>43215</v>
      </c>
    </row>
    <row r="113" spans="1:35" ht="60" x14ac:dyDescent="0.25">
      <c r="A113">
        <v>2018</v>
      </c>
      <c r="B113" s="6">
        <v>43101</v>
      </c>
      <c r="C113" s="6">
        <v>43189</v>
      </c>
      <c r="D113" t="s">
        <v>90</v>
      </c>
      <c r="F113" s="8" t="s">
        <v>161</v>
      </c>
      <c r="G113" s="8" t="s">
        <v>161</v>
      </c>
      <c r="H113" t="s">
        <v>155</v>
      </c>
      <c r="I113" s="19" t="s">
        <v>162</v>
      </c>
      <c r="J113" s="18" t="s">
        <v>163</v>
      </c>
      <c r="K113" s="18" t="s">
        <v>164</v>
      </c>
      <c r="L113" t="s">
        <v>101</v>
      </c>
      <c r="M113" s="17" t="s">
        <v>358</v>
      </c>
      <c r="N113" t="s">
        <v>103</v>
      </c>
      <c r="Q113" s="18" t="s">
        <v>120</v>
      </c>
      <c r="R113" s="18" t="s">
        <v>121</v>
      </c>
      <c r="S113" s="18" t="s">
        <v>122</v>
      </c>
      <c r="T113" s="18" t="s">
        <v>120</v>
      </c>
      <c r="U113" s="18" t="s">
        <v>121</v>
      </c>
      <c r="V113" s="18" t="s">
        <v>123</v>
      </c>
      <c r="W113" s="17" t="s">
        <v>358</v>
      </c>
      <c r="X113" s="13">
        <v>43160</v>
      </c>
      <c r="Y113" s="13">
        <v>43160</v>
      </c>
      <c r="Z113">
        <v>106</v>
      </c>
      <c r="AA113" s="14">
        <v>400</v>
      </c>
      <c r="AB113" s="14">
        <v>0</v>
      </c>
      <c r="AG113" t="s">
        <v>124</v>
      </c>
      <c r="AH113" s="6">
        <v>43215</v>
      </c>
      <c r="AI113" s="6">
        <v>43215</v>
      </c>
    </row>
    <row r="114" spans="1:35" ht="75" x14ac:dyDescent="0.25">
      <c r="A114">
        <v>2018</v>
      </c>
      <c r="B114" s="6">
        <v>43101</v>
      </c>
      <c r="C114" s="6">
        <v>43189</v>
      </c>
      <c r="D114" t="s">
        <v>90</v>
      </c>
      <c r="F114" s="8" t="s">
        <v>359</v>
      </c>
      <c r="G114" s="8" t="s">
        <v>359</v>
      </c>
      <c r="H114" t="s">
        <v>155</v>
      </c>
      <c r="I114" s="19" t="s">
        <v>360</v>
      </c>
      <c r="J114" s="18" t="s">
        <v>361</v>
      </c>
      <c r="K114" s="18" t="s">
        <v>362</v>
      </c>
      <c r="L114" t="s">
        <v>101</v>
      </c>
      <c r="M114" s="17" t="s">
        <v>363</v>
      </c>
      <c r="N114" t="s">
        <v>103</v>
      </c>
      <c r="Q114" s="18" t="s">
        <v>120</v>
      </c>
      <c r="R114" s="18" t="s">
        <v>121</v>
      </c>
      <c r="S114" s="18" t="s">
        <v>122</v>
      </c>
      <c r="T114" s="18" t="s">
        <v>120</v>
      </c>
      <c r="U114" s="18" t="s">
        <v>121</v>
      </c>
      <c r="V114" s="18" t="s">
        <v>151</v>
      </c>
      <c r="W114" s="17" t="s">
        <v>363</v>
      </c>
      <c r="X114" s="13">
        <v>43164</v>
      </c>
      <c r="Y114" s="13">
        <v>43165</v>
      </c>
      <c r="Z114">
        <v>107</v>
      </c>
      <c r="AA114" s="14">
        <f>300+950</f>
        <v>1250</v>
      </c>
      <c r="AB114" s="14">
        <v>0</v>
      </c>
      <c r="AG114" t="s">
        <v>124</v>
      </c>
      <c r="AH114" s="6">
        <v>43215</v>
      </c>
      <c r="AI114" s="6">
        <v>43215</v>
      </c>
    </row>
    <row r="115" spans="1:35" ht="60" x14ac:dyDescent="0.25">
      <c r="A115">
        <v>2018</v>
      </c>
      <c r="B115" s="6">
        <v>43101</v>
      </c>
      <c r="C115" s="6">
        <v>43189</v>
      </c>
      <c r="D115" t="s">
        <v>90</v>
      </c>
      <c r="F115" s="8" t="s">
        <v>174</v>
      </c>
      <c r="G115" s="8" t="s">
        <v>174</v>
      </c>
      <c r="H115" t="s">
        <v>131</v>
      </c>
      <c r="I115" s="19" t="s">
        <v>175</v>
      </c>
      <c r="J115" s="18" t="s">
        <v>168</v>
      </c>
      <c r="K115" s="18" t="s">
        <v>176</v>
      </c>
      <c r="L115" t="s">
        <v>101</v>
      </c>
      <c r="M115" s="17" t="s">
        <v>364</v>
      </c>
      <c r="N115" t="s">
        <v>103</v>
      </c>
      <c r="Q115" s="18" t="s">
        <v>120</v>
      </c>
      <c r="R115" s="18" t="s">
        <v>121</v>
      </c>
      <c r="S115" s="18" t="s">
        <v>122</v>
      </c>
      <c r="T115" s="18" t="s">
        <v>120</v>
      </c>
      <c r="U115" s="18" t="s">
        <v>121</v>
      </c>
      <c r="V115" s="18" t="s">
        <v>181</v>
      </c>
      <c r="W115" s="17" t="s">
        <v>364</v>
      </c>
      <c r="X115" s="13">
        <v>43162</v>
      </c>
      <c r="Y115" s="13">
        <v>43162</v>
      </c>
      <c r="Z115">
        <v>108</v>
      </c>
      <c r="AA115" s="14">
        <f>300+158+842</f>
        <v>1300</v>
      </c>
      <c r="AB115" s="14">
        <v>0</v>
      </c>
      <c r="AG115" t="s">
        <v>124</v>
      </c>
      <c r="AH115" s="6">
        <v>43215</v>
      </c>
      <c r="AI115" s="6">
        <v>43215</v>
      </c>
    </row>
    <row r="116" spans="1:35" ht="75" x14ac:dyDescent="0.25">
      <c r="A116">
        <v>2018</v>
      </c>
      <c r="B116" s="6">
        <v>43101</v>
      </c>
      <c r="C116" s="6">
        <v>43189</v>
      </c>
      <c r="D116" t="s">
        <v>90</v>
      </c>
      <c r="F116" s="8" t="s">
        <v>114</v>
      </c>
      <c r="G116" s="8" t="s">
        <v>114</v>
      </c>
      <c r="H116" t="s">
        <v>115</v>
      </c>
      <c r="I116" s="19" t="s">
        <v>365</v>
      </c>
      <c r="J116" s="18" t="s">
        <v>349</v>
      </c>
      <c r="K116" s="18" t="s">
        <v>148</v>
      </c>
      <c r="L116" t="s">
        <v>101</v>
      </c>
      <c r="M116" s="17" t="s">
        <v>366</v>
      </c>
      <c r="N116" t="s">
        <v>103</v>
      </c>
      <c r="Q116" s="18" t="s">
        <v>120</v>
      </c>
      <c r="R116" s="18" t="s">
        <v>121</v>
      </c>
      <c r="S116" s="18" t="s">
        <v>122</v>
      </c>
      <c r="T116" s="18" t="s">
        <v>120</v>
      </c>
      <c r="U116" s="18" t="s">
        <v>121</v>
      </c>
      <c r="V116" s="18" t="s">
        <v>181</v>
      </c>
      <c r="W116" s="17" t="s">
        <v>366</v>
      </c>
      <c r="X116" s="13">
        <v>43162</v>
      </c>
      <c r="Y116" s="13">
        <v>43162</v>
      </c>
      <c r="Z116">
        <v>109</v>
      </c>
      <c r="AA116" s="14">
        <v>300</v>
      </c>
      <c r="AB116" s="14">
        <v>0</v>
      </c>
      <c r="AG116" t="s">
        <v>124</v>
      </c>
      <c r="AH116" s="6">
        <v>43215</v>
      </c>
      <c r="AI116" s="6">
        <v>43215</v>
      </c>
    </row>
    <row r="117" spans="1:35" ht="75" x14ac:dyDescent="0.25">
      <c r="A117">
        <v>2018</v>
      </c>
      <c r="B117" s="6">
        <v>43101</v>
      </c>
      <c r="C117" s="6">
        <v>43189</v>
      </c>
      <c r="D117" t="s">
        <v>90</v>
      </c>
      <c r="F117" s="8" t="s">
        <v>253</v>
      </c>
      <c r="G117" s="8" t="s">
        <v>253</v>
      </c>
      <c r="H117" t="s">
        <v>115</v>
      </c>
      <c r="I117" s="19" t="s">
        <v>367</v>
      </c>
      <c r="J117" s="18" t="s">
        <v>368</v>
      </c>
      <c r="K117" s="18" t="s">
        <v>242</v>
      </c>
      <c r="L117" t="s">
        <v>101</v>
      </c>
      <c r="M117" s="17" t="s">
        <v>369</v>
      </c>
      <c r="N117" t="s">
        <v>103</v>
      </c>
      <c r="Q117" s="18" t="s">
        <v>120</v>
      </c>
      <c r="R117" s="18" t="s">
        <v>121</v>
      </c>
      <c r="S117" s="18" t="s">
        <v>122</v>
      </c>
      <c r="T117" s="18" t="s">
        <v>120</v>
      </c>
      <c r="U117" s="18" t="s">
        <v>121</v>
      </c>
      <c r="V117" s="18" t="s">
        <v>151</v>
      </c>
      <c r="W117" s="17" t="s">
        <v>369</v>
      </c>
      <c r="X117" s="13">
        <v>43161</v>
      </c>
      <c r="Y117" s="13">
        <v>43161</v>
      </c>
      <c r="Z117">
        <v>110</v>
      </c>
      <c r="AA117" s="14">
        <v>400</v>
      </c>
      <c r="AB117" s="14">
        <v>0</v>
      </c>
      <c r="AG117" t="s">
        <v>124</v>
      </c>
      <c r="AH117" s="6">
        <v>43215</v>
      </c>
      <c r="AI117" s="6">
        <v>43215</v>
      </c>
    </row>
    <row r="118" spans="1:35" ht="75" x14ac:dyDescent="0.25">
      <c r="A118">
        <v>2018</v>
      </c>
      <c r="B118" s="6">
        <v>43101</v>
      </c>
      <c r="C118" s="6">
        <v>43189</v>
      </c>
      <c r="D118" t="s">
        <v>90</v>
      </c>
      <c r="F118" s="8" t="s">
        <v>196</v>
      </c>
      <c r="G118" s="8" t="s">
        <v>196</v>
      </c>
      <c r="H118" t="s">
        <v>131</v>
      </c>
      <c r="I118" s="19" t="s">
        <v>204</v>
      </c>
      <c r="J118" s="18" t="s">
        <v>205</v>
      </c>
      <c r="K118" s="18" t="s">
        <v>206</v>
      </c>
      <c r="L118" t="s">
        <v>101</v>
      </c>
      <c r="M118" s="17" t="s">
        <v>370</v>
      </c>
      <c r="N118" t="s">
        <v>103</v>
      </c>
      <c r="Q118" s="18" t="s">
        <v>120</v>
      </c>
      <c r="R118" s="18" t="s">
        <v>121</v>
      </c>
      <c r="S118" s="18" t="s">
        <v>122</v>
      </c>
      <c r="T118" s="18" t="s">
        <v>120</v>
      </c>
      <c r="U118" s="18" t="s">
        <v>121</v>
      </c>
      <c r="V118" s="18" t="s">
        <v>151</v>
      </c>
      <c r="W118" s="17" t="s">
        <v>370</v>
      </c>
      <c r="X118" s="13">
        <v>43161</v>
      </c>
      <c r="Y118" s="13">
        <v>43161</v>
      </c>
      <c r="Z118">
        <v>111</v>
      </c>
      <c r="AA118" s="14">
        <f>300+226+1360</f>
        <v>1886</v>
      </c>
      <c r="AB118" s="14">
        <v>0</v>
      </c>
      <c r="AG118" t="s">
        <v>124</v>
      </c>
      <c r="AH118" s="6">
        <v>43215</v>
      </c>
      <c r="AI118" s="6">
        <v>43215</v>
      </c>
    </row>
    <row r="119" spans="1:35" ht="30" x14ac:dyDescent="0.25">
      <c r="A119">
        <v>2018</v>
      </c>
      <c r="B119" s="6">
        <v>43101</v>
      </c>
      <c r="C119" s="6">
        <v>43189</v>
      </c>
      <c r="D119" t="s">
        <v>90</v>
      </c>
      <c r="F119" s="8" t="s">
        <v>240</v>
      </c>
      <c r="G119" s="8" t="s">
        <v>240</v>
      </c>
      <c r="H119" t="s">
        <v>155</v>
      </c>
      <c r="I119" s="19" t="s">
        <v>371</v>
      </c>
      <c r="J119" s="18" t="s">
        <v>372</v>
      </c>
      <c r="K119" s="18" t="s">
        <v>316</v>
      </c>
      <c r="L119" t="s">
        <v>101</v>
      </c>
      <c r="M119" s="17" t="s">
        <v>373</v>
      </c>
      <c r="N119" t="s">
        <v>103</v>
      </c>
      <c r="Q119" s="18" t="s">
        <v>120</v>
      </c>
      <c r="R119" s="18" t="s">
        <v>121</v>
      </c>
      <c r="S119" s="18" t="s">
        <v>122</v>
      </c>
      <c r="T119" s="18" t="s">
        <v>120</v>
      </c>
      <c r="U119" s="18" t="s">
        <v>121</v>
      </c>
      <c r="V119" s="18" t="s">
        <v>151</v>
      </c>
      <c r="W119" s="17" t="s">
        <v>373</v>
      </c>
      <c r="X119" s="13">
        <v>43164</v>
      </c>
      <c r="Y119" s="13">
        <v>43164</v>
      </c>
      <c r="Z119">
        <v>112</v>
      </c>
      <c r="AA119" s="14">
        <v>400</v>
      </c>
      <c r="AB119" s="14">
        <v>0</v>
      </c>
      <c r="AG119" t="s">
        <v>124</v>
      </c>
      <c r="AH119" s="6">
        <v>43215</v>
      </c>
      <c r="AI119" s="6">
        <v>43215</v>
      </c>
    </row>
    <row r="120" spans="1:35" ht="30" x14ac:dyDescent="0.25">
      <c r="A120">
        <v>2018</v>
      </c>
      <c r="B120" s="6">
        <v>43101</v>
      </c>
      <c r="C120" s="6">
        <v>43189</v>
      </c>
      <c r="D120" t="s">
        <v>90</v>
      </c>
      <c r="F120" s="23" t="s">
        <v>253</v>
      </c>
      <c r="G120" s="23" t="s">
        <v>253</v>
      </c>
      <c r="H120" t="s">
        <v>115</v>
      </c>
      <c r="I120" s="18" t="s">
        <v>374</v>
      </c>
      <c r="J120" s="18" t="s">
        <v>218</v>
      </c>
      <c r="K120" s="18" t="s">
        <v>375</v>
      </c>
      <c r="L120" t="s">
        <v>101</v>
      </c>
      <c r="M120" s="24" t="s">
        <v>373</v>
      </c>
      <c r="N120" t="s">
        <v>103</v>
      </c>
      <c r="Q120" s="18" t="s">
        <v>120</v>
      </c>
      <c r="R120" s="18" t="s">
        <v>121</v>
      </c>
      <c r="S120" s="18" t="s">
        <v>122</v>
      </c>
      <c r="T120" s="18" t="s">
        <v>120</v>
      </c>
      <c r="U120" s="18" t="s">
        <v>121</v>
      </c>
      <c r="V120" s="18" t="s">
        <v>151</v>
      </c>
      <c r="W120" s="24" t="s">
        <v>373</v>
      </c>
      <c r="X120" s="13">
        <v>43164</v>
      </c>
      <c r="Y120" s="13">
        <v>43164</v>
      </c>
      <c r="Z120">
        <v>113</v>
      </c>
      <c r="AA120" s="14">
        <v>400</v>
      </c>
      <c r="AB120" s="14">
        <v>0</v>
      </c>
      <c r="AG120" t="s">
        <v>124</v>
      </c>
      <c r="AH120" s="6">
        <v>43215</v>
      </c>
      <c r="AI120" s="6">
        <v>43215</v>
      </c>
    </row>
    <row r="121" spans="1:35" ht="30" x14ac:dyDescent="0.25">
      <c r="A121">
        <v>2018</v>
      </c>
      <c r="B121" s="6">
        <v>43101</v>
      </c>
      <c r="C121" s="6">
        <v>43189</v>
      </c>
      <c r="D121" t="s">
        <v>90</v>
      </c>
      <c r="F121" s="23" t="s">
        <v>253</v>
      </c>
      <c r="G121" s="23" t="s">
        <v>253</v>
      </c>
      <c r="H121" t="s">
        <v>115</v>
      </c>
      <c r="I121" s="18" t="s">
        <v>376</v>
      </c>
      <c r="J121" s="18" t="s">
        <v>377</v>
      </c>
      <c r="K121" s="18" t="s">
        <v>266</v>
      </c>
      <c r="L121" t="s">
        <v>101</v>
      </c>
      <c r="M121" s="24" t="s">
        <v>373</v>
      </c>
      <c r="N121" t="s">
        <v>103</v>
      </c>
      <c r="Q121" s="18" t="s">
        <v>120</v>
      </c>
      <c r="R121" s="18" t="s">
        <v>121</v>
      </c>
      <c r="S121" s="18" t="s">
        <v>122</v>
      </c>
      <c r="T121" s="18" t="s">
        <v>120</v>
      </c>
      <c r="U121" s="18" t="s">
        <v>121</v>
      </c>
      <c r="V121" s="18" t="s">
        <v>151</v>
      </c>
      <c r="W121" s="24" t="s">
        <v>373</v>
      </c>
      <c r="X121" s="13">
        <v>43164</v>
      </c>
      <c r="Y121" s="13">
        <v>43164</v>
      </c>
      <c r="Z121">
        <v>114</v>
      </c>
      <c r="AA121" s="14">
        <v>300</v>
      </c>
      <c r="AB121" s="14">
        <v>0</v>
      </c>
      <c r="AG121" t="s">
        <v>124</v>
      </c>
      <c r="AH121" s="6">
        <v>43215</v>
      </c>
      <c r="AI121" s="6">
        <v>43215</v>
      </c>
    </row>
    <row r="122" spans="1:35" ht="30" x14ac:dyDescent="0.25">
      <c r="A122">
        <v>2018</v>
      </c>
      <c r="B122" s="6">
        <v>43101</v>
      </c>
      <c r="C122" s="6">
        <v>43189</v>
      </c>
      <c r="D122" t="s">
        <v>90</v>
      </c>
      <c r="F122" s="23" t="s">
        <v>253</v>
      </c>
      <c r="G122" s="23" t="s">
        <v>253</v>
      </c>
      <c r="H122" t="s">
        <v>115</v>
      </c>
      <c r="I122" s="18" t="s">
        <v>378</v>
      </c>
      <c r="J122" s="18" t="s">
        <v>379</v>
      </c>
      <c r="K122" s="18" t="s">
        <v>194</v>
      </c>
      <c r="L122" t="s">
        <v>101</v>
      </c>
      <c r="M122" s="24" t="s">
        <v>373</v>
      </c>
      <c r="N122" t="s">
        <v>103</v>
      </c>
      <c r="Q122" s="18" t="s">
        <v>120</v>
      </c>
      <c r="R122" s="18" t="s">
        <v>121</v>
      </c>
      <c r="S122" s="18" t="s">
        <v>122</v>
      </c>
      <c r="T122" s="18" t="s">
        <v>120</v>
      </c>
      <c r="U122" s="18" t="s">
        <v>121</v>
      </c>
      <c r="V122" s="18" t="s">
        <v>151</v>
      </c>
      <c r="W122" s="24" t="s">
        <v>373</v>
      </c>
      <c r="X122" s="13">
        <v>43164</v>
      </c>
      <c r="Y122" s="13">
        <v>43164</v>
      </c>
      <c r="Z122">
        <v>115</v>
      </c>
      <c r="AA122" s="14">
        <v>400</v>
      </c>
      <c r="AB122" s="14">
        <v>0</v>
      </c>
      <c r="AG122" t="s">
        <v>124</v>
      </c>
      <c r="AH122" s="6">
        <v>43215</v>
      </c>
      <c r="AI122" s="6">
        <v>43215</v>
      </c>
    </row>
    <row r="123" spans="1:35" ht="30" x14ac:dyDescent="0.25">
      <c r="A123">
        <v>2018</v>
      </c>
      <c r="B123" s="6">
        <v>43101</v>
      </c>
      <c r="C123" s="6">
        <v>43189</v>
      </c>
      <c r="D123" t="s">
        <v>90</v>
      </c>
      <c r="F123" s="23" t="s">
        <v>240</v>
      </c>
      <c r="G123" s="23" t="s">
        <v>240</v>
      </c>
      <c r="H123" t="s">
        <v>115</v>
      </c>
      <c r="I123" s="18" t="s">
        <v>241</v>
      </c>
      <c r="J123" s="18" t="s">
        <v>242</v>
      </c>
      <c r="K123" s="18" t="s">
        <v>243</v>
      </c>
      <c r="L123" t="s">
        <v>101</v>
      </c>
      <c r="M123" s="24" t="s">
        <v>373</v>
      </c>
      <c r="N123" t="s">
        <v>103</v>
      </c>
      <c r="Q123" s="18" t="s">
        <v>120</v>
      </c>
      <c r="R123" s="18" t="s">
        <v>121</v>
      </c>
      <c r="S123" s="18" t="s">
        <v>122</v>
      </c>
      <c r="T123" s="18" t="s">
        <v>120</v>
      </c>
      <c r="U123" s="18" t="s">
        <v>121</v>
      </c>
      <c r="V123" s="18" t="s">
        <v>151</v>
      </c>
      <c r="W123" s="24" t="s">
        <v>373</v>
      </c>
      <c r="X123" s="13">
        <v>43164</v>
      </c>
      <c r="Y123" s="13">
        <v>43164</v>
      </c>
      <c r="Z123">
        <v>116</v>
      </c>
      <c r="AA123" s="14">
        <v>400</v>
      </c>
      <c r="AB123" s="14">
        <v>0</v>
      </c>
      <c r="AG123" t="s">
        <v>124</v>
      </c>
      <c r="AH123" s="6">
        <v>43215</v>
      </c>
      <c r="AI123" s="6">
        <v>43215</v>
      </c>
    </row>
    <row r="124" spans="1:35" ht="30" x14ac:dyDescent="0.25">
      <c r="A124">
        <v>2018</v>
      </c>
      <c r="B124" s="6">
        <v>43101</v>
      </c>
      <c r="C124" s="6">
        <v>43189</v>
      </c>
      <c r="D124" t="s">
        <v>90</v>
      </c>
      <c r="F124" s="23" t="s">
        <v>380</v>
      </c>
      <c r="G124" s="23" t="s">
        <v>380</v>
      </c>
      <c r="H124" t="s">
        <v>183</v>
      </c>
      <c r="I124" s="18" t="s">
        <v>381</v>
      </c>
      <c r="J124" s="18" t="s">
        <v>382</v>
      </c>
      <c r="K124" s="18" t="s">
        <v>383</v>
      </c>
      <c r="L124" t="s">
        <v>101</v>
      </c>
      <c r="M124" s="24" t="s">
        <v>373</v>
      </c>
      <c r="N124" t="s">
        <v>103</v>
      </c>
      <c r="Q124" s="18" t="s">
        <v>120</v>
      </c>
      <c r="R124" s="18" t="s">
        <v>121</v>
      </c>
      <c r="S124" s="18" t="s">
        <v>122</v>
      </c>
      <c r="T124" s="18" t="s">
        <v>120</v>
      </c>
      <c r="U124" s="18" t="s">
        <v>121</v>
      </c>
      <c r="V124" s="18" t="s">
        <v>151</v>
      </c>
      <c r="W124" s="24" t="s">
        <v>373</v>
      </c>
      <c r="X124" s="13">
        <v>43164</v>
      </c>
      <c r="Y124" s="13">
        <v>43164</v>
      </c>
      <c r="Z124">
        <v>117</v>
      </c>
      <c r="AA124" s="14">
        <v>400</v>
      </c>
      <c r="AB124" s="14">
        <v>0</v>
      </c>
      <c r="AG124" t="s">
        <v>124</v>
      </c>
      <c r="AH124" s="6">
        <v>43215</v>
      </c>
      <c r="AI124" s="6">
        <v>43215</v>
      </c>
    </row>
    <row r="125" spans="1:35" ht="30" x14ac:dyDescent="0.25">
      <c r="A125">
        <v>2018</v>
      </c>
      <c r="B125" s="6">
        <v>43101</v>
      </c>
      <c r="C125" s="6">
        <v>43189</v>
      </c>
      <c r="D125" t="s">
        <v>90</v>
      </c>
      <c r="F125" s="23" t="s">
        <v>384</v>
      </c>
      <c r="G125" s="23" t="s">
        <v>384</v>
      </c>
      <c r="H125" t="s">
        <v>183</v>
      </c>
      <c r="I125" s="18" t="s">
        <v>184</v>
      </c>
      <c r="J125" s="18" t="s">
        <v>185</v>
      </c>
      <c r="K125" s="18" t="s">
        <v>186</v>
      </c>
      <c r="L125" t="s">
        <v>101</v>
      </c>
      <c r="M125" s="24" t="s">
        <v>373</v>
      </c>
      <c r="N125" t="s">
        <v>103</v>
      </c>
      <c r="Q125" s="18" t="s">
        <v>120</v>
      </c>
      <c r="R125" s="18" t="s">
        <v>121</v>
      </c>
      <c r="S125" s="18" t="s">
        <v>122</v>
      </c>
      <c r="T125" s="18" t="s">
        <v>120</v>
      </c>
      <c r="U125" s="18" t="s">
        <v>121</v>
      </c>
      <c r="V125" s="18" t="s">
        <v>151</v>
      </c>
      <c r="W125" s="24" t="s">
        <v>373</v>
      </c>
      <c r="X125" s="13">
        <v>43164</v>
      </c>
      <c r="Y125" s="13">
        <v>43164</v>
      </c>
      <c r="Z125">
        <v>118</v>
      </c>
      <c r="AA125" s="14">
        <v>400</v>
      </c>
      <c r="AB125" s="14">
        <v>0</v>
      </c>
      <c r="AG125" t="s">
        <v>124</v>
      </c>
      <c r="AH125" s="6">
        <v>43215</v>
      </c>
      <c r="AI125" s="6">
        <v>43215</v>
      </c>
    </row>
    <row r="126" spans="1:35" ht="30" x14ac:dyDescent="0.25">
      <c r="A126">
        <v>2018</v>
      </c>
      <c r="B126" s="6">
        <v>43101</v>
      </c>
      <c r="C126" s="6">
        <v>43189</v>
      </c>
      <c r="D126" t="s">
        <v>90</v>
      </c>
      <c r="F126" s="23" t="s">
        <v>253</v>
      </c>
      <c r="G126" s="23" t="s">
        <v>253</v>
      </c>
      <c r="H126" t="s">
        <v>115</v>
      </c>
      <c r="I126" s="18" t="s">
        <v>385</v>
      </c>
      <c r="J126" s="18" t="s">
        <v>386</v>
      </c>
      <c r="K126" s="18" t="s">
        <v>266</v>
      </c>
      <c r="L126" t="s">
        <v>101</v>
      </c>
      <c r="M126" s="24" t="s">
        <v>373</v>
      </c>
      <c r="N126" t="s">
        <v>103</v>
      </c>
      <c r="Q126" s="18" t="s">
        <v>120</v>
      </c>
      <c r="R126" s="18" t="s">
        <v>121</v>
      </c>
      <c r="S126" s="18" t="s">
        <v>122</v>
      </c>
      <c r="T126" s="18" t="s">
        <v>120</v>
      </c>
      <c r="U126" s="18" t="s">
        <v>121</v>
      </c>
      <c r="V126" s="18" t="s">
        <v>151</v>
      </c>
      <c r="W126" s="24" t="s">
        <v>373</v>
      </c>
      <c r="X126" s="13">
        <v>43164</v>
      </c>
      <c r="Y126" s="13">
        <v>43164</v>
      </c>
      <c r="Z126">
        <v>119</v>
      </c>
      <c r="AA126" s="14">
        <v>400</v>
      </c>
      <c r="AB126" s="14">
        <v>0</v>
      </c>
      <c r="AG126" t="s">
        <v>124</v>
      </c>
      <c r="AH126" s="6">
        <v>43215</v>
      </c>
      <c r="AI126" s="6">
        <v>43215</v>
      </c>
    </row>
    <row r="127" spans="1:35" ht="30" x14ac:dyDescent="0.25">
      <c r="A127">
        <v>2018</v>
      </c>
      <c r="B127" s="6">
        <v>43101</v>
      </c>
      <c r="C127" s="6">
        <v>43189</v>
      </c>
      <c r="D127" t="s">
        <v>90</v>
      </c>
      <c r="F127" s="23" t="s">
        <v>191</v>
      </c>
      <c r="G127" s="23" t="s">
        <v>191</v>
      </c>
      <c r="H127" t="s">
        <v>115</v>
      </c>
      <c r="I127" s="18" t="s">
        <v>387</v>
      </c>
      <c r="J127" s="18" t="s">
        <v>388</v>
      </c>
      <c r="K127" s="18" t="s">
        <v>138</v>
      </c>
      <c r="L127" t="s">
        <v>101</v>
      </c>
      <c r="M127" s="24" t="s">
        <v>373</v>
      </c>
      <c r="N127" t="s">
        <v>103</v>
      </c>
      <c r="Q127" s="18" t="s">
        <v>120</v>
      </c>
      <c r="R127" s="18" t="s">
        <v>121</v>
      </c>
      <c r="S127" s="18" t="s">
        <v>122</v>
      </c>
      <c r="T127" s="18" t="s">
        <v>120</v>
      </c>
      <c r="U127" s="18" t="s">
        <v>121</v>
      </c>
      <c r="V127" s="18" t="s">
        <v>151</v>
      </c>
      <c r="W127" s="24" t="s">
        <v>373</v>
      </c>
      <c r="X127" s="13">
        <v>43164</v>
      </c>
      <c r="Y127" s="13">
        <v>43164</v>
      </c>
      <c r="Z127">
        <v>120</v>
      </c>
      <c r="AA127" s="14">
        <v>400</v>
      </c>
      <c r="AB127" s="14">
        <v>0</v>
      </c>
      <c r="AG127" t="s">
        <v>124</v>
      </c>
      <c r="AH127" s="6">
        <v>43215</v>
      </c>
      <c r="AI127" s="6">
        <v>43215</v>
      </c>
    </row>
    <row r="128" spans="1:35" ht="30" x14ac:dyDescent="0.25">
      <c r="A128">
        <v>2018</v>
      </c>
      <c r="B128" s="6">
        <v>43101</v>
      </c>
      <c r="C128" s="6">
        <v>43189</v>
      </c>
      <c r="D128" t="s">
        <v>90</v>
      </c>
      <c r="F128" s="23" t="s">
        <v>253</v>
      </c>
      <c r="G128" s="23" t="s">
        <v>253</v>
      </c>
      <c r="H128" t="s">
        <v>115</v>
      </c>
      <c r="I128" s="18" t="s">
        <v>208</v>
      </c>
      <c r="J128" s="18" t="s">
        <v>142</v>
      </c>
      <c r="K128" s="18" t="s">
        <v>389</v>
      </c>
      <c r="L128" t="s">
        <v>101</v>
      </c>
      <c r="M128" s="24" t="s">
        <v>373</v>
      </c>
      <c r="N128" t="s">
        <v>103</v>
      </c>
      <c r="Q128" s="18" t="s">
        <v>120</v>
      </c>
      <c r="R128" s="18" t="s">
        <v>121</v>
      </c>
      <c r="S128" s="18" t="s">
        <v>122</v>
      </c>
      <c r="T128" s="18" t="s">
        <v>120</v>
      </c>
      <c r="U128" s="18" t="s">
        <v>121</v>
      </c>
      <c r="V128" s="18" t="s">
        <v>151</v>
      </c>
      <c r="W128" s="24" t="s">
        <v>373</v>
      </c>
      <c r="X128" s="13">
        <v>43164</v>
      </c>
      <c r="Y128" s="13">
        <v>43164</v>
      </c>
      <c r="Z128">
        <v>121</v>
      </c>
      <c r="AA128" s="14">
        <v>400</v>
      </c>
      <c r="AB128" s="14">
        <v>0</v>
      </c>
      <c r="AG128" t="s">
        <v>124</v>
      </c>
      <c r="AH128" s="6">
        <v>43215</v>
      </c>
      <c r="AI128" s="6">
        <v>43215</v>
      </c>
    </row>
    <row r="129" spans="1:35" ht="30" x14ac:dyDescent="0.25">
      <c r="A129">
        <v>2018</v>
      </c>
      <c r="B129" s="6">
        <v>43101</v>
      </c>
      <c r="C129" s="6">
        <v>43189</v>
      </c>
      <c r="D129" t="s">
        <v>90</v>
      </c>
      <c r="F129" s="23" t="s">
        <v>114</v>
      </c>
      <c r="G129" s="23" t="s">
        <v>114</v>
      </c>
      <c r="H129" t="s">
        <v>115</v>
      </c>
      <c r="I129" s="18" t="s">
        <v>318</v>
      </c>
      <c r="J129" s="18" t="s">
        <v>319</v>
      </c>
      <c r="K129" s="18" t="s">
        <v>320</v>
      </c>
      <c r="L129" t="s">
        <v>101</v>
      </c>
      <c r="M129" s="24" t="s">
        <v>373</v>
      </c>
      <c r="N129" t="s">
        <v>103</v>
      </c>
      <c r="Q129" s="18" t="s">
        <v>120</v>
      </c>
      <c r="R129" s="18" t="s">
        <v>121</v>
      </c>
      <c r="S129" s="18" t="s">
        <v>122</v>
      </c>
      <c r="T129" s="18" t="s">
        <v>120</v>
      </c>
      <c r="U129" s="18" t="s">
        <v>121</v>
      </c>
      <c r="V129" s="18" t="s">
        <v>151</v>
      </c>
      <c r="W129" s="24" t="s">
        <v>373</v>
      </c>
      <c r="X129" s="13">
        <v>43164</v>
      </c>
      <c r="Y129" s="13">
        <v>43164</v>
      </c>
      <c r="Z129">
        <v>122</v>
      </c>
      <c r="AA129" s="14">
        <v>400</v>
      </c>
      <c r="AB129" s="14">
        <v>0</v>
      </c>
      <c r="AG129" t="s">
        <v>124</v>
      </c>
      <c r="AH129" s="6">
        <v>43215</v>
      </c>
      <c r="AI129" s="6">
        <v>43215</v>
      </c>
    </row>
    <row r="130" spans="1:35" ht="51" x14ac:dyDescent="0.25">
      <c r="A130">
        <v>2018</v>
      </c>
      <c r="B130" s="6">
        <v>43101</v>
      </c>
      <c r="C130" s="6">
        <v>43189</v>
      </c>
      <c r="D130" t="s">
        <v>90</v>
      </c>
      <c r="F130" s="23" t="s">
        <v>196</v>
      </c>
      <c r="G130" s="23" t="s">
        <v>196</v>
      </c>
      <c r="H130" s="8" t="s">
        <v>131</v>
      </c>
      <c r="I130" s="18" t="s">
        <v>204</v>
      </c>
      <c r="J130" s="18" t="s">
        <v>205</v>
      </c>
      <c r="K130" s="18" t="s">
        <v>206</v>
      </c>
      <c r="L130" t="s">
        <v>101</v>
      </c>
      <c r="M130" s="25" t="s">
        <v>390</v>
      </c>
      <c r="N130" t="s">
        <v>103</v>
      </c>
      <c r="Q130" s="18" t="s">
        <v>120</v>
      </c>
      <c r="R130" s="18" t="s">
        <v>121</v>
      </c>
      <c r="S130" s="18" t="s">
        <v>122</v>
      </c>
      <c r="T130" s="18" t="s">
        <v>120</v>
      </c>
      <c r="U130" s="18" t="s">
        <v>121</v>
      </c>
      <c r="V130" s="18" t="s">
        <v>151</v>
      </c>
      <c r="W130" s="25" t="s">
        <v>390</v>
      </c>
      <c r="X130" s="13">
        <v>43164</v>
      </c>
      <c r="Y130" s="13">
        <v>43164</v>
      </c>
      <c r="Z130">
        <v>123</v>
      </c>
      <c r="AA130" s="14">
        <f>300+226+1474</f>
        <v>2000</v>
      </c>
      <c r="AB130" s="14">
        <v>0</v>
      </c>
      <c r="AG130" t="s">
        <v>124</v>
      </c>
      <c r="AH130" s="6">
        <v>43215</v>
      </c>
      <c r="AI130" s="6">
        <v>43215</v>
      </c>
    </row>
    <row r="131" spans="1:35" ht="63.75" x14ac:dyDescent="0.25">
      <c r="A131">
        <v>2018</v>
      </c>
      <c r="B131" s="6">
        <v>43101</v>
      </c>
      <c r="C131" s="6">
        <v>43189</v>
      </c>
      <c r="D131" t="s">
        <v>90</v>
      </c>
      <c r="F131" s="23" t="s">
        <v>196</v>
      </c>
      <c r="G131" s="23" t="s">
        <v>196</v>
      </c>
      <c r="H131" s="8" t="s">
        <v>131</v>
      </c>
      <c r="I131" s="18" t="s">
        <v>204</v>
      </c>
      <c r="J131" s="18" t="s">
        <v>205</v>
      </c>
      <c r="K131" s="18" t="s">
        <v>206</v>
      </c>
      <c r="L131" t="s">
        <v>101</v>
      </c>
      <c r="M131" s="25" t="s">
        <v>391</v>
      </c>
      <c r="N131" t="s">
        <v>103</v>
      </c>
      <c r="Q131" s="18" t="s">
        <v>120</v>
      </c>
      <c r="R131" s="18" t="s">
        <v>121</v>
      </c>
      <c r="S131" s="18" t="s">
        <v>122</v>
      </c>
      <c r="T131" s="18" t="s">
        <v>120</v>
      </c>
      <c r="U131" s="18" t="s">
        <v>121</v>
      </c>
      <c r="V131" s="18" t="s">
        <v>123</v>
      </c>
      <c r="W131" s="25" t="s">
        <v>391</v>
      </c>
      <c r="X131" s="13">
        <v>43166</v>
      </c>
      <c r="Y131" s="13">
        <v>43166</v>
      </c>
      <c r="Z131">
        <v>124</v>
      </c>
      <c r="AA131" s="14">
        <f>300+158+750</f>
        <v>1208</v>
      </c>
      <c r="AB131" s="14">
        <v>0</v>
      </c>
      <c r="AG131" t="s">
        <v>124</v>
      </c>
      <c r="AH131" s="6">
        <v>43215</v>
      </c>
      <c r="AI131" s="6">
        <v>43215</v>
      </c>
    </row>
    <row r="132" spans="1:35" ht="63.75" x14ac:dyDescent="0.25">
      <c r="A132">
        <v>2018</v>
      </c>
      <c r="B132" s="6">
        <v>43101</v>
      </c>
      <c r="C132" s="6">
        <v>43189</v>
      </c>
      <c r="D132" t="s">
        <v>90</v>
      </c>
      <c r="F132" s="23" t="s">
        <v>332</v>
      </c>
      <c r="G132" s="23" t="s">
        <v>332</v>
      </c>
      <c r="H132" t="s">
        <v>392</v>
      </c>
      <c r="I132" s="18" t="s">
        <v>393</v>
      </c>
      <c r="J132" s="18" t="s">
        <v>394</v>
      </c>
      <c r="K132" s="18" t="s">
        <v>168</v>
      </c>
      <c r="L132" t="s">
        <v>101</v>
      </c>
      <c r="M132" s="25" t="s">
        <v>395</v>
      </c>
      <c r="N132" t="s">
        <v>103</v>
      </c>
      <c r="Q132" s="18" t="s">
        <v>120</v>
      </c>
      <c r="R132" s="18" t="s">
        <v>121</v>
      </c>
      <c r="S132" s="18" t="s">
        <v>122</v>
      </c>
      <c r="T132" s="18" t="s">
        <v>120</v>
      </c>
      <c r="U132" s="18" t="s">
        <v>121</v>
      </c>
      <c r="V132" s="18" t="s">
        <v>123</v>
      </c>
      <c r="W132" s="25" t="s">
        <v>395</v>
      </c>
      <c r="X132" s="13">
        <v>43166</v>
      </c>
      <c r="Y132" s="13">
        <v>43166</v>
      </c>
      <c r="Z132">
        <v>125</v>
      </c>
      <c r="AA132" s="14">
        <v>300</v>
      </c>
      <c r="AB132" s="14">
        <v>0</v>
      </c>
      <c r="AG132" t="s">
        <v>124</v>
      </c>
      <c r="AH132" s="6">
        <v>43215</v>
      </c>
      <c r="AI132" s="6">
        <v>43215</v>
      </c>
    </row>
    <row r="133" spans="1:35" ht="63.75" x14ac:dyDescent="0.25">
      <c r="A133">
        <v>2018</v>
      </c>
      <c r="B133" s="6">
        <v>43101</v>
      </c>
      <c r="C133" s="6">
        <v>43189</v>
      </c>
      <c r="D133" t="s">
        <v>90</v>
      </c>
      <c r="F133" s="23" t="s">
        <v>263</v>
      </c>
      <c r="G133" s="23" t="s">
        <v>263</v>
      </c>
      <c r="H133" t="s">
        <v>392</v>
      </c>
      <c r="I133" s="18" t="s">
        <v>396</v>
      </c>
      <c r="J133" s="18" t="s">
        <v>397</v>
      </c>
      <c r="K133" s="18" t="s">
        <v>398</v>
      </c>
      <c r="L133" t="s">
        <v>101</v>
      </c>
      <c r="M133" s="25" t="s">
        <v>395</v>
      </c>
      <c r="N133" t="s">
        <v>103</v>
      </c>
      <c r="Q133" s="18" t="s">
        <v>120</v>
      </c>
      <c r="R133" s="18" t="s">
        <v>121</v>
      </c>
      <c r="S133" s="18" t="s">
        <v>122</v>
      </c>
      <c r="T133" s="18" t="s">
        <v>120</v>
      </c>
      <c r="U133" s="18" t="s">
        <v>121</v>
      </c>
      <c r="V133" s="18" t="s">
        <v>123</v>
      </c>
      <c r="W133" s="25" t="s">
        <v>395</v>
      </c>
      <c r="X133" s="13">
        <v>43166</v>
      </c>
      <c r="Y133" s="13">
        <v>43166</v>
      </c>
      <c r="Z133">
        <v>126</v>
      </c>
      <c r="AA133" s="14">
        <v>300</v>
      </c>
      <c r="AB133" s="14">
        <v>0</v>
      </c>
      <c r="AG133" t="s">
        <v>124</v>
      </c>
      <c r="AH133" s="6">
        <v>43215</v>
      </c>
      <c r="AI133" s="6">
        <v>43215</v>
      </c>
    </row>
    <row r="134" spans="1:35" ht="25.5" x14ac:dyDescent="0.25">
      <c r="A134">
        <v>2018</v>
      </c>
      <c r="B134" s="6">
        <v>43101</v>
      </c>
      <c r="C134" s="6">
        <v>43189</v>
      </c>
      <c r="D134" t="s">
        <v>90</v>
      </c>
      <c r="F134" s="23" t="s">
        <v>253</v>
      </c>
      <c r="G134" s="23" t="s">
        <v>253</v>
      </c>
      <c r="H134" t="s">
        <v>115</v>
      </c>
      <c r="I134" s="18" t="s">
        <v>399</v>
      </c>
      <c r="J134" s="18" t="s">
        <v>400</v>
      </c>
      <c r="K134" s="18" t="s">
        <v>226</v>
      </c>
      <c r="L134" t="s">
        <v>101</v>
      </c>
      <c r="M134" s="25" t="s">
        <v>373</v>
      </c>
      <c r="N134" t="s">
        <v>103</v>
      </c>
      <c r="Q134" s="18" t="s">
        <v>120</v>
      </c>
      <c r="R134" s="18" t="s">
        <v>121</v>
      </c>
      <c r="S134" s="18" t="s">
        <v>122</v>
      </c>
      <c r="T134" s="18" t="s">
        <v>120</v>
      </c>
      <c r="U134" s="18" t="s">
        <v>121</v>
      </c>
      <c r="V134" s="18" t="s">
        <v>151</v>
      </c>
      <c r="W134" s="25" t="s">
        <v>373</v>
      </c>
      <c r="X134" s="13">
        <v>43164</v>
      </c>
      <c r="Y134" s="13">
        <v>43164</v>
      </c>
      <c r="Z134">
        <v>127</v>
      </c>
      <c r="AA134" s="14">
        <v>300</v>
      </c>
      <c r="AB134" s="14">
        <v>0</v>
      </c>
      <c r="AG134" t="s">
        <v>124</v>
      </c>
      <c r="AH134" s="6">
        <v>43215</v>
      </c>
      <c r="AI134" s="6">
        <v>43215</v>
      </c>
    </row>
    <row r="135" spans="1:35" ht="51" x14ac:dyDescent="0.25">
      <c r="A135">
        <v>2018</v>
      </c>
      <c r="B135" s="6">
        <v>43101</v>
      </c>
      <c r="C135" s="6">
        <v>43189</v>
      </c>
      <c r="D135" t="s">
        <v>90</v>
      </c>
      <c r="F135" s="23" t="s">
        <v>253</v>
      </c>
      <c r="G135" s="23" t="s">
        <v>253</v>
      </c>
      <c r="H135" t="s">
        <v>115</v>
      </c>
      <c r="I135" s="18" t="s">
        <v>401</v>
      </c>
      <c r="J135" s="18" t="s">
        <v>402</v>
      </c>
      <c r="K135" s="18" t="s">
        <v>403</v>
      </c>
      <c r="L135" t="s">
        <v>101</v>
      </c>
      <c r="M135" s="25" t="s">
        <v>404</v>
      </c>
      <c r="N135" t="s">
        <v>103</v>
      </c>
      <c r="Q135" s="18" t="s">
        <v>120</v>
      </c>
      <c r="R135" s="18" t="s">
        <v>121</v>
      </c>
      <c r="S135" s="18" t="s">
        <v>122</v>
      </c>
      <c r="T135" s="18" t="s">
        <v>120</v>
      </c>
      <c r="U135" s="18" t="s">
        <v>121</v>
      </c>
      <c r="V135" s="18" t="s">
        <v>151</v>
      </c>
      <c r="W135" s="25" t="s">
        <v>404</v>
      </c>
      <c r="X135" s="13">
        <v>43164</v>
      </c>
      <c r="Y135" s="13">
        <v>43164</v>
      </c>
      <c r="Z135">
        <v>128</v>
      </c>
      <c r="AA135" s="14">
        <v>400</v>
      </c>
      <c r="AB135" s="14">
        <v>0</v>
      </c>
      <c r="AG135" t="s">
        <v>124</v>
      </c>
      <c r="AH135" s="6">
        <v>43215</v>
      </c>
      <c r="AI135" s="6">
        <v>43215</v>
      </c>
    </row>
    <row r="136" spans="1:35" ht="76.5" x14ac:dyDescent="0.25">
      <c r="A136">
        <v>2018</v>
      </c>
      <c r="B136" s="6">
        <v>43101</v>
      </c>
      <c r="C136" s="6">
        <v>43189</v>
      </c>
      <c r="D136" t="s">
        <v>90</v>
      </c>
      <c r="F136" s="23" t="s">
        <v>196</v>
      </c>
      <c r="G136" s="23" t="s">
        <v>196</v>
      </c>
      <c r="H136" t="s">
        <v>131</v>
      </c>
      <c r="I136" s="18" t="s">
        <v>204</v>
      </c>
      <c r="J136" s="18" t="s">
        <v>205</v>
      </c>
      <c r="K136" s="18" t="s">
        <v>206</v>
      </c>
      <c r="L136" t="s">
        <v>101</v>
      </c>
      <c r="M136" s="25" t="s">
        <v>405</v>
      </c>
      <c r="N136" t="s">
        <v>103</v>
      </c>
      <c r="Q136" s="18" t="s">
        <v>120</v>
      </c>
      <c r="R136" s="18" t="s">
        <v>121</v>
      </c>
      <c r="S136" s="18" t="s">
        <v>122</v>
      </c>
      <c r="T136" s="18" t="s">
        <v>120</v>
      </c>
      <c r="U136" s="18" t="s">
        <v>121</v>
      </c>
      <c r="V136" s="18" t="s">
        <v>211</v>
      </c>
      <c r="W136" s="25" t="s">
        <v>405</v>
      </c>
      <c r="X136" s="13">
        <v>43167</v>
      </c>
      <c r="Y136" s="13">
        <v>43167</v>
      </c>
      <c r="Z136">
        <v>129</v>
      </c>
      <c r="AA136" s="14">
        <f>300+316+1120</f>
        <v>1736</v>
      </c>
      <c r="AB136" s="14">
        <v>0</v>
      </c>
      <c r="AG136" t="s">
        <v>124</v>
      </c>
      <c r="AH136" s="6">
        <v>43215</v>
      </c>
      <c r="AI136" s="6">
        <v>43215</v>
      </c>
    </row>
    <row r="137" spans="1:35" ht="63.75" x14ac:dyDescent="0.25">
      <c r="A137">
        <v>2018</v>
      </c>
      <c r="B137" s="6">
        <v>43101</v>
      </c>
      <c r="C137" s="6">
        <v>43189</v>
      </c>
      <c r="D137" t="s">
        <v>90</v>
      </c>
      <c r="F137" s="23" t="s">
        <v>154</v>
      </c>
      <c r="G137" s="23" t="s">
        <v>154</v>
      </c>
      <c r="H137" t="s">
        <v>155</v>
      </c>
      <c r="I137" s="18" t="s">
        <v>156</v>
      </c>
      <c r="J137" s="18" t="s">
        <v>157</v>
      </c>
      <c r="K137" s="18" t="s">
        <v>158</v>
      </c>
      <c r="L137" t="s">
        <v>101</v>
      </c>
      <c r="M137" s="25" t="s">
        <v>406</v>
      </c>
      <c r="N137" t="s">
        <v>103</v>
      </c>
      <c r="Q137" s="18" t="s">
        <v>120</v>
      </c>
      <c r="R137" s="18" t="s">
        <v>121</v>
      </c>
      <c r="S137" s="18" t="s">
        <v>122</v>
      </c>
      <c r="T137" s="18" t="s">
        <v>120</v>
      </c>
      <c r="U137" s="18" t="s">
        <v>121</v>
      </c>
      <c r="V137" s="18" t="s">
        <v>151</v>
      </c>
      <c r="W137" s="25" t="s">
        <v>406</v>
      </c>
      <c r="X137" s="13">
        <v>43166</v>
      </c>
      <c r="Y137" s="13">
        <v>43166</v>
      </c>
      <c r="Z137">
        <v>130</v>
      </c>
      <c r="AA137" s="14">
        <f>500+226+974</f>
        <v>1700</v>
      </c>
      <c r="AB137" s="14">
        <v>0</v>
      </c>
      <c r="AG137" t="s">
        <v>124</v>
      </c>
      <c r="AH137" s="6">
        <v>43215</v>
      </c>
      <c r="AI137" s="6">
        <v>43215</v>
      </c>
    </row>
    <row r="138" spans="1:35" ht="30" x14ac:dyDescent="0.25">
      <c r="A138">
        <v>2018</v>
      </c>
      <c r="B138" s="6">
        <v>43101</v>
      </c>
      <c r="C138" s="6">
        <v>43189</v>
      </c>
      <c r="D138" t="s">
        <v>90</v>
      </c>
      <c r="F138" s="23" t="s">
        <v>257</v>
      </c>
      <c r="G138" s="23" t="s">
        <v>257</v>
      </c>
      <c r="H138" s="8" t="s">
        <v>131</v>
      </c>
      <c r="I138" s="18" t="s">
        <v>132</v>
      </c>
      <c r="J138" s="18" t="s">
        <v>133</v>
      </c>
      <c r="K138" s="18" t="s">
        <v>134</v>
      </c>
      <c r="L138" t="s">
        <v>101</v>
      </c>
      <c r="M138" s="26" t="s">
        <v>407</v>
      </c>
      <c r="N138" t="s">
        <v>103</v>
      </c>
      <c r="Q138" s="18" t="s">
        <v>120</v>
      </c>
      <c r="R138" s="18" t="s">
        <v>121</v>
      </c>
      <c r="S138" s="18" t="s">
        <v>122</v>
      </c>
      <c r="T138" s="18" t="s">
        <v>120</v>
      </c>
      <c r="U138" s="18" t="s">
        <v>121</v>
      </c>
      <c r="V138" s="18" t="s">
        <v>151</v>
      </c>
      <c r="W138" s="26" t="s">
        <v>407</v>
      </c>
      <c r="X138" s="13">
        <v>43166</v>
      </c>
      <c r="Y138" s="13">
        <v>43166</v>
      </c>
      <c r="Z138">
        <v>131</v>
      </c>
      <c r="AA138" s="14">
        <v>400</v>
      </c>
      <c r="AB138" s="14">
        <v>0</v>
      </c>
      <c r="AG138" t="s">
        <v>124</v>
      </c>
      <c r="AH138" s="6">
        <v>43215</v>
      </c>
      <c r="AI138" s="6">
        <v>43215</v>
      </c>
    </row>
    <row r="139" spans="1:35" ht="30" x14ac:dyDescent="0.25">
      <c r="A139">
        <v>2018</v>
      </c>
      <c r="B139" s="6">
        <v>43101</v>
      </c>
      <c r="C139" s="6">
        <v>43189</v>
      </c>
      <c r="D139" t="s">
        <v>90</v>
      </c>
      <c r="F139" s="23" t="s">
        <v>260</v>
      </c>
      <c r="G139" s="23" t="s">
        <v>260</v>
      </c>
      <c r="H139" s="8" t="s">
        <v>131</v>
      </c>
      <c r="I139" s="18" t="s">
        <v>147</v>
      </c>
      <c r="J139" s="18" t="s">
        <v>148</v>
      </c>
      <c r="K139" s="18" t="s">
        <v>149</v>
      </c>
      <c r="L139" t="s">
        <v>101</v>
      </c>
      <c r="M139" s="26" t="s">
        <v>407</v>
      </c>
      <c r="N139" t="s">
        <v>103</v>
      </c>
      <c r="Q139" s="18" t="s">
        <v>120</v>
      </c>
      <c r="R139" s="18" t="s">
        <v>121</v>
      </c>
      <c r="S139" s="18" t="s">
        <v>122</v>
      </c>
      <c r="T139" s="18" t="s">
        <v>120</v>
      </c>
      <c r="U139" s="18" t="s">
        <v>121</v>
      </c>
      <c r="V139" s="18" t="s">
        <v>151</v>
      </c>
      <c r="W139" s="26" t="s">
        <v>407</v>
      </c>
      <c r="X139" s="13">
        <v>43166</v>
      </c>
      <c r="Y139" s="13">
        <v>43166</v>
      </c>
      <c r="Z139">
        <v>132</v>
      </c>
      <c r="AA139" s="14">
        <v>400</v>
      </c>
      <c r="AB139" s="14">
        <v>0</v>
      </c>
      <c r="AG139" t="s">
        <v>124</v>
      </c>
      <c r="AH139" s="6">
        <v>43215</v>
      </c>
      <c r="AI139" s="6">
        <v>43215</v>
      </c>
    </row>
    <row r="140" spans="1:35" ht="60" x14ac:dyDescent="0.25">
      <c r="A140">
        <v>2018</v>
      </c>
      <c r="B140" s="6">
        <v>43101</v>
      </c>
      <c r="C140" s="6">
        <v>43189</v>
      </c>
      <c r="D140" t="s">
        <v>90</v>
      </c>
      <c r="F140" s="23" t="s">
        <v>174</v>
      </c>
      <c r="G140" s="23" t="s">
        <v>174</v>
      </c>
      <c r="H140" t="s">
        <v>126</v>
      </c>
      <c r="I140" s="18" t="s">
        <v>351</v>
      </c>
      <c r="J140" s="18" t="s">
        <v>408</v>
      </c>
      <c r="K140" s="18" t="s">
        <v>176</v>
      </c>
      <c r="L140" t="s">
        <v>101</v>
      </c>
      <c r="M140" s="26" t="s">
        <v>409</v>
      </c>
      <c r="N140" t="s">
        <v>103</v>
      </c>
      <c r="Q140" s="18" t="s">
        <v>120</v>
      </c>
      <c r="R140" s="18" t="s">
        <v>121</v>
      </c>
      <c r="S140" s="18" t="s">
        <v>122</v>
      </c>
      <c r="T140" s="18" t="s">
        <v>120</v>
      </c>
      <c r="U140" s="18" t="s">
        <v>121</v>
      </c>
      <c r="V140" s="18" t="s">
        <v>123</v>
      </c>
      <c r="W140" s="26" t="s">
        <v>409</v>
      </c>
      <c r="X140" s="13">
        <v>43172</v>
      </c>
      <c r="Y140" s="13">
        <v>43172</v>
      </c>
      <c r="Z140">
        <v>133</v>
      </c>
      <c r="AA140" s="14">
        <f>300+800</f>
        <v>1100</v>
      </c>
      <c r="AB140" s="14">
        <v>0</v>
      </c>
      <c r="AG140" t="s">
        <v>124</v>
      </c>
      <c r="AH140" s="6">
        <v>43215</v>
      </c>
      <c r="AI140" s="6">
        <v>43215</v>
      </c>
    </row>
    <row r="141" spans="1:35" ht="60" x14ac:dyDescent="0.25">
      <c r="A141">
        <v>2018</v>
      </c>
      <c r="B141" s="6">
        <v>43101</v>
      </c>
      <c r="C141" s="6">
        <v>43189</v>
      </c>
      <c r="D141" t="s">
        <v>90</v>
      </c>
      <c r="F141" s="23" t="s">
        <v>174</v>
      </c>
      <c r="G141" s="23" t="s">
        <v>174</v>
      </c>
      <c r="H141" s="8" t="s">
        <v>131</v>
      </c>
      <c r="I141" s="18" t="s">
        <v>175</v>
      </c>
      <c r="J141" s="18" t="s">
        <v>168</v>
      </c>
      <c r="K141" s="14" t="s">
        <v>176</v>
      </c>
      <c r="L141" t="s">
        <v>101</v>
      </c>
      <c r="M141" s="26" t="s">
        <v>410</v>
      </c>
      <c r="N141" t="s">
        <v>103</v>
      </c>
      <c r="Q141" s="18" t="s">
        <v>120</v>
      </c>
      <c r="R141" s="18" t="s">
        <v>121</v>
      </c>
      <c r="S141" s="18" t="s">
        <v>122</v>
      </c>
      <c r="T141" s="18" t="s">
        <v>120</v>
      </c>
      <c r="U141" s="18" t="s">
        <v>121</v>
      </c>
      <c r="V141" s="18" t="s">
        <v>123</v>
      </c>
      <c r="W141" s="26" t="s">
        <v>410</v>
      </c>
      <c r="X141" s="13">
        <v>43171</v>
      </c>
      <c r="Y141" s="13">
        <v>43171</v>
      </c>
      <c r="Z141">
        <v>134</v>
      </c>
      <c r="AA141" s="14">
        <f>300+158+683</f>
        <v>1141</v>
      </c>
      <c r="AB141" s="14">
        <v>0</v>
      </c>
      <c r="AG141" t="s">
        <v>124</v>
      </c>
      <c r="AH141" s="6">
        <v>43215</v>
      </c>
      <c r="AI141" s="6">
        <v>43215</v>
      </c>
    </row>
    <row r="142" spans="1:35" ht="45" x14ac:dyDescent="0.25">
      <c r="A142">
        <v>2018</v>
      </c>
      <c r="B142" s="6">
        <v>43101</v>
      </c>
      <c r="C142" s="6">
        <v>43189</v>
      </c>
      <c r="D142" t="s">
        <v>90</v>
      </c>
      <c r="F142" s="23" t="s">
        <v>174</v>
      </c>
      <c r="G142" s="23" t="s">
        <v>174</v>
      </c>
      <c r="H142" s="8" t="s">
        <v>131</v>
      </c>
      <c r="I142" s="18" t="s">
        <v>188</v>
      </c>
      <c r="J142" s="18" t="s">
        <v>186</v>
      </c>
      <c r="K142" s="14" t="s">
        <v>189</v>
      </c>
      <c r="L142" t="s">
        <v>101</v>
      </c>
      <c r="M142" s="26" t="s">
        <v>411</v>
      </c>
      <c r="N142" t="s">
        <v>103</v>
      </c>
      <c r="Q142" s="18" t="s">
        <v>120</v>
      </c>
      <c r="R142" s="18" t="s">
        <v>121</v>
      </c>
      <c r="S142" s="18" t="s">
        <v>122</v>
      </c>
      <c r="T142" s="18" t="s">
        <v>120</v>
      </c>
      <c r="U142" s="18" t="s">
        <v>121</v>
      </c>
      <c r="V142" s="18" t="s">
        <v>123</v>
      </c>
      <c r="W142" s="26" t="s">
        <v>411</v>
      </c>
      <c r="X142" s="13">
        <v>43172</v>
      </c>
      <c r="Y142" s="13">
        <v>43172</v>
      </c>
      <c r="Z142">
        <v>135</v>
      </c>
      <c r="AA142" s="14">
        <v>300</v>
      </c>
      <c r="AB142" s="14">
        <v>0</v>
      </c>
      <c r="AG142" t="s">
        <v>124</v>
      </c>
      <c r="AH142" s="6">
        <v>43215</v>
      </c>
      <c r="AI142" s="6">
        <v>43215</v>
      </c>
    </row>
    <row r="143" spans="1:35" ht="45" x14ac:dyDescent="0.25">
      <c r="A143">
        <v>2018</v>
      </c>
      <c r="B143" s="6">
        <v>43101</v>
      </c>
      <c r="C143" s="6">
        <v>43189</v>
      </c>
      <c r="D143" t="s">
        <v>90</v>
      </c>
      <c r="F143" s="23" t="s">
        <v>412</v>
      </c>
      <c r="G143" s="23" t="s">
        <v>412</v>
      </c>
      <c r="H143" s="8" t="s">
        <v>392</v>
      </c>
      <c r="I143" s="18" t="s">
        <v>413</v>
      </c>
      <c r="J143" s="18" t="s">
        <v>414</v>
      </c>
      <c r="K143" s="14" t="s">
        <v>415</v>
      </c>
      <c r="L143" t="s">
        <v>101</v>
      </c>
      <c r="M143" s="26" t="s">
        <v>416</v>
      </c>
      <c r="N143" t="s">
        <v>103</v>
      </c>
      <c r="Q143" s="18" t="s">
        <v>120</v>
      </c>
      <c r="R143" s="18" t="s">
        <v>121</v>
      </c>
      <c r="S143" s="18" t="s">
        <v>122</v>
      </c>
      <c r="T143" s="18" t="s">
        <v>120</v>
      </c>
      <c r="U143" s="18" t="s">
        <v>121</v>
      </c>
      <c r="V143" s="18" t="s">
        <v>123</v>
      </c>
      <c r="W143" s="26" t="s">
        <v>416</v>
      </c>
      <c r="X143" s="13">
        <v>43171</v>
      </c>
      <c r="Y143" s="13">
        <v>43171</v>
      </c>
      <c r="Z143">
        <v>136</v>
      </c>
      <c r="AA143" s="14">
        <v>300</v>
      </c>
      <c r="AB143" s="14">
        <v>0</v>
      </c>
      <c r="AG143" t="s">
        <v>124</v>
      </c>
      <c r="AH143" s="6">
        <v>43215</v>
      </c>
      <c r="AI143" s="6">
        <v>43215</v>
      </c>
    </row>
    <row r="144" spans="1:35" ht="60" x14ac:dyDescent="0.25">
      <c r="A144">
        <v>2018</v>
      </c>
      <c r="B144" s="6">
        <v>43101</v>
      </c>
      <c r="C144" s="6">
        <v>43189</v>
      </c>
      <c r="D144" t="s">
        <v>90</v>
      </c>
      <c r="F144" s="23" t="s">
        <v>412</v>
      </c>
      <c r="G144" s="23" t="s">
        <v>412</v>
      </c>
      <c r="H144" t="s">
        <v>155</v>
      </c>
      <c r="I144" s="18" t="s">
        <v>245</v>
      </c>
      <c r="J144" s="18" t="s">
        <v>246</v>
      </c>
      <c r="K144" s="14" t="s">
        <v>247</v>
      </c>
      <c r="L144" t="s">
        <v>101</v>
      </c>
      <c r="M144" s="26" t="s">
        <v>417</v>
      </c>
      <c r="N144" t="s">
        <v>103</v>
      </c>
      <c r="Q144" s="18" t="s">
        <v>120</v>
      </c>
      <c r="R144" s="18" t="s">
        <v>121</v>
      </c>
      <c r="S144" s="18" t="s">
        <v>123</v>
      </c>
      <c r="T144" s="18" t="s">
        <v>120</v>
      </c>
      <c r="U144" s="18" t="s">
        <v>121</v>
      </c>
      <c r="V144" s="18" t="s">
        <v>122</v>
      </c>
      <c r="W144" s="26" t="s">
        <v>417</v>
      </c>
      <c r="X144" s="13">
        <v>43165</v>
      </c>
      <c r="Y144" s="13">
        <v>43165</v>
      </c>
      <c r="Z144">
        <v>137</v>
      </c>
      <c r="AA144" s="14">
        <f>300+700</f>
        <v>1000</v>
      </c>
      <c r="AB144" s="14">
        <v>0</v>
      </c>
      <c r="AG144" t="s">
        <v>124</v>
      </c>
      <c r="AH144" s="6">
        <v>43215</v>
      </c>
      <c r="AI144" s="6">
        <v>43215</v>
      </c>
    </row>
    <row r="145" spans="1:35" ht="60" x14ac:dyDescent="0.25">
      <c r="A145">
        <v>2018</v>
      </c>
      <c r="B145" s="6">
        <v>43101</v>
      </c>
      <c r="C145" s="6">
        <v>43189</v>
      </c>
      <c r="D145" t="s">
        <v>90</v>
      </c>
      <c r="F145" s="23" t="s">
        <v>174</v>
      </c>
      <c r="G145" s="23" t="s">
        <v>174</v>
      </c>
      <c r="H145" s="8" t="s">
        <v>131</v>
      </c>
      <c r="I145" s="18" t="s">
        <v>175</v>
      </c>
      <c r="J145" s="18" t="s">
        <v>168</v>
      </c>
      <c r="K145" s="14" t="s">
        <v>176</v>
      </c>
      <c r="L145" t="s">
        <v>101</v>
      </c>
      <c r="M145" s="26" t="s">
        <v>418</v>
      </c>
      <c r="N145" t="s">
        <v>103</v>
      </c>
      <c r="Q145" s="18" t="s">
        <v>120</v>
      </c>
      <c r="R145" s="18" t="s">
        <v>121</v>
      </c>
      <c r="S145" s="18" t="s">
        <v>122</v>
      </c>
      <c r="T145" s="18" t="s">
        <v>120</v>
      </c>
      <c r="U145" s="18" t="s">
        <v>121</v>
      </c>
      <c r="V145" s="18" t="s">
        <v>151</v>
      </c>
      <c r="W145" s="26" t="s">
        <v>418</v>
      </c>
      <c r="X145" s="13">
        <v>43174</v>
      </c>
      <c r="Y145" s="13">
        <v>43174</v>
      </c>
      <c r="Z145">
        <v>138</v>
      </c>
      <c r="AA145" s="14">
        <f>300+226+1442</f>
        <v>1968</v>
      </c>
      <c r="AB145" s="14">
        <v>0</v>
      </c>
      <c r="AG145" t="s">
        <v>124</v>
      </c>
      <c r="AH145" s="6">
        <v>43215</v>
      </c>
      <c r="AI145" s="6">
        <v>43215</v>
      </c>
    </row>
    <row r="146" spans="1:35" ht="60" x14ac:dyDescent="0.25">
      <c r="A146">
        <v>2018</v>
      </c>
      <c r="B146" s="6">
        <v>43101</v>
      </c>
      <c r="C146" s="6">
        <v>43189</v>
      </c>
      <c r="D146" t="s">
        <v>90</v>
      </c>
      <c r="F146" s="23" t="s">
        <v>196</v>
      </c>
      <c r="G146" s="23" t="s">
        <v>196</v>
      </c>
      <c r="H146" s="8" t="s">
        <v>131</v>
      </c>
      <c r="I146" s="18" t="s">
        <v>204</v>
      </c>
      <c r="J146" s="18" t="s">
        <v>205</v>
      </c>
      <c r="K146" s="14" t="s">
        <v>206</v>
      </c>
      <c r="L146" t="s">
        <v>101</v>
      </c>
      <c r="M146" s="26" t="s">
        <v>419</v>
      </c>
      <c r="N146" t="s">
        <v>103</v>
      </c>
      <c r="Q146" s="18" t="s">
        <v>120</v>
      </c>
      <c r="R146" s="18" t="s">
        <v>121</v>
      </c>
      <c r="S146" s="18" t="s">
        <v>122</v>
      </c>
      <c r="T146" s="18" t="s">
        <v>120</v>
      </c>
      <c r="U146" s="18" t="s">
        <v>121</v>
      </c>
      <c r="V146" s="18" t="s">
        <v>151</v>
      </c>
      <c r="W146" s="26" t="s">
        <v>419</v>
      </c>
      <c r="X146" s="13">
        <v>43173</v>
      </c>
      <c r="Y146" s="13">
        <v>43173</v>
      </c>
      <c r="Z146">
        <v>139</v>
      </c>
      <c r="AA146" s="14">
        <f>300+226+1574</f>
        <v>2100</v>
      </c>
      <c r="AB146" s="14">
        <v>0</v>
      </c>
      <c r="AG146" t="s">
        <v>124</v>
      </c>
      <c r="AH146" s="6">
        <v>43215</v>
      </c>
      <c r="AI146" s="6">
        <v>43215</v>
      </c>
    </row>
    <row r="147" spans="1:35" ht="60" x14ac:dyDescent="0.25">
      <c r="A147">
        <v>2018</v>
      </c>
      <c r="B147" s="6">
        <v>43101</v>
      </c>
      <c r="C147" s="6">
        <v>43189</v>
      </c>
      <c r="D147" t="s">
        <v>90</v>
      </c>
      <c r="F147" s="23" t="s">
        <v>412</v>
      </c>
      <c r="G147" s="23" t="s">
        <v>412</v>
      </c>
      <c r="H147" s="8" t="s">
        <v>155</v>
      </c>
      <c r="I147" s="18" t="s">
        <v>245</v>
      </c>
      <c r="J147" s="18" t="s">
        <v>246</v>
      </c>
      <c r="K147" s="14" t="s">
        <v>247</v>
      </c>
      <c r="L147" t="s">
        <v>101</v>
      </c>
      <c r="M147" s="26" t="s">
        <v>420</v>
      </c>
      <c r="N147" t="s">
        <v>103</v>
      </c>
      <c r="Q147" s="18" t="s">
        <v>120</v>
      </c>
      <c r="R147" s="18" t="s">
        <v>121</v>
      </c>
      <c r="S147" s="18" t="s">
        <v>123</v>
      </c>
      <c r="T147" s="18" t="s">
        <v>120</v>
      </c>
      <c r="U147" s="18" t="s">
        <v>121</v>
      </c>
      <c r="V147" s="18" t="s">
        <v>122</v>
      </c>
      <c r="W147" s="26" t="s">
        <v>420</v>
      </c>
      <c r="X147" s="13">
        <v>43172</v>
      </c>
      <c r="Y147" s="13">
        <v>43172</v>
      </c>
      <c r="Z147">
        <v>140</v>
      </c>
      <c r="AA147" s="14">
        <f>300+800</f>
        <v>1100</v>
      </c>
      <c r="AB147" s="14">
        <v>0</v>
      </c>
      <c r="AG147" t="s">
        <v>124</v>
      </c>
      <c r="AH147" s="6">
        <v>43215</v>
      </c>
      <c r="AI147" s="6">
        <v>43215</v>
      </c>
    </row>
    <row r="148" spans="1:35" ht="30" x14ac:dyDescent="0.25">
      <c r="A148">
        <v>2018</v>
      </c>
      <c r="B148" s="6">
        <v>43101</v>
      </c>
      <c r="C148" s="6">
        <v>43189</v>
      </c>
      <c r="D148" t="s">
        <v>90</v>
      </c>
      <c r="F148" s="23" t="s">
        <v>174</v>
      </c>
      <c r="G148" s="23" t="s">
        <v>174</v>
      </c>
      <c r="H148" s="8" t="s">
        <v>131</v>
      </c>
      <c r="I148" s="18" t="s">
        <v>212</v>
      </c>
      <c r="J148" s="18" t="s">
        <v>168</v>
      </c>
      <c r="K148" s="14" t="s">
        <v>213</v>
      </c>
      <c r="L148" t="s">
        <v>101</v>
      </c>
      <c r="M148" s="26" t="s">
        <v>421</v>
      </c>
      <c r="N148" t="s">
        <v>103</v>
      </c>
      <c r="Q148" s="18" t="s">
        <v>120</v>
      </c>
      <c r="R148" s="18" t="s">
        <v>121</v>
      </c>
      <c r="S148" s="18" t="s">
        <v>122</v>
      </c>
      <c r="T148" s="18" t="s">
        <v>120</v>
      </c>
      <c r="U148" s="18" t="s">
        <v>121</v>
      </c>
      <c r="V148" s="18" t="s">
        <v>211</v>
      </c>
      <c r="W148" s="26" t="s">
        <v>421</v>
      </c>
      <c r="X148" s="13">
        <v>43172</v>
      </c>
      <c r="Y148" s="13">
        <v>43172</v>
      </c>
      <c r="Z148">
        <v>141</v>
      </c>
      <c r="AA148" s="14">
        <f>300+500</f>
        <v>800</v>
      </c>
      <c r="AB148" s="14">
        <v>0</v>
      </c>
      <c r="AG148" t="s">
        <v>124</v>
      </c>
      <c r="AH148" s="6">
        <v>43215</v>
      </c>
      <c r="AI148" s="6">
        <v>43215</v>
      </c>
    </row>
    <row r="149" spans="1:35" ht="45" x14ac:dyDescent="0.25">
      <c r="A149">
        <v>2018</v>
      </c>
      <c r="B149" s="6">
        <v>43101</v>
      </c>
      <c r="C149" s="6">
        <v>43189</v>
      </c>
      <c r="D149" t="s">
        <v>90</v>
      </c>
      <c r="F149" s="23" t="s">
        <v>174</v>
      </c>
      <c r="G149" s="23" t="s">
        <v>174</v>
      </c>
      <c r="H149" s="8" t="s">
        <v>131</v>
      </c>
      <c r="I149" s="18" t="s">
        <v>295</v>
      </c>
      <c r="J149" s="18" t="s">
        <v>296</v>
      </c>
      <c r="K149" s="18" t="s">
        <v>202</v>
      </c>
      <c r="L149" t="s">
        <v>101</v>
      </c>
      <c r="M149" s="26" t="s">
        <v>422</v>
      </c>
      <c r="N149" t="s">
        <v>103</v>
      </c>
      <c r="Q149" s="18" t="s">
        <v>120</v>
      </c>
      <c r="R149" s="18" t="s">
        <v>121</v>
      </c>
      <c r="S149" s="18" t="s">
        <v>122</v>
      </c>
      <c r="T149" s="18" t="s">
        <v>120</v>
      </c>
      <c r="U149" s="18" t="s">
        <v>121</v>
      </c>
      <c r="V149" s="18" t="s">
        <v>211</v>
      </c>
      <c r="W149" s="26" t="s">
        <v>422</v>
      </c>
      <c r="X149" s="13">
        <v>43173</v>
      </c>
      <c r="Y149" s="13">
        <v>43173</v>
      </c>
      <c r="Z149">
        <v>142</v>
      </c>
      <c r="AA149" s="14">
        <v>300</v>
      </c>
      <c r="AB149" s="14">
        <v>0</v>
      </c>
      <c r="AG149" t="s">
        <v>124</v>
      </c>
      <c r="AH149" s="6">
        <v>43215</v>
      </c>
      <c r="AI149" s="6">
        <v>43215</v>
      </c>
    </row>
    <row r="150" spans="1:35" ht="60" x14ac:dyDescent="0.25">
      <c r="A150">
        <v>2018</v>
      </c>
      <c r="B150" s="6">
        <v>43101</v>
      </c>
      <c r="C150" s="6">
        <v>43189</v>
      </c>
      <c r="D150" t="s">
        <v>90</v>
      </c>
      <c r="F150" s="23" t="s">
        <v>114</v>
      </c>
      <c r="G150" s="23" t="s">
        <v>114</v>
      </c>
      <c r="H150" s="8" t="s">
        <v>155</v>
      </c>
      <c r="I150" s="18" t="s">
        <v>281</v>
      </c>
      <c r="J150" s="18" t="s">
        <v>282</v>
      </c>
      <c r="K150" s="14" t="s">
        <v>283</v>
      </c>
      <c r="L150" t="s">
        <v>101</v>
      </c>
      <c r="M150" s="26" t="s">
        <v>423</v>
      </c>
      <c r="N150" t="s">
        <v>103</v>
      </c>
      <c r="Q150" s="18" t="s">
        <v>120</v>
      </c>
      <c r="R150" s="18" t="s">
        <v>121</v>
      </c>
      <c r="S150" s="18" t="s">
        <v>123</v>
      </c>
      <c r="T150" s="18" t="s">
        <v>120</v>
      </c>
      <c r="U150" s="18" t="s">
        <v>121</v>
      </c>
      <c r="V150" s="18" t="s">
        <v>122</v>
      </c>
      <c r="W150" s="26" t="s">
        <v>423</v>
      </c>
      <c r="X150" s="13">
        <v>43172</v>
      </c>
      <c r="Y150" s="13">
        <v>43172</v>
      </c>
      <c r="Z150">
        <v>143</v>
      </c>
      <c r="AA150" s="14">
        <v>300</v>
      </c>
      <c r="AB150" s="14">
        <v>0</v>
      </c>
      <c r="AG150" t="s">
        <v>124</v>
      </c>
      <c r="AH150" s="6">
        <v>43215</v>
      </c>
      <c r="AI150" s="6">
        <v>43215</v>
      </c>
    </row>
    <row r="151" spans="1:35" ht="75" x14ac:dyDescent="0.25">
      <c r="A151">
        <v>2018</v>
      </c>
      <c r="B151" s="6">
        <v>43101</v>
      </c>
      <c r="C151" s="6">
        <v>43189</v>
      </c>
      <c r="D151" t="s">
        <v>90</v>
      </c>
      <c r="F151" s="23" t="s">
        <v>253</v>
      </c>
      <c r="G151" s="23" t="s">
        <v>253</v>
      </c>
      <c r="H151" s="8" t="s">
        <v>115</v>
      </c>
      <c r="I151" s="18" t="s">
        <v>424</v>
      </c>
      <c r="J151" s="18" t="s">
        <v>425</v>
      </c>
      <c r="K151" s="14" t="s">
        <v>426</v>
      </c>
      <c r="L151" t="s">
        <v>101</v>
      </c>
      <c r="M151" s="26" t="s">
        <v>427</v>
      </c>
      <c r="N151" t="s">
        <v>103</v>
      </c>
      <c r="Q151" s="18" t="s">
        <v>120</v>
      </c>
      <c r="R151" s="18" t="s">
        <v>121</v>
      </c>
      <c r="S151" s="18" t="s">
        <v>122</v>
      </c>
      <c r="T151" s="18" t="s">
        <v>120</v>
      </c>
      <c r="U151" s="18" t="s">
        <v>121</v>
      </c>
      <c r="V151" s="18" t="s">
        <v>151</v>
      </c>
      <c r="W151" s="26" t="s">
        <v>427</v>
      </c>
      <c r="X151" s="13">
        <v>43173</v>
      </c>
      <c r="Y151" s="13">
        <v>43173</v>
      </c>
      <c r="Z151">
        <v>144</v>
      </c>
      <c r="AA151" s="14">
        <v>300</v>
      </c>
      <c r="AB151" s="14">
        <v>0</v>
      </c>
      <c r="AG151" t="s">
        <v>124</v>
      </c>
      <c r="AH151" s="6">
        <v>43215</v>
      </c>
      <c r="AI151" s="6">
        <v>43215</v>
      </c>
    </row>
    <row r="152" spans="1:35" ht="75" x14ac:dyDescent="0.25">
      <c r="A152">
        <v>2018</v>
      </c>
      <c r="B152" s="6">
        <v>43101</v>
      </c>
      <c r="C152" s="6">
        <v>43189</v>
      </c>
      <c r="D152" t="s">
        <v>90</v>
      </c>
      <c r="F152" s="23" t="s">
        <v>154</v>
      </c>
      <c r="G152" s="23" t="s">
        <v>154</v>
      </c>
      <c r="H152" t="s">
        <v>155</v>
      </c>
      <c r="I152" s="18" t="s">
        <v>156</v>
      </c>
      <c r="J152" s="18" t="s">
        <v>157</v>
      </c>
      <c r="K152" s="18" t="s">
        <v>158</v>
      </c>
      <c r="L152" t="s">
        <v>101</v>
      </c>
      <c r="M152" s="26" t="s">
        <v>428</v>
      </c>
      <c r="N152" t="s">
        <v>103</v>
      </c>
      <c r="Q152" s="18" t="s">
        <v>120</v>
      </c>
      <c r="R152" s="18" t="s">
        <v>121</v>
      </c>
      <c r="S152" s="18" t="s">
        <v>122</v>
      </c>
      <c r="T152" s="18" t="s">
        <v>120</v>
      </c>
      <c r="U152" s="18" t="s">
        <v>121</v>
      </c>
      <c r="V152" s="18" t="s">
        <v>151</v>
      </c>
      <c r="W152" s="26" t="s">
        <v>428</v>
      </c>
      <c r="X152" s="13">
        <v>43174</v>
      </c>
      <c r="Y152" s="13">
        <v>43174</v>
      </c>
      <c r="Z152">
        <v>145</v>
      </c>
      <c r="AA152" s="14">
        <f>500+226+974</f>
        <v>1700</v>
      </c>
      <c r="AB152" s="14">
        <v>0</v>
      </c>
      <c r="AG152" t="s">
        <v>124</v>
      </c>
      <c r="AH152" s="6">
        <v>43215</v>
      </c>
      <c r="AI152" s="6">
        <v>43215</v>
      </c>
    </row>
    <row r="153" spans="1:35" ht="75" x14ac:dyDescent="0.25">
      <c r="A153">
        <v>2018</v>
      </c>
      <c r="B153" s="6">
        <v>43101</v>
      </c>
      <c r="C153" s="6">
        <v>43189</v>
      </c>
      <c r="D153" t="s">
        <v>90</v>
      </c>
      <c r="F153" s="20" t="s">
        <v>260</v>
      </c>
      <c r="G153" s="20" t="s">
        <v>260</v>
      </c>
      <c r="H153" s="8" t="s">
        <v>131</v>
      </c>
      <c r="I153" s="27" t="s">
        <v>147</v>
      </c>
      <c r="J153" s="27" t="s">
        <v>148</v>
      </c>
      <c r="K153" s="27" t="s">
        <v>149</v>
      </c>
      <c r="L153" t="s">
        <v>101</v>
      </c>
      <c r="M153" s="26" t="s">
        <v>429</v>
      </c>
      <c r="N153" t="s">
        <v>103</v>
      </c>
      <c r="Q153" s="18" t="s">
        <v>120</v>
      </c>
      <c r="R153" s="18" t="s">
        <v>121</v>
      </c>
      <c r="S153" s="18" t="s">
        <v>122</v>
      </c>
      <c r="T153" s="18" t="s">
        <v>120</v>
      </c>
      <c r="U153" s="18" t="s">
        <v>121</v>
      </c>
      <c r="V153" s="18" t="s">
        <v>151</v>
      </c>
      <c r="W153" s="26" t="s">
        <v>429</v>
      </c>
      <c r="X153" s="13">
        <v>43174</v>
      </c>
      <c r="Y153" s="13">
        <v>43174</v>
      </c>
      <c r="Z153">
        <v>146</v>
      </c>
      <c r="AA153" s="28">
        <v>400</v>
      </c>
      <c r="AB153" s="28">
        <v>0</v>
      </c>
      <c r="AG153" t="s">
        <v>124</v>
      </c>
      <c r="AH153" s="6">
        <v>43215</v>
      </c>
      <c r="AI153" s="6">
        <v>43215</v>
      </c>
    </row>
    <row r="154" spans="1:35" ht="75" x14ac:dyDescent="0.25">
      <c r="A154">
        <v>2018</v>
      </c>
      <c r="B154" s="6">
        <v>43101</v>
      </c>
      <c r="C154" s="6">
        <v>43189</v>
      </c>
      <c r="D154" t="s">
        <v>90</v>
      </c>
      <c r="F154" s="20" t="s">
        <v>174</v>
      </c>
      <c r="G154" s="20" t="s">
        <v>174</v>
      </c>
      <c r="H154" t="s">
        <v>155</v>
      </c>
      <c r="I154" s="27" t="s">
        <v>237</v>
      </c>
      <c r="J154" s="27" t="s">
        <v>118</v>
      </c>
      <c r="K154" s="27" t="s">
        <v>238</v>
      </c>
      <c r="L154" t="s">
        <v>101</v>
      </c>
      <c r="M154" s="26" t="s">
        <v>429</v>
      </c>
      <c r="N154" t="s">
        <v>103</v>
      </c>
      <c r="Q154" s="18" t="s">
        <v>120</v>
      </c>
      <c r="R154" s="18" t="s">
        <v>121</v>
      </c>
      <c r="S154" s="18" t="s">
        <v>122</v>
      </c>
      <c r="T154" s="18" t="s">
        <v>120</v>
      </c>
      <c r="U154" s="18" t="s">
        <v>121</v>
      </c>
      <c r="V154" s="18" t="s">
        <v>151</v>
      </c>
      <c r="W154" s="26" t="s">
        <v>429</v>
      </c>
      <c r="X154" s="13">
        <v>43174</v>
      </c>
      <c r="Y154" s="13">
        <v>43174</v>
      </c>
      <c r="Z154">
        <v>147</v>
      </c>
      <c r="AA154" s="28">
        <v>300</v>
      </c>
      <c r="AB154" s="28">
        <v>0</v>
      </c>
      <c r="AG154" t="s">
        <v>124</v>
      </c>
      <c r="AH154" s="6">
        <v>43215</v>
      </c>
      <c r="AI154" s="6">
        <v>43215</v>
      </c>
    </row>
    <row r="155" spans="1:35" ht="75" x14ac:dyDescent="0.25">
      <c r="A155">
        <v>2018</v>
      </c>
      <c r="B155" s="6">
        <v>43101</v>
      </c>
      <c r="C155" s="6">
        <v>43189</v>
      </c>
      <c r="D155" t="s">
        <v>90</v>
      </c>
      <c r="F155" s="26" t="s">
        <v>257</v>
      </c>
      <c r="G155" s="26" t="s">
        <v>257</v>
      </c>
      <c r="H155" s="8" t="s">
        <v>131</v>
      </c>
      <c r="I155" s="27" t="s">
        <v>132</v>
      </c>
      <c r="J155" s="27" t="s">
        <v>133</v>
      </c>
      <c r="K155" s="27" t="s">
        <v>134</v>
      </c>
      <c r="L155" t="s">
        <v>101</v>
      </c>
      <c r="M155" s="29" t="s">
        <v>429</v>
      </c>
      <c r="N155" t="s">
        <v>103</v>
      </c>
      <c r="Q155" s="18" t="s">
        <v>120</v>
      </c>
      <c r="R155" s="18" t="s">
        <v>121</v>
      </c>
      <c r="S155" s="18" t="s">
        <v>122</v>
      </c>
      <c r="T155" s="18" t="s">
        <v>120</v>
      </c>
      <c r="U155" s="18" t="s">
        <v>121</v>
      </c>
      <c r="V155" s="18" t="s">
        <v>151</v>
      </c>
      <c r="W155" s="29" t="s">
        <v>429</v>
      </c>
      <c r="X155" s="13">
        <v>43174</v>
      </c>
      <c r="Y155" s="13">
        <v>43174</v>
      </c>
      <c r="Z155">
        <v>148</v>
      </c>
      <c r="AA155" s="28">
        <v>400</v>
      </c>
      <c r="AB155" s="28">
        <v>0</v>
      </c>
      <c r="AG155" t="s">
        <v>124</v>
      </c>
      <c r="AH155" s="6">
        <v>43215</v>
      </c>
      <c r="AI155" s="6">
        <v>43215</v>
      </c>
    </row>
    <row r="156" spans="1:35" ht="45" x14ac:dyDescent="0.25">
      <c r="A156">
        <v>2018</v>
      </c>
      <c r="B156" s="6">
        <v>43101</v>
      </c>
      <c r="C156" s="6">
        <v>43189</v>
      </c>
      <c r="D156" t="s">
        <v>90</v>
      </c>
      <c r="F156" s="26" t="s">
        <v>136</v>
      </c>
      <c r="G156" s="26" t="s">
        <v>136</v>
      </c>
      <c r="H156" s="8" t="s">
        <v>131</v>
      </c>
      <c r="I156" s="27" t="s">
        <v>430</v>
      </c>
      <c r="J156" s="27" t="s">
        <v>431</v>
      </c>
      <c r="K156" s="27" t="s">
        <v>432</v>
      </c>
      <c r="L156" t="s">
        <v>101</v>
      </c>
      <c r="M156" s="29" t="s">
        <v>433</v>
      </c>
      <c r="N156" t="s">
        <v>103</v>
      </c>
      <c r="Q156" s="18" t="s">
        <v>120</v>
      </c>
      <c r="R156" s="18" t="s">
        <v>121</v>
      </c>
      <c r="S156" s="18" t="s">
        <v>122</v>
      </c>
      <c r="T156" s="18" t="s">
        <v>120</v>
      </c>
      <c r="U156" s="18" t="s">
        <v>121</v>
      </c>
      <c r="V156" s="18" t="s">
        <v>123</v>
      </c>
      <c r="W156" s="29" t="s">
        <v>433</v>
      </c>
      <c r="X156" s="13">
        <v>43175</v>
      </c>
      <c r="Y156" s="13">
        <v>43175</v>
      </c>
      <c r="Z156">
        <v>149</v>
      </c>
      <c r="AA156" s="28">
        <v>300</v>
      </c>
      <c r="AB156" s="28">
        <v>0</v>
      </c>
      <c r="AG156" t="s">
        <v>124</v>
      </c>
      <c r="AH156" s="6">
        <v>43215</v>
      </c>
      <c r="AI156" s="6">
        <v>43215</v>
      </c>
    </row>
    <row r="157" spans="1:35" ht="45" x14ac:dyDescent="0.25">
      <c r="A157">
        <v>2018</v>
      </c>
      <c r="B157" s="6">
        <v>43101</v>
      </c>
      <c r="C157" s="6">
        <v>43189</v>
      </c>
      <c r="D157" t="s">
        <v>90</v>
      </c>
      <c r="F157" s="20" t="s">
        <v>253</v>
      </c>
      <c r="G157" s="20" t="s">
        <v>253</v>
      </c>
      <c r="H157" t="s">
        <v>115</v>
      </c>
      <c r="I157" s="27" t="s">
        <v>434</v>
      </c>
      <c r="J157" s="27" t="s">
        <v>435</v>
      </c>
      <c r="K157" s="27" t="s">
        <v>266</v>
      </c>
      <c r="L157" t="s">
        <v>101</v>
      </c>
      <c r="M157" s="29" t="s">
        <v>433</v>
      </c>
      <c r="N157" t="s">
        <v>103</v>
      </c>
      <c r="Q157" s="18" t="s">
        <v>120</v>
      </c>
      <c r="R157" s="18" t="s">
        <v>121</v>
      </c>
      <c r="S157" s="18" t="s">
        <v>122</v>
      </c>
      <c r="T157" s="18" t="s">
        <v>120</v>
      </c>
      <c r="U157" s="18" t="s">
        <v>121</v>
      </c>
      <c r="V157" s="18" t="s">
        <v>123</v>
      </c>
      <c r="W157" s="29" t="s">
        <v>433</v>
      </c>
      <c r="X157" s="13">
        <v>43175</v>
      </c>
      <c r="Y157" s="13">
        <v>43175</v>
      </c>
      <c r="Z157">
        <v>150</v>
      </c>
      <c r="AA157" s="28">
        <v>400</v>
      </c>
      <c r="AB157" s="28">
        <v>0</v>
      </c>
      <c r="AG157" t="s">
        <v>124</v>
      </c>
      <c r="AH157" s="6">
        <v>43215</v>
      </c>
      <c r="AI157" s="6">
        <v>43215</v>
      </c>
    </row>
    <row r="158" spans="1:35" ht="45" x14ac:dyDescent="0.25">
      <c r="A158">
        <v>2018</v>
      </c>
      <c r="B158" s="6">
        <v>43101</v>
      </c>
      <c r="C158" s="6">
        <v>43189</v>
      </c>
      <c r="D158" t="s">
        <v>90</v>
      </c>
      <c r="F158" s="20" t="s">
        <v>412</v>
      </c>
      <c r="G158" s="20" t="s">
        <v>412</v>
      </c>
      <c r="H158" t="s">
        <v>115</v>
      </c>
      <c r="I158" s="27" t="s">
        <v>436</v>
      </c>
      <c r="J158" s="28" t="s">
        <v>437</v>
      </c>
      <c r="K158" s="28" t="s">
        <v>438</v>
      </c>
      <c r="L158" t="s">
        <v>101</v>
      </c>
      <c r="M158" s="29" t="s">
        <v>433</v>
      </c>
      <c r="N158" t="s">
        <v>103</v>
      </c>
      <c r="Q158" s="18" t="s">
        <v>120</v>
      </c>
      <c r="R158" s="18" t="s">
        <v>121</v>
      </c>
      <c r="S158" s="18" t="s">
        <v>122</v>
      </c>
      <c r="T158" s="18" t="s">
        <v>120</v>
      </c>
      <c r="U158" s="18" t="s">
        <v>121</v>
      </c>
      <c r="V158" s="18" t="s">
        <v>123</v>
      </c>
      <c r="W158" s="29" t="s">
        <v>433</v>
      </c>
      <c r="X158" s="13">
        <v>43175</v>
      </c>
      <c r="Y158" s="13">
        <v>43175</v>
      </c>
      <c r="Z158">
        <v>151</v>
      </c>
      <c r="AA158" s="28">
        <v>300</v>
      </c>
      <c r="AB158" s="28">
        <v>0</v>
      </c>
      <c r="AG158" t="s">
        <v>124</v>
      </c>
      <c r="AH158" s="6">
        <v>43215</v>
      </c>
      <c r="AI158" s="6">
        <v>43215</v>
      </c>
    </row>
    <row r="159" spans="1:35" ht="45" x14ac:dyDescent="0.25">
      <c r="A159">
        <v>2018</v>
      </c>
      <c r="B159" s="6">
        <v>43101</v>
      </c>
      <c r="C159" s="6">
        <v>43189</v>
      </c>
      <c r="D159" t="s">
        <v>90</v>
      </c>
      <c r="F159" s="20" t="s">
        <v>161</v>
      </c>
      <c r="G159" s="20" t="s">
        <v>161</v>
      </c>
      <c r="H159" t="s">
        <v>126</v>
      </c>
      <c r="I159" s="27" t="s">
        <v>225</v>
      </c>
      <c r="J159" s="28" t="s">
        <v>226</v>
      </c>
      <c r="K159" s="28" t="s">
        <v>227</v>
      </c>
      <c r="L159" t="s">
        <v>101</v>
      </c>
      <c r="M159" s="29" t="s">
        <v>433</v>
      </c>
      <c r="N159" t="s">
        <v>103</v>
      </c>
      <c r="Q159" s="18" t="s">
        <v>120</v>
      </c>
      <c r="R159" s="18" t="s">
        <v>121</v>
      </c>
      <c r="S159" s="18" t="s">
        <v>122</v>
      </c>
      <c r="T159" s="18" t="s">
        <v>120</v>
      </c>
      <c r="U159" s="18" t="s">
        <v>121</v>
      </c>
      <c r="V159" s="18" t="s">
        <v>123</v>
      </c>
      <c r="W159" s="29" t="s">
        <v>433</v>
      </c>
      <c r="X159" s="13">
        <v>43175</v>
      </c>
      <c r="Y159" s="13">
        <v>43175</v>
      </c>
      <c r="Z159">
        <v>152</v>
      </c>
      <c r="AA159" s="28">
        <v>300</v>
      </c>
      <c r="AB159" s="28">
        <v>0</v>
      </c>
      <c r="AG159" t="s">
        <v>124</v>
      </c>
      <c r="AH159" s="6">
        <v>43215</v>
      </c>
      <c r="AI159" s="6">
        <v>43215</v>
      </c>
    </row>
    <row r="160" spans="1:35" ht="45" x14ac:dyDescent="0.25">
      <c r="A160">
        <v>2018</v>
      </c>
      <c r="B160" s="6">
        <v>43101</v>
      </c>
      <c r="C160" s="6">
        <v>43189</v>
      </c>
      <c r="D160" t="s">
        <v>90</v>
      </c>
      <c r="F160" s="20" t="s">
        <v>253</v>
      </c>
      <c r="G160" s="20" t="s">
        <v>253</v>
      </c>
      <c r="H160" t="s">
        <v>115</v>
      </c>
      <c r="I160" s="27" t="s">
        <v>439</v>
      </c>
      <c r="J160" s="28" t="s">
        <v>440</v>
      </c>
      <c r="K160" s="28" t="s">
        <v>441</v>
      </c>
      <c r="L160" t="s">
        <v>101</v>
      </c>
      <c r="M160" s="26" t="s">
        <v>442</v>
      </c>
      <c r="N160" t="s">
        <v>103</v>
      </c>
      <c r="Q160" s="18" t="s">
        <v>120</v>
      </c>
      <c r="R160" s="18" t="s">
        <v>121</v>
      </c>
      <c r="S160" s="18" t="s">
        <v>122</v>
      </c>
      <c r="T160" s="18" t="s">
        <v>120</v>
      </c>
      <c r="U160" s="18" t="s">
        <v>121</v>
      </c>
      <c r="V160" s="18" t="s">
        <v>123</v>
      </c>
      <c r="W160" s="26" t="s">
        <v>442</v>
      </c>
      <c r="X160" s="13">
        <v>43175</v>
      </c>
      <c r="Y160" s="13">
        <v>43175</v>
      </c>
      <c r="Z160">
        <v>153</v>
      </c>
      <c r="AA160" s="28">
        <v>300</v>
      </c>
      <c r="AB160" s="28">
        <v>0</v>
      </c>
      <c r="AG160" t="s">
        <v>124</v>
      </c>
      <c r="AH160" s="6">
        <v>43215</v>
      </c>
      <c r="AI160" s="6">
        <v>43215</v>
      </c>
    </row>
    <row r="161" spans="1:35" ht="45" x14ac:dyDescent="0.25">
      <c r="A161">
        <v>2018</v>
      </c>
      <c r="B161" s="6">
        <v>43101</v>
      </c>
      <c r="C161" s="6">
        <v>43189</v>
      </c>
      <c r="D161" t="s">
        <v>90</v>
      </c>
      <c r="F161" s="20" t="s">
        <v>161</v>
      </c>
      <c r="G161" s="20" t="s">
        <v>161</v>
      </c>
      <c r="H161" t="s">
        <v>155</v>
      </c>
      <c r="I161" s="27" t="s">
        <v>162</v>
      </c>
      <c r="J161" s="28" t="s">
        <v>163</v>
      </c>
      <c r="K161" s="28" t="s">
        <v>164</v>
      </c>
      <c r="L161" t="s">
        <v>101</v>
      </c>
      <c r="M161" s="26" t="s">
        <v>443</v>
      </c>
      <c r="N161" t="s">
        <v>103</v>
      </c>
      <c r="Q161" s="18" t="s">
        <v>120</v>
      </c>
      <c r="R161" s="18" t="s">
        <v>121</v>
      </c>
      <c r="S161" s="18" t="s">
        <v>122</v>
      </c>
      <c r="T161" s="18" t="s">
        <v>120</v>
      </c>
      <c r="U161" s="18" t="s">
        <v>121</v>
      </c>
      <c r="V161" s="18" t="s">
        <v>123</v>
      </c>
      <c r="W161" s="26" t="s">
        <v>443</v>
      </c>
      <c r="X161" s="13">
        <v>43175</v>
      </c>
      <c r="Y161" s="13">
        <v>43175</v>
      </c>
      <c r="Z161">
        <v>154</v>
      </c>
      <c r="AA161" s="28">
        <v>400</v>
      </c>
      <c r="AB161" s="28">
        <v>0</v>
      </c>
      <c r="AG161" t="s">
        <v>124</v>
      </c>
      <c r="AH161" s="6">
        <v>43215</v>
      </c>
      <c r="AI161" s="6">
        <v>43215</v>
      </c>
    </row>
    <row r="162" spans="1:35" ht="30" x14ac:dyDescent="0.25">
      <c r="A162">
        <v>2018</v>
      </c>
      <c r="B162" s="6">
        <v>43101</v>
      </c>
      <c r="C162" s="6">
        <v>43189</v>
      </c>
      <c r="D162" t="s">
        <v>90</v>
      </c>
      <c r="F162" s="20" t="s">
        <v>253</v>
      </c>
      <c r="G162" s="20" t="s">
        <v>253</v>
      </c>
      <c r="H162" t="s">
        <v>115</v>
      </c>
      <c r="I162" s="27" t="s">
        <v>444</v>
      </c>
      <c r="J162" s="28" t="s">
        <v>219</v>
      </c>
      <c r="K162" s="28" t="s">
        <v>445</v>
      </c>
      <c r="L162" t="s">
        <v>101</v>
      </c>
      <c r="M162" s="29" t="s">
        <v>446</v>
      </c>
      <c r="N162" t="s">
        <v>103</v>
      </c>
      <c r="Q162" s="18" t="s">
        <v>120</v>
      </c>
      <c r="R162" s="18" t="s">
        <v>121</v>
      </c>
      <c r="S162" s="18" t="s">
        <v>122</v>
      </c>
      <c r="T162" s="18" t="s">
        <v>120</v>
      </c>
      <c r="U162" s="18" t="s">
        <v>121</v>
      </c>
      <c r="V162" s="18" t="s">
        <v>447</v>
      </c>
      <c r="W162" s="29" t="s">
        <v>446</v>
      </c>
      <c r="X162" s="13">
        <v>43175</v>
      </c>
      <c r="Y162" s="13">
        <v>43175</v>
      </c>
      <c r="Z162">
        <v>155</v>
      </c>
      <c r="AA162" s="28">
        <v>300</v>
      </c>
      <c r="AB162" s="28">
        <v>0</v>
      </c>
      <c r="AG162" t="s">
        <v>124</v>
      </c>
      <c r="AH162" s="6">
        <v>43215</v>
      </c>
      <c r="AI162" s="6">
        <v>43215</v>
      </c>
    </row>
    <row r="163" spans="1:35" ht="60" x14ac:dyDescent="0.25">
      <c r="A163">
        <v>2018</v>
      </c>
      <c r="B163" s="6">
        <v>43101</v>
      </c>
      <c r="C163" s="6">
        <v>43189</v>
      </c>
      <c r="D163" t="s">
        <v>90</v>
      </c>
      <c r="F163" s="20" t="s">
        <v>174</v>
      </c>
      <c r="G163" s="20" t="s">
        <v>174</v>
      </c>
      <c r="H163" s="8" t="s">
        <v>131</v>
      </c>
      <c r="I163" s="27" t="s">
        <v>208</v>
      </c>
      <c r="J163" s="28" t="s">
        <v>209</v>
      </c>
      <c r="K163" s="28" t="s">
        <v>128</v>
      </c>
      <c r="L163" t="s">
        <v>101</v>
      </c>
      <c r="M163" s="29" t="s">
        <v>448</v>
      </c>
      <c r="N163" t="s">
        <v>103</v>
      </c>
      <c r="Q163" s="18" t="s">
        <v>120</v>
      </c>
      <c r="R163" s="18" t="s">
        <v>121</v>
      </c>
      <c r="S163" s="18" t="s">
        <v>122</v>
      </c>
      <c r="T163" s="18" t="s">
        <v>120</v>
      </c>
      <c r="U163" s="18" t="s">
        <v>121</v>
      </c>
      <c r="V163" s="18" t="s">
        <v>123</v>
      </c>
      <c r="W163" s="29" t="s">
        <v>448</v>
      </c>
      <c r="X163" s="30">
        <v>43180</v>
      </c>
      <c r="Y163" s="30">
        <v>43180</v>
      </c>
      <c r="Z163">
        <v>156</v>
      </c>
      <c r="AA163" s="28">
        <v>300</v>
      </c>
      <c r="AB163" s="28">
        <v>0</v>
      </c>
      <c r="AG163" t="s">
        <v>124</v>
      </c>
      <c r="AH163" s="6">
        <v>43215</v>
      </c>
      <c r="AI163" s="6">
        <v>43215</v>
      </c>
    </row>
    <row r="164" spans="1:35" ht="60" x14ac:dyDescent="0.25">
      <c r="A164">
        <v>2018</v>
      </c>
      <c r="B164" s="6">
        <v>43101</v>
      </c>
      <c r="C164" s="6">
        <v>43189</v>
      </c>
      <c r="D164" t="s">
        <v>90</v>
      </c>
      <c r="F164" s="20" t="s">
        <v>174</v>
      </c>
      <c r="G164" s="20" t="s">
        <v>174</v>
      </c>
      <c r="H164" s="8" t="s">
        <v>131</v>
      </c>
      <c r="I164" s="27" t="s">
        <v>208</v>
      </c>
      <c r="J164" s="28" t="s">
        <v>209</v>
      </c>
      <c r="K164" s="28" t="s">
        <v>128</v>
      </c>
      <c r="L164" t="s">
        <v>101</v>
      </c>
      <c r="M164" s="29" t="s">
        <v>449</v>
      </c>
      <c r="N164" t="s">
        <v>103</v>
      </c>
      <c r="Q164" s="18" t="s">
        <v>120</v>
      </c>
      <c r="R164" s="18" t="s">
        <v>121</v>
      </c>
      <c r="S164" s="18" t="s">
        <v>122</v>
      </c>
      <c r="T164" s="18" t="s">
        <v>120</v>
      </c>
      <c r="U164" s="18" t="s">
        <v>121</v>
      </c>
      <c r="V164" s="18" t="s">
        <v>211</v>
      </c>
      <c r="W164" s="29" t="s">
        <v>449</v>
      </c>
      <c r="X164" s="30">
        <v>43175</v>
      </c>
      <c r="Y164" s="30">
        <v>43180</v>
      </c>
      <c r="Z164">
        <v>157</v>
      </c>
      <c r="AA164" s="28">
        <v>300</v>
      </c>
      <c r="AB164" s="28">
        <v>0</v>
      </c>
      <c r="AG164" t="s">
        <v>124</v>
      </c>
      <c r="AH164" s="6">
        <v>43215</v>
      </c>
      <c r="AI164" s="6">
        <v>43215</v>
      </c>
    </row>
    <row r="165" spans="1:35" ht="45" x14ac:dyDescent="0.25">
      <c r="A165">
        <v>2018</v>
      </c>
      <c r="B165" s="6">
        <v>43101</v>
      </c>
      <c r="C165" s="6">
        <v>43189</v>
      </c>
      <c r="D165" t="s">
        <v>90</v>
      </c>
      <c r="F165" s="20" t="s">
        <v>191</v>
      </c>
      <c r="G165" s="20" t="s">
        <v>191</v>
      </c>
      <c r="H165" t="s">
        <v>115</v>
      </c>
      <c r="I165" s="27" t="s">
        <v>288</v>
      </c>
      <c r="J165" s="28" t="s">
        <v>193</v>
      </c>
      <c r="K165" s="28" t="s">
        <v>194</v>
      </c>
      <c r="L165" t="s">
        <v>101</v>
      </c>
      <c r="M165" s="29" t="s">
        <v>450</v>
      </c>
      <c r="N165" t="s">
        <v>103</v>
      </c>
      <c r="Q165" s="18" t="s">
        <v>120</v>
      </c>
      <c r="R165" s="18" t="s">
        <v>121</v>
      </c>
      <c r="S165" s="18" t="s">
        <v>122</v>
      </c>
      <c r="T165" s="18" t="s">
        <v>120</v>
      </c>
      <c r="U165" s="18" t="s">
        <v>121</v>
      </c>
      <c r="V165" s="18" t="s">
        <v>151</v>
      </c>
      <c r="W165" s="29" t="s">
        <v>450</v>
      </c>
      <c r="X165" s="30">
        <v>43179</v>
      </c>
      <c r="Y165" s="30">
        <v>43179</v>
      </c>
      <c r="Z165">
        <v>158</v>
      </c>
      <c r="AA165" s="28">
        <f>400+226+940</f>
        <v>1566</v>
      </c>
      <c r="AB165" s="28">
        <v>0</v>
      </c>
      <c r="AG165" t="s">
        <v>124</v>
      </c>
      <c r="AH165" s="6">
        <v>43215</v>
      </c>
      <c r="AI165" s="6">
        <v>43215</v>
      </c>
    </row>
    <row r="166" spans="1:35" ht="60" x14ac:dyDescent="0.25">
      <c r="A166">
        <v>2018</v>
      </c>
      <c r="B166" s="6">
        <v>43101</v>
      </c>
      <c r="C166" s="6">
        <v>43189</v>
      </c>
      <c r="D166" t="s">
        <v>90</v>
      </c>
      <c r="F166" s="20" t="s">
        <v>114</v>
      </c>
      <c r="G166" s="20" t="s">
        <v>114</v>
      </c>
      <c r="H166" t="s">
        <v>115</v>
      </c>
      <c r="I166" s="27" t="s">
        <v>451</v>
      </c>
      <c r="J166" s="28" t="s">
        <v>452</v>
      </c>
      <c r="K166" s="28" t="s">
        <v>453</v>
      </c>
      <c r="L166" t="s">
        <v>101</v>
      </c>
      <c r="M166" s="29" t="s">
        <v>454</v>
      </c>
      <c r="N166" t="s">
        <v>103</v>
      </c>
      <c r="Q166" s="18" t="s">
        <v>120</v>
      </c>
      <c r="R166" s="18" t="s">
        <v>121</v>
      </c>
      <c r="S166" s="18" t="s">
        <v>122</v>
      </c>
      <c r="T166" s="18" t="s">
        <v>120</v>
      </c>
      <c r="U166" s="18" t="s">
        <v>121</v>
      </c>
      <c r="V166" s="18" t="s">
        <v>123</v>
      </c>
      <c r="W166" s="29" t="s">
        <v>454</v>
      </c>
      <c r="X166" s="30">
        <v>43179</v>
      </c>
      <c r="Y166" s="30">
        <v>43179</v>
      </c>
      <c r="Z166">
        <v>159</v>
      </c>
      <c r="AA166" s="28">
        <f>400+158+500</f>
        <v>1058</v>
      </c>
      <c r="AB166" s="28">
        <v>0</v>
      </c>
      <c r="AG166" t="s">
        <v>124</v>
      </c>
      <c r="AH166" s="6">
        <v>43215</v>
      </c>
      <c r="AI166" s="6">
        <v>43215</v>
      </c>
    </row>
    <row r="167" spans="1:35" ht="45" x14ac:dyDescent="0.25">
      <c r="A167">
        <v>2018</v>
      </c>
      <c r="B167" s="6">
        <v>43101</v>
      </c>
      <c r="C167" s="6">
        <v>43189</v>
      </c>
      <c r="D167" t="s">
        <v>90</v>
      </c>
      <c r="F167" s="20" t="s">
        <v>154</v>
      </c>
      <c r="G167" s="20" t="s">
        <v>154</v>
      </c>
      <c r="H167" t="s">
        <v>155</v>
      </c>
      <c r="I167" s="27" t="s">
        <v>156</v>
      </c>
      <c r="J167" s="28" t="s">
        <v>157</v>
      </c>
      <c r="K167" s="28" t="s">
        <v>158</v>
      </c>
      <c r="L167" t="s">
        <v>101</v>
      </c>
      <c r="M167" s="29" t="s">
        <v>455</v>
      </c>
      <c r="N167" t="s">
        <v>103</v>
      </c>
      <c r="Q167" s="18" t="s">
        <v>120</v>
      </c>
      <c r="R167" s="18" t="s">
        <v>121</v>
      </c>
      <c r="S167" s="18" t="s">
        <v>122</v>
      </c>
      <c r="T167" s="18" t="s">
        <v>120</v>
      </c>
      <c r="U167" s="18" t="s">
        <v>121</v>
      </c>
      <c r="V167" s="18" t="s">
        <v>123</v>
      </c>
      <c r="W167" s="29" t="s">
        <v>455</v>
      </c>
      <c r="X167" s="30">
        <v>43175</v>
      </c>
      <c r="Y167" s="30">
        <v>43175</v>
      </c>
      <c r="Z167">
        <v>160</v>
      </c>
      <c r="AA167" s="28">
        <f>500+158+520</f>
        <v>1178</v>
      </c>
      <c r="AB167" s="28">
        <v>0</v>
      </c>
      <c r="AG167" t="s">
        <v>124</v>
      </c>
      <c r="AH167" s="6">
        <v>43215</v>
      </c>
      <c r="AI167" s="6">
        <v>43215</v>
      </c>
    </row>
    <row r="168" spans="1:35" ht="60" x14ac:dyDescent="0.25">
      <c r="A168">
        <v>2018</v>
      </c>
      <c r="B168" s="6">
        <v>43101</v>
      </c>
      <c r="C168" s="6">
        <v>43189</v>
      </c>
      <c r="D168" t="s">
        <v>90</v>
      </c>
      <c r="F168" s="20" t="s">
        <v>174</v>
      </c>
      <c r="G168" s="20" t="s">
        <v>174</v>
      </c>
      <c r="H168" s="8" t="s">
        <v>131</v>
      </c>
      <c r="I168" s="27" t="s">
        <v>212</v>
      </c>
      <c r="J168" s="28" t="s">
        <v>168</v>
      </c>
      <c r="K168" s="28" t="s">
        <v>213</v>
      </c>
      <c r="L168" t="s">
        <v>101</v>
      </c>
      <c r="M168" s="29" t="s">
        <v>456</v>
      </c>
      <c r="N168" t="s">
        <v>103</v>
      </c>
      <c r="Q168" s="18" t="s">
        <v>120</v>
      </c>
      <c r="R168" s="18" t="s">
        <v>121</v>
      </c>
      <c r="S168" s="18" t="s">
        <v>122</v>
      </c>
      <c r="T168" s="18" t="s">
        <v>120</v>
      </c>
      <c r="U168" s="18" t="s">
        <v>121</v>
      </c>
      <c r="V168" s="18" t="s">
        <v>211</v>
      </c>
      <c r="W168" s="29" t="s">
        <v>456</v>
      </c>
      <c r="X168" s="30">
        <v>43175</v>
      </c>
      <c r="Y168" s="30">
        <v>43180</v>
      </c>
      <c r="Z168">
        <v>161</v>
      </c>
      <c r="AA168" s="28">
        <f>300+1500</f>
        <v>1800</v>
      </c>
      <c r="AB168" s="28">
        <v>0</v>
      </c>
      <c r="AG168" t="s">
        <v>124</v>
      </c>
      <c r="AH168" s="6">
        <v>43215</v>
      </c>
      <c r="AI168" s="6">
        <v>43215</v>
      </c>
    </row>
    <row r="169" spans="1:35" ht="60" x14ac:dyDescent="0.25">
      <c r="A169">
        <v>2018</v>
      </c>
      <c r="B169" s="6">
        <v>43101</v>
      </c>
      <c r="C169" s="6">
        <v>43189</v>
      </c>
      <c r="D169" t="s">
        <v>90</v>
      </c>
      <c r="F169" s="20" t="s">
        <v>196</v>
      </c>
      <c r="G169" s="20" t="s">
        <v>196</v>
      </c>
      <c r="H169" s="8" t="s">
        <v>131</v>
      </c>
      <c r="I169" s="27" t="s">
        <v>204</v>
      </c>
      <c r="J169" s="28" t="s">
        <v>205</v>
      </c>
      <c r="K169" s="28" t="s">
        <v>206</v>
      </c>
      <c r="L169" t="s">
        <v>101</v>
      </c>
      <c r="M169" s="29" t="s">
        <v>457</v>
      </c>
      <c r="N169" t="s">
        <v>103</v>
      </c>
      <c r="Q169" s="18" t="s">
        <v>120</v>
      </c>
      <c r="R169" s="18" t="s">
        <v>121</v>
      </c>
      <c r="S169" s="18" t="s">
        <v>122</v>
      </c>
      <c r="T169" s="18" t="s">
        <v>120</v>
      </c>
      <c r="U169" s="18" t="s">
        <v>121</v>
      </c>
      <c r="V169" s="18" t="s">
        <v>458</v>
      </c>
      <c r="W169" s="29" t="s">
        <v>457</v>
      </c>
      <c r="X169" s="30">
        <v>43175</v>
      </c>
      <c r="Y169" s="30">
        <v>43175</v>
      </c>
      <c r="Z169">
        <v>162</v>
      </c>
      <c r="AA169" s="28">
        <f>300+316+684</f>
        <v>1300</v>
      </c>
      <c r="AB169" s="28">
        <v>0</v>
      </c>
      <c r="AG169" t="s">
        <v>124</v>
      </c>
      <c r="AH169" s="6">
        <v>43215</v>
      </c>
      <c r="AI169" s="6">
        <v>43215</v>
      </c>
    </row>
    <row r="170" spans="1:35" ht="60" x14ac:dyDescent="0.25">
      <c r="A170">
        <v>2018</v>
      </c>
      <c r="B170" s="6">
        <v>43101</v>
      </c>
      <c r="C170" s="6">
        <v>43189</v>
      </c>
      <c r="D170" t="s">
        <v>90</v>
      </c>
      <c r="F170" s="20" t="s">
        <v>174</v>
      </c>
      <c r="G170" s="20" t="s">
        <v>174</v>
      </c>
      <c r="H170" s="8" t="s">
        <v>131</v>
      </c>
      <c r="I170" s="27" t="s">
        <v>212</v>
      </c>
      <c r="J170" s="28" t="s">
        <v>168</v>
      </c>
      <c r="K170" s="28" t="s">
        <v>213</v>
      </c>
      <c r="L170" t="s">
        <v>101</v>
      </c>
      <c r="M170" s="29" t="s">
        <v>459</v>
      </c>
      <c r="N170" t="s">
        <v>103</v>
      </c>
      <c r="Q170" s="18" t="s">
        <v>120</v>
      </c>
      <c r="R170" s="18" t="s">
        <v>121</v>
      </c>
      <c r="S170" s="18" t="s">
        <v>122</v>
      </c>
      <c r="T170" s="18" t="s">
        <v>120</v>
      </c>
      <c r="U170" s="18" t="s">
        <v>121</v>
      </c>
      <c r="V170" s="18" t="s">
        <v>123</v>
      </c>
      <c r="W170" s="29" t="s">
        <v>459</v>
      </c>
      <c r="X170" s="30">
        <v>43180</v>
      </c>
      <c r="Y170" s="30">
        <v>43180</v>
      </c>
      <c r="Z170">
        <v>163</v>
      </c>
      <c r="AA170" s="28">
        <f>300+158+842</f>
        <v>1300</v>
      </c>
      <c r="AB170" s="28">
        <v>0</v>
      </c>
      <c r="AG170" t="s">
        <v>124</v>
      </c>
      <c r="AH170" s="6">
        <v>43215</v>
      </c>
      <c r="AI170" s="6">
        <v>43215</v>
      </c>
    </row>
    <row r="171" spans="1:35" ht="60" x14ac:dyDescent="0.25">
      <c r="A171">
        <v>2018</v>
      </c>
      <c r="B171" s="6">
        <v>43101</v>
      </c>
      <c r="C171" s="6">
        <v>43189</v>
      </c>
      <c r="D171" t="s">
        <v>90</v>
      </c>
      <c r="F171" s="20" t="s">
        <v>174</v>
      </c>
      <c r="G171" s="20" t="s">
        <v>174</v>
      </c>
      <c r="H171" s="8" t="s">
        <v>131</v>
      </c>
      <c r="I171" s="27" t="s">
        <v>175</v>
      </c>
      <c r="J171" s="28" t="s">
        <v>168</v>
      </c>
      <c r="K171" s="28" t="s">
        <v>176</v>
      </c>
      <c r="L171" t="s">
        <v>101</v>
      </c>
      <c r="M171" s="29" t="s">
        <v>460</v>
      </c>
      <c r="N171" t="s">
        <v>103</v>
      </c>
      <c r="Q171" s="18" t="s">
        <v>120</v>
      </c>
      <c r="R171" s="18" t="s">
        <v>121</v>
      </c>
      <c r="S171" s="18" t="s">
        <v>122</v>
      </c>
      <c r="T171" s="18" t="s">
        <v>120</v>
      </c>
      <c r="U171" s="18" t="s">
        <v>121</v>
      </c>
      <c r="V171" s="18" t="s">
        <v>447</v>
      </c>
      <c r="W171" s="29" t="s">
        <v>460</v>
      </c>
      <c r="X171" s="30">
        <v>43175</v>
      </c>
      <c r="Y171" s="30">
        <v>43175</v>
      </c>
      <c r="Z171">
        <v>164</v>
      </c>
      <c r="AA171" s="28">
        <f>300+1000</f>
        <v>1300</v>
      </c>
      <c r="AB171" s="28">
        <v>0</v>
      </c>
      <c r="AG171" t="s">
        <v>124</v>
      </c>
      <c r="AH171" s="6">
        <v>43215</v>
      </c>
      <c r="AI171" s="6">
        <v>43215</v>
      </c>
    </row>
    <row r="172" spans="1:35" ht="90" x14ac:dyDescent="0.25">
      <c r="A172">
        <v>2018</v>
      </c>
      <c r="B172" s="6">
        <v>43101</v>
      </c>
      <c r="C172" s="6">
        <v>43189</v>
      </c>
      <c r="D172" t="s">
        <v>90</v>
      </c>
      <c r="F172" s="20" t="s">
        <v>257</v>
      </c>
      <c r="G172" s="20" t="s">
        <v>257</v>
      </c>
      <c r="H172" s="8" t="s">
        <v>126</v>
      </c>
      <c r="I172" s="27" t="s">
        <v>275</v>
      </c>
      <c r="J172" s="28" t="s">
        <v>194</v>
      </c>
      <c r="K172" s="28" t="s">
        <v>276</v>
      </c>
      <c r="L172" t="s">
        <v>101</v>
      </c>
      <c r="M172" s="29" t="s">
        <v>461</v>
      </c>
      <c r="N172" t="s">
        <v>103</v>
      </c>
      <c r="Q172" s="18" t="s">
        <v>120</v>
      </c>
      <c r="R172" s="18" t="s">
        <v>121</v>
      </c>
      <c r="S172" s="18" t="s">
        <v>122</v>
      </c>
      <c r="T172" s="18" t="s">
        <v>120</v>
      </c>
      <c r="U172" s="18" t="s">
        <v>121</v>
      </c>
      <c r="V172" s="18" t="s">
        <v>151</v>
      </c>
      <c r="W172" s="29" t="s">
        <v>461</v>
      </c>
      <c r="X172" s="30">
        <v>43175</v>
      </c>
      <c r="Y172" s="30">
        <v>43175</v>
      </c>
      <c r="Z172">
        <v>165</v>
      </c>
      <c r="AA172" s="28">
        <f>400+900</f>
        <v>1300</v>
      </c>
      <c r="AB172" s="28">
        <v>0</v>
      </c>
      <c r="AG172" t="s">
        <v>124</v>
      </c>
      <c r="AH172" s="6">
        <v>43215</v>
      </c>
      <c r="AI172" s="6">
        <v>43215</v>
      </c>
    </row>
    <row r="173" spans="1:35" ht="45" x14ac:dyDescent="0.25">
      <c r="A173">
        <v>2018</v>
      </c>
      <c r="B173" s="6">
        <v>43101</v>
      </c>
      <c r="C173" s="6">
        <v>43189</v>
      </c>
      <c r="D173" t="s">
        <v>90</v>
      </c>
      <c r="F173" s="20" t="s">
        <v>114</v>
      </c>
      <c r="G173" s="20" t="s">
        <v>114</v>
      </c>
      <c r="H173" t="s">
        <v>115</v>
      </c>
      <c r="I173" s="27" t="s">
        <v>462</v>
      </c>
      <c r="J173" s="28" t="s">
        <v>222</v>
      </c>
      <c r="K173" s="28" t="s">
        <v>272</v>
      </c>
      <c r="L173" t="s">
        <v>101</v>
      </c>
      <c r="M173" s="29" t="s">
        <v>463</v>
      </c>
      <c r="N173" t="s">
        <v>103</v>
      </c>
      <c r="Q173" s="18" t="s">
        <v>120</v>
      </c>
      <c r="R173" s="18" t="s">
        <v>121</v>
      </c>
      <c r="S173" s="18" t="s">
        <v>122</v>
      </c>
      <c r="T173" s="18" t="s">
        <v>120</v>
      </c>
      <c r="U173" s="18" t="s">
        <v>121</v>
      </c>
      <c r="V173" s="18" t="s">
        <v>123</v>
      </c>
      <c r="W173" s="29" t="s">
        <v>463</v>
      </c>
      <c r="X173" s="30">
        <v>43175</v>
      </c>
      <c r="Y173" s="30">
        <v>43175</v>
      </c>
      <c r="Z173">
        <v>166</v>
      </c>
      <c r="AA173" s="28">
        <f>400+158+600</f>
        <v>1158</v>
      </c>
      <c r="AB173" s="28">
        <v>0</v>
      </c>
      <c r="AG173" t="s">
        <v>124</v>
      </c>
      <c r="AH173" s="6">
        <v>43215</v>
      </c>
      <c r="AI173" s="6">
        <v>43215</v>
      </c>
    </row>
    <row r="174" spans="1:35" ht="75" x14ac:dyDescent="0.25">
      <c r="A174">
        <v>2018</v>
      </c>
      <c r="B174" s="6">
        <v>43101</v>
      </c>
      <c r="C174" s="6">
        <v>43189</v>
      </c>
      <c r="D174" t="s">
        <v>90</v>
      </c>
      <c r="F174" s="20" t="s">
        <v>174</v>
      </c>
      <c r="G174" s="20" t="s">
        <v>174</v>
      </c>
      <c r="H174" s="8" t="s">
        <v>131</v>
      </c>
      <c r="I174" s="27" t="s">
        <v>208</v>
      </c>
      <c r="J174" s="28" t="s">
        <v>209</v>
      </c>
      <c r="K174" s="28" t="s">
        <v>128</v>
      </c>
      <c r="L174" t="s">
        <v>101</v>
      </c>
      <c r="M174" s="29" t="s">
        <v>464</v>
      </c>
      <c r="N174" t="s">
        <v>103</v>
      </c>
      <c r="Q174" s="18" t="s">
        <v>120</v>
      </c>
      <c r="R174" s="18" t="s">
        <v>121</v>
      </c>
      <c r="S174" s="18" t="s">
        <v>122</v>
      </c>
      <c r="T174" s="18" t="s">
        <v>120</v>
      </c>
      <c r="U174" s="18" t="s">
        <v>121</v>
      </c>
      <c r="V174" s="18" t="s">
        <v>211</v>
      </c>
      <c r="W174" s="29" t="s">
        <v>464</v>
      </c>
      <c r="X174" s="30">
        <v>43182</v>
      </c>
      <c r="Y174" s="30">
        <v>43182</v>
      </c>
      <c r="Z174">
        <v>167</v>
      </c>
      <c r="AA174" s="28">
        <v>300</v>
      </c>
      <c r="AB174" s="28">
        <v>0</v>
      </c>
      <c r="AG174" t="s">
        <v>124</v>
      </c>
      <c r="AH174" s="6">
        <v>43215</v>
      </c>
      <c r="AI174" s="6">
        <v>43215</v>
      </c>
    </row>
    <row r="175" spans="1:35" ht="30" x14ac:dyDescent="0.25">
      <c r="A175">
        <v>2018</v>
      </c>
      <c r="B175" s="6">
        <v>43101</v>
      </c>
      <c r="C175" s="6">
        <v>43189</v>
      </c>
      <c r="D175" t="s">
        <v>90</v>
      </c>
      <c r="F175" s="20" t="s">
        <v>174</v>
      </c>
      <c r="G175" s="20" t="s">
        <v>174</v>
      </c>
      <c r="H175" s="8" t="s">
        <v>131</v>
      </c>
      <c r="I175" s="27" t="s">
        <v>175</v>
      </c>
      <c r="J175" s="28" t="s">
        <v>168</v>
      </c>
      <c r="K175" s="28" t="s">
        <v>176</v>
      </c>
      <c r="L175" t="s">
        <v>101</v>
      </c>
      <c r="M175" s="29" t="s">
        <v>465</v>
      </c>
      <c r="N175" t="s">
        <v>103</v>
      </c>
      <c r="Q175" s="18" t="s">
        <v>120</v>
      </c>
      <c r="R175" s="18" t="s">
        <v>121</v>
      </c>
      <c r="S175" s="18" t="s">
        <v>122</v>
      </c>
      <c r="T175" s="18" t="s">
        <v>120</v>
      </c>
      <c r="U175" s="18" t="s">
        <v>121</v>
      </c>
      <c r="V175" s="18" t="s">
        <v>123</v>
      </c>
      <c r="W175" s="29" t="s">
        <v>465</v>
      </c>
      <c r="X175" s="30">
        <v>43180</v>
      </c>
      <c r="Y175" s="30">
        <v>43180</v>
      </c>
      <c r="Z175">
        <v>168</v>
      </c>
      <c r="AA175" s="28">
        <f>300+158+810</f>
        <v>1268</v>
      </c>
      <c r="AB175" s="28">
        <v>0</v>
      </c>
      <c r="AG175" t="s">
        <v>124</v>
      </c>
      <c r="AH175" s="6">
        <v>43215</v>
      </c>
      <c r="AI175" s="6">
        <v>43215</v>
      </c>
    </row>
    <row r="176" spans="1:35" ht="75" x14ac:dyDescent="0.25">
      <c r="A176">
        <v>2018</v>
      </c>
      <c r="B176" s="6">
        <v>43101</v>
      </c>
      <c r="C176" s="6">
        <v>43189</v>
      </c>
      <c r="D176" t="s">
        <v>90</v>
      </c>
      <c r="F176" s="20" t="s">
        <v>174</v>
      </c>
      <c r="G176" s="20" t="s">
        <v>174</v>
      </c>
      <c r="H176" s="8" t="s">
        <v>131</v>
      </c>
      <c r="I176" s="27" t="s">
        <v>212</v>
      </c>
      <c r="J176" s="28" t="s">
        <v>168</v>
      </c>
      <c r="K176" s="28" t="s">
        <v>213</v>
      </c>
      <c r="L176" t="s">
        <v>101</v>
      </c>
      <c r="M176" s="29" t="s">
        <v>466</v>
      </c>
      <c r="N176" t="s">
        <v>103</v>
      </c>
      <c r="Q176" s="18" t="s">
        <v>120</v>
      </c>
      <c r="R176" s="18" t="s">
        <v>121</v>
      </c>
      <c r="S176" s="18" t="s">
        <v>122</v>
      </c>
      <c r="T176" s="18" t="s">
        <v>120</v>
      </c>
      <c r="U176" s="18" t="s">
        <v>121</v>
      </c>
      <c r="V176" s="18" t="s">
        <v>211</v>
      </c>
      <c r="W176" s="29" t="s">
        <v>466</v>
      </c>
      <c r="X176" s="30">
        <v>43182</v>
      </c>
      <c r="Y176" s="30">
        <v>43182</v>
      </c>
      <c r="Z176">
        <v>169</v>
      </c>
      <c r="AA176" s="28">
        <f>300+1000</f>
        <v>1300</v>
      </c>
      <c r="AB176" s="28">
        <v>0</v>
      </c>
      <c r="AG176" t="s">
        <v>124</v>
      </c>
      <c r="AH176" s="6">
        <v>43215</v>
      </c>
      <c r="AI176" s="6">
        <v>43215</v>
      </c>
    </row>
    <row r="177" spans="1:35" ht="45" x14ac:dyDescent="0.25">
      <c r="A177">
        <v>2018</v>
      </c>
      <c r="B177" s="6">
        <v>43101</v>
      </c>
      <c r="C177" s="6">
        <v>43189</v>
      </c>
      <c r="D177" t="s">
        <v>90</v>
      </c>
      <c r="F177" s="20" t="s">
        <v>114</v>
      </c>
      <c r="G177" s="20" t="s">
        <v>114</v>
      </c>
      <c r="H177" t="s">
        <v>467</v>
      </c>
      <c r="I177" s="27" t="s">
        <v>245</v>
      </c>
      <c r="J177" s="28" t="s">
        <v>246</v>
      </c>
      <c r="K177" s="28" t="s">
        <v>247</v>
      </c>
      <c r="L177" t="s">
        <v>101</v>
      </c>
      <c r="M177" s="29" t="s">
        <v>468</v>
      </c>
      <c r="N177" t="s">
        <v>103</v>
      </c>
      <c r="Q177" s="18" t="s">
        <v>120</v>
      </c>
      <c r="R177" s="18" t="s">
        <v>121</v>
      </c>
      <c r="S177" s="18" t="s">
        <v>123</v>
      </c>
      <c r="T177" s="18" t="s">
        <v>120</v>
      </c>
      <c r="U177" s="18" t="s">
        <v>121</v>
      </c>
      <c r="V177" s="18" t="s">
        <v>308</v>
      </c>
      <c r="W177" s="29" t="s">
        <v>468</v>
      </c>
      <c r="X177" s="30">
        <v>43171</v>
      </c>
      <c r="Y177" s="30">
        <v>43171</v>
      </c>
      <c r="Z177">
        <v>170</v>
      </c>
      <c r="AA177" s="28">
        <f>300+400</f>
        <v>700</v>
      </c>
      <c r="AB177" s="28">
        <v>0</v>
      </c>
      <c r="AG177" t="s">
        <v>124</v>
      </c>
      <c r="AH177" s="6">
        <v>43215</v>
      </c>
      <c r="AI177" s="6">
        <v>43215</v>
      </c>
    </row>
    <row r="178" spans="1:35" ht="60" x14ac:dyDescent="0.25">
      <c r="A178">
        <v>2018</v>
      </c>
      <c r="B178" s="6">
        <v>43101</v>
      </c>
      <c r="C178" s="6">
        <v>43189</v>
      </c>
      <c r="D178" t="s">
        <v>90</v>
      </c>
      <c r="F178" s="20" t="s">
        <v>114</v>
      </c>
      <c r="G178" s="20" t="s">
        <v>114</v>
      </c>
      <c r="H178" t="s">
        <v>467</v>
      </c>
      <c r="I178" s="27" t="s">
        <v>245</v>
      </c>
      <c r="J178" s="28" t="s">
        <v>246</v>
      </c>
      <c r="K178" s="28" t="s">
        <v>247</v>
      </c>
      <c r="L178" t="s">
        <v>101</v>
      </c>
      <c r="M178" s="29" t="s">
        <v>469</v>
      </c>
      <c r="N178" t="s">
        <v>103</v>
      </c>
      <c r="Q178" s="18" t="s">
        <v>120</v>
      </c>
      <c r="R178" s="18" t="s">
        <v>121</v>
      </c>
      <c r="S178" s="18" t="s">
        <v>123</v>
      </c>
      <c r="T178" s="18" t="s">
        <v>120</v>
      </c>
      <c r="U178" s="18" t="s">
        <v>121</v>
      </c>
      <c r="V178" s="18" t="s">
        <v>122</v>
      </c>
      <c r="W178" s="29" t="s">
        <v>469</v>
      </c>
      <c r="X178" s="30">
        <v>43180</v>
      </c>
      <c r="Y178" s="30">
        <v>43180</v>
      </c>
      <c r="Z178">
        <v>171</v>
      </c>
      <c r="AA178" s="28">
        <f>300+700</f>
        <v>1000</v>
      </c>
      <c r="AB178" s="28">
        <v>0</v>
      </c>
      <c r="AG178" t="s">
        <v>124</v>
      </c>
      <c r="AH178" s="6">
        <v>43215</v>
      </c>
      <c r="AI178" s="6">
        <v>43215</v>
      </c>
    </row>
    <row r="179" spans="1:35" ht="30" x14ac:dyDescent="0.25">
      <c r="A179">
        <v>2018</v>
      </c>
      <c r="B179" s="6">
        <v>43101</v>
      </c>
      <c r="C179" s="6">
        <v>43189</v>
      </c>
      <c r="D179" t="s">
        <v>90</v>
      </c>
      <c r="F179" s="20" t="s">
        <v>174</v>
      </c>
      <c r="G179" s="20" t="s">
        <v>174</v>
      </c>
      <c r="H179" t="s">
        <v>467</v>
      </c>
      <c r="I179" s="27" t="s">
        <v>237</v>
      </c>
      <c r="J179" s="28" t="s">
        <v>118</v>
      </c>
      <c r="K179" s="28" t="s">
        <v>238</v>
      </c>
      <c r="L179" t="s">
        <v>101</v>
      </c>
      <c r="M179" s="29" t="s">
        <v>470</v>
      </c>
      <c r="N179" t="s">
        <v>103</v>
      </c>
      <c r="Q179" s="18" t="s">
        <v>120</v>
      </c>
      <c r="R179" s="18" t="s">
        <v>121</v>
      </c>
      <c r="S179" s="18" t="s">
        <v>122</v>
      </c>
      <c r="T179" s="18" t="s">
        <v>120</v>
      </c>
      <c r="U179" s="18" t="s">
        <v>121</v>
      </c>
      <c r="V179" s="18" t="s">
        <v>151</v>
      </c>
      <c r="W179" s="29" t="s">
        <v>470</v>
      </c>
      <c r="X179" s="30">
        <v>43181</v>
      </c>
      <c r="Y179" s="30">
        <v>43181</v>
      </c>
      <c r="Z179">
        <v>172</v>
      </c>
      <c r="AA179" s="28">
        <f>300+1132+68</f>
        <v>1500</v>
      </c>
      <c r="AB179" s="28">
        <v>0</v>
      </c>
      <c r="AG179" t="s">
        <v>124</v>
      </c>
      <c r="AH179" s="6">
        <v>43215</v>
      </c>
      <c r="AI179" s="6">
        <v>43215</v>
      </c>
    </row>
    <row r="180" spans="1:35" ht="45" x14ac:dyDescent="0.25">
      <c r="A180">
        <v>2018</v>
      </c>
      <c r="B180" s="6">
        <v>43101</v>
      </c>
      <c r="C180" s="6">
        <v>43189</v>
      </c>
      <c r="D180" t="s">
        <v>90</v>
      </c>
      <c r="F180" s="20" t="s">
        <v>154</v>
      </c>
      <c r="G180" s="20" t="s">
        <v>154</v>
      </c>
      <c r="H180" t="s">
        <v>467</v>
      </c>
      <c r="I180" s="27" t="s">
        <v>156</v>
      </c>
      <c r="J180" s="28" t="s">
        <v>157</v>
      </c>
      <c r="K180" s="28" t="s">
        <v>158</v>
      </c>
      <c r="L180" t="s">
        <v>101</v>
      </c>
      <c r="M180" s="29" t="s">
        <v>471</v>
      </c>
      <c r="N180" t="s">
        <v>103</v>
      </c>
      <c r="Q180" s="18" t="s">
        <v>120</v>
      </c>
      <c r="R180" s="18" t="s">
        <v>121</v>
      </c>
      <c r="S180" s="18" t="s">
        <v>122</v>
      </c>
      <c r="T180" s="18" t="s">
        <v>120</v>
      </c>
      <c r="U180" s="18" t="s">
        <v>121</v>
      </c>
      <c r="V180" s="18" t="s">
        <v>151</v>
      </c>
      <c r="W180" s="29" t="s">
        <v>471</v>
      </c>
      <c r="X180" s="30">
        <v>43186</v>
      </c>
      <c r="Y180" s="30">
        <v>43186</v>
      </c>
      <c r="Z180">
        <v>173</v>
      </c>
      <c r="AA180" s="28">
        <f>500+700+68</f>
        <v>1268</v>
      </c>
      <c r="AB180" s="28">
        <v>0</v>
      </c>
      <c r="AG180" t="s">
        <v>124</v>
      </c>
      <c r="AH180" s="6">
        <v>43215</v>
      </c>
      <c r="AI180" s="6">
        <v>43215</v>
      </c>
    </row>
    <row r="181" spans="1:35" ht="45" x14ac:dyDescent="0.25">
      <c r="A181">
        <v>2018</v>
      </c>
      <c r="B181" s="6">
        <v>43101</v>
      </c>
      <c r="C181" s="6">
        <v>43189</v>
      </c>
      <c r="D181" t="s">
        <v>90</v>
      </c>
      <c r="F181" s="20" t="s">
        <v>174</v>
      </c>
      <c r="G181" s="20" t="s">
        <v>174</v>
      </c>
      <c r="H181" t="s">
        <v>467</v>
      </c>
      <c r="I181" s="27" t="s">
        <v>237</v>
      </c>
      <c r="J181" s="28" t="s">
        <v>118</v>
      </c>
      <c r="K181" s="28" t="s">
        <v>238</v>
      </c>
      <c r="L181" t="s">
        <v>101</v>
      </c>
      <c r="M181" s="29" t="s">
        <v>472</v>
      </c>
      <c r="N181" t="s">
        <v>103</v>
      </c>
      <c r="Q181" s="18" t="s">
        <v>120</v>
      </c>
      <c r="R181" s="18" t="s">
        <v>121</v>
      </c>
      <c r="S181" s="18" t="s">
        <v>122</v>
      </c>
      <c r="T181" s="18" t="s">
        <v>120</v>
      </c>
      <c r="U181" s="18" t="s">
        <v>121</v>
      </c>
      <c r="V181" s="18" t="s">
        <v>151</v>
      </c>
      <c r="W181" s="29" t="s">
        <v>472</v>
      </c>
      <c r="X181" s="30">
        <v>43186</v>
      </c>
      <c r="Y181" s="30">
        <v>43186</v>
      </c>
      <c r="Z181">
        <v>174</v>
      </c>
      <c r="AA181" s="28">
        <v>300</v>
      </c>
      <c r="AB181" s="28">
        <v>0</v>
      </c>
      <c r="AG181" t="s">
        <v>124</v>
      </c>
      <c r="AH181" s="6">
        <v>43215</v>
      </c>
      <c r="AI181" s="6">
        <v>43215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4">
        <v>1</v>
      </c>
      <c r="B4" s="14">
        <v>37501</v>
      </c>
      <c r="C4" s="10" t="s">
        <v>473</v>
      </c>
      <c r="D4" s="31">
        <v>850</v>
      </c>
    </row>
    <row r="5" spans="1:4" x14ac:dyDescent="0.25">
      <c r="A5" s="14">
        <v>1</v>
      </c>
      <c r="B5" s="14">
        <v>37502</v>
      </c>
      <c r="C5" s="18" t="s">
        <v>474</v>
      </c>
      <c r="D5" s="31">
        <v>400</v>
      </c>
    </row>
    <row r="6" spans="1:4" x14ac:dyDescent="0.25">
      <c r="A6" s="14">
        <v>1</v>
      </c>
      <c r="B6" s="14">
        <v>37901</v>
      </c>
      <c r="C6" s="18" t="s">
        <v>475</v>
      </c>
      <c r="D6" s="31">
        <v>0</v>
      </c>
    </row>
    <row r="7" spans="1:4" x14ac:dyDescent="0.25">
      <c r="A7" s="14">
        <v>1</v>
      </c>
      <c r="B7" s="14">
        <v>26101</v>
      </c>
      <c r="C7" s="18" t="s">
        <v>476</v>
      </c>
      <c r="D7" s="31">
        <v>780.02</v>
      </c>
    </row>
    <row r="8" spans="1:4" x14ac:dyDescent="0.25">
      <c r="A8" s="14">
        <v>2</v>
      </c>
      <c r="B8" s="14">
        <v>37501</v>
      </c>
      <c r="C8" s="18" t="s">
        <v>473</v>
      </c>
      <c r="D8" s="31">
        <v>2550</v>
      </c>
    </row>
    <row r="9" spans="1:4" x14ac:dyDescent="0.25">
      <c r="A9" s="14">
        <v>2</v>
      </c>
      <c r="B9" s="14">
        <v>37502</v>
      </c>
      <c r="C9" s="18" t="s">
        <v>474</v>
      </c>
      <c r="D9" s="31">
        <v>400</v>
      </c>
    </row>
    <row r="10" spans="1:4" x14ac:dyDescent="0.25">
      <c r="A10" s="14">
        <v>2</v>
      </c>
      <c r="B10" s="14">
        <v>26101</v>
      </c>
      <c r="C10" s="18" t="s">
        <v>476</v>
      </c>
      <c r="D10" s="31">
        <v>2560.04</v>
      </c>
    </row>
    <row r="11" spans="1:4" x14ac:dyDescent="0.25">
      <c r="A11" s="14">
        <v>3</v>
      </c>
      <c r="B11" s="14">
        <v>37501</v>
      </c>
      <c r="C11" s="18" t="s">
        <v>473</v>
      </c>
      <c r="D11" s="31">
        <v>2550</v>
      </c>
    </row>
    <row r="12" spans="1:4" x14ac:dyDescent="0.25">
      <c r="A12" s="14">
        <v>3</v>
      </c>
      <c r="B12" s="14">
        <v>37502</v>
      </c>
      <c r="C12" s="18" t="s">
        <v>474</v>
      </c>
      <c r="D12" s="31">
        <v>400</v>
      </c>
    </row>
    <row r="13" spans="1:4" x14ac:dyDescent="0.25">
      <c r="A13" s="14">
        <v>3</v>
      </c>
      <c r="B13" s="14">
        <v>26101</v>
      </c>
      <c r="C13" s="18" t="s">
        <v>476</v>
      </c>
      <c r="D13" s="31">
        <v>0</v>
      </c>
    </row>
    <row r="14" spans="1:4" x14ac:dyDescent="0.25">
      <c r="A14" s="14">
        <v>4</v>
      </c>
      <c r="B14" s="14">
        <v>37501</v>
      </c>
      <c r="C14" s="10" t="s">
        <v>473</v>
      </c>
      <c r="D14" s="31">
        <v>2100</v>
      </c>
    </row>
    <row r="15" spans="1:4" x14ac:dyDescent="0.25">
      <c r="A15" s="14">
        <v>4</v>
      </c>
      <c r="B15" s="14">
        <v>37502</v>
      </c>
      <c r="C15" s="10" t="s">
        <v>474</v>
      </c>
      <c r="D15" s="31">
        <v>300</v>
      </c>
    </row>
    <row r="16" spans="1:4" x14ac:dyDescent="0.25">
      <c r="A16" s="14">
        <v>4</v>
      </c>
      <c r="B16" s="14">
        <v>26101</v>
      </c>
      <c r="C16" s="10" t="s">
        <v>476</v>
      </c>
      <c r="D16" s="31">
        <v>0</v>
      </c>
    </row>
    <row r="17" spans="1:4" x14ac:dyDescent="0.25">
      <c r="A17" s="14">
        <v>5</v>
      </c>
      <c r="B17" s="14">
        <v>37501</v>
      </c>
      <c r="C17" s="10" t="s">
        <v>473</v>
      </c>
      <c r="D17" s="31">
        <v>2100</v>
      </c>
    </row>
    <row r="18" spans="1:4" x14ac:dyDescent="0.25">
      <c r="A18" s="14">
        <v>5</v>
      </c>
      <c r="B18" s="14">
        <v>37502</v>
      </c>
      <c r="C18" s="10" t="s">
        <v>474</v>
      </c>
      <c r="D18" s="31">
        <v>300</v>
      </c>
    </row>
    <row r="19" spans="1:4" x14ac:dyDescent="0.25">
      <c r="A19" s="14">
        <v>5</v>
      </c>
      <c r="B19" s="14">
        <v>37901</v>
      </c>
      <c r="C19" s="10" t="s">
        <v>475</v>
      </c>
      <c r="D19" s="31">
        <v>0</v>
      </c>
    </row>
    <row r="20" spans="1:4" x14ac:dyDescent="0.25">
      <c r="A20" s="14">
        <v>5</v>
      </c>
      <c r="B20" s="14">
        <v>26101</v>
      </c>
      <c r="C20" s="10" t="s">
        <v>476</v>
      </c>
      <c r="D20" s="31">
        <v>0</v>
      </c>
    </row>
    <row r="21" spans="1:4" x14ac:dyDescent="0.25">
      <c r="A21" s="14">
        <v>6</v>
      </c>
      <c r="B21" s="14">
        <v>37501</v>
      </c>
      <c r="C21" s="10" t="s">
        <v>473</v>
      </c>
      <c r="D21" s="31">
        <v>2100</v>
      </c>
    </row>
    <row r="22" spans="1:4" x14ac:dyDescent="0.25">
      <c r="A22" s="14">
        <v>6</v>
      </c>
      <c r="B22" s="14">
        <v>37502</v>
      </c>
      <c r="C22" s="10" t="s">
        <v>474</v>
      </c>
      <c r="D22" s="31">
        <v>300</v>
      </c>
    </row>
    <row r="23" spans="1:4" x14ac:dyDescent="0.25">
      <c r="A23" s="14">
        <v>6</v>
      </c>
      <c r="B23" s="14">
        <v>26101</v>
      </c>
      <c r="C23" s="10" t="s">
        <v>476</v>
      </c>
      <c r="D23" s="31">
        <v>0</v>
      </c>
    </row>
    <row r="24" spans="1:4" x14ac:dyDescent="0.25">
      <c r="A24" s="14">
        <v>7</v>
      </c>
      <c r="B24" s="14">
        <v>37501</v>
      </c>
      <c r="C24" s="10" t="s">
        <v>473</v>
      </c>
      <c r="D24" s="31">
        <v>2550</v>
      </c>
    </row>
    <row r="25" spans="1:4" x14ac:dyDescent="0.25">
      <c r="A25" s="14">
        <v>7</v>
      </c>
      <c r="B25" s="14">
        <v>37502</v>
      </c>
      <c r="C25" s="10" t="s">
        <v>474</v>
      </c>
      <c r="D25" s="31">
        <v>400</v>
      </c>
    </row>
    <row r="26" spans="1:4" x14ac:dyDescent="0.25">
      <c r="A26" s="14">
        <v>7</v>
      </c>
      <c r="B26" s="14">
        <v>37901</v>
      </c>
      <c r="C26" s="10" t="s">
        <v>475</v>
      </c>
      <c r="D26" s="31">
        <v>0</v>
      </c>
    </row>
    <row r="27" spans="1:4" x14ac:dyDescent="0.25">
      <c r="A27" s="14">
        <v>7</v>
      </c>
      <c r="B27" s="14">
        <v>26101</v>
      </c>
      <c r="C27" s="10" t="s">
        <v>476</v>
      </c>
      <c r="D27" s="31">
        <v>0</v>
      </c>
    </row>
    <row r="28" spans="1:4" x14ac:dyDescent="0.25">
      <c r="A28" s="14">
        <v>8</v>
      </c>
      <c r="B28" s="14">
        <v>37501</v>
      </c>
      <c r="C28" s="10" t="s">
        <v>473</v>
      </c>
      <c r="D28" s="31">
        <v>2550</v>
      </c>
    </row>
    <row r="29" spans="1:4" x14ac:dyDescent="0.25">
      <c r="A29" s="14">
        <v>8</v>
      </c>
      <c r="B29" s="14">
        <v>37502</v>
      </c>
      <c r="C29" s="10" t="s">
        <v>474</v>
      </c>
      <c r="D29" s="31">
        <v>400</v>
      </c>
    </row>
    <row r="30" spans="1:4" x14ac:dyDescent="0.25">
      <c r="A30" s="14">
        <v>8</v>
      </c>
      <c r="B30" s="14">
        <v>26101</v>
      </c>
      <c r="C30" s="10" t="s">
        <v>476</v>
      </c>
      <c r="D30" s="31">
        <v>2500</v>
      </c>
    </row>
    <row r="31" spans="1:4" x14ac:dyDescent="0.25">
      <c r="A31" s="14">
        <v>9</v>
      </c>
      <c r="B31" s="14">
        <v>37501</v>
      </c>
      <c r="C31" s="10" t="s">
        <v>473</v>
      </c>
      <c r="D31" s="31">
        <v>1000</v>
      </c>
    </row>
    <row r="32" spans="1:4" x14ac:dyDescent="0.25">
      <c r="A32" s="14">
        <v>9</v>
      </c>
      <c r="B32" s="14">
        <v>37502</v>
      </c>
      <c r="C32" s="10" t="s">
        <v>474</v>
      </c>
      <c r="D32" s="31">
        <v>400</v>
      </c>
    </row>
    <row r="33" spans="1:4" x14ac:dyDescent="0.25">
      <c r="A33" s="14">
        <v>9</v>
      </c>
      <c r="B33" s="14">
        <v>26101</v>
      </c>
      <c r="C33" s="10" t="s">
        <v>476</v>
      </c>
      <c r="D33" s="31">
        <v>1400</v>
      </c>
    </row>
    <row r="34" spans="1:4" x14ac:dyDescent="0.25">
      <c r="A34" s="14">
        <v>10</v>
      </c>
      <c r="B34" s="14">
        <v>37501</v>
      </c>
      <c r="C34" s="10" t="s">
        <v>473</v>
      </c>
      <c r="D34" s="31">
        <v>850</v>
      </c>
    </row>
    <row r="35" spans="1:4" x14ac:dyDescent="0.25">
      <c r="A35" s="14">
        <v>10</v>
      </c>
      <c r="B35" s="14">
        <v>37502</v>
      </c>
      <c r="C35" s="10" t="s">
        <v>474</v>
      </c>
      <c r="D35" s="31">
        <v>400</v>
      </c>
    </row>
    <row r="36" spans="1:4" x14ac:dyDescent="0.25">
      <c r="A36" s="14">
        <v>10</v>
      </c>
      <c r="B36" s="14">
        <v>26101</v>
      </c>
      <c r="C36" s="10" t="s">
        <v>476</v>
      </c>
      <c r="D36" s="31">
        <v>1200</v>
      </c>
    </row>
    <row r="37" spans="1:4" x14ac:dyDescent="0.25">
      <c r="A37" s="14">
        <v>11</v>
      </c>
      <c r="B37" s="14">
        <v>37501</v>
      </c>
      <c r="C37" s="10" t="s">
        <v>473</v>
      </c>
      <c r="D37" s="31">
        <v>850</v>
      </c>
    </row>
    <row r="38" spans="1:4" x14ac:dyDescent="0.25">
      <c r="A38" s="14">
        <v>11</v>
      </c>
      <c r="B38" s="14">
        <v>37502</v>
      </c>
      <c r="C38" s="10" t="s">
        <v>474</v>
      </c>
      <c r="D38" s="31">
        <v>400</v>
      </c>
    </row>
    <row r="39" spans="1:4" x14ac:dyDescent="0.25">
      <c r="A39" s="14">
        <v>11</v>
      </c>
      <c r="B39" s="14">
        <v>26101</v>
      </c>
      <c r="C39" s="10" t="s">
        <v>476</v>
      </c>
      <c r="D39" s="31">
        <v>1200</v>
      </c>
    </row>
    <row r="40" spans="1:4" x14ac:dyDescent="0.25">
      <c r="A40" s="14">
        <v>12</v>
      </c>
      <c r="B40" s="14">
        <v>37501</v>
      </c>
      <c r="C40" s="10" t="s">
        <v>473</v>
      </c>
      <c r="D40" s="31">
        <v>5250</v>
      </c>
    </row>
    <row r="41" spans="1:4" x14ac:dyDescent="0.25">
      <c r="A41" s="14">
        <v>12</v>
      </c>
      <c r="B41" s="14">
        <v>37502</v>
      </c>
      <c r="C41" s="10" t="s">
        <v>474</v>
      </c>
      <c r="D41" s="31">
        <v>500</v>
      </c>
    </row>
    <row r="42" spans="1:4" x14ac:dyDescent="0.25">
      <c r="A42" s="14">
        <v>12</v>
      </c>
      <c r="B42" s="14">
        <v>37201</v>
      </c>
      <c r="C42" s="10" t="s">
        <v>477</v>
      </c>
      <c r="D42" s="31">
        <v>700</v>
      </c>
    </row>
    <row r="43" spans="1:4" x14ac:dyDescent="0.25">
      <c r="A43" s="14">
        <v>12</v>
      </c>
      <c r="B43" s="14">
        <v>37101</v>
      </c>
      <c r="C43" s="10" t="s">
        <v>478</v>
      </c>
      <c r="D43" s="31">
        <v>10494</v>
      </c>
    </row>
    <row r="44" spans="1:4" x14ac:dyDescent="0.25">
      <c r="A44" s="14">
        <v>13</v>
      </c>
      <c r="B44" s="14">
        <v>37501</v>
      </c>
      <c r="C44" s="10" t="s">
        <v>473</v>
      </c>
      <c r="D44" s="31">
        <v>3600</v>
      </c>
    </row>
    <row r="45" spans="1:4" x14ac:dyDescent="0.25">
      <c r="A45" s="14">
        <v>13</v>
      </c>
      <c r="B45" s="14">
        <v>37502</v>
      </c>
      <c r="C45" s="10" t="s">
        <v>474</v>
      </c>
      <c r="D45" s="31">
        <v>400</v>
      </c>
    </row>
    <row r="46" spans="1:4" x14ac:dyDescent="0.25">
      <c r="A46" s="14">
        <v>13</v>
      </c>
      <c r="B46" s="14">
        <v>37101</v>
      </c>
      <c r="C46" s="10" t="s">
        <v>478</v>
      </c>
      <c r="D46" s="31">
        <v>12813.36</v>
      </c>
    </row>
    <row r="47" spans="1:4" x14ac:dyDescent="0.25">
      <c r="A47" s="14">
        <v>14</v>
      </c>
      <c r="B47" s="14">
        <v>37502</v>
      </c>
      <c r="C47" s="10" t="s">
        <v>474</v>
      </c>
      <c r="D47" s="31">
        <v>300</v>
      </c>
    </row>
    <row r="48" spans="1:4" x14ac:dyDescent="0.25">
      <c r="A48" s="14">
        <v>15</v>
      </c>
      <c r="B48" s="14">
        <v>26101</v>
      </c>
      <c r="C48" s="10" t="s">
        <v>476</v>
      </c>
      <c r="D48" s="31">
        <v>800</v>
      </c>
    </row>
    <row r="49" spans="1:4" x14ac:dyDescent="0.25">
      <c r="A49" s="14">
        <v>15</v>
      </c>
      <c r="B49" s="14">
        <v>37502</v>
      </c>
      <c r="C49" s="10" t="s">
        <v>474</v>
      </c>
      <c r="D49" s="31">
        <v>400</v>
      </c>
    </row>
    <row r="50" spans="1:4" x14ac:dyDescent="0.25">
      <c r="A50" s="14">
        <v>16</v>
      </c>
      <c r="B50" s="14">
        <v>37901</v>
      </c>
      <c r="C50" s="10" t="s">
        <v>475</v>
      </c>
      <c r="D50" s="31">
        <v>296</v>
      </c>
    </row>
    <row r="51" spans="1:4" x14ac:dyDescent="0.25">
      <c r="A51" s="14">
        <v>16</v>
      </c>
      <c r="B51" s="14">
        <v>37502</v>
      </c>
      <c r="C51" s="10" t="s">
        <v>474</v>
      </c>
      <c r="D51" s="31">
        <v>300</v>
      </c>
    </row>
    <row r="52" spans="1:4" x14ac:dyDescent="0.25">
      <c r="A52" s="14">
        <v>16</v>
      </c>
      <c r="B52" s="14">
        <v>26101</v>
      </c>
      <c r="C52" s="10" t="s">
        <v>476</v>
      </c>
      <c r="D52" s="31">
        <v>1704</v>
      </c>
    </row>
    <row r="53" spans="1:4" x14ac:dyDescent="0.25">
      <c r="A53" s="14">
        <v>17</v>
      </c>
      <c r="B53" s="14">
        <v>26101</v>
      </c>
      <c r="C53" s="10" t="s">
        <v>476</v>
      </c>
      <c r="D53" s="31">
        <v>500</v>
      </c>
    </row>
    <row r="54" spans="1:4" x14ac:dyDescent="0.25">
      <c r="A54" s="14">
        <v>17</v>
      </c>
      <c r="B54" s="14">
        <v>37502</v>
      </c>
      <c r="C54" s="10" t="s">
        <v>474</v>
      </c>
      <c r="D54" s="31">
        <v>300</v>
      </c>
    </row>
    <row r="55" spans="1:4" x14ac:dyDescent="0.25">
      <c r="A55" s="14">
        <v>18</v>
      </c>
      <c r="B55" s="14">
        <v>37502</v>
      </c>
      <c r="C55" s="10" t="s">
        <v>474</v>
      </c>
      <c r="D55" s="31">
        <v>400</v>
      </c>
    </row>
    <row r="56" spans="1:4" x14ac:dyDescent="0.25">
      <c r="A56" s="14">
        <v>19</v>
      </c>
      <c r="B56" s="14">
        <v>37502</v>
      </c>
      <c r="C56" s="10" t="s">
        <v>474</v>
      </c>
      <c r="D56" s="31">
        <v>300</v>
      </c>
    </row>
    <row r="57" spans="1:4" x14ac:dyDescent="0.25">
      <c r="A57" s="14">
        <v>19</v>
      </c>
      <c r="B57" s="14">
        <v>26101</v>
      </c>
      <c r="C57" s="10" t="s">
        <v>476</v>
      </c>
      <c r="D57" s="31">
        <v>800</v>
      </c>
    </row>
    <row r="58" spans="1:4" x14ac:dyDescent="0.25">
      <c r="A58" s="14">
        <v>20</v>
      </c>
      <c r="B58" s="14">
        <v>37502</v>
      </c>
      <c r="C58" s="10" t="s">
        <v>474</v>
      </c>
      <c r="D58" s="31">
        <v>400</v>
      </c>
    </row>
    <row r="59" spans="1:4" x14ac:dyDescent="0.25">
      <c r="A59" s="14">
        <v>21</v>
      </c>
      <c r="B59" s="14">
        <v>37502</v>
      </c>
      <c r="C59" s="10" t="s">
        <v>474</v>
      </c>
      <c r="D59" s="31">
        <v>300</v>
      </c>
    </row>
    <row r="60" spans="1:4" x14ac:dyDescent="0.25">
      <c r="A60" s="14">
        <v>22</v>
      </c>
      <c r="B60" s="14">
        <v>37502</v>
      </c>
      <c r="C60" s="10" t="s">
        <v>474</v>
      </c>
      <c r="D60" s="31">
        <v>400</v>
      </c>
    </row>
    <row r="61" spans="1:4" x14ac:dyDescent="0.25">
      <c r="A61" s="14">
        <v>23</v>
      </c>
      <c r="B61" s="14">
        <v>37901</v>
      </c>
      <c r="C61" s="10" t="s">
        <v>475</v>
      </c>
      <c r="D61" s="31">
        <v>64</v>
      </c>
    </row>
    <row r="62" spans="1:4" x14ac:dyDescent="0.25">
      <c r="A62" s="14">
        <v>23</v>
      </c>
      <c r="B62" s="14">
        <v>37502</v>
      </c>
      <c r="C62" s="10" t="s">
        <v>474</v>
      </c>
      <c r="D62" s="31">
        <v>300</v>
      </c>
    </row>
    <row r="63" spans="1:4" x14ac:dyDescent="0.25">
      <c r="A63" s="14">
        <v>23</v>
      </c>
      <c r="B63" s="14">
        <v>26101</v>
      </c>
      <c r="C63" s="10" t="s">
        <v>476</v>
      </c>
      <c r="D63" s="31">
        <v>1640</v>
      </c>
    </row>
    <row r="64" spans="1:4" x14ac:dyDescent="0.25">
      <c r="A64" s="14">
        <v>24</v>
      </c>
      <c r="B64" s="14">
        <v>37502</v>
      </c>
      <c r="C64" s="10" t="s">
        <v>474</v>
      </c>
      <c r="D64" s="31">
        <v>300</v>
      </c>
    </row>
    <row r="65" spans="1:4" x14ac:dyDescent="0.25">
      <c r="A65" s="14">
        <v>25</v>
      </c>
      <c r="B65" s="14">
        <v>37502</v>
      </c>
      <c r="C65" s="10" t="s">
        <v>474</v>
      </c>
      <c r="D65" s="31">
        <v>300</v>
      </c>
    </row>
    <row r="66" spans="1:4" x14ac:dyDescent="0.25">
      <c r="A66" s="14">
        <v>25</v>
      </c>
      <c r="B66" s="14">
        <v>37901</v>
      </c>
      <c r="C66" s="10" t="s">
        <v>475</v>
      </c>
      <c r="D66" s="31">
        <v>0</v>
      </c>
    </row>
    <row r="67" spans="1:4" x14ac:dyDescent="0.25">
      <c r="A67" s="14">
        <v>25</v>
      </c>
      <c r="B67" s="14">
        <v>26101</v>
      </c>
      <c r="C67" s="10" t="s">
        <v>476</v>
      </c>
      <c r="D67" s="31">
        <v>500</v>
      </c>
    </row>
    <row r="68" spans="1:4" x14ac:dyDescent="0.25">
      <c r="A68" s="14">
        <v>26</v>
      </c>
      <c r="B68" s="14">
        <v>37502</v>
      </c>
      <c r="C68" s="10" t="s">
        <v>474</v>
      </c>
      <c r="D68" s="31">
        <v>300</v>
      </c>
    </row>
    <row r="69" spans="1:4" x14ac:dyDescent="0.25">
      <c r="A69" s="14">
        <v>27</v>
      </c>
      <c r="B69" s="14">
        <v>37502</v>
      </c>
      <c r="C69" s="10" t="s">
        <v>474</v>
      </c>
      <c r="D69" s="31">
        <v>300</v>
      </c>
    </row>
    <row r="70" spans="1:4" x14ac:dyDescent="0.25">
      <c r="A70" s="14">
        <v>28</v>
      </c>
      <c r="B70" s="14">
        <v>37502</v>
      </c>
      <c r="C70" s="10" t="s">
        <v>474</v>
      </c>
      <c r="D70" s="31">
        <v>300</v>
      </c>
    </row>
    <row r="71" spans="1:4" x14ac:dyDescent="0.25">
      <c r="A71" s="14">
        <v>29</v>
      </c>
      <c r="B71" s="14">
        <v>37901</v>
      </c>
      <c r="C71" s="10" t="s">
        <v>475</v>
      </c>
      <c r="D71" s="31">
        <v>158</v>
      </c>
    </row>
    <row r="72" spans="1:4" x14ac:dyDescent="0.25">
      <c r="A72" s="14">
        <v>29</v>
      </c>
      <c r="B72" s="14">
        <v>37502</v>
      </c>
      <c r="C72" s="10" t="s">
        <v>474</v>
      </c>
      <c r="D72" s="31">
        <v>300</v>
      </c>
    </row>
    <row r="73" spans="1:4" x14ac:dyDescent="0.25">
      <c r="A73" s="14">
        <v>29</v>
      </c>
      <c r="B73" s="14">
        <v>26101</v>
      </c>
      <c r="C73" s="10" t="s">
        <v>476</v>
      </c>
      <c r="D73" s="31">
        <v>645</v>
      </c>
    </row>
    <row r="74" spans="1:4" x14ac:dyDescent="0.25">
      <c r="A74" s="14">
        <v>30</v>
      </c>
      <c r="B74" s="14">
        <v>37502</v>
      </c>
      <c r="C74" s="10" t="s">
        <v>474</v>
      </c>
      <c r="D74" s="31">
        <v>400</v>
      </c>
    </row>
    <row r="75" spans="1:4" x14ac:dyDescent="0.25">
      <c r="A75" s="14">
        <v>31</v>
      </c>
      <c r="B75" s="14">
        <v>37502</v>
      </c>
      <c r="C75" s="10" t="s">
        <v>474</v>
      </c>
      <c r="D75" s="31">
        <v>500</v>
      </c>
    </row>
    <row r="76" spans="1:4" x14ac:dyDescent="0.25">
      <c r="A76" s="14">
        <v>32</v>
      </c>
      <c r="B76" s="14">
        <v>37502</v>
      </c>
      <c r="C76" s="10" t="s">
        <v>474</v>
      </c>
      <c r="D76" s="31">
        <v>400</v>
      </c>
    </row>
    <row r="77" spans="1:4" x14ac:dyDescent="0.25">
      <c r="A77" s="14">
        <v>32</v>
      </c>
      <c r="B77" s="14">
        <v>37901</v>
      </c>
      <c r="C77" s="10" t="s">
        <v>475</v>
      </c>
      <c r="D77" s="31">
        <v>68</v>
      </c>
    </row>
    <row r="78" spans="1:4" x14ac:dyDescent="0.25">
      <c r="A78" s="14">
        <v>32</v>
      </c>
      <c r="B78" s="14">
        <v>26101</v>
      </c>
      <c r="C78" s="10" t="s">
        <v>476</v>
      </c>
      <c r="D78" s="31">
        <v>1632</v>
      </c>
    </row>
    <row r="79" spans="1:4" x14ac:dyDescent="0.25">
      <c r="A79" s="14">
        <v>33</v>
      </c>
      <c r="B79" s="14">
        <v>37502</v>
      </c>
      <c r="C79" s="10" t="s">
        <v>474</v>
      </c>
      <c r="D79" s="31">
        <v>300</v>
      </c>
    </row>
    <row r="80" spans="1:4" x14ac:dyDescent="0.25">
      <c r="A80" s="14">
        <v>33</v>
      </c>
      <c r="B80" s="14">
        <v>26101</v>
      </c>
      <c r="C80" s="10" t="s">
        <v>476</v>
      </c>
      <c r="D80" s="31">
        <v>600</v>
      </c>
    </row>
    <row r="81" spans="1:4" x14ac:dyDescent="0.25">
      <c r="A81" s="14">
        <v>34</v>
      </c>
      <c r="B81" s="14">
        <v>37502</v>
      </c>
      <c r="C81" s="10" t="s">
        <v>474</v>
      </c>
      <c r="D81" s="31">
        <v>300</v>
      </c>
    </row>
    <row r="82" spans="1:4" x14ac:dyDescent="0.25">
      <c r="A82" s="14">
        <v>35</v>
      </c>
      <c r="B82" s="14">
        <v>37502</v>
      </c>
      <c r="C82" s="10" t="s">
        <v>474</v>
      </c>
      <c r="D82" s="31">
        <v>300</v>
      </c>
    </row>
    <row r="83" spans="1:4" x14ac:dyDescent="0.25">
      <c r="A83" s="14">
        <v>36</v>
      </c>
      <c r="B83" s="14">
        <v>37502</v>
      </c>
      <c r="C83" s="10" t="s">
        <v>474</v>
      </c>
      <c r="D83" s="31">
        <v>400</v>
      </c>
    </row>
    <row r="84" spans="1:4" x14ac:dyDescent="0.25">
      <c r="A84" s="14">
        <v>36</v>
      </c>
      <c r="B84" s="14">
        <v>37901</v>
      </c>
      <c r="C84" s="10" t="s">
        <v>475</v>
      </c>
      <c r="D84" s="31">
        <v>226</v>
      </c>
    </row>
    <row r="85" spans="1:4" x14ac:dyDescent="0.25">
      <c r="A85" s="14">
        <v>36</v>
      </c>
      <c r="B85" s="14">
        <v>26101</v>
      </c>
      <c r="C85" s="10" t="s">
        <v>476</v>
      </c>
      <c r="D85" s="31">
        <v>751.66</v>
      </c>
    </row>
    <row r="86" spans="1:4" x14ac:dyDescent="0.25">
      <c r="A86" s="14">
        <v>37</v>
      </c>
      <c r="B86" s="14">
        <v>37901</v>
      </c>
      <c r="C86" s="10" t="s">
        <v>475</v>
      </c>
      <c r="D86" s="31">
        <v>68</v>
      </c>
    </row>
    <row r="87" spans="1:4" x14ac:dyDescent="0.25">
      <c r="A87" s="14">
        <v>37</v>
      </c>
      <c r="B87" s="14">
        <v>37502</v>
      </c>
      <c r="C87" s="14" t="s">
        <v>474</v>
      </c>
      <c r="D87" s="31">
        <v>300</v>
      </c>
    </row>
    <row r="88" spans="1:4" x14ac:dyDescent="0.25">
      <c r="A88" s="14">
        <v>37</v>
      </c>
      <c r="B88" s="14">
        <v>26101</v>
      </c>
      <c r="C88" s="10" t="s">
        <v>476</v>
      </c>
      <c r="D88" s="31">
        <v>1132</v>
      </c>
    </row>
    <row r="89" spans="1:4" x14ac:dyDescent="0.25">
      <c r="A89" s="14">
        <v>38</v>
      </c>
      <c r="B89" s="14">
        <v>37502</v>
      </c>
      <c r="C89" s="14" t="s">
        <v>474</v>
      </c>
      <c r="D89" s="31">
        <v>400</v>
      </c>
    </row>
    <row r="90" spans="1:4" x14ac:dyDescent="0.25">
      <c r="A90" s="14">
        <v>39</v>
      </c>
      <c r="B90" s="14">
        <v>37502</v>
      </c>
      <c r="C90" s="14" t="s">
        <v>474</v>
      </c>
      <c r="D90" s="31">
        <v>300</v>
      </c>
    </row>
    <row r="91" spans="1:4" x14ac:dyDescent="0.25">
      <c r="A91" s="14">
        <v>39</v>
      </c>
      <c r="B91" s="14">
        <v>26101</v>
      </c>
      <c r="C91" s="10" t="s">
        <v>476</v>
      </c>
      <c r="D91" s="31">
        <v>700</v>
      </c>
    </row>
    <row r="92" spans="1:4" x14ac:dyDescent="0.25">
      <c r="A92" s="14">
        <v>40</v>
      </c>
      <c r="B92" s="14">
        <v>37501</v>
      </c>
      <c r="C92" s="10" t="s">
        <v>473</v>
      </c>
      <c r="D92" s="32">
        <v>1200</v>
      </c>
    </row>
    <row r="93" spans="1:4" x14ac:dyDescent="0.25">
      <c r="A93" s="14">
        <v>40</v>
      </c>
      <c r="B93" s="14">
        <v>37502</v>
      </c>
      <c r="C93" s="10" t="s">
        <v>474</v>
      </c>
      <c r="D93" s="32">
        <v>400</v>
      </c>
    </row>
    <row r="94" spans="1:4" x14ac:dyDescent="0.25">
      <c r="A94" s="14">
        <v>40</v>
      </c>
      <c r="B94" s="14">
        <v>37101</v>
      </c>
      <c r="C94" s="10" t="s">
        <v>478</v>
      </c>
      <c r="D94" s="32">
        <v>5885</v>
      </c>
    </row>
    <row r="95" spans="1:4" x14ac:dyDescent="0.25">
      <c r="A95" s="14">
        <v>41</v>
      </c>
      <c r="B95" s="14">
        <v>37501</v>
      </c>
      <c r="C95" s="10" t="s">
        <v>473</v>
      </c>
      <c r="D95" s="32">
        <v>1200</v>
      </c>
    </row>
    <row r="96" spans="1:4" x14ac:dyDescent="0.25">
      <c r="A96" s="14">
        <v>41</v>
      </c>
      <c r="B96" s="14">
        <v>37502</v>
      </c>
      <c r="C96" s="10" t="s">
        <v>474</v>
      </c>
      <c r="D96" s="32">
        <v>400</v>
      </c>
    </row>
    <row r="97" spans="1:4" x14ac:dyDescent="0.25">
      <c r="A97" s="14">
        <v>41</v>
      </c>
      <c r="B97" s="14">
        <v>37101</v>
      </c>
      <c r="C97" s="14" t="s">
        <v>478</v>
      </c>
      <c r="D97" s="32">
        <v>5885</v>
      </c>
    </row>
    <row r="98" spans="1:4" x14ac:dyDescent="0.25">
      <c r="A98" s="14">
        <v>41</v>
      </c>
      <c r="B98" s="14">
        <v>37201</v>
      </c>
      <c r="C98" s="14" t="s">
        <v>477</v>
      </c>
      <c r="D98" s="32">
        <v>1270</v>
      </c>
    </row>
    <row r="99" spans="1:4" x14ac:dyDescent="0.25">
      <c r="A99" s="14">
        <v>42</v>
      </c>
      <c r="B99" s="14">
        <v>37501</v>
      </c>
      <c r="C99" s="14" t="s">
        <v>473</v>
      </c>
      <c r="D99" s="32">
        <v>850</v>
      </c>
    </row>
    <row r="100" spans="1:4" x14ac:dyDescent="0.25">
      <c r="A100" s="14">
        <v>42</v>
      </c>
      <c r="B100" s="14">
        <v>37502</v>
      </c>
      <c r="C100" s="10" t="s">
        <v>474</v>
      </c>
      <c r="D100" s="32">
        <v>400</v>
      </c>
    </row>
    <row r="101" spans="1:4" x14ac:dyDescent="0.25">
      <c r="A101" s="14">
        <v>42</v>
      </c>
      <c r="B101" s="14">
        <v>26101</v>
      </c>
      <c r="C101" s="10" t="s">
        <v>476</v>
      </c>
      <c r="D101" s="32">
        <v>1200</v>
      </c>
    </row>
    <row r="102" spans="1:4" x14ac:dyDescent="0.25">
      <c r="A102" s="14">
        <v>43</v>
      </c>
      <c r="B102" s="14">
        <v>37501</v>
      </c>
      <c r="C102" s="10" t="s">
        <v>473</v>
      </c>
      <c r="D102" s="32">
        <v>700</v>
      </c>
    </row>
    <row r="103" spans="1:4" x14ac:dyDescent="0.25">
      <c r="A103" s="14">
        <v>43</v>
      </c>
      <c r="B103" s="14">
        <v>37502</v>
      </c>
      <c r="C103" s="10" t="s">
        <v>474</v>
      </c>
      <c r="D103" s="32">
        <v>300</v>
      </c>
    </row>
    <row r="104" spans="1:4" x14ac:dyDescent="0.25">
      <c r="A104" s="14">
        <v>44</v>
      </c>
      <c r="B104" s="14">
        <v>37501</v>
      </c>
      <c r="C104" s="10" t="s">
        <v>473</v>
      </c>
      <c r="D104" s="32">
        <v>850</v>
      </c>
    </row>
    <row r="105" spans="1:4" x14ac:dyDescent="0.25">
      <c r="A105" s="14">
        <v>44</v>
      </c>
      <c r="B105" s="14">
        <v>37502</v>
      </c>
      <c r="C105" s="10" t="s">
        <v>474</v>
      </c>
      <c r="D105" s="32">
        <v>400</v>
      </c>
    </row>
    <row r="106" spans="1:4" x14ac:dyDescent="0.25">
      <c r="A106" s="14">
        <v>45</v>
      </c>
      <c r="B106" s="14">
        <v>37501</v>
      </c>
      <c r="C106" s="10" t="s">
        <v>473</v>
      </c>
      <c r="D106" s="32">
        <v>700</v>
      </c>
    </row>
    <row r="107" spans="1:4" x14ac:dyDescent="0.25">
      <c r="A107" s="14">
        <v>45</v>
      </c>
      <c r="B107" s="14">
        <v>37502</v>
      </c>
      <c r="C107" s="10" t="s">
        <v>474</v>
      </c>
      <c r="D107" s="32">
        <v>300</v>
      </c>
    </row>
    <row r="108" spans="1:4" x14ac:dyDescent="0.25">
      <c r="A108" s="14">
        <v>46</v>
      </c>
      <c r="B108" s="14">
        <v>37501</v>
      </c>
      <c r="C108" s="10" t="s">
        <v>473</v>
      </c>
      <c r="D108" s="32">
        <v>850</v>
      </c>
    </row>
    <row r="109" spans="1:4" x14ac:dyDescent="0.25">
      <c r="A109" s="14">
        <v>46</v>
      </c>
      <c r="B109" s="14">
        <v>26101</v>
      </c>
      <c r="C109" s="10" t="s">
        <v>476</v>
      </c>
      <c r="D109" s="32">
        <v>1170</v>
      </c>
    </row>
    <row r="110" spans="1:4" x14ac:dyDescent="0.25">
      <c r="A110" s="14">
        <v>47</v>
      </c>
      <c r="B110" s="14">
        <v>37501</v>
      </c>
      <c r="C110" s="10" t="s">
        <v>473</v>
      </c>
      <c r="D110" s="32">
        <v>850</v>
      </c>
    </row>
    <row r="111" spans="1:4" x14ac:dyDescent="0.25">
      <c r="A111" s="14">
        <v>48</v>
      </c>
      <c r="B111" s="14">
        <v>37501</v>
      </c>
      <c r="C111" s="10" t="s">
        <v>473</v>
      </c>
      <c r="D111" s="32">
        <v>700</v>
      </c>
    </row>
    <row r="112" spans="1:4" x14ac:dyDescent="0.25">
      <c r="A112" s="14">
        <v>48</v>
      </c>
      <c r="B112" s="14">
        <v>37502</v>
      </c>
      <c r="C112" s="10" t="s">
        <v>474</v>
      </c>
      <c r="D112" s="32">
        <v>300</v>
      </c>
    </row>
    <row r="113" spans="1:4" x14ac:dyDescent="0.25">
      <c r="A113" s="14">
        <v>48</v>
      </c>
      <c r="B113" s="14">
        <v>26101</v>
      </c>
      <c r="C113" s="10" t="s">
        <v>476</v>
      </c>
      <c r="D113" s="32">
        <v>1232</v>
      </c>
    </row>
    <row r="114" spans="1:4" x14ac:dyDescent="0.25">
      <c r="A114" s="14">
        <v>48</v>
      </c>
      <c r="B114" s="14">
        <v>37901</v>
      </c>
      <c r="C114" s="10" t="s">
        <v>475</v>
      </c>
      <c r="D114" s="32">
        <v>68</v>
      </c>
    </row>
    <row r="115" spans="1:4" x14ac:dyDescent="0.25">
      <c r="A115" s="14">
        <v>49</v>
      </c>
      <c r="B115" s="14">
        <v>37501</v>
      </c>
      <c r="C115" s="10" t="s">
        <v>473</v>
      </c>
      <c r="D115" s="32">
        <v>2100</v>
      </c>
    </row>
    <row r="116" spans="1:4" x14ac:dyDescent="0.25">
      <c r="A116" s="14">
        <v>49</v>
      </c>
      <c r="B116" s="14">
        <v>37502</v>
      </c>
      <c r="C116" s="10" t="s">
        <v>474</v>
      </c>
      <c r="D116" s="32">
        <v>300</v>
      </c>
    </row>
    <row r="117" spans="1:4" x14ac:dyDescent="0.25">
      <c r="A117" s="14">
        <v>49</v>
      </c>
      <c r="B117" s="14">
        <v>37201</v>
      </c>
      <c r="C117" s="10" t="s">
        <v>479</v>
      </c>
      <c r="D117" s="32">
        <v>292</v>
      </c>
    </row>
    <row r="118" spans="1:4" x14ac:dyDescent="0.25">
      <c r="A118" s="14">
        <v>49</v>
      </c>
      <c r="B118" s="14">
        <v>26101</v>
      </c>
      <c r="C118" s="10" t="s">
        <v>476</v>
      </c>
      <c r="D118" s="32">
        <v>300</v>
      </c>
    </row>
    <row r="119" spans="1:4" x14ac:dyDescent="0.25">
      <c r="A119" s="14">
        <v>50</v>
      </c>
      <c r="B119" s="14">
        <v>37501</v>
      </c>
      <c r="C119" s="10" t="s">
        <v>473</v>
      </c>
      <c r="D119" s="32">
        <v>1700</v>
      </c>
    </row>
    <row r="120" spans="1:4" x14ac:dyDescent="0.25">
      <c r="A120" s="14">
        <v>50</v>
      </c>
      <c r="B120" s="14">
        <v>37502</v>
      </c>
      <c r="C120" s="10" t="s">
        <v>474</v>
      </c>
      <c r="D120" s="32">
        <v>400</v>
      </c>
    </row>
    <row r="121" spans="1:4" x14ac:dyDescent="0.25">
      <c r="A121" s="14">
        <v>50</v>
      </c>
      <c r="B121" s="14">
        <v>26101</v>
      </c>
      <c r="C121" s="10" t="s">
        <v>476</v>
      </c>
      <c r="D121" s="32">
        <v>2000</v>
      </c>
    </row>
    <row r="122" spans="1:4" x14ac:dyDescent="0.25">
      <c r="A122" s="14">
        <v>51</v>
      </c>
      <c r="B122" s="14">
        <v>37501</v>
      </c>
      <c r="C122" s="10" t="s">
        <v>473</v>
      </c>
      <c r="D122" s="32">
        <v>2100</v>
      </c>
    </row>
    <row r="123" spans="1:4" x14ac:dyDescent="0.25">
      <c r="A123" s="14">
        <v>51</v>
      </c>
      <c r="B123" s="14">
        <v>37502</v>
      </c>
      <c r="C123" s="10" t="s">
        <v>474</v>
      </c>
      <c r="D123" s="32">
        <v>300</v>
      </c>
    </row>
    <row r="124" spans="1:4" x14ac:dyDescent="0.25">
      <c r="A124" s="14">
        <v>52</v>
      </c>
      <c r="B124" s="14">
        <v>37501</v>
      </c>
      <c r="C124" s="10" t="s">
        <v>473</v>
      </c>
      <c r="D124" s="32">
        <v>1700</v>
      </c>
    </row>
    <row r="125" spans="1:4" x14ac:dyDescent="0.25">
      <c r="A125" s="14">
        <v>53</v>
      </c>
      <c r="B125" s="14">
        <v>37501</v>
      </c>
      <c r="C125" s="10" t="s">
        <v>473</v>
      </c>
      <c r="D125" s="32">
        <v>1400</v>
      </c>
    </row>
    <row r="126" spans="1:4" x14ac:dyDescent="0.25">
      <c r="A126" s="14">
        <v>53</v>
      </c>
      <c r="B126" s="14">
        <v>26101</v>
      </c>
      <c r="C126" s="10" t="s">
        <v>476</v>
      </c>
      <c r="D126" s="32">
        <v>1200</v>
      </c>
    </row>
    <row r="127" spans="1:4" x14ac:dyDescent="0.25">
      <c r="A127" s="14">
        <v>54</v>
      </c>
      <c r="B127" s="14">
        <v>37501</v>
      </c>
      <c r="C127" s="10" t="s">
        <v>473</v>
      </c>
      <c r="D127" s="32">
        <v>6000</v>
      </c>
    </row>
    <row r="128" spans="1:4" x14ac:dyDescent="0.25">
      <c r="A128" s="14">
        <v>54</v>
      </c>
      <c r="B128" s="14">
        <v>37101</v>
      </c>
      <c r="C128" s="14" t="s">
        <v>478</v>
      </c>
      <c r="D128" s="32">
        <v>6079</v>
      </c>
    </row>
    <row r="129" spans="1:4" x14ac:dyDescent="0.25">
      <c r="A129" s="14">
        <v>55</v>
      </c>
      <c r="B129" s="14">
        <v>37501</v>
      </c>
      <c r="C129" s="14" t="s">
        <v>473</v>
      </c>
      <c r="D129" s="32">
        <v>3000</v>
      </c>
    </row>
    <row r="130" spans="1:4" x14ac:dyDescent="0.25">
      <c r="A130" s="14">
        <v>55</v>
      </c>
      <c r="B130" s="14">
        <v>37502</v>
      </c>
      <c r="C130" s="14" t="s">
        <v>474</v>
      </c>
      <c r="D130" s="32">
        <v>400</v>
      </c>
    </row>
    <row r="131" spans="1:4" x14ac:dyDescent="0.25">
      <c r="A131" s="14">
        <v>55</v>
      </c>
      <c r="B131" s="14">
        <v>37101</v>
      </c>
      <c r="C131" s="14" t="s">
        <v>478</v>
      </c>
      <c r="D131" s="32">
        <v>5044</v>
      </c>
    </row>
    <row r="132" spans="1:4" x14ac:dyDescent="0.25">
      <c r="A132" s="14">
        <v>55</v>
      </c>
      <c r="B132" s="14">
        <v>37201</v>
      </c>
      <c r="C132" s="14" t="s">
        <v>477</v>
      </c>
      <c r="D132" s="32">
        <v>940</v>
      </c>
    </row>
    <row r="133" spans="1:4" x14ac:dyDescent="0.25">
      <c r="A133" s="14">
        <v>56</v>
      </c>
      <c r="B133" s="14">
        <v>37502</v>
      </c>
      <c r="C133" s="14" t="s">
        <v>474</v>
      </c>
      <c r="D133" s="32">
        <v>300</v>
      </c>
    </row>
    <row r="134" spans="1:4" x14ac:dyDescent="0.25">
      <c r="A134" s="14">
        <v>57</v>
      </c>
      <c r="B134" s="14">
        <v>37502</v>
      </c>
      <c r="C134" s="14" t="s">
        <v>474</v>
      </c>
      <c r="D134" s="32">
        <v>400</v>
      </c>
    </row>
    <row r="135" spans="1:4" x14ac:dyDescent="0.25">
      <c r="A135" s="14">
        <v>57</v>
      </c>
      <c r="B135" s="14">
        <v>26101</v>
      </c>
      <c r="C135" s="14" t="s">
        <v>476</v>
      </c>
      <c r="D135" s="32">
        <v>1200</v>
      </c>
    </row>
    <row r="136" spans="1:4" x14ac:dyDescent="0.25">
      <c r="A136" s="14">
        <v>58</v>
      </c>
      <c r="B136" s="14">
        <v>37502</v>
      </c>
      <c r="C136" s="14" t="s">
        <v>474</v>
      </c>
      <c r="D136" s="32">
        <v>300</v>
      </c>
    </row>
    <row r="137" spans="1:4" x14ac:dyDescent="0.25">
      <c r="A137" s="14">
        <v>58</v>
      </c>
      <c r="B137" s="14">
        <v>37901</v>
      </c>
      <c r="C137" s="14" t="s">
        <v>475</v>
      </c>
      <c r="D137" s="32">
        <v>68</v>
      </c>
    </row>
    <row r="138" spans="1:4" x14ac:dyDescent="0.25">
      <c r="A138" s="14">
        <v>58</v>
      </c>
      <c r="B138" s="14">
        <v>26101</v>
      </c>
      <c r="C138" s="14" t="s">
        <v>476</v>
      </c>
      <c r="D138" s="32">
        <v>1132</v>
      </c>
    </row>
    <row r="139" spans="1:4" x14ac:dyDescent="0.25">
      <c r="A139" s="14">
        <v>59</v>
      </c>
      <c r="B139" s="14">
        <v>37502</v>
      </c>
      <c r="C139" s="14" t="s">
        <v>474</v>
      </c>
      <c r="D139" s="32">
        <v>300</v>
      </c>
    </row>
    <row r="140" spans="1:4" x14ac:dyDescent="0.25">
      <c r="A140" s="14">
        <v>60</v>
      </c>
      <c r="B140" s="14">
        <v>37502</v>
      </c>
      <c r="C140" s="14" t="s">
        <v>474</v>
      </c>
      <c r="D140" s="32">
        <v>300</v>
      </c>
    </row>
    <row r="141" spans="1:4" x14ac:dyDescent="0.25">
      <c r="A141" s="14">
        <v>61</v>
      </c>
      <c r="B141" s="14">
        <v>37502</v>
      </c>
      <c r="C141" s="14" t="s">
        <v>474</v>
      </c>
      <c r="D141" s="32">
        <v>400</v>
      </c>
    </row>
    <row r="142" spans="1:4" x14ac:dyDescent="0.25">
      <c r="A142" s="14">
        <v>62</v>
      </c>
      <c r="B142" s="14">
        <v>37502</v>
      </c>
      <c r="C142" s="14" t="s">
        <v>474</v>
      </c>
      <c r="D142" s="32">
        <v>300</v>
      </c>
    </row>
    <row r="143" spans="1:4" x14ac:dyDescent="0.25">
      <c r="A143" s="14">
        <v>62</v>
      </c>
      <c r="B143" s="14">
        <v>37901</v>
      </c>
      <c r="C143" s="14" t="s">
        <v>475</v>
      </c>
      <c r="D143" s="32">
        <v>192</v>
      </c>
    </row>
    <row r="144" spans="1:4" x14ac:dyDescent="0.25">
      <c r="A144" s="14">
        <v>62</v>
      </c>
      <c r="B144" s="14">
        <v>26101</v>
      </c>
      <c r="C144" s="14" t="s">
        <v>476</v>
      </c>
      <c r="D144" s="32">
        <v>1110</v>
      </c>
    </row>
    <row r="145" spans="1:4" x14ac:dyDescent="0.25">
      <c r="A145" s="14">
        <v>63</v>
      </c>
      <c r="B145" s="14">
        <v>37502</v>
      </c>
      <c r="C145" s="14" t="s">
        <v>474</v>
      </c>
      <c r="D145" s="32">
        <v>300</v>
      </c>
    </row>
    <row r="146" spans="1:4" x14ac:dyDescent="0.25">
      <c r="A146" s="14">
        <v>63</v>
      </c>
      <c r="B146" s="14">
        <v>37901</v>
      </c>
      <c r="C146" s="14" t="s">
        <v>475</v>
      </c>
      <c r="D146" s="32">
        <v>158</v>
      </c>
    </row>
    <row r="147" spans="1:4" x14ac:dyDescent="0.25">
      <c r="A147" s="14">
        <v>63</v>
      </c>
      <c r="B147" s="14">
        <v>26101</v>
      </c>
      <c r="C147" s="14" t="s">
        <v>476</v>
      </c>
      <c r="D147" s="32">
        <v>642</v>
      </c>
    </row>
    <row r="148" spans="1:4" x14ac:dyDescent="0.25">
      <c r="A148" s="14">
        <v>64</v>
      </c>
      <c r="B148" s="14">
        <v>37502</v>
      </c>
      <c r="C148" s="14" t="s">
        <v>474</v>
      </c>
      <c r="D148" s="32">
        <v>300</v>
      </c>
    </row>
    <row r="149" spans="1:4" x14ac:dyDescent="0.25">
      <c r="A149" s="14">
        <v>64</v>
      </c>
      <c r="B149" s="14">
        <v>26101</v>
      </c>
      <c r="C149" s="14" t="s">
        <v>476</v>
      </c>
      <c r="D149" s="32">
        <v>800</v>
      </c>
    </row>
    <row r="150" spans="1:4" x14ac:dyDescent="0.25">
      <c r="A150" s="14">
        <v>65</v>
      </c>
      <c r="B150" s="14">
        <v>37502</v>
      </c>
      <c r="C150" s="14" t="s">
        <v>474</v>
      </c>
      <c r="D150" s="32">
        <v>300</v>
      </c>
    </row>
    <row r="151" spans="1:4" x14ac:dyDescent="0.25">
      <c r="A151" s="14">
        <v>65</v>
      </c>
      <c r="B151" s="14">
        <v>37901</v>
      </c>
      <c r="C151" s="14" t="s">
        <v>475</v>
      </c>
      <c r="D151" s="32">
        <v>158</v>
      </c>
    </row>
    <row r="152" spans="1:4" x14ac:dyDescent="0.25">
      <c r="A152" s="14">
        <v>65</v>
      </c>
      <c r="B152" s="14">
        <v>26101</v>
      </c>
      <c r="C152" s="14" t="s">
        <v>476</v>
      </c>
      <c r="D152" s="32">
        <v>842</v>
      </c>
    </row>
    <row r="153" spans="1:4" x14ac:dyDescent="0.25">
      <c r="A153" s="14">
        <v>66</v>
      </c>
      <c r="B153" s="14">
        <v>37502</v>
      </c>
      <c r="C153" s="14" t="s">
        <v>474</v>
      </c>
      <c r="D153" s="32">
        <v>400</v>
      </c>
    </row>
    <row r="154" spans="1:4" x14ac:dyDescent="0.25">
      <c r="A154" s="14">
        <v>67</v>
      </c>
      <c r="B154" s="14">
        <v>37502</v>
      </c>
      <c r="C154" s="14" t="s">
        <v>474</v>
      </c>
      <c r="D154" s="32">
        <v>300</v>
      </c>
    </row>
    <row r="155" spans="1:4" x14ac:dyDescent="0.25">
      <c r="A155" s="14">
        <v>68</v>
      </c>
      <c r="B155" s="14">
        <v>37502</v>
      </c>
      <c r="C155" s="14" t="s">
        <v>474</v>
      </c>
      <c r="D155" s="32">
        <v>300</v>
      </c>
    </row>
    <row r="156" spans="1:4" x14ac:dyDescent="0.25">
      <c r="A156" s="14">
        <v>69</v>
      </c>
      <c r="B156" s="14">
        <v>37502</v>
      </c>
      <c r="C156" s="14" t="s">
        <v>474</v>
      </c>
      <c r="D156" s="32">
        <v>300</v>
      </c>
    </row>
    <row r="157" spans="1:4" x14ac:dyDescent="0.25">
      <c r="A157" s="14">
        <v>70</v>
      </c>
      <c r="B157" s="14">
        <v>37502</v>
      </c>
      <c r="C157" s="14" t="s">
        <v>474</v>
      </c>
      <c r="D157" s="32">
        <v>300</v>
      </c>
    </row>
    <row r="158" spans="1:4" x14ac:dyDescent="0.25">
      <c r="A158" s="14">
        <v>70</v>
      </c>
      <c r="B158" s="14">
        <v>26101</v>
      </c>
      <c r="C158" s="14" t="s">
        <v>476</v>
      </c>
      <c r="D158" s="32">
        <v>1000</v>
      </c>
    </row>
    <row r="159" spans="1:4" x14ac:dyDescent="0.25">
      <c r="A159" s="14">
        <v>71</v>
      </c>
      <c r="B159" s="14">
        <v>37502</v>
      </c>
      <c r="C159" s="14" t="s">
        <v>474</v>
      </c>
      <c r="D159" s="32">
        <v>300</v>
      </c>
    </row>
    <row r="160" spans="1:4" x14ac:dyDescent="0.25">
      <c r="A160" s="14">
        <v>71</v>
      </c>
      <c r="B160" s="14">
        <v>26101</v>
      </c>
      <c r="C160" s="14" t="s">
        <v>476</v>
      </c>
      <c r="D160" s="32">
        <v>1200</v>
      </c>
    </row>
    <row r="161" spans="1:4" x14ac:dyDescent="0.25">
      <c r="A161" s="14">
        <v>72</v>
      </c>
      <c r="B161" s="14">
        <v>37502</v>
      </c>
      <c r="C161" s="14" t="s">
        <v>474</v>
      </c>
      <c r="D161" s="32">
        <v>300</v>
      </c>
    </row>
    <row r="162" spans="1:4" x14ac:dyDescent="0.25">
      <c r="A162" s="14">
        <v>72</v>
      </c>
      <c r="B162" s="14">
        <v>26101</v>
      </c>
      <c r="C162" s="14" t="s">
        <v>476</v>
      </c>
      <c r="D162" s="32">
        <v>1200</v>
      </c>
    </row>
    <row r="163" spans="1:4" x14ac:dyDescent="0.25">
      <c r="A163" s="14">
        <v>73</v>
      </c>
      <c r="B163" s="14">
        <v>37502</v>
      </c>
      <c r="C163" s="14" t="s">
        <v>474</v>
      </c>
      <c r="D163" s="32">
        <v>300</v>
      </c>
    </row>
    <row r="164" spans="1:4" x14ac:dyDescent="0.25">
      <c r="A164" s="14">
        <v>73</v>
      </c>
      <c r="B164" s="14">
        <v>37901</v>
      </c>
      <c r="C164" s="14" t="s">
        <v>475</v>
      </c>
      <c r="D164" s="32">
        <v>158</v>
      </c>
    </row>
    <row r="165" spans="1:4" x14ac:dyDescent="0.25">
      <c r="A165" s="14">
        <v>73</v>
      </c>
      <c r="B165" s="14">
        <v>26101</v>
      </c>
      <c r="C165" s="14" t="s">
        <v>476</v>
      </c>
      <c r="D165" s="32">
        <v>666.65</v>
      </c>
    </row>
    <row r="166" spans="1:4" x14ac:dyDescent="0.25">
      <c r="A166" s="14">
        <v>74</v>
      </c>
      <c r="B166" s="14">
        <v>37502</v>
      </c>
      <c r="C166" s="14" t="s">
        <v>474</v>
      </c>
      <c r="D166" s="32">
        <v>300</v>
      </c>
    </row>
    <row r="167" spans="1:4" x14ac:dyDescent="0.25">
      <c r="A167" s="14">
        <v>75</v>
      </c>
      <c r="B167" s="14">
        <v>37502</v>
      </c>
      <c r="C167" s="14" t="s">
        <v>474</v>
      </c>
      <c r="D167" s="32">
        <v>500</v>
      </c>
    </row>
    <row r="168" spans="1:4" x14ac:dyDescent="0.25">
      <c r="A168" s="14">
        <v>75</v>
      </c>
      <c r="B168" s="14">
        <v>37901</v>
      </c>
      <c r="C168" s="14" t="s">
        <v>475</v>
      </c>
      <c r="D168" s="32">
        <v>226</v>
      </c>
    </row>
    <row r="169" spans="1:4" x14ac:dyDescent="0.25">
      <c r="A169" s="14">
        <v>75</v>
      </c>
      <c r="B169" s="14">
        <v>26101</v>
      </c>
      <c r="C169" s="14" t="s">
        <v>476</v>
      </c>
      <c r="D169" s="32">
        <v>974</v>
      </c>
    </row>
    <row r="170" spans="1:4" x14ac:dyDescent="0.25">
      <c r="A170" s="14">
        <v>76</v>
      </c>
      <c r="B170" s="14">
        <v>37502</v>
      </c>
      <c r="C170" s="14" t="s">
        <v>474</v>
      </c>
      <c r="D170" s="32">
        <v>300</v>
      </c>
    </row>
    <row r="171" spans="1:4" x14ac:dyDescent="0.25">
      <c r="A171" s="14">
        <v>76</v>
      </c>
      <c r="B171" s="14">
        <v>37901</v>
      </c>
      <c r="C171" s="14" t="s">
        <v>475</v>
      </c>
      <c r="D171" s="32">
        <v>158</v>
      </c>
    </row>
    <row r="172" spans="1:4" x14ac:dyDescent="0.25">
      <c r="A172" s="14">
        <v>76</v>
      </c>
      <c r="B172" s="14">
        <v>26101</v>
      </c>
      <c r="C172" s="14" t="s">
        <v>476</v>
      </c>
      <c r="D172" s="32">
        <v>440</v>
      </c>
    </row>
    <row r="173" spans="1:4" x14ac:dyDescent="0.25">
      <c r="A173" s="14">
        <v>77</v>
      </c>
      <c r="B173" s="14">
        <v>37502</v>
      </c>
      <c r="C173" s="14" t="s">
        <v>474</v>
      </c>
      <c r="D173" s="32">
        <v>300</v>
      </c>
    </row>
    <row r="174" spans="1:4" x14ac:dyDescent="0.25">
      <c r="A174" s="14">
        <v>77</v>
      </c>
      <c r="B174" s="14">
        <v>37901</v>
      </c>
      <c r="C174" s="14" t="s">
        <v>475</v>
      </c>
      <c r="D174" s="32">
        <v>316</v>
      </c>
    </row>
    <row r="175" spans="1:4" x14ac:dyDescent="0.25">
      <c r="A175" s="14">
        <v>77</v>
      </c>
      <c r="B175" s="14">
        <v>26101</v>
      </c>
      <c r="C175" s="14" t="s">
        <v>476</v>
      </c>
      <c r="D175" s="32">
        <v>1384</v>
      </c>
    </row>
    <row r="176" spans="1:4" x14ac:dyDescent="0.25">
      <c r="A176" s="14">
        <v>78</v>
      </c>
      <c r="B176" s="14">
        <v>37502</v>
      </c>
      <c r="C176" s="14" t="s">
        <v>474</v>
      </c>
      <c r="D176" s="32">
        <v>400</v>
      </c>
    </row>
    <row r="177" spans="1:4" x14ac:dyDescent="0.25">
      <c r="A177" s="14">
        <v>78</v>
      </c>
      <c r="B177" s="14">
        <v>26101</v>
      </c>
      <c r="C177" s="14" t="s">
        <v>476</v>
      </c>
      <c r="D177" s="32">
        <v>1166</v>
      </c>
    </row>
    <row r="178" spans="1:4" x14ac:dyDescent="0.25">
      <c r="A178" s="14">
        <v>78</v>
      </c>
      <c r="B178" s="14">
        <v>37901</v>
      </c>
      <c r="C178" s="14" t="s">
        <v>475</v>
      </c>
      <c r="D178" s="32">
        <v>34</v>
      </c>
    </row>
    <row r="179" spans="1:4" x14ac:dyDescent="0.25">
      <c r="A179" s="14">
        <v>79</v>
      </c>
      <c r="B179" s="14">
        <v>37502</v>
      </c>
      <c r="C179" s="14" t="s">
        <v>474</v>
      </c>
      <c r="D179" s="32">
        <v>300</v>
      </c>
    </row>
    <row r="180" spans="1:4" x14ac:dyDescent="0.25">
      <c r="A180" s="14">
        <v>79</v>
      </c>
      <c r="B180" s="14">
        <v>26101</v>
      </c>
      <c r="C180" s="14" t="s">
        <v>476</v>
      </c>
      <c r="D180" s="32">
        <v>700</v>
      </c>
    </row>
    <row r="181" spans="1:4" x14ac:dyDescent="0.25">
      <c r="A181" s="14">
        <v>80</v>
      </c>
      <c r="B181" s="14">
        <v>37502</v>
      </c>
      <c r="C181" s="14" t="s">
        <v>474</v>
      </c>
      <c r="D181" s="32">
        <v>500</v>
      </c>
    </row>
    <row r="182" spans="1:4" x14ac:dyDescent="0.25">
      <c r="A182" s="14">
        <v>80</v>
      </c>
      <c r="B182" s="14">
        <v>37901</v>
      </c>
      <c r="C182" s="14" t="s">
        <v>475</v>
      </c>
      <c r="D182" s="32">
        <v>226</v>
      </c>
    </row>
    <row r="183" spans="1:4" x14ac:dyDescent="0.25">
      <c r="A183" s="14">
        <v>80</v>
      </c>
      <c r="B183" s="14">
        <v>26101</v>
      </c>
      <c r="C183" s="14" t="s">
        <v>476</v>
      </c>
      <c r="D183" s="32">
        <v>700</v>
      </c>
    </row>
    <row r="184" spans="1:4" x14ac:dyDescent="0.25">
      <c r="A184" s="14">
        <v>81</v>
      </c>
      <c r="B184" s="14">
        <v>37502</v>
      </c>
      <c r="C184" s="14" t="s">
        <v>474</v>
      </c>
      <c r="D184" s="32">
        <v>400</v>
      </c>
    </row>
    <row r="185" spans="1:4" x14ac:dyDescent="0.25">
      <c r="A185" s="14">
        <v>81</v>
      </c>
      <c r="B185" s="14">
        <v>37901</v>
      </c>
      <c r="C185" s="14" t="s">
        <v>475</v>
      </c>
      <c r="D185" s="32">
        <v>158</v>
      </c>
    </row>
    <row r="186" spans="1:4" x14ac:dyDescent="0.25">
      <c r="A186" s="14">
        <v>81</v>
      </c>
      <c r="B186" s="14">
        <v>26101</v>
      </c>
      <c r="C186" s="14" t="s">
        <v>476</v>
      </c>
      <c r="D186" s="32">
        <v>670</v>
      </c>
    </row>
    <row r="187" spans="1:4" x14ac:dyDescent="0.25">
      <c r="A187" s="14">
        <v>82</v>
      </c>
      <c r="B187" s="14">
        <v>37502</v>
      </c>
      <c r="C187" s="14" t="s">
        <v>474</v>
      </c>
      <c r="D187" s="32">
        <v>400</v>
      </c>
    </row>
    <row r="188" spans="1:4" x14ac:dyDescent="0.25">
      <c r="A188" s="14">
        <v>83</v>
      </c>
      <c r="B188" s="14">
        <v>37502</v>
      </c>
      <c r="C188" s="14" t="s">
        <v>474</v>
      </c>
      <c r="D188" s="32">
        <v>300</v>
      </c>
    </row>
    <row r="189" spans="1:4" x14ac:dyDescent="0.25">
      <c r="A189" s="14">
        <v>83</v>
      </c>
      <c r="B189" s="14">
        <v>26101</v>
      </c>
      <c r="C189" s="14" t="s">
        <v>476</v>
      </c>
      <c r="D189" s="32">
        <v>800</v>
      </c>
    </row>
    <row r="190" spans="1:4" x14ac:dyDescent="0.25">
      <c r="A190" s="14">
        <v>84</v>
      </c>
      <c r="B190" s="14">
        <v>37502</v>
      </c>
      <c r="C190" s="14" t="s">
        <v>474</v>
      </c>
      <c r="D190" s="32">
        <v>300</v>
      </c>
    </row>
    <row r="191" spans="1:4" x14ac:dyDescent="0.25">
      <c r="A191" s="14">
        <v>84</v>
      </c>
      <c r="B191" s="14">
        <v>37901</v>
      </c>
      <c r="C191" s="14" t="s">
        <v>475</v>
      </c>
      <c r="D191" s="32">
        <v>226</v>
      </c>
    </row>
    <row r="192" spans="1:4" x14ac:dyDescent="0.25">
      <c r="A192" s="14">
        <v>84</v>
      </c>
      <c r="B192" s="14">
        <v>26101</v>
      </c>
      <c r="C192" s="14" t="s">
        <v>476</v>
      </c>
      <c r="D192" s="32">
        <v>1074</v>
      </c>
    </row>
    <row r="193" spans="1:4" x14ac:dyDescent="0.25">
      <c r="A193" s="14">
        <v>85</v>
      </c>
      <c r="B193" s="14">
        <v>37502</v>
      </c>
      <c r="C193" s="14" t="s">
        <v>474</v>
      </c>
      <c r="D193" s="32">
        <v>300</v>
      </c>
    </row>
    <row r="194" spans="1:4" x14ac:dyDescent="0.25">
      <c r="A194" s="14">
        <v>85</v>
      </c>
      <c r="B194" s="14">
        <v>37901</v>
      </c>
      <c r="C194" s="14" t="s">
        <v>475</v>
      </c>
      <c r="D194" s="32">
        <v>316</v>
      </c>
    </row>
    <row r="195" spans="1:4" x14ac:dyDescent="0.25">
      <c r="A195" s="14">
        <v>85</v>
      </c>
      <c r="B195" s="14">
        <v>26101</v>
      </c>
      <c r="C195" s="14" t="s">
        <v>476</v>
      </c>
      <c r="D195" s="32">
        <v>1584</v>
      </c>
    </row>
    <row r="196" spans="1:4" x14ac:dyDescent="0.25">
      <c r="A196" s="14">
        <v>86</v>
      </c>
      <c r="B196" s="14">
        <v>37502</v>
      </c>
      <c r="C196" s="14" t="s">
        <v>474</v>
      </c>
      <c r="D196" s="32">
        <v>400</v>
      </c>
    </row>
    <row r="197" spans="1:4" x14ac:dyDescent="0.25">
      <c r="A197" s="14">
        <v>86</v>
      </c>
      <c r="B197" s="14">
        <v>37901</v>
      </c>
      <c r="C197" s="14" t="s">
        <v>475</v>
      </c>
      <c r="D197" s="32">
        <v>147</v>
      </c>
    </row>
    <row r="198" spans="1:4" x14ac:dyDescent="0.25">
      <c r="A198" s="14">
        <v>86</v>
      </c>
      <c r="B198" s="14">
        <v>26101</v>
      </c>
      <c r="C198" s="14" t="s">
        <v>476</v>
      </c>
      <c r="D198" s="32">
        <v>1000</v>
      </c>
    </row>
    <row r="199" spans="1:4" x14ac:dyDescent="0.25">
      <c r="A199" s="14">
        <v>87</v>
      </c>
      <c r="B199" s="14">
        <v>37502</v>
      </c>
      <c r="C199" s="14" t="s">
        <v>474</v>
      </c>
      <c r="D199" s="32">
        <v>300</v>
      </c>
    </row>
    <row r="200" spans="1:4" x14ac:dyDescent="0.25">
      <c r="A200" s="14">
        <v>88</v>
      </c>
      <c r="B200" s="14">
        <v>37502</v>
      </c>
      <c r="C200" s="14" t="s">
        <v>474</v>
      </c>
      <c r="D200" s="32">
        <v>400</v>
      </c>
    </row>
    <row r="201" spans="1:4" x14ac:dyDescent="0.25">
      <c r="A201" s="14">
        <v>89</v>
      </c>
      <c r="B201" s="14">
        <v>37501</v>
      </c>
      <c r="C201" s="14" t="s">
        <v>473</v>
      </c>
      <c r="D201" s="32">
        <v>1700</v>
      </c>
    </row>
    <row r="202" spans="1:4" x14ac:dyDescent="0.25">
      <c r="A202" s="14">
        <v>89</v>
      </c>
      <c r="B202" s="14">
        <v>37502</v>
      </c>
      <c r="C202" s="14" t="s">
        <v>474</v>
      </c>
      <c r="D202" s="32">
        <v>400</v>
      </c>
    </row>
    <row r="203" spans="1:4" x14ac:dyDescent="0.25">
      <c r="A203" s="14">
        <v>89</v>
      </c>
      <c r="B203" s="14">
        <v>26101</v>
      </c>
      <c r="C203" s="14" t="s">
        <v>476</v>
      </c>
      <c r="D203" s="32">
        <v>2365</v>
      </c>
    </row>
    <row r="204" spans="1:4" x14ac:dyDescent="0.25">
      <c r="A204" s="14">
        <v>90</v>
      </c>
      <c r="B204" s="14">
        <v>37501</v>
      </c>
      <c r="C204" s="14" t="s">
        <v>473</v>
      </c>
      <c r="D204" s="32">
        <v>1400</v>
      </c>
    </row>
    <row r="205" spans="1:4" x14ac:dyDescent="0.25">
      <c r="A205" s="14">
        <v>90</v>
      </c>
      <c r="B205" s="14">
        <v>37502</v>
      </c>
      <c r="C205" s="14" t="s">
        <v>474</v>
      </c>
      <c r="D205" s="32">
        <v>300</v>
      </c>
    </row>
    <row r="206" spans="1:4" x14ac:dyDescent="0.25">
      <c r="A206" s="14">
        <v>91</v>
      </c>
      <c r="B206" s="14">
        <v>37501</v>
      </c>
      <c r="C206" s="14" t="s">
        <v>473</v>
      </c>
      <c r="D206" s="32">
        <v>1400</v>
      </c>
    </row>
    <row r="207" spans="1:4" x14ac:dyDescent="0.25">
      <c r="A207" s="14">
        <v>91</v>
      </c>
      <c r="B207" s="14">
        <v>37502</v>
      </c>
      <c r="C207" s="14" t="s">
        <v>474</v>
      </c>
      <c r="D207" s="32">
        <v>300</v>
      </c>
    </row>
    <row r="208" spans="1:4" x14ac:dyDescent="0.25">
      <c r="A208" s="14">
        <v>92</v>
      </c>
      <c r="B208" s="14">
        <v>37501</v>
      </c>
      <c r="C208" s="14" t="s">
        <v>473</v>
      </c>
      <c r="D208" s="32">
        <v>700</v>
      </c>
    </row>
    <row r="209" spans="1:4" x14ac:dyDescent="0.25">
      <c r="A209" s="14">
        <v>92</v>
      </c>
      <c r="B209" s="14">
        <v>37502</v>
      </c>
      <c r="C209" s="14" t="s">
        <v>474</v>
      </c>
      <c r="D209" s="32">
        <v>300</v>
      </c>
    </row>
    <row r="210" spans="1:4" x14ac:dyDescent="0.25">
      <c r="A210" s="14">
        <v>92</v>
      </c>
      <c r="B210" s="14">
        <v>37901</v>
      </c>
      <c r="C210" s="14" t="s">
        <v>475</v>
      </c>
      <c r="D210" s="32">
        <v>34</v>
      </c>
    </row>
    <row r="211" spans="1:4" x14ac:dyDescent="0.25">
      <c r="A211" s="14">
        <v>92</v>
      </c>
      <c r="B211" s="14">
        <v>26101</v>
      </c>
      <c r="C211" s="14" t="s">
        <v>476</v>
      </c>
      <c r="D211" s="32">
        <v>1132</v>
      </c>
    </row>
    <row r="212" spans="1:4" x14ac:dyDescent="0.25">
      <c r="A212" s="14">
        <v>93</v>
      </c>
      <c r="B212" s="14">
        <v>37501</v>
      </c>
      <c r="C212" s="14" t="s">
        <v>473</v>
      </c>
      <c r="D212" s="32">
        <v>850</v>
      </c>
    </row>
    <row r="213" spans="1:4" x14ac:dyDescent="0.25">
      <c r="A213" s="14">
        <v>93</v>
      </c>
      <c r="B213" s="14">
        <v>37502</v>
      </c>
      <c r="C213" s="14" t="s">
        <v>474</v>
      </c>
      <c r="D213" s="32">
        <v>400</v>
      </c>
    </row>
    <row r="214" spans="1:4" x14ac:dyDescent="0.25">
      <c r="A214" s="14">
        <v>93</v>
      </c>
      <c r="B214" s="14">
        <v>26101</v>
      </c>
      <c r="C214" s="14" t="s">
        <v>476</v>
      </c>
      <c r="D214" s="32">
        <v>1200</v>
      </c>
    </row>
    <row r="215" spans="1:4" x14ac:dyDescent="0.25">
      <c r="A215" s="14">
        <v>94</v>
      </c>
      <c r="B215" s="14">
        <v>37501</v>
      </c>
      <c r="C215" s="14" t="s">
        <v>473</v>
      </c>
      <c r="D215" s="32">
        <v>700</v>
      </c>
    </row>
    <row r="216" spans="1:4" x14ac:dyDescent="0.25">
      <c r="A216" s="14">
        <v>94</v>
      </c>
      <c r="B216" s="14">
        <v>37502</v>
      </c>
      <c r="C216" s="14" t="s">
        <v>474</v>
      </c>
      <c r="D216" s="32">
        <v>300</v>
      </c>
    </row>
    <row r="217" spans="1:4" x14ac:dyDescent="0.25">
      <c r="A217" s="14">
        <v>95</v>
      </c>
      <c r="B217" s="14">
        <v>37501</v>
      </c>
      <c r="C217" s="14" t="s">
        <v>473</v>
      </c>
      <c r="D217" s="32">
        <v>850</v>
      </c>
    </row>
    <row r="218" spans="1:4" x14ac:dyDescent="0.25">
      <c r="A218" s="14">
        <v>95</v>
      </c>
      <c r="B218" s="14">
        <v>37502</v>
      </c>
      <c r="C218" s="14" t="s">
        <v>474</v>
      </c>
      <c r="D218" s="32">
        <v>400</v>
      </c>
    </row>
    <row r="219" spans="1:4" x14ac:dyDescent="0.25">
      <c r="A219" s="14">
        <v>95</v>
      </c>
      <c r="B219" s="14">
        <v>26101</v>
      </c>
      <c r="C219" s="14" t="s">
        <v>476</v>
      </c>
      <c r="D219" s="32">
        <v>1200</v>
      </c>
    </row>
    <row r="220" spans="1:4" x14ac:dyDescent="0.25">
      <c r="A220" s="14">
        <v>96</v>
      </c>
      <c r="B220" s="14">
        <v>37501</v>
      </c>
      <c r="C220" s="14" t="s">
        <v>473</v>
      </c>
      <c r="D220" s="32">
        <v>3600</v>
      </c>
    </row>
    <row r="221" spans="1:4" x14ac:dyDescent="0.25">
      <c r="A221" s="14">
        <v>96</v>
      </c>
      <c r="B221" s="14">
        <v>37201</v>
      </c>
      <c r="C221" s="14" t="s">
        <v>477</v>
      </c>
      <c r="D221" s="32">
        <v>1030</v>
      </c>
    </row>
    <row r="222" spans="1:4" x14ac:dyDescent="0.25">
      <c r="A222" s="14">
        <v>96</v>
      </c>
      <c r="B222" s="14">
        <v>37101</v>
      </c>
      <c r="C222" s="14" t="s">
        <v>478</v>
      </c>
      <c r="D222" s="32">
        <v>5914</v>
      </c>
    </row>
    <row r="223" spans="1:4" x14ac:dyDescent="0.25">
      <c r="A223" s="14">
        <v>97</v>
      </c>
      <c r="B223" s="14">
        <v>37501</v>
      </c>
      <c r="C223" s="14" t="s">
        <v>473</v>
      </c>
      <c r="D223" s="32">
        <v>850</v>
      </c>
    </row>
    <row r="224" spans="1:4" x14ac:dyDescent="0.25">
      <c r="A224" s="14">
        <v>97</v>
      </c>
      <c r="B224" s="14">
        <v>37502</v>
      </c>
      <c r="C224" s="14" t="s">
        <v>474</v>
      </c>
      <c r="D224" s="32">
        <v>400</v>
      </c>
    </row>
    <row r="225" spans="1:4" x14ac:dyDescent="0.25">
      <c r="A225" s="14">
        <v>97</v>
      </c>
      <c r="B225" s="14">
        <v>37901</v>
      </c>
      <c r="C225" s="14" t="s">
        <v>475</v>
      </c>
      <c r="D225" s="32">
        <v>158</v>
      </c>
    </row>
    <row r="226" spans="1:4" x14ac:dyDescent="0.25">
      <c r="A226" s="14">
        <v>97</v>
      </c>
      <c r="B226" s="14">
        <v>26101</v>
      </c>
      <c r="C226" s="14" t="s">
        <v>476</v>
      </c>
      <c r="D226" s="32">
        <v>650</v>
      </c>
    </row>
    <row r="227" spans="1:4" x14ac:dyDescent="0.25">
      <c r="A227" s="14">
        <v>98</v>
      </c>
      <c r="B227" s="14">
        <v>37501</v>
      </c>
      <c r="C227" s="14" t="s">
        <v>473</v>
      </c>
      <c r="D227" s="32">
        <v>1400</v>
      </c>
    </row>
    <row r="228" spans="1:4" x14ac:dyDescent="0.25">
      <c r="A228" s="14">
        <v>98</v>
      </c>
      <c r="B228" s="14">
        <v>37502</v>
      </c>
      <c r="C228" s="14" t="s">
        <v>474</v>
      </c>
      <c r="D228" s="32">
        <v>300</v>
      </c>
    </row>
    <row r="229" spans="1:4" x14ac:dyDescent="0.25">
      <c r="A229" s="14">
        <v>99</v>
      </c>
      <c r="B229" s="14">
        <v>37501</v>
      </c>
      <c r="C229" s="14" t="s">
        <v>473</v>
      </c>
      <c r="D229" s="32">
        <v>1700</v>
      </c>
    </row>
    <row r="230" spans="1:4" x14ac:dyDescent="0.25">
      <c r="A230" s="14">
        <v>99</v>
      </c>
      <c r="B230" s="14">
        <v>37502</v>
      </c>
      <c r="C230" s="14" t="s">
        <v>474</v>
      </c>
      <c r="D230" s="32">
        <v>400</v>
      </c>
    </row>
    <row r="231" spans="1:4" x14ac:dyDescent="0.25">
      <c r="A231" s="14">
        <v>100</v>
      </c>
      <c r="B231" s="14">
        <v>37501</v>
      </c>
      <c r="C231" s="14" t="s">
        <v>473</v>
      </c>
      <c r="D231" s="32">
        <v>1700</v>
      </c>
    </row>
    <row r="232" spans="1:4" x14ac:dyDescent="0.25">
      <c r="A232" s="14">
        <v>100</v>
      </c>
      <c r="B232" s="14">
        <v>37502</v>
      </c>
      <c r="C232" s="14" t="s">
        <v>474</v>
      </c>
      <c r="D232" s="32">
        <v>400</v>
      </c>
    </row>
    <row r="233" spans="1:4" x14ac:dyDescent="0.25">
      <c r="A233" s="14">
        <v>100</v>
      </c>
      <c r="B233" s="14">
        <v>26101</v>
      </c>
      <c r="C233" s="14" t="s">
        <v>476</v>
      </c>
      <c r="D233" s="32">
        <v>1200</v>
      </c>
    </row>
    <row r="234" spans="1:4" x14ac:dyDescent="0.25">
      <c r="A234" s="14">
        <v>101</v>
      </c>
      <c r="B234" s="14">
        <v>37501</v>
      </c>
      <c r="C234" s="14" t="s">
        <v>473</v>
      </c>
      <c r="D234" s="32">
        <v>6000</v>
      </c>
    </row>
    <row r="235" spans="1:4" x14ac:dyDescent="0.25">
      <c r="A235" s="14">
        <v>102</v>
      </c>
      <c r="B235" s="14">
        <v>37501</v>
      </c>
      <c r="C235" s="14" t="s">
        <v>473</v>
      </c>
      <c r="D235" s="32">
        <v>4750</v>
      </c>
    </row>
    <row r="236" spans="1:4" x14ac:dyDescent="0.25">
      <c r="A236" s="14">
        <v>103</v>
      </c>
      <c r="B236" s="14">
        <v>37501</v>
      </c>
      <c r="C236" s="14" t="s">
        <v>473</v>
      </c>
      <c r="D236" s="32">
        <v>1400</v>
      </c>
    </row>
    <row r="237" spans="1:4" x14ac:dyDescent="0.25">
      <c r="A237" s="14">
        <v>103</v>
      </c>
      <c r="B237" s="14">
        <v>37502</v>
      </c>
      <c r="C237" s="14" t="s">
        <v>474</v>
      </c>
      <c r="D237" s="32">
        <v>300</v>
      </c>
    </row>
    <row r="238" spans="1:4" x14ac:dyDescent="0.25">
      <c r="A238" s="14">
        <v>104</v>
      </c>
      <c r="B238" s="14">
        <v>37501</v>
      </c>
      <c r="C238" s="14" t="s">
        <v>473</v>
      </c>
      <c r="D238" s="32">
        <v>700</v>
      </c>
    </row>
    <row r="239" spans="1:4" x14ac:dyDescent="0.25">
      <c r="A239" s="14">
        <v>104</v>
      </c>
      <c r="B239" s="14">
        <v>37502</v>
      </c>
      <c r="C239" s="14" t="s">
        <v>474</v>
      </c>
      <c r="D239" s="32">
        <v>300</v>
      </c>
    </row>
    <row r="240" spans="1:4" x14ac:dyDescent="0.25">
      <c r="A240" s="14">
        <v>105</v>
      </c>
      <c r="B240" s="14">
        <v>37502</v>
      </c>
      <c r="C240" s="14" t="s">
        <v>474</v>
      </c>
      <c r="D240" s="32">
        <v>500</v>
      </c>
    </row>
    <row r="241" spans="1:4" x14ac:dyDescent="0.25">
      <c r="A241" s="14">
        <v>105</v>
      </c>
      <c r="B241" s="14">
        <v>37901</v>
      </c>
      <c r="C241" s="14" t="s">
        <v>475</v>
      </c>
      <c r="D241" s="32">
        <v>158</v>
      </c>
    </row>
    <row r="242" spans="1:4" x14ac:dyDescent="0.25">
      <c r="A242" s="14">
        <v>105</v>
      </c>
      <c r="B242" s="14">
        <v>26101</v>
      </c>
      <c r="C242" s="14" t="s">
        <v>476</v>
      </c>
      <c r="D242" s="32">
        <v>442</v>
      </c>
    </row>
    <row r="243" spans="1:4" x14ac:dyDescent="0.25">
      <c r="A243" s="14">
        <v>106</v>
      </c>
      <c r="B243" s="14">
        <v>37502</v>
      </c>
      <c r="C243" s="14" t="s">
        <v>474</v>
      </c>
      <c r="D243" s="32">
        <v>400</v>
      </c>
    </row>
    <row r="244" spans="1:4" x14ac:dyDescent="0.25">
      <c r="A244" s="14">
        <v>107</v>
      </c>
      <c r="B244" s="14">
        <v>37502</v>
      </c>
      <c r="C244" s="14" t="s">
        <v>474</v>
      </c>
      <c r="D244" s="32">
        <v>300</v>
      </c>
    </row>
    <row r="245" spans="1:4" x14ac:dyDescent="0.25">
      <c r="A245" s="14">
        <v>107</v>
      </c>
      <c r="B245" s="14">
        <v>26101</v>
      </c>
      <c r="C245" s="14" t="s">
        <v>476</v>
      </c>
      <c r="D245" s="32">
        <v>950</v>
      </c>
    </row>
    <row r="246" spans="1:4" x14ac:dyDescent="0.25">
      <c r="A246" s="14">
        <v>108</v>
      </c>
      <c r="B246" s="14">
        <v>37502</v>
      </c>
      <c r="C246" s="14" t="s">
        <v>474</v>
      </c>
      <c r="D246" s="32">
        <v>300</v>
      </c>
    </row>
    <row r="247" spans="1:4" x14ac:dyDescent="0.25">
      <c r="A247" s="14">
        <v>108</v>
      </c>
      <c r="B247" s="14">
        <v>37901</v>
      </c>
      <c r="C247" s="14" t="s">
        <v>475</v>
      </c>
      <c r="D247" s="32">
        <v>158</v>
      </c>
    </row>
    <row r="248" spans="1:4" x14ac:dyDescent="0.25">
      <c r="A248" s="14">
        <v>108</v>
      </c>
      <c r="B248" s="14">
        <v>26101</v>
      </c>
      <c r="C248" s="14" t="s">
        <v>476</v>
      </c>
      <c r="D248" s="32">
        <v>842</v>
      </c>
    </row>
    <row r="249" spans="1:4" x14ac:dyDescent="0.25">
      <c r="A249" s="14">
        <v>109</v>
      </c>
      <c r="B249" s="14">
        <v>37502</v>
      </c>
      <c r="C249" s="14" t="s">
        <v>474</v>
      </c>
      <c r="D249" s="32">
        <v>300</v>
      </c>
    </row>
    <row r="250" spans="1:4" x14ac:dyDescent="0.25">
      <c r="A250" s="14">
        <v>110</v>
      </c>
      <c r="B250" s="14">
        <v>37502</v>
      </c>
      <c r="C250" s="14" t="s">
        <v>474</v>
      </c>
      <c r="D250" s="32">
        <v>400</v>
      </c>
    </row>
    <row r="251" spans="1:4" x14ac:dyDescent="0.25">
      <c r="A251" s="14">
        <v>111</v>
      </c>
      <c r="B251" s="14">
        <v>37502</v>
      </c>
      <c r="C251" s="14" t="s">
        <v>474</v>
      </c>
      <c r="D251" s="32">
        <v>300</v>
      </c>
    </row>
    <row r="252" spans="1:4" x14ac:dyDescent="0.25">
      <c r="A252" s="14">
        <v>111</v>
      </c>
      <c r="B252" s="14">
        <v>37901</v>
      </c>
      <c r="C252" s="14" t="s">
        <v>475</v>
      </c>
      <c r="D252" s="32">
        <v>226</v>
      </c>
    </row>
    <row r="253" spans="1:4" x14ac:dyDescent="0.25">
      <c r="A253" s="14">
        <v>111</v>
      </c>
      <c r="B253" s="14">
        <v>26101</v>
      </c>
      <c r="C253" s="14" t="s">
        <v>476</v>
      </c>
      <c r="D253" s="32">
        <v>1360</v>
      </c>
    </row>
    <row r="254" spans="1:4" x14ac:dyDescent="0.25">
      <c r="A254" s="14">
        <v>112</v>
      </c>
      <c r="B254" s="14">
        <v>37502</v>
      </c>
      <c r="C254" s="14" t="s">
        <v>474</v>
      </c>
      <c r="D254" s="32">
        <v>400</v>
      </c>
    </row>
    <row r="255" spans="1:4" x14ac:dyDescent="0.25">
      <c r="A255" s="14">
        <v>113</v>
      </c>
      <c r="B255" s="14">
        <v>37502</v>
      </c>
      <c r="C255" s="14" t="s">
        <v>474</v>
      </c>
      <c r="D255" s="32">
        <v>400</v>
      </c>
    </row>
    <row r="256" spans="1:4" x14ac:dyDescent="0.25">
      <c r="A256" s="14">
        <v>114</v>
      </c>
      <c r="B256" s="14">
        <v>37502</v>
      </c>
      <c r="C256" s="14" t="s">
        <v>474</v>
      </c>
      <c r="D256" s="32">
        <v>300</v>
      </c>
    </row>
    <row r="257" spans="1:4" x14ac:dyDescent="0.25">
      <c r="A257" s="14">
        <v>115</v>
      </c>
      <c r="B257" s="14">
        <v>37502</v>
      </c>
      <c r="C257" s="14" t="s">
        <v>474</v>
      </c>
      <c r="D257" s="32">
        <v>400</v>
      </c>
    </row>
    <row r="258" spans="1:4" x14ac:dyDescent="0.25">
      <c r="A258" s="14">
        <v>116</v>
      </c>
      <c r="B258" s="14">
        <v>37502</v>
      </c>
      <c r="C258" s="14" t="s">
        <v>474</v>
      </c>
      <c r="D258" s="32">
        <v>400</v>
      </c>
    </row>
    <row r="259" spans="1:4" x14ac:dyDescent="0.25">
      <c r="A259" s="14">
        <v>117</v>
      </c>
      <c r="B259" s="14">
        <v>37502</v>
      </c>
      <c r="C259" s="14" t="s">
        <v>474</v>
      </c>
      <c r="D259" s="32">
        <v>400</v>
      </c>
    </row>
    <row r="260" spans="1:4" x14ac:dyDescent="0.25">
      <c r="A260" s="14">
        <v>118</v>
      </c>
      <c r="B260" s="14">
        <v>37502</v>
      </c>
      <c r="C260" s="14" t="s">
        <v>474</v>
      </c>
      <c r="D260" s="32">
        <v>400</v>
      </c>
    </row>
    <row r="261" spans="1:4" x14ac:dyDescent="0.25">
      <c r="A261" s="14">
        <v>119</v>
      </c>
      <c r="B261" s="14">
        <v>37502</v>
      </c>
      <c r="C261" s="14" t="s">
        <v>474</v>
      </c>
      <c r="D261" s="32">
        <v>400</v>
      </c>
    </row>
    <row r="262" spans="1:4" x14ac:dyDescent="0.25">
      <c r="A262" s="14">
        <v>120</v>
      </c>
      <c r="B262" s="14">
        <v>37502</v>
      </c>
      <c r="C262" s="14" t="s">
        <v>474</v>
      </c>
      <c r="D262" s="32">
        <v>400</v>
      </c>
    </row>
    <row r="263" spans="1:4" x14ac:dyDescent="0.25">
      <c r="A263" s="14">
        <v>121</v>
      </c>
      <c r="B263" s="14">
        <v>37502</v>
      </c>
      <c r="C263" s="14" t="s">
        <v>474</v>
      </c>
      <c r="D263" s="32">
        <v>400</v>
      </c>
    </row>
    <row r="264" spans="1:4" x14ac:dyDescent="0.25">
      <c r="A264" s="14">
        <v>122</v>
      </c>
      <c r="B264" s="14">
        <v>37502</v>
      </c>
      <c r="C264" s="14" t="s">
        <v>474</v>
      </c>
      <c r="D264" s="32">
        <v>400</v>
      </c>
    </row>
    <row r="265" spans="1:4" x14ac:dyDescent="0.25">
      <c r="A265" s="14">
        <v>123</v>
      </c>
      <c r="B265" s="14">
        <v>37502</v>
      </c>
      <c r="C265" s="14" t="s">
        <v>474</v>
      </c>
      <c r="D265" s="32">
        <v>300</v>
      </c>
    </row>
    <row r="266" spans="1:4" x14ac:dyDescent="0.25">
      <c r="A266" s="14">
        <v>123</v>
      </c>
      <c r="B266" s="14">
        <v>37901</v>
      </c>
      <c r="C266" s="14" t="s">
        <v>475</v>
      </c>
      <c r="D266" s="32">
        <v>226</v>
      </c>
    </row>
    <row r="267" spans="1:4" x14ac:dyDescent="0.25">
      <c r="A267" s="14">
        <v>123</v>
      </c>
      <c r="B267" s="14">
        <v>26101</v>
      </c>
      <c r="C267" s="14" t="s">
        <v>476</v>
      </c>
      <c r="D267" s="32">
        <v>1474</v>
      </c>
    </row>
    <row r="268" spans="1:4" x14ac:dyDescent="0.25">
      <c r="A268" s="14">
        <v>124</v>
      </c>
      <c r="B268" s="14">
        <v>37502</v>
      </c>
      <c r="C268" s="14" t="s">
        <v>474</v>
      </c>
      <c r="D268" s="32">
        <v>300</v>
      </c>
    </row>
    <row r="269" spans="1:4" x14ac:dyDescent="0.25">
      <c r="A269" s="14">
        <v>124</v>
      </c>
      <c r="B269" s="14">
        <v>37901</v>
      </c>
      <c r="C269" s="14" t="s">
        <v>475</v>
      </c>
      <c r="D269" s="32">
        <v>158</v>
      </c>
    </row>
    <row r="270" spans="1:4" x14ac:dyDescent="0.25">
      <c r="A270" s="14">
        <v>124</v>
      </c>
      <c r="B270" s="14">
        <v>26101</v>
      </c>
      <c r="C270" s="14" t="s">
        <v>476</v>
      </c>
      <c r="D270" s="32">
        <v>750</v>
      </c>
    </row>
    <row r="271" spans="1:4" x14ac:dyDescent="0.25">
      <c r="A271" s="14">
        <v>125</v>
      </c>
      <c r="B271" s="14">
        <v>37502</v>
      </c>
      <c r="C271" s="14" t="s">
        <v>474</v>
      </c>
      <c r="D271" s="32">
        <v>300</v>
      </c>
    </row>
    <row r="272" spans="1:4" x14ac:dyDescent="0.25">
      <c r="A272" s="14">
        <v>126</v>
      </c>
      <c r="B272" s="14">
        <v>37502</v>
      </c>
      <c r="C272" s="14" t="s">
        <v>474</v>
      </c>
      <c r="D272" s="32">
        <v>300</v>
      </c>
    </row>
    <row r="273" spans="1:4" x14ac:dyDescent="0.25">
      <c r="A273" s="14">
        <v>127</v>
      </c>
      <c r="B273" s="14">
        <v>37502</v>
      </c>
      <c r="C273" s="14" t="s">
        <v>474</v>
      </c>
      <c r="D273" s="32">
        <v>300</v>
      </c>
    </row>
    <row r="274" spans="1:4" x14ac:dyDescent="0.25">
      <c r="A274" s="14">
        <v>128</v>
      </c>
      <c r="B274" s="14">
        <v>37502</v>
      </c>
      <c r="C274" s="14" t="s">
        <v>474</v>
      </c>
      <c r="D274" s="32">
        <v>400</v>
      </c>
    </row>
    <row r="275" spans="1:4" x14ac:dyDescent="0.25">
      <c r="A275" s="14">
        <v>129</v>
      </c>
      <c r="B275" s="14">
        <v>37502</v>
      </c>
      <c r="C275" s="14" t="s">
        <v>474</v>
      </c>
      <c r="D275" s="32">
        <v>300</v>
      </c>
    </row>
    <row r="276" spans="1:4" x14ac:dyDescent="0.25">
      <c r="A276" s="14">
        <v>129</v>
      </c>
      <c r="B276" s="14">
        <v>37901</v>
      </c>
      <c r="C276" s="14" t="s">
        <v>475</v>
      </c>
      <c r="D276" s="32">
        <v>316</v>
      </c>
    </row>
    <row r="277" spans="1:4" x14ac:dyDescent="0.25">
      <c r="A277" s="14">
        <v>129</v>
      </c>
      <c r="B277" s="14">
        <v>26101</v>
      </c>
      <c r="C277" s="14" t="s">
        <v>476</v>
      </c>
      <c r="D277" s="32">
        <v>1120</v>
      </c>
    </row>
    <row r="278" spans="1:4" x14ac:dyDescent="0.25">
      <c r="A278" s="14">
        <v>130</v>
      </c>
      <c r="B278" s="14">
        <v>37502</v>
      </c>
      <c r="C278" s="14" t="s">
        <v>474</v>
      </c>
      <c r="D278" s="32">
        <v>500</v>
      </c>
    </row>
    <row r="279" spans="1:4" x14ac:dyDescent="0.25">
      <c r="A279" s="14">
        <v>130</v>
      </c>
      <c r="B279" s="14">
        <v>37901</v>
      </c>
      <c r="C279" s="14" t="s">
        <v>475</v>
      </c>
      <c r="D279" s="32">
        <v>226</v>
      </c>
    </row>
    <row r="280" spans="1:4" x14ac:dyDescent="0.25">
      <c r="A280" s="14">
        <v>130</v>
      </c>
      <c r="B280" s="14">
        <v>26101</v>
      </c>
      <c r="C280" s="14" t="s">
        <v>476</v>
      </c>
      <c r="D280" s="32">
        <v>974</v>
      </c>
    </row>
    <row r="281" spans="1:4" x14ac:dyDescent="0.25">
      <c r="A281" s="14">
        <v>131</v>
      </c>
      <c r="B281" s="14">
        <v>37502</v>
      </c>
      <c r="C281" s="14" t="s">
        <v>474</v>
      </c>
      <c r="D281" s="32">
        <v>400</v>
      </c>
    </row>
    <row r="282" spans="1:4" x14ac:dyDescent="0.25">
      <c r="A282" s="14">
        <v>132</v>
      </c>
      <c r="B282" s="14">
        <v>37502</v>
      </c>
      <c r="C282" s="14" t="s">
        <v>474</v>
      </c>
      <c r="D282" s="32">
        <v>400</v>
      </c>
    </row>
    <row r="283" spans="1:4" x14ac:dyDescent="0.25">
      <c r="A283" s="14">
        <v>133</v>
      </c>
      <c r="B283" s="14">
        <v>37502</v>
      </c>
      <c r="C283" s="14" t="s">
        <v>474</v>
      </c>
      <c r="D283" s="32">
        <v>300</v>
      </c>
    </row>
    <row r="284" spans="1:4" x14ac:dyDescent="0.25">
      <c r="A284" s="14">
        <v>133</v>
      </c>
      <c r="B284" s="14">
        <v>26101</v>
      </c>
      <c r="C284" s="14" t="s">
        <v>476</v>
      </c>
      <c r="D284" s="32">
        <v>800</v>
      </c>
    </row>
    <row r="285" spans="1:4" x14ac:dyDescent="0.25">
      <c r="A285" s="14">
        <v>134</v>
      </c>
      <c r="B285" s="14">
        <v>37502</v>
      </c>
      <c r="C285" s="14" t="s">
        <v>474</v>
      </c>
      <c r="D285" s="32">
        <v>300</v>
      </c>
    </row>
    <row r="286" spans="1:4" x14ac:dyDescent="0.25">
      <c r="A286" s="14">
        <v>134</v>
      </c>
      <c r="B286" s="14">
        <v>37901</v>
      </c>
      <c r="C286" s="14" t="s">
        <v>475</v>
      </c>
      <c r="D286" s="32">
        <v>158</v>
      </c>
    </row>
    <row r="287" spans="1:4" x14ac:dyDescent="0.25">
      <c r="A287" s="14">
        <v>134</v>
      </c>
      <c r="B287" s="14">
        <v>26101</v>
      </c>
      <c r="C287" s="14" t="s">
        <v>476</v>
      </c>
      <c r="D287" s="32">
        <v>683</v>
      </c>
    </row>
    <row r="288" spans="1:4" x14ac:dyDescent="0.25">
      <c r="A288" s="14">
        <v>135</v>
      </c>
      <c r="B288" s="14">
        <v>37502</v>
      </c>
      <c r="C288" s="14" t="s">
        <v>474</v>
      </c>
      <c r="D288" s="32">
        <v>300</v>
      </c>
    </row>
    <row r="289" spans="1:4" x14ac:dyDescent="0.25">
      <c r="A289" s="14">
        <v>136</v>
      </c>
      <c r="B289" s="14">
        <v>37502</v>
      </c>
      <c r="C289" s="14" t="s">
        <v>474</v>
      </c>
      <c r="D289" s="32">
        <v>300</v>
      </c>
    </row>
    <row r="290" spans="1:4" x14ac:dyDescent="0.25">
      <c r="A290" s="14">
        <v>137</v>
      </c>
      <c r="B290" s="14">
        <v>37502</v>
      </c>
      <c r="C290" s="14" t="s">
        <v>474</v>
      </c>
      <c r="D290" s="32">
        <v>300</v>
      </c>
    </row>
    <row r="291" spans="1:4" x14ac:dyDescent="0.25">
      <c r="A291" s="14">
        <v>137</v>
      </c>
      <c r="B291" s="14">
        <v>26101</v>
      </c>
      <c r="C291" s="14" t="s">
        <v>476</v>
      </c>
      <c r="D291" s="32">
        <v>700</v>
      </c>
    </row>
    <row r="292" spans="1:4" x14ac:dyDescent="0.25">
      <c r="A292" s="14">
        <v>138</v>
      </c>
      <c r="B292" s="14">
        <v>37502</v>
      </c>
      <c r="C292" s="14" t="s">
        <v>474</v>
      </c>
      <c r="D292" s="32">
        <v>300</v>
      </c>
    </row>
    <row r="293" spans="1:4" x14ac:dyDescent="0.25">
      <c r="A293" s="14">
        <v>138</v>
      </c>
      <c r="B293" s="14">
        <v>37901</v>
      </c>
      <c r="C293" s="14" t="s">
        <v>475</v>
      </c>
      <c r="D293" s="32">
        <v>226</v>
      </c>
    </row>
    <row r="294" spans="1:4" x14ac:dyDescent="0.25">
      <c r="A294" s="14">
        <v>138</v>
      </c>
      <c r="B294" s="14">
        <v>26101</v>
      </c>
      <c r="C294" s="14" t="s">
        <v>476</v>
      </c>
      <c r="D294" s="32">
        <v>1442</v>
      </c>
    </row>
    <row r="295" spans="1:4" x14ac:dyDescent="0.25">
      <c r="A295" s="14">
        <v>139</v>
      </c>
      <c r="B295" s="14">
        <v>37502</v>
      </c>
      <c r="C295" s="14" t="s">
        <v>474</v>
      </c>
      <c r="D295" s="32">
        <v>300</v>
      </c>
    </row>
    <row r="296" spans="1:4" x14ac:dyDescent="0.25">
      <c r="A296" s="14">
        <v>139</v>
      </c>
      <c r="B296" s="14">
        <v>37901</v>
      </c>
      <c r="C296" s="14" t="s">
        <v>475</v>
      </c>
      <c r="D296" s="32">
        <v>226</v>
      </c>
    </row>
    <row r="297" spans="1:4" x14ac:dyDescent="0.25">
      <c r="A297" s="14">
        <v>139</v>
      </c>
      <c r="B297" s="14">
        <v>26101</v>
      </c>
      <c r="C297" s="14" t="s">
        <v>476</v>
      </c>
      <c r="D297" s="32">
        <v>1574</v>
      </c>
    </row>
    <row r="298" spans="1:4" x14ac:dyDescent="0.25">
      <c r="A298" s="14">
        <v>140</v>
      </c>
      <c r="B298" s="14">
        <v>37502</v>
      </c>
      <c r="C298" s="14" t="s">
        <v>474</v>
      </c>
      <c r="D298" s="32">
        <v>300</v>
      </c>
    </row>
    <row r="299" spans="1:4" x14ac:dyDescent="0.25">
      <c r="A299" s="14">
        <v>140</v>
      </c>
      <c r="B299" s="14">
        <v>26101</v>
      </c>
      <c r="C299" s="14" t="s">
        <v>476</v>
      </c>
      <c r="D299" s="32">
        <v>800</v>
      </c>
    </row>
    <row r="300" spans="1:4" x14ac:dyDescent="0.25">
      <c r="A300" s="14">
        <v>141</v>
      </c>
      <c r="B300" s="14">
        <v>37502</v>
      </c>
      <c r="C300" s="14" t="s">
        <v>474</v>
      </c>
      <c r="D300" s="32">
        <v>300</v>
      </c>
    </row>
    <row r="301" spans="1:4" x14ac:dyDescent="0.25">
      <c r="A301" s="14">
        <v>141</v>
      </c>
      <c r="B301" s="14">
        <v>26101</v>
      </c>
      <c r="C301" s="14" t="s">
        <v>476</v>
      </c>
      <c r="D301" s="32">
        <v>500</v>
      </c>
    </row>
    <row r="302" spans="1:4" x14ac:dyDescent="0.25">
      <c r="A302" s="14">
        <v>142</v>
      </c>
      <c r="B302" s="14">
        <v>37502</v>
      </c>
      <c r="C302" s="14" t="s">
        <v>474</v>
      </c>
      <c r="D302" s="32">
        <v>300</v>
      </c>
    </row>
    <row r="303" spans="1:4" x14ac:dyDescent="0.25">
      <c r="A303" s="14">
        <v>143</v>
      </c>
      <c r="B303" s="14">
        <v>37502</v>
      </c>
      <c r="C303" s="14" t="s">
        <v>474</v>
      </c>
      <c r="D303" s="32">
        <v>300</v>
      </c>
    </row>
    <row r="304" spans="1:4" x14ac:dyDescent="0.25">
      <c r="A304" s="14">
        <v>144</v>
      </c>
      <c r="B304" s="14">
        <v>37502</v>
      </c>
      <c r="C304" s="14" t="s">
        <v>474</v>
      </c>
      <c r="D304" s="32">
        <v>300</v>
      </c>
    </row>
    <row r="305" spans="1:4" x14ac:dyDescent="0.25">
      <c r="A305" s="14">
        <v>145</v>
      </c>
      <c r="B305" s="14">
        <v>37502</v>
      </c>
      <c r="C305" s="14" t="s">
        <v>474</v>
      </c>
      <c r="D305" s="32">
        <v>500</v>
      </c>
    </row>
    <row r="306" spans="1:4" x14ac:dyDescent="0.25">
      <c r="A306" s="14">
        <v>145</v>
      </c>
      <c r="B306" s="14">
        <v>37901</v>
      </c>
      <c r="C306" s="14" t="s">
        <v>475</v>
      </c>
      <c r="D306" s="32">
        <v>226</v>
      </c>
    </row>
    <row r="307" spans="1:4" x14ac:dyDescent="0.25">
      <c r="A307" s="14">
        <v>145</v>
      </c>
      <c r="B307" s="14">
        <v>26101</v>
      </c>
      <c r="C307" s="14" t="s">
        <v>476</v>
      </c>
      <c r="D307" s="32">
        <v>974</v>
      </c>
    </row>
    <row r="308" spans="1:4" x14ac:dyDescent="0.25">
      <c r="A308" s="14">
        <v>146</v>
      </c>
      <c r="B308" s="14">
        <v>37502</v>
      </c>
      <c r="C308" s="14" t="s">
        <v>474</v>
      </c>
      <c r="D308" s="32">
        <v>400</v>
      </c>
    </row>
    <row r="309" spans="1:4" x14ac:dyDescent="0.25">
      <c r="A309" s="14">
        <v>147</v>
      </c>
      <c r="B309" s="14">
        <v>37502</v>
      </c>
      <c r="C309" s="14" t="s">
        <v>474</v>
      </c>
      <c r="D309" s="32">
        <v>300</v>
      </c>
    </row>
    <row r="310" spans="1:4" x14ac:dyDescent="0.25">
      <c r="A310" s="14">
        <v>148</v>
      </c>
      <c r="B310" s="14">
        <v>37502</v>
      </c>
      <c r="C310" s="14" t="s">
        <v>474</v>
      </c>
      <c r="D310" s="32">
        <v>400</v>
      </c>
    </row>
    <row r="311" spans="1:4" x14ac:dyDescent="0.25">
      <c r="A311" s="14">
        <v>149</v>
      </c>
      <c r="B311" s="14">
        <v>37502</v>
      </c>
      <c r="C311" s="14" t="s">
        <v>474</v>
      </c>
      <c r="D311" s="32">
        <v>300</v>
      </c>
    </row>
    <row r="312" spans="1:4" x14ac:dyDescent="0.25">
      <c r="A312" s="14">
        <v>150</v>
      </c>
      <c r="B312" s="14">
        <v>37502</v>
      </c>
      <c r="C312" s="14" t="s">
        <v>474</v>
      </c>
      <c r="D312" s="32">
        <v>400</v>
      </c>
    </row>
    <row r="313" spans="1:4" x14ac:dyDescent="0.25">
      <c r="A313" s="14">
        <v>151</v>
      </c>
      <c r="B313" s="14">
        <v>37502</v>
      </c>
      <c r="C313" s="14" t="s">
        <v>474</v>
      </c>
      <c r="D313" s="32">
        <v>300</v>
      </c>
    </row>
    <row r="314" spans="1:4" x14ac:dyDescent="0.25">
      <c r="A314" s="14">
        <v>152</v>
      </c>
      <c r="B314" s="14">
        <v>37502</v>
      </c>
      <c r="C314" s="14" t="s">
        <v>474</v>
      </c>
      <c r="D314" s="32">
        <v>300</v>
      </c>
    </row>
    <row r="315" spans="1:4" x14ac:dyDescent="0.25">
      <c r="A315" s="14">
        <v>153</v>
      </c>
      <c r="B315" s="14">
        <v>37502</v>
      </c>
      <c r="C315" s="14" t="s">
        <v>474</v>
      </c>
      <c r="D315" s="32">
        <v>300</v>
      </c>
    </row>
    <row r="316" spans="1:4" x14ac:dyDescent="0.25">
      <c r="A316" s="14">
        <v>154</v>
      </c>
      <c r="B316" s="14">
        <v>37502</v>
      </c>
      <c r="C316" s="14" t="s">
        <v>474</v>
      </c>
      <c r="D316" s="32">
        <v>400</v>
      </c>
    </row>
    <row r="317" spans="1:4" x14ac:dyDescent="0.25">
      <c r="A317" s="14">
        <v>155</v>
      </c>
      <c r="B317" s="14">
        <v>37502</v>
      </c>
      <c r="C317" s="14" t="s">
        <v>474</v>
      </c>
      <c r="D317" s="32">
        <v>300</v>
      </c>
    </row>
    <row r="318" spans="1:4" x14ac:dyDescent="0.25">
      <c r="A318" s="14">
        <v>156</v>
      </c>
      <c r="B318" s="14">
        <v>37502</v>
      </c>
      <c r="C318" s="14" t="s">
        <v>474</v>
      </c>
      <c r="D318" s="32">
        <v>300</v>
      </c>
    </row>
    <row r="319" spans="1:4" x14ac:dyDescent="0.25">
      <c r="A319" s="14">
        <v>157</v>
      </c>
      <c r="B319" s="14">
        <v>37502</v>
      </c>
      <c r="C319" s="14" t="s">
        <v>474</v>
      </c>
      <c r="D319" s="32">
        <v>300</v>
      </c>
    </row>
    <row r="320" spans="1:4" x14ac:dyDescent="0.25">
      <c r="A320" s="14">
        <v>158</v>
      </c>
      <c r="B320" s="14">
        <v>37502</v>
      </c>
      <c r="C320" s="14" t="s">
        <v>474</v>
      </c>
      <c r="D320" s="32">
        <v>400</v>
      </c>
    </row>
    <row r="321" spans="1:4" x14ac:dyDescent="0.25">
      <c r="A321" s="14">
        <v>158</v>
      </c>
      <c r="B321" s="14">
        <v>37901</v>
      </c>
      <c r="C321" s="14" t="s">
        <v>475</v>
      </c>
      <c r="D321" s="32">
        <v>226</v>
      </c>
    </row>
    <row r="322" spans="1:4" x14ac:dyDescent="0.25">
      <c r="A322" s="14">
        <v>158</v>
      </c>
      <c r="B322" s="14">
        <v>26101</v>
      </c>
      <c r="C322" s="14" t="s">
        <v>476</v>
      </c>
      <c r="D322" s="32">
        <v>940</v>
      </c>
    </row>
    <row r="323" spans="1:4" x14ac:dyDescent="0.25">
      <c r="A323" s="14">
        <v>159</v>
      </c>
      <c r="B323" s="14">
        <v>37502</v>
      </c>
      <c r="C323" s="14" t="s">
        <v>474</v>
      </c>
      <c r="D323" s="32">
        <v>400</v>
      </c>
    </row>
    <row r="324" spans="1:4" x14ac:dyDescent="0.25">
      <c r="A324" s="14">
        <v>159</v>
      </c>
      <c r="B324" s="14">
        <v>37901</v>
      </c>
      <c r="C324" s="14" t="s">
        <v>475</v>
      </c>
      <c r="D324" s="32">
        <v>158</v>
      </c>
    </row>
    <row r="325" spans="1:4" x14ac:dyDescent="0.25">
      <c r="A325" s="14">
        <v>159</v>
      </c>
      <c r="B325" s="14">
        <v>26101</v>
      </c>
      <c r="C325" s="14" t="s">
        <v>476</v>
      </c>
      <c r="D325" s="32">
        <v>500</v>
      </c>
    </row>
    <row r="326" spans="1:4" x14ac:dyDescent="0.25">
      <c r="A326" s="14">
        <v>160</v>
      </c>
      <c r="B326" s="14">
        <v>37502</v>
      </c>
      <c r="C326" s="14" t="s">
        <v>474</v>
      </c>
      <c r="D326" s="32">
        <v>500</v>
      </c>
    </row>
    <row r="327" spans="1:4" x14ac:dyDescent="0.25">
      <c r="A327" s="14">
        <v>160</v>
      </c>
      <c r="B327" s="14">
        <v>37901</v>
      </c>
      <c r="C327" s="14" t="s">
        <v>475</v>
      </c>
      <c r="D327" s="32">
        <v>158</v>
      </c>
    </row>
    <row r="328" spans="1:4" x14ac:dyDescent="0.25">
      <c r="A328" s="14">
        <v>160</v>
      </c>
      <c r="B328" s="14">
        <v>26101</v>
      </c>
      <c r="C328" s="14" t="s">
        <v>476</v>
      </c>
      <c r="D328" s="32">
        <v>520</v>
      </c>
    </row>
    <row r="329" spans="1:4" x14ac:dyDescent="0.25">
      <c r="A329" s="14">
        <v>161</v>
      </c>
      <c r="B329" s="14">
        <v>37502</v>
      </c>
      <c r="C329" s="14" t="s">
        <v>474</v>
      </c>
      <c r="D329" s="32">
        <v>300</v>
      </c>
    </row>
    <row r="330" spans="1:4" x14ac:dyDescent="0.25">
      <c r="A330" s="14">
        <v>161</v>
      </c>
      <c r="B330" s="14">
        <v>26101</v>
      </c>
      <c r="C330" s="14" t="s">
        <v>476</v>
      </c>
      <c r="D330" s="32">
        <v>1500</v>
      </c>
    </row>
    <row r="331" spans="1:4" x14ac:dyDescent="0.25">
      <c r="A331" s="14">
        <v>162</v>
      </c>
      <c r="B331" s="14">
        <v>37502</v>
      </c>
      <c r="C331" s="14" t="s">
        <v>474</v>
      </c>
      <c r="D331" s="32">
        <v>300</v>
      </c>
    </row>
    <row r="332" spans="1:4" x14ac:dyDescent="0.25">
      <c r="A332" s="14">
        <v>162</v>
      </c>
      <c r="B332" s="14">
        <v>37901</v>
      </c>
      <c r="C332" s="14" t="s">
        <v>475</v>
      </c>
      <c r="D332" s="32">
        <v>316</v>
      </c>
    </row>
    <row r="333" spans="1:4" x14ac:dyDescent="0.25">
      <c r="A333" s="14">
        <v>162</v>
      </c>
      <c r="B333" s="14">
        <v>26101</v>
      </c>
      <c r="C333" s="14" t="s">
        <v>476</v>
      </c>
      <c r="D333" s="32">
        <v>684</v>
      </c>
    </row>
    <row r="334" spans="1:4" x14ac:dyDescent="0.25">
      <c r="A334" s="14">
        <v>163</v>
      </c>
      <c r="B334" s="14">
        <v>37502</v>
      </c>
      <c r="C334" s="14" t="s">
        <v>474</v>
      </c>
      <c r="D334" s="32">
        <v>300</v>
      </c>
    </row>
    <row r="335" spans="1:4" x14ac:dyDescent="0.25">
      <c r="A335" s="14">
        <v>163</v>
      </c>
      <c r="B335" s="14">
        <v>37901</v>
      </c>
      <c r="C335" s="14" t="s">
        <v>475</v>
      </c>
      <c r="D335" s="32">
        <v>158</v>
      </c>
    </row>
    <row r="336" spans="1:4" x14ac:dyDescent="0.25">
      <c r="A336" s="14">
        <v>163</v>
      </c>
      <c r="B336" s="14">
        <v>26101</v>
      </c>
      <c r="C336" s="14" t="s">
        <v>476</v>
      </c>
      <c r="D336" s="32">
        <v>842</v>
      </c>
    </row>
    <row r="337" spans="1:4" x14ac:dyDescent="0.25">
      <c r="A337" s="14">
        <v>164</v>
      </c>
      <c r="B337" s="14">
        <v>37502</v>
      </c>
      <c r="C337" s="14" t="s">
        <v>474</v>
      </c>
      <c r="D337" s="32">
        <v>300</v>
      </c>
    </row>
    <row r="338" spans="1:4" x14ac:dyDescent="0.25">
      <c r="A338" s="14">
        <v>164</v>
      </c>
      <c r="B338" s="14">
        <v>26101</v>
      </c>
      <c r="C338" s="14" t="s">
        <v>476</v>
      </c>
      <c r="D338" s="32">
        <v>1000</v>
      </c>
    </row>
    <row r="339" spans="1:4" x14ac:dyDescent="0.25">
      <c r="A339" s="14">
        <v>165</v>
      </c>
      <c r="B339" s="14">
        <v>37502</v>
      </c>
      <c r="C339" s="14" t="s">
        <v>474</v>
      </c>
      <c r="D339" s="32">
        <v>400</v>
      </c>
    </row>
    <row r="340" spans="1:4" x14ac:dyDescent="0.25">
      <c r="A340" s="14">
        <v>165</v>
      </c>
      <c r="B340" s="14">
        <v>26101</v>
      </c>
      <c r="C340" s="14" t="s">
        <v>476</v>
      </c>
      <c r="D340" s="32">
        <v>900</v>
      </c>
    </row>
    <row r="341" spans="1:4" x14ac:dyDescent="0.25">
      <c r="A341" s="14">
        <v>166</v>
      </c>
      <c r="B341" s="14">
        <v>37502</v>
      </c>
      <c r="C341" s="14" t="s">
        <v>474</v>
      </c>
      <c r="D341" s="32">
        <v>400</v>
      </c>
    </row>
    <row r="342" spans="1:4" x14ac:dyDescent="0.25">
      <c r="A342" s="14">
        <v>166</v>
      </c>
      <c r="B342" s="14">
        <v>37901</v>
      </c>
      <c r="C342" s="14" t="s">
        <v>475</v>
      </c>
      <c r="D342" s="32">
        <v>158</v>
      </c>
    </row>
    <row r="343" spans="1:4" x14ac:dyDescent="0.25">
      <c r="A343" s="14">
        <v>166</v>
      </c>
      <c r="B343" s="14">
        <v>26101</v>
      </c>
      <c r="C343" s="14" t="s">
        <v>476</v>
      </c>
      <c r="D343" s="32">
        <v>600</v>
      </c>
    </row>
    <row r="344" spans="1:4" x14ac:dyDescent="0.25">
      <c r="A344" s="14">
        <v>167</v>
      </c>
      <c r="B344" s="14">
        <v>37502</v>
      </c>
      <c r="C344" s="14" t="s">
        <v>474</v>
      </c>
      <c r="D344" s="32">
        <v>300</v>
      </c>
    </row>
    <row r="345" spans="1:4" x14ac:dyDescent="0.25">
      <c r="A345" s="14">
        <v>168</v>
      </c>
      <c r="B345" s="14">
        <v>37502</v>
      </c>
      <c r="C345" s="14" t="s">
        <v>474</v>
      </c>
      <c r="D345" s="32">
        <v>300</v>
      </c>
    </row>
    <row r="346" spans="1:4" x14ac:dyDescent="0.25">
      <c r="A346" s="14">
        <v>168</v>
      </c>
      <c r="B346" s="14">
        <v>37901</v>
      </c>
      <c r="C346" s="14" t="s">
        <v>475</v>
      </c>
      <c r="D346" s="32">
        <v>158</v>
      </c>
    </row>
    <row r="347" spans="1:4" x14ac:dyDescent="0.25">
      <c r="A347" s="14">
        <v>168</v>
      </c>
      <c r="B347" s="14">
        <v>26101</v>
      </c>
      <c r="C347" s="14" t="s">
        <v>476</v>
      </c>
      <c r="D347" s="32">
        <v>810</v>
      </c>
    </row>
    <row r="348" spans="1:4" x14ac:dyDescent="0.25">
      <c r="A348" s="14">
        <v>169</v>
      </c>
      <c r="B348" s="14">
        <v>37502</v>
      </c>
      <c r="C348" s="14" t="s">
        <v>474</v>
      </c>
      <c r="D348" s="32">
        <v>300</v>
      </c>
    </row>
    <row r="349" spans="1:4" x14ac:dyDescent="0.25">
      <c r="A349" s="14">
        <v>169</v>
      </c>
      <c r="B349" s="14">
        <v>26101</v>
      </c>
      <c r="C349" s="14" t="s">
        <v>476</v>
      </c>
      <c r="D349" s="32">
        <v>1000</v>
      </c>
    </row>
    <row r="350" spans="1:4" x14ac:dyDescent="0.25">
      <c r="A350" s="14">
        <v>170</v>
      </c>
      <c r="B350" s="14">
        <v>37502</v>
      </c>
      <c r="C350" s="14" t="s">
        <v>474</v>
      </c>
      <c r="D350" s="32">
        <v>300</v>
      </c>
    </row>
    <row r="351" spans="1:4" x14ac:dyDescent="0.25">
      <c r="A351" s="14">
        <v>170</v>
      </c>
      <c r="B351" s="14">
        <v>26101</v>
      </c>
      <c r="C351" s="14" t="s">
        <v>476</v>
      </c>
      <c r="D351" s="32">
        <v>400</v>
      </c>
    </row>
    <row r="352" spans="1:4" x14ac:dyDescent="0.25">
      <c r="A352" s="14">
        <v>171</v>
      </c>
      <c r="B352" s="14">
        <v>37502</v>
      </c>
      <c r="C352" s="14" t="s">
        <v>474</v>
      </c>
      <c r="D352" s="32">
        <v>300</v>
      </c>
    </row>
    <row r="353" spans="1:4" x14ac:dyDescent="0.25">
      <c r="A353" s="14">
        <v>171</v>
      </c>
      <c r="B353" s="14">
        <v>26101</v>
      </c>
      <c r="C353" s="14" t="s">
        <v>476</v>
      </c>
      <c r="D353" s="32">
        <v>700</v>
      </c>
    </row>
    <row r="354" spans="1:4" x14ac:dyDescent="0.25">
      <c r="A354" s="14">
        <v>172</v>
      </c>
      <c r="B354" s="14">
        <v>37502</v>
      </c>
      <c r="C354" s="14" t="s">
        <v>474</v>
      </c>
      <c r="D354" s="32">
        <v>300</v>
      </c>
    </row>
    <row r="355" spans="1:4" x14ac:dyDescent="0.25">
      <c r="A355" s="14">
        <v>172</v>
      </c>
      <c r="B355" s="14">
        <v>37901</v>
      </c>
      <c r="C355" s="14" t="s">
        <v>475</v>
      </c>
      <c r="D355" s="32">
        <v>68</v>
      </c>
    </row>
    <row r="356" spans="1:4" x14ac:dyDescent="0.25">
      <c r="A356" s="14">
        <v>172</v>
      </c>
      <c r="B356" s="14">
        <v>26101</v>
      </c>
      <c r="C356" s="14" t="s">
        <v>476</v>
      </c>
      <c r="D356" s="32">
        <v>1132</v>
      </c>
    </row>
    <row r="357" spans="1:4" x14ac:dyDescent="0.25">
      <c r="A357" s="14">
        <v>173</v>
      </c>
      <c r="B357" s="14">
        <v>37502</v>
      </c>
      <c r="C357" s="14" t="s">
        <v>474</v>
      </c>
      <c r="D357" s="32">
        <v>500</v>
      </c>
    </row>
    <row r="358" spans="1:4" x14ac:dyDescent="0.25">
      <c r="A358" s="14">
        <v>173</v>
      </c>
      <c r="B358" s="14">
        <v>37901</v>
      </c>
      <c r="C358" s="14" t="s">
        <v>475</v>
      </c>
      <c r="D358" s="32">
        <v>68</v>
      </c>
    </row>
    <row r="359" spans="1:4" x14ac:dyDescent="0.25">
      <c r="A359" s="14">
        <v>173</v>
      </c>
      <c r="B359" s="14">
        <v>26101</v>
      </c>
      <c r="C359" s="14" t="s">
        <v>476</v>
      </c>
      <c r="D359" s="32">
        <v>700</v>
      </c>
    </row>
    <row r="360" spans="1:4" x14ac:dyDescent="0.25">
      <c r="A360" s="14">
        <v>174</v>
      </c>
      <c r="B360" s="14">
        <v>37502</v>
      </c>
      <c r="C360" s="14" t="s">
        <v>474</v>
      </c>
      <c r="D360" s="3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2018-05-22T18:37:06Z</dcterms:created>
  <dcterms:modified xsi:type="dcterms:W3CDTF">2018-05-22T18:42:18Z</dcterms:modified>
</cp:coreProperties>
</file>