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162913"/>
</workbook>
</file>

<file path=xl/calcChain.xml><?xml version="1.0" encoding="utf-8"?>
<calcChain xmlns="http://schemas.openxmlformats.org/spreadsheetml/2006/main">
  <c r="L135" i="1" l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</calcChain>
</file>

<file path=xl/sharedStrings.xml><?xml version="1.0" encoding="utf-8"?>
<sst xmlns="http://schemas.openxmlformats.org/spreadsheetml/2006/main" count="1645" uniqueCount="525">
  <si>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</si>
  <si>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</si>
  <si>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</si>
  <si>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</si>
  <si>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</si>
  <si>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</si>
  <si>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</si>
  <si>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</si>
  <si>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</si>
  <si>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</si>
  <si>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</si>
  <si>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</si>
  <si>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</si>
  <si>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</si>
  <si>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</si>
  <si>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</si>
  <si>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</si>
  <si>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</si>
  <si>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</si>
  <si>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</si>
  <si>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</si>
  <si>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</si>
  <si>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</si>
  <si>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</si>
  <si>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</si>
  <si>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</si>
  <si>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</si>
  <si>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</si>
  <si>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</si>
  <si>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</si>
  <si>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</si>
  <si>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</si>
  <si>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</si>
  <si>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</si>
  <si>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</si>
  <si>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</si>
  <si>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</si>
  <si>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</si>
  <si>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</si>
  <si>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</si>
  <si>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</si>
  <si>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</si>
  <si>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</si>
  <si>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</si>
  <si>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</si>
  <si>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</si>
  <si>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</si>
  <si>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</si>
  <si>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</si>
  <si>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</si>
  <si>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</si>
  <si>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</si>
  <si>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</si>
  <si>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</si>
  <si>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</si>
  <si>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</si>
  <si>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</si>
  <si>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</si>
  <si>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</si>
  <si>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</si>
  <si>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</si>
  <si>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</si>
  <si>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</si>
  <si>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</si>
  <si>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</si>
  <si>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</si>
  <si>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</si>
  <si>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</si>
  <si>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</si>
  <si>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</si>
  <si>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</si>
  <si>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</si>
  <si>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</si>
  <si>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</si>
  <si>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</si>
  <si>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</si>
  <si>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</si>
  <si>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</si>
  <si>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</si>
  <si>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</si>
  <si>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</si>
  <si>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</si>
  <si>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</si>
  <si>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</si>
  <si>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</si>
  <si>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</si>
  <si>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</si>
  <si>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</si>
  <si>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</si>
  <si>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</si>
  <si>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</si>
  <si>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</si>
  <si>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</si>
  <si>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</si>
  <si>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</si>
  <si>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</si>
  <si>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</si>
  <si>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</si>
  <si>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</si>
  <si>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</si>
  <si>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</si>
  <si>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</si>
  <si>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</si>
  <si>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</si>
  <si>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</si>
  <si>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</si>
  <si>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</si>
  <si>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</si>
  <si>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</si>
  <si>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</si>
  <si>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</si>
  <si>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</si>
  <si>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</si>
  <si>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</si>
  <si>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</si>
  <si>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</si>
  <si>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</si>
  <si>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</si>
  <si>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</si>
  <si>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</si>
  <si>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</si>
  <si>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</si>
  <si>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</si>
  <si>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</si>
  <si>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</si>
  <si>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</si>
  <si>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</si>
  <si>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</si>
  <si>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</si>
  <si>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</si>
  <si>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</si>
  <si>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</si>
  <si>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</si>
  <si>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</si>
  <si>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</si>
  <si>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</si>
  <si>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</si>
  <si>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</si>
  <si>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</si>
  <si>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</si>
  <si>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</si>
  <si>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</si>
  <si>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</si>
  <si>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</si>
  <si>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</si>
  <si>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</si>
  <si>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</si>
  <si>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</si>
  <si>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</si>
  <si>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</si>
  <si>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</si>
  <si>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</si>
  <si>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</si>
  <si>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</si>
  <si>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</si>
  <si>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</si>
  <si>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</si>
  <si>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octubre-diciembre</t>
  </si>
  <si>
    <t>Rector</t>
  </si>
  <si>
    <t>Rectoria</t>
  </si>
  <si>
    <t>Salvador Raul</t>
  </si>
  <si>
    <t>Gonzalez</t>
  </si>
  <si>
    <t>Valenzuela</t>
  </si>
  <si>
    <t>Director de Administacion  y  finanzas</t>
  </si>
  <si>
    <t>Administracion y  Finanzas</t>
  </si>
  <si>
    <t xml:space="preserve">Servando </t>
  </si>
  <si>
    <t>Sanchez</t>
  </si>
  <si>
    <t>Carrizosa</t>
  </si>
  <si>
    <t>Director de planeacion y evaluacion</t>
  </si>
  <si>
    <t>Filiberto</t>
  </si>
  <si>
    <t xml:space="preserve">Quintero </t>
  </si>
  <si>
    <t>Lopez</t>
  </si>
  <si>
    <t>Director de  vinculacion y  extencion  universitaria</t>
  </si>
  <si>
    <t>Director Academico</t>
  </si>
  <si>
    <t>Claudia</t>
  </si>
  <si>
    <t xml:space="preserve">valdez </t>
  </si>
  <si>
    <t xml:space="preserve">Luis Fernando </t>
  </si>
  <si>
    <t>Garcia</t>
  </si>
  <si>
    <t>Lares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</si>
  <si>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</si>
  <si>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</si>
  <si>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</si>
  <si>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</si>
  <si>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</si>
  <si>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</si>
  <si>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</si>
  <si>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</si>
  <si>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</si>
  <si>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</si>
  <si>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</si>
  <si>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</si>
  <si>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</si>
  <si>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</si>
  <si>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</si>
  <si>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</si>
  <si>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</si>
  <si>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</si>
  <si>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</si>
  <si>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</si>
  <si>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</si>
  <si>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</si>
  <si>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</si>
  <si>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Jefe de Oficina de Promoción </t>
  </si>
  <si>
    <t xml:space="preserve">Karen Jissel </t>
  </si>
  <si>
    <t xml:space="preserve">Soto </t>
  </si>
  <si>
    <t xml:space="preserve">Rivera </t>
  </si>
  <si>
    <t xml:space="preserve">Coordinador de Recursos Humanos </t>
  </si>
  <si>
    <t xml:space="preserve"> María Guadalupe</t>
  </si>
  <si>
    <t xml:space="preserve"> Corona </t>
  </si>
  <si>
    <t>Torres</t>
  </si>
  <si>
    <t xml:space="preserve">Coordinadora del Área de Planeación </t>
  </si>
  <si>
    <t xml:space="preserve"> María de los Angeles </t>
  </si>
  <si>
    <t>García</t>
  </si>
  <si>
    <t>Rangel</t>
  </si>
  <si>
    <t>Coordinación Servicios Estudiantiles</t>
  </si>
  <si>
    <t xml:space="preserve">Alberto Alexy </t>
  </si>
  <si>
    <t>lopez</t>
  </si>
  <si>
    <t xml:space="preserve">Coordinador de Actividades Extracurriculares </t>
  </si>
  <si>
    <t xml:space="preserve"> María Luisa </t>
  </si>
  <si>
    <t xml:space="preserve">Rentería </t>
  </si>
  <si>
    <t>Badilla</t>
  </si>
  <si>
    <t xml:space="preserve">Coordinador de Contratos y Licitaciones </t>
  </si>
  <si>
    <t xml:space="preserve"> Kessia Yameli </t>
  </si>
  <si>
    <t>Armendariz</t>
  </si>
  <si>
    <t xml:space="preserve"> Gracia </t>
  </si>
  <si>
    <t>Coordinación del Depto. Psicopedagógico</t>
  </si>
  <si>
    <t xml:space="preserve"> Heberth </t>
  </si>
  <si>
    <t xml:space="preserve">Vargas </t>
  </si>
  <si>
    <t>Mendoza</t>
  </si>
  <si>
    <t xml:space="preserve">Coordinación de Contabilidad </t>
  </si>
  <si>
    <t xml:space="preserve"> Mónica Saarai  </t>
  </si>
  <si>
    <t xml:space="preserve">Arenas </t>
  </si>
  <si>
    <t>Camacho</t>
  </si>
  <si>
    <t xml:space="preserve">Jefe de Oficina de Tecnologías de la Información y Comunicación 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</si>
  <si>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</si>
  <si>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</si>
  <si>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</si>
  <si>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</si>
  <si>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</si>
  <si>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</si>
  <si>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</si>
  <si>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>Gloria Isabel</t>
  </si>
  <si>
    <t>Delgado</t>
  </si>
  <si>
    <t>Martinez</t>
  </si>
  <si>
    <t xml:space="preserve">Nilza Dalila </t>
  </si>
  <si>
    <t>Colossio</t>
  </si>
  <si>
    <t xml:space="preserve"> Sotelo </t>
  </si>
  <si>
    <t xml:space="preserve">Jefe de Oficina del Área Académica </t>
  </si>
  <si>
    <t xml:space="preserve">Martina Lorena </t>
  </si>
  <si>
    <t>Morales</t>
  </si>
  <si>
    <t xml:space="preserve"> Ramírez </t>
  </si>
  <si>
    <t xml:space="preserve">Técnico en Contabilidad </t>
  </si>
  <si>
    <t xml:space="preserve">Jose Ramón </t>
  </si>
  <si>
    <t xml:space="preserve">Villegas </t>
  </si>
  <si>
    <t xml:space="preserve">Trejo </t>
  </si>
  <si>
    <t>Secretaria de Rector</t>
  </si>
  <si>
    <t xml:space="preserve">Mabel Adriana </t>
  </si>
  <si>
    <t xml:space="preserve">Secretaria de Director de Área </t>
  </si>
  <si>
    <t xml:space="preserve">Eutilia Guadalupe </t>
  </si>
  <si>
    <t xml:space="preserve">Olivares </t>
  </si>
  <si>
    <t xml:space="preserve">Velázquez  </t>
  </si>
  <si>
    <t>Analista Administrativo</t>
  </si>
  <si>
    <t>Manuel de Jesus</t>
  </si>
  <si>
    <t xml:space="preserve"> Vazquez </t>
  </si>
  <si>
    <t>Rascon</t>
  </si>
  <si>
    <t xml:space="preserve">Noelia </t>
  </si>
  <si>
    <t xml:space="preserve">Ochoa 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</si>
  <si>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</si>
  <si>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</si>
  <si>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</si>
  <si>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</si>
  <si>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</si>
  <si>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</si>
  <si>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</si>
  <si>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</si>
  <si>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</si>
  <si>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</si>
  <si>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 xml:space="preserve">Lopez </t>
  </si>
  <si>
    <t>Apodaca</t>
  </si>
  <si>
    <t xml:space="preserve">Yasmira Nelithza </t>
  </si>
  <si>
    <t xml:space="preserve">Lara </t>
  </si>
  <si>
    <t>Hariz</t>
  </si>
  <si>
    <t>Jefe de Servicios de Mantenimiento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</si>
  <si>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</si>
  <si>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</si>
  <si>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</si>
  <si>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</si>
  <si>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</si>
  <si>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</si>
  <si>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>Chofer Administrativo</t>
  </si>
  <si>
    <t xml:space="preserve">José Julian </t>
  </si>
  <si>
    <t>Hernández</t>
  </si>
  <si>
    <t xml:space="preserve"> Márquez 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</si>
  <si>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</si>
  <si>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</si>
  <si>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</si>
  <si>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</si>
  <si>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</si>
  <si>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</si>
  <si>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</si>
  <si>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</si>
  <si>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</si>
  <si>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</si>
  <si>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</si>
  <si>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</si>
  <si>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</si>
  <si>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</si>
  <si>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</si>
  <si>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</si>
  <si>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</si>
  <si>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</si>
  <si>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</si>
  <si>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</si>
  <si>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</si>
  <si>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</si>
  <si>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</si>
  <si>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</si>
  <si>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</si>
  <si>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</si>
  <si>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</si>
  <si>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</si>
  <si>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</si>
  <si>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</si>
  <si>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</si>
  <si>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</si>
  <si>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</si>
  <si>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</si>
  <si>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</si>
  <si>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</si>
  <si>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</si>
  <si>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</si>
  <si>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Ricardo Alejandro</t>
  </si>
  <si>
    <t xml:space="preserve">soto </t>
  </si>
  <si>
    <t>N/A</t>
  </si>
  <si>
    <t xml:space="preserve"> Rubicelia </t>
  </si>
  <si>
    <t xml:space="preserve">Ibarra  </t>
  </si>
  <si>
    <t>Mariela</t>
  </si>
  <si>
    <t>Contreras</t>
  </si>
  <si>
    <t>Quezada</t>
  </si>
  <si>
    <t>Mario Alfredo</t>
  </si>
  <si>
    <t>Robles</t>
  </si>
  <si>
    <t>Quiñonez</t>
  </si>
  <si>
    <t xml:space="preserve">  David </t>
  </si>
  <si>
    <t xml:space="preserve"> Jaramillo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</si>
  <si>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</si>
  <si>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</si>
  <si>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</si>
  <si>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</si>
  <si>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</si>
  <si>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</si>
  <si>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</si>
  <si>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</si>
  <si>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</si>
  <si>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</si>
  <si>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</si>
  <si>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</si>
  <si>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</si>
  <si>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</si>
  <si>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</si>
  <si>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</si>
  <si>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</si>
  <si>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</si>
  <si>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</si>
  <si>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</si>
  <si>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</si>
  <si>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</si>
  <si>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</si>
  <si>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</si>
  <si>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</si>
  <si>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</si>
  <si>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</si>
  <si>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</si>
  <si>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</si>
  <si>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</si>
  <si>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</si>
  <si>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</si>
  <si>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</si>
  <si>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</si>
  <si>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</si>
  <si>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</si>
  <si>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</si>
  <si>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</si>
  <si>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</si>
  <si>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</si>
  <si>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</si>
  <si>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</si>
  <si>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</si>
  <si>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</si>
  <si>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</si>
  <si>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</si>
  <si>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</si>
  <si>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</si>
  <si>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</si>
  <si>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</si>
  <si>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</si>
  <si>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</si>
  <si>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</si>
  <si>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</si>
  <si>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</si>
  <si>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</si>
  <si>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</si>
  <si>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</si>
  <si>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</si>
  <si>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</si>
  <si>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</si>
  <si>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</si>
  <si>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</si>
  <si>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</si>
  <si>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</si>
  <si>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</si>
  <si>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</si>
  <si>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</si>
  <si>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</si>
  <si>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</si>
  <si>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</si>
  <si>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</si>
  <si>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</si>
  <si>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</si>
  <si>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</si>
  <si>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</si>
  <si>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</si>
  <si>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</si>
  <si>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</si>
  <si>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</si>
  <si>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Vargas</t>
  </si>
  <si>
    <t xml:space="preserve">Edith Yuridia </t>
  </si>
  <si>
    <t xml:space="preserve">Franco </t>
  </si>
  <si>
    <t>Maria De Los Angeles</t>
  </si>
  <si>
    <t>Aguirre</t>
  </si>
  <si>
    <t>Olivas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</si>
  <si>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</si>
  <si>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</si>
  <si>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</si>
  <si>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</si>
  <si>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</si>
  <si>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</si>
  <si>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</si>
  <si>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</si>
  <si>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</si>
  <si>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</si>
  <si>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</si>
  <si>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</si>
  <si>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</si>
  <si>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Alma Gabriela</t>
  </si>
  <si>
    <t>Herrera</t>
  </si>
  <si>
    <t>Igor</t>
  </si>
  <si>
    <t xml:space="preserve">Castañeda </t>
  </si>
  <si>
    <t>Yerenia Coral</t>
  </si>
  <si>
    <t>flores</t>
  </si>
  <si>
    <t>Cazares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</si>
  <si>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</si>
  <si>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</si>
  <si>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</si>
  <si>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</si>
  <si>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</si>
  <si>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</si>
  <si>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</si>
  <si>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</si>
  <si>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>Fernando Enrique</t>
  </si>
  <si>
    <t>Saucedo</t>
  </si>
  <si>
    <t>Delgadillo</t>
  </si>
  <si>
    <t>Carol Beatriz</t>
  </si>
  <si>
    <t>Margarita</t>
  </si>
  <si>
    <t>fletes</t>
  </si>
  <si>
    <t>Carlos Armando</t>
  </si>
  <si>
    <t>Parra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</si>
  <si>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</si>
  <si>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</si>
  <si>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</si>
  <si>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</si>
  <si>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</si>
  <si>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</si>
  <si>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</si>
  <si>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</si>
  <si>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Jesus Manuel</t>
  </si>
  <si>
    <t>Direcccion</t>
  </si>
  <si>
    <t>Subdireccion de la  carrera de OCI e Ingenieria  logistica  internacional</t>
  </si>
  <si>
    <t>Direccion  Academica</t>
  </si>
  <si>
    <t>Jefe del departamento de  Contabilidad</t>
  </si>
  <si>
    <t>Administracion y Finanzas</t>
  </si>
  <si>
    <t xml:space="preserve">Coordinador de Extensión Universitaria </t>
  </si>
  <si>
    <t>Maricela</t>
  </si>
  <si>
    <t>Dorado</t>
  </si>
  <si>
    <t>Escobedo</t>
  </si>
  <si>
    <t>Martha  Angelica</t>
  </si>
  <si>
    <t>Rodriguez</t>
  </si>
  <si>
    <t>Guerrero</t>
  </si>
  <si>
    <t>Profesor  de Tiempo Completo</t>
  </si>
  <si>
    <t>Profesor por  Asignatura</t>
  </si>
  <si>
    <t>Reyes</t>
  </si>
  <si>
    <t>Gaxiola</t>
  </si>
  <si>
    <t>Ederl Alberto</t>
  </si>
  <si>
    <t>Maria Concepcion</t>
  </si>
  <si>
    <t>Quintero</t>
  </si>
  <si>
    <t>Duron</t>
  </si>
  <si>
    <t>Heberth</t>
  </si>
  <si>
    <t>Rendon</t>
  </si>
  <si>
    <t>Rocio Mariel</t>
  </si>
  <si>
    <t xml:space="preserve">Real </t>
  </si>
  <si>
    <t>Oscar</t>
  </si>
  <si>
    <t xml:space="preserve">Barron </t>
  </si>
  <si>
    <t>Martin</t>
  </si>
  <si>
    <t>Luis Fracisco</t>
  </si>
  <si>
    <t xml:space="preserve">Muros </t>
  </si>
  <si>
    <t>Andrea</t>
  </si>
  <si>
    <t>Ruiz</t>
  </si>
  <si>
    <t>Yajaira Liney</t>
  </si>
  <si>
    <t>Salazar</t>
  </si>
  <si>
    <t>Missael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</si>
  <si>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</si>
  <si>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</si>
  <si>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</si>
  <si>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</si>
  <si>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</si>
  <si>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</si>
  <si>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</si>
  <si>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</si>
  <si>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</si>
  <si>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Arce</t>
  </si>
  <si>
    <t>Gema Yasdeth</t>
  </si>
  <si>
    <t>Fabiola Elizabeth</t>
  </si>
  <si>
    <t xml:space="preserve">Guerrero </t>
  </si>
  <si>
    <t>Cesar Eleazar</t>
  </si>
  <si>
    <t>Fuentes</t>
  </si>
  <si>
    <t>Elias 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</si>
</sst>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14" fontId="0" fillId="0" borderId="0" xfId="0" applyNumberFormat="1"/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julio-sept/LTAI_Art81_FII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G43" zoomScale="90" zoomScaleNormal="90" workbookViewId="0">
      <selection activeCell="I123" sqref="I1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2019</v>
      </c>
      <c r="B8" t="s">
        <v>157</v>
      </c>
      <c r="C8" t="s">
        <v>81</v>
      </c>
      <c r="D8" s="4">
        <v>13</v>
      </c>
      <c r="E8" s="4" t="s">
        <v>159</v>
      </c>
      <c r="F8" s="4" t="s">
        <v>158</v>
      </c>
      <c r="G8" s="4" t="s">
        <v>159</v>
      </c>
      <c r="H8" s="4" t="s">
        <v>160</v>
      </c>
      <c r="I8" s="4" t="s">
        <v>161</v>
      </c>
      <c r="J8" s="4" t="s">
        <v>162</v>
      </c>
      <c r="K8" s="3" t="s">
        <v>91</v>
      </c>
      <c r="L8" s="9">
        <v>58969.06</v>
      </c>
      <c r="M8" s="9">
        <v>58969.06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7">
        <v>43843</v>
      </c>
      <c r="AC8" t="s">
        <v>164</v>
      </c>
      <c r="AD8" s="8">
        <v>2020</v>
      </c>
      <c r="AE8" s="7">
        <v>43843</v>
      </c>
    </row>
    <row r="9" spans="1:32" ht="45" x14ac:dyDescent="0.25">
      <c r="A9">
        <v>2019</v>
      </c>
      <c r="B9" t="s">
        <v>157</v>
      </c>
      <c r="C9" t="s">
        <v>81</v>
      </c>
      <c r="D9" s="4">
        <v>11</v>
      </c>
      <c r="E9" s="6" t="s">
        <v>163</v>
      </c>
      <c r="F9" s="4" t="s">
        <v>475</v>
      </c>
      <c r="G9" s="6" t="s">
        <v>163</v>
      </c>
      <c r="H9" s="4" t="s">
        <v>165</v>
      </c>
      <c r="I9" s="4" t="s">
        <v>166</v>
      </c>
      <c r="J9" s="4" t="s">
        <v>167</v>
      </c>
      <c r="K9" s="3" t="s">
        <v>91</v>
      </c>
      <c r="L9" s="9">
        <v>313370.95</v>
      </c>
      <c r="M9" s="9">
        <v>313370.95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7">
        <v>43843</v>
      </c>
      <c r="AC9" t="s">
        <v>164</v>
      </c>
      <c r="AD9" s="8">
        <v>2020</v>
      </c>
      <c r="AE9" s="7">
        <v>43843</v>
      </c>
    </row>
    <row r="10" spans="1:32" ht="45" x14ac:dyDescent="0.25">
      <c r="A10">
        <v>2019</v>
      </c>
      <c r="B10" t="s">
        <v>157</v>
      </c>
      <c r="C10" t="s">
        <v>81</v>
      </c>
      <c r="D10" s="4">
        <v>11</v>
      </c>
      <c r="E10" s="6" t="s">
        <v>168</v>
      </c>
      <c r="F10" s="4" t="s">
        <v>475</v>
      </c>
      <c r="G10" s="6" t="s">
        <v>168</v>
      </c>
      <c r="H10" s="4" t="s">
        <v>169</v>
      </c>
      <c r="I10" s="4" t="s">
        <v>170</v>
      </c>
      <c r="J10" s="4" t="s">
        <v>171</v>
      </c>
      <c r="K10" s="3" t="s">
        <v>91</v>
      </c>
      <c r="L10" s="9">
        <v>313370.95</v>
      </c>
      <c r="M10" s="9">
        <v>313370.95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 s="7">
        <v>43843</v>
      </c>
      <c r="AC10" t="s">
        <v>164</v>
      </c>
      <c r="AD10" s="8">
        <v>2020</v>
      </c>
      <c r="AE10" s="7">
        <v>43843</v>
      </c>
    </row>
    <row r="11" spans="1:32" ht="60" x14ac:dyDescent="0.25">
      <c r="A11">
        <v>2019</v>
      </c>
      <c r="B11" t="s">
        <v>157</v>
      </c>
      <c r="C11" t="s">
        <v>81</v>
      </c>
      <c r="D11" s="4">
        <v>11</v>
      </c>
      <c r="E11" s="6" t="s">
        <v>172</v>
      </c>
      <c r="F11" s="4" t="s">
        <v>475</v>
      </c>
      <c r="G11" s="6" t="s">
        <v>172</v>
      </c>
      <c r="H11" s="4" t="s">
        <v>474</v>
      </c>
      <c r="I11" s="4" t="s">
        <v>295</v>
      </c>
      <c r="J11" s="4" t="s">
        <v>465</v>
      </c>
      <c r="K11" s="3" t="s">
        <v>91</v>
      </c>
      <c r="L11" s="9">
        <v>313370.95</v>
      </c>
      <c r="M11" s="9">
        <v>313370.95</v>
      </c>
      <c r="N11">
        <v>3</v>
      </c>
      <c r="O11">
        <v>3</v>
      </c>
      <c r="P11">
        <v>3</v>
      </c>
      <c r="Q11">
        <v>3</v>
      </c>
      <c r="R11">
        <v>3</v>
      </c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 s="7">
        <v>43843</v>
      </c>
      <c r="AC11" t="s">
        <v>164</v>
      </c>
      <c r="AD11" s="8">
        <v>2020</v>
      </c>
      <c r="AE11" s="7">
        <v>43843</v>
      </c>
    </row>
    <row r="12" spans="1:32" x14ac:dyDescent="0.25">
      <c r="A12">
        <v>2019</v>
      </c>
      <c r="B12" t="s">
        <v>157</v>
      </c>
      <c r="C12" t="s">
        <v>81</v>
      </c>
      <c r="D12" s="4">
        <v>11</v>
      </c>
      <c r="E12" s="4" t="s">
        <v>173</v>
      </c>
      <c r="F12" s="4" t="s">
        <v>475</v>
      </c>
      <c r="G12" s="4" t="s">
        <v>173</v>
      </c>
      <c r="H12" s="4" t="s">
        <v>174</v>
      </c>
      <c r="I12" s="4" t="s">
        <v>175</v>
      </c>
      <c r="J12" s="4" t="s">
        <v>171</v>
      </c>
      <c r="K12" s="3" t="s">
        <v>91</v>
      </c>
      <c r="L12" s="9">
        <v>313370.95</v>
      </c>
      <c r="M12" s="9">
        <v>313370.95</v>
      </c>
      <c r="N12">
        <v>4</v>
      </c>
      <c r="O12">
        <v>4</v>
      </c>
      <c r="P12">
        <v>4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 s="7">
        <v>43843</v>
      </c>
      <c r="AC12" t="s">
        <v>164</v>
      </c>
      <c r="AD12" s="8">
        <v>2020</v>
      </c>
      <c r="AE12" s="7">
        <v>43843</v>
      </c>
    </row>
    <row r="13" spans="1:32" ht="60" x14ac:dyDescent="0.25">
      <c r="A13">
        <v>2019</v>
      </c>
      <c r="B13" t="s">
        <v>157</v>
      </c>
      <c r="C13" t="s">
        <v>81</v>
      </c>
      <c r="D13" s="4">
        <v>10</v>
      </c>
      <c r="E13" s="6" t="s">
        <v>476</v>
      </c>
      <c r="F13" s="6" t="s">
        <v>476</v>
      </c>
      <c r="G13" s="6" t="s">
        <v>477</v>
      </c>
      <c r="H13" s="4" t="s">
        <v>176</v>
      </c>
      <c r="I13" s="4" t="s">
        <v>177</v>
      </c>
      <c r="J13" s="4" t="s">
        <v>178</v>
      </c>
      <c r="K13" s="3" t="s">
        <v>91</v>
      </c>
      <c r="L13" s="9">
        <v>32437.55</v>
      </c>
      <c r="M13" s="9">
        <v>32437.55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>
        <v>5</v>
      </c>
      <c r="Z13">
        <v>5</v>
      </c>
      <c r="AA13">
        <v>5</v>
      </c>
      <c r="AB13" s="7">
        <v>43843</v>
      </c>
      <c r="AC13" t="s">
        <v>164</v>
      </c>
      <c r="AD13" s="8">
        <v>2020</v>
      </c>
      <c r="AE13" s="7">
        <v>43843</v>
      </c>
    </row>
    <row r="14" spans="1:32" ht="45" x14ac:dyDescent="0.25">
      <c r="A14">
        <v>2019</v>
      </c>
      <c r="B14" t="s">
        <v>157</v>
      </c>
      <c r="C14" t="s">
        <v>81</v>
      </c>
      <c r="D14" s="4">
        <v>10</v>
      </c>
      <c r="E14" s="6" t="s">
        <v>179</v>
      </c>
      <c r="F14" s="6" t="s">
        <v>179</v>
      </c>
      <c r="G14" s="6" t="s">
        <v>477</v>
      </c>
      <c r="H14" s="4" t="s">
        <v>180</v>
      </c>
      <c r="I14" s="4" t="s">
        <v>181</v>
      </c>
      <c r="J14" s="4" t="s">
        <v>182</v>
      </c>
      <c r="K14" s="3" t="s">
        <v>91</v>
      </c>
      <c r="L14" s="9">
        <v>32437.55</v>
      </c>
      <c r="M14" s="9">
        <v>32437.55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7">
        <v>43843</v>
      </c>
      <c r="AC14" t="s">
        <v>164</v>
      </c>
      <c r="AD14" s="8">
        <v>2020</v>
      </c>
      <c r="AE14" s="7">
        <v>43843</v>
      </c>
    </row>
    <row r="15" spans="1:32" ht="60" x14ac:dyDescent="0.25">
      <c r="A15">
        <v>2019</v>
      </c>
      <c r="B15" t="s">
        <v>157</v>
      </c>
      <c r="C15" t="s">
        <v>81</v>
      </c>
      <c r="D15" s="4">
        <v>10</v>
      </c>
      <c r="E15" s="6" t="s">
        <v>183</v>
      </c>
      <c r="F15" s="6" t="s">
        <v>183</v>
      </c>
      <c r="G15" s="6" t="s">
        <v>477</v>
      </c>
      <c r="H15" s="4" t="s">
        <v>184</v>
      </c>
      <c r="I15" s="4" t="s">
        <v>185</v>
      </c>
      <c r="J15" s="4" t="s">
        <v>186</v>
      </c>
      <c r="K15" s="3" t="s">
        <v>91</v>
      </c>
      <c r="L15" s="9">
        <v>32437.55</v>
      </c>
      <c r="M15" s="9">
        <v>32437.55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 s="7">
        <v>43843</v>
      </c>
      <c r="AC15" t="s">
        <v>164</v>
      </c>
      <c r="AD15" s="8">
        <v>2020</v>
      </c>
      <c r="AE15" s="7">
        <v>43843</v>
      </c>
    </row>
    <row r="16" spans="1:32" ht="60" x14ac:dyDescent="0.25">
      <c r="A16">
        <v>2019</v>
      </c>
      <c r="B16" t="s">
        <v>157</v>
      </c>
      <c r="C16" t="s">
        <v>81</v>
      </c>
      <c r="D16" s="4">
        <v>10</v>
      </c>
      <c r="E16" s="6" t="s">
        <v>187</v>
      </c>
      <c r="F16" s="6" t="s">
        <v>187</v>
      </c>
      <c r="G16" s="6" t="s">
        <v>477</v>
      </c>
      <c r="H16" s="4" t="s">
        <v>188</v>
      </c>
      <c r="I16" s="4" t="s">
        <v>189</v>
      </c>
      <c r="J16" s="4" t="s">
        <v>190</v>
      </c>
      <c r="K16" s="3" t="s">
        <v>91</v>
      </c>
      <c r="L16" s="9">
        <v>32437.55</v>
      </c>
      <c r="M16" s="9">
        <v>32437.55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 s="7">
        <v>43843</v>
      </c>
      <c r="AC16" t="s">
        <v>164</v>
      </c>
      <c r="AD16" s="8">
        <v>2020</v>
      </c>
      <c r="AE16" s="7">
        <v>43843</v>
      </c>
    </row>
    <row r="17" spans="1:31" ht="45" x14ac:dyDescent="0.25">
      <c r="A17">
        <v>2019</v>
      </c>
      <c r="B17" t="s">
        <v>157</v>
      </c>
      <c r="C17" t="s">
        <v>81</v>
      </c>
      <c r="D17" s="4">
        <v>9</v>
      </c>
      <c r="E17" s="6" t="s">
        <v>191</v>
      </c>
      <c r="F17" s="6" t="s">
        <v>191</v>
      </c>
      <c r="G17" s="6" t="s">
        <v>159</v>
      </c>
      <c r="H17" s="4" t="s">
        <v>192</v>
      </c>
      <c r="I17" s="4" t="s">
        <v>193</v>
      </c>
      <c r="J17" s="4" t="s">
        <v>194</v>
      </c>
      <c r="K17" s="3" t="s">
        <v>91</v>
      </c>
      <c r="L17" s="9">
        <v>23571.55</v>
      </c>
      <c r="M17" s="9">
        <v>23571.55</v>
      </c>
      <c r="N17">
        <v>4</v>
      </c>
      <c r="O17">
        <v>4</v>
      </c>
      <c r="P17">
        <v>4</v>
      </c>
      <c r="Q17">
        <v>4</v>
      </c>
      <c r="R17">
        <v>4</v>
      </c>
      <c r="S17">
        <v>4</v>
      </c>
      <c r="T17">
        <v>4</v>
      </c>
      <c r="U17">
        <v>4</v>
      </c>
      <c r="V17">
        <v>4</v>
      </c>
      <c r="W17">
        <v>4</v>
      </c>
      <c r="X17">
        <v>4</v>
      </c>
      <c r="Y17">
        <v>4</v>
      </c>
      <c r="Z17">
        <v>4</v>
      </c>
      <c r="AA17">
        <v>4</v>
      </c>
      <c r="AB17" s="7">
        <v>43843</v>
      </c>
      <c r="AC17" t="s">
        <v>164</v>
      </c>
      <c r="AD17" s="8">
        <v>2020</v>
      </c>
      <c r="AE17" s="7">
        <v>43843</v>
      </c>
    </row>
    <row r="18" spans="1:31" ht="45" x14ac:dyDescent="0.25">
      <c r="A18">
        <v>2019</v>
      </c>
      <c r="B18" t="s">
        <v>157</v>
      </c>
      <c r="C18" t="s">
        <v>81</v>
      </c>
      <c r="D18" s="4">
        <v>9</v>
      </c>
      <c r="E18" s="6" t="s">
        <v>478</v>
      </c>
      <c r="F18" s="6" t="s">
        <v>478</v>
      </c>
      <c r="G18" s="6" t="s">
        <v>479</v>
      </c>
      <c r="H18" s="4" t="s">
        <v>195</v>
      </c>
      <c r="I18" s="4" t="s">
        <v>196</v>
      </c>
      <c r="J18" s="4" t="s">
        <v>197</v>
      </c>
      <c r="K18" s="3" t="s">
        <v>91</v>
      </c>
      <c r="L18" s="9">
        <v>23571.55</v>
      </c>
      <c r="M18" s="9">
        <v>23571.55</v>
      </c>
      <c r="N18">
        <v>5</v>
      </c>
      <c r="O18">
        <v>5</v>
      </c>
      <c r="P18">
        <v>5</v>
      </c>
      <c r="Q18">
        <v>5</v>
      </c>
      <c r="R18">
        <v>5</v>
      </c>
      <c r="S18">
        <v>5</v>
      </c>
      <c r="T18">
        <v>5</v>
      </c>
      <c r="U18">
        <v>5</v>
      </c>
      <c r="V18">
        <v>5</v>
      </c>
      <c r="W18">
        <v>5</v>
      </c>
      <c r="X18">
        <v>5</v>
      </c>
      <c r="Y18">
        <v>5</v>
      </c>
      <c r="Z18">
        <v>5</v>
      </c>
      <c r="AA18">
        <v>5</v>
      </c>
      <c r="AB18" s="7">
        <v>43843</v>
      </c>
      <c r="AC18" t="s">
        <v>164</v>
      </c>
      <c r="AD18" s="8">
        <v>2020</v>
      </c>
      <c r="AE18" s="7">
        <v>43843</v>
      </c>
    </row>
    <row r="19" spans="1:31" ht="45" x14ac:dyDescent="0.25">
      <c r="A19">
        <v>2019</v>
      </c>
      <c r="B19" t="s">
        <v>157</v>
      </c>
      <c r="C19" t="s">
        <v>81</v>
      </c>
      <c r="D19" s="4">
        <v>5</v>
      </c>
      <c r="E19" s="13" t="s">
        <v>198</v>
      </c>
      <c r="F19" s="13" t="s">
        <v>198</v>
      </c>
      <c r="G19" s="6" t="s">
        <v>479</v>
      </c>
      <c r="H19" s="9" t="s">
        <v>199</v>
      </c>
      <c r="I19" s="9" t="s">
        <v>200</v>
      </c>
      <c r="J19" s="9" t="s">
        <v>201</v>
      </c>
      <c r="K19" s="3" t="s">
        <v>91</v>
      </c>
      <c r="L19" s="9">
        <v>14455</v>
      </c>
      <c r="M19" s="9">
        <v>14455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7">
        <v>43843</v>
      </c>
      <c r="AC19" t="s">
        <v>164</v>
      </c>
      <c r="AD19" s="8">
        <v>2020</v>
      </c>
      <c r="AE19" s="7">
        <v>43843</v>
      </c>
    </row>
    <row r="20" spans="1:31" ht="30" x14ac:dyDescent="0.25">
      <c r="A20">
        <v>2019</v>
      </c>
      <c r="B20" t="s">
        <v>157</v>
      </c>
      <c r="C20" t="s">
        <v>81</v>
      </c>
      <c r="D20" s="4">
        <v>5</v>
      </c>
      <c r="E20" s="13" t="s">
        <v>206</v>
      </c>
      <c r="F20" s="13" t="s">
        <v>206</v>
      </c>
      <c r="G20" s="6" t="s">
        <v>479</v>
      </c>
      <c r="H20" s="9" t="s">
        <v>203</v>
      </c>
      <c r="I20" s="9" t="s">
        <v>204</v>
      </c>
      <c r="J20" s="9" t="s">
        <v>205</v>
      </c>
      <c r="K20" s="3" t="s">
        <v>91</v>
      </c>
      <c r="L20" s="9">
        <v>14455</v>
      </c>
      <c r="M20" s="9">
        <v>14455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 s="7">
        <v>43843</v>
      </c>
      <c r="AC20" t="s">
        <v>164</v>
      </c>
      <c r="AD20" s="8">
        <v>2020</v>
      </c>
      <c r="AE20" s="7">
        <v>43843</v>
      </c>
    </row>
    <row r="21" spans="1:31" ht="45" x14ac:dyDescent="0.25">
      <c r="A21">
        <v>2019</v>
      </c>
      <c r="B21" t="s">
        <v>157</v>
      </c>
      <c r="C21" t="s">
        <v>81</v>
      </c>
      <c r="D21" s="4">
        <v>5</v>
      </c>
      <c r="E21" s="13" t="s">
        <v>210</v>
      </c>
      <c r="F21" s="13" t="s">
        <v>210</v>
      </c>
      <c r="G21" s="6" t="s">
        <v>168</v>
      </c>
      <c r="H21" s="9" t="s">
        <v>207</v>
      </c>
      <c r="I21" s="9" t="s">
        <v>208</v>
      </c>
      <c r="J21" s="9" t="s">
        <v>209</v>
      </c>
      <c r="K21" s="3" t="s">
        <v>91</v>
      </c>
      <c r="L21" s="9">
        <v>14455</v>
      </c>
      <c r="M21" s="9">
        <v>14455</v>
      </c>
      <c r="N21">
        <v>3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V21">
        <v>3</v>
      </c>
      <c r="W21">
        <v>3</v>
      </c>
      <c r="X21">
        <v>3</v>
      </c>
      <c r="Y21">
        <v>3</v>
      </c>
      <c r="Z21">
        <v>3</v>
      </c>
      <c r="AA21">
        <v>3</v>
      </c>
      <c r="AB21" s="7">
        <v>43843</v>
      </c>
      <c r="AC21" t="s">
        <v>164</v>
      </c>
      <c r="AD21" s="8">
        <v>2020</v>
      </c>
      <c r="AE21" s="7">
        <v>43843</v>
      </c>
    </row>
    <row r="22" spans="1:31" ht="30" x14ac:dyDescent="0.25">
      <c r="A22">
        <v>2019</v>
      </c>
      <c r="B22" t="s">
        <v>157</v>
      </c>
      <c r="C22" t="s">
        <v>81</v>
      </c>
      <c r="D22" s="4">
        <v>5</v>
      </c>
      <c r="E22" s="13" t="s">
        <v>214</v>
      </c>
      <c r="F22" s="13" t="s">
        <v>214</v>
      </c>
      <c r="G22" s="6" t="s">
        <v>477</v>
      </c>
      <c r="H22" s="9" t="s">
        <v>211</v>
      </c>
      <c r="I22" s="9" t="s">
        <v>212</v>
      </c>
      <c r="J22" s="9" t="s">
        <v>213</v>
      </c>
      <c r="K22" s="3" t="s">
        <v>91</v>
      </c>
      <c r="L22" s="9">
        <v>14455</v>
      </c>
      <c r="M22" s="9">
        <v>14455</v>
      </c>
      <c r="N22">
        <v>4</v>
      </c>
      <c r="O22">
        <v>4</v>
      </c>
      <c r="P22">
        <v>4</v>
      </c>
      <c r="Q22">
        <v>4</v>
      </c>
      <c r="R22">
        <v>4</v>
      </c>
      <c r="S22">
        <v>4</v>
      </c>
      <c r="T22">
        <v>4</v>
      </c>
      <c r="U22">
        <v>4</v>
      </c>
      <c r="V22">
        <v>4</v>
      </c>
      <c r="W22">
        <v>4</v>
      </c>
      <c r="X22">
        <v>4</v>
      </c>
      <c r="Y22">
        <v>4</v>
      </c>
      <c r="Z22">
        <v>4</v>
      </c>
      <c r="AA22">
        <v>4</v>
      </c>
      <c r="AB22" s="7">
        <v>43843</v>
      </c>
      <c r="AC22" t="s">
        <v>164</v>
      </c>
      <c r="AD22" s="8">
        <v>2020</v>
      </c>
      <c r="AE22" s="7">
        <v>43843</v>
      </c>
    </row>
    <row r="23" spans="1:31" ht="60" x14ac:dyDescent="0.25">
      <c r="A23">
        <v>2019</v>
      </c>
      <c r="B23" t="s">
        <v>157</v>
      </c>
      <c r="C23" t="s">
        <v>81</v>
      </c>
      <c r="D23" s="4">
        <v>5</v>
      </c>
      <c r="E23" s="13" t="s">
        <v>217</v>
      </c>
      <c r="F23" s="13" t="s">
        <v>217</v>
      </c>
      <c r="G23" s="6" t="s">
        <v>172</v>
      </c>
      <c r="H23" s="9" t="s">
        <v>215</v>
      </c>
      <c r="I23" s="9" t="s">
        <v>177</v>
      </c>
      <c r="J23" s="9" t="s">
        <v>216</v>
      </c>
      <c r="K23" s="3" t="s">
        <v>91</v>
      </c>
      <c r="L23" s="9">
        <v>14455</v>
      </c>
      <c r="M23" s="9">
        <v>14455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v>5</v>
      </c>
      <c r="W23">
        <v>5</v>
      </c>
      <c r="X23">
        <v>5</v>
      </c>
      <c r="Y23">
        <v>5</v>
      </c>
      <c r="Z23">
        <v>5</v>
      </c>
      <c r="AA23">
        <v>5</v>
      </c>
      <c r="AB23" s="7">
        <v>43843</v>
      </c>
      <c r="AC23" t="s">
        <v>164</v>
      </c>
      <c r="AD23" s="8">
        <v>2020</v>
      </c>
      <c r="AE23" s="7">
        <v>43843</v>
      </c>
    </row>
    <row r="24" spans="1:31" ht="45" x14ac:dyDescent="0.25">
      <c r="A24">
        <v>2019</v>
      </c>
      <c r="B24" t="s">
        <v>157</v>
      </c>
      <c r="C24" t="s">
        <v>81</v>
      </c>
      <c r="D24" s="4">
        <v>5</v>
      </c>
      <c r="E24" s="13" t="s">
        <v>221</v>
      </c>
      <c r="F24" s="13" t="s">
        <v>221</v>
      </c>
      <c r="G24" s="6" t="s">
        <v>479</v>
      </c>
      <c r="H24" s="9" t="s">
        <v>218</v>
      </c>
      <c r="I24" s="9" t="s">
        <v>219</v>
      </c>
      <c r="J24" s="9" t="s">
        <v>220</v>
      </c>
      <c r="K24" s="3" t="s">
        <v>91</v>
      </c>
      <c r="L24" s="9">
        <v>14455</v>
      </c>
      <c r="M24" s="9">
        <v>14455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7">
        <v>43843</v>
      </c>
      <c r="AC24" t="s">
        <v>164</v>
      </c>
      <c r="AD24" s="8">
        <v>2020</v>
      </c>
      <c r="AE24" s="7">
        <v>43843</v>
      </c>
    </row>
    <row r="25" spans="1:31" ht="45" x14ac:dyDescent="0.25">
      <c r="A25">
        <v>2019</v>
      </c>
      <c r="B25" t="s">
        <v>157</v>
      </c>
      <c r="C25" t="s">
        <v>81</v>
      </c>
      <c r="D25" s="4">
        <v>5</v>
      </c>
      <c r="E25" s="13" t="s">
        <v>225</v>
      </c>
      <c r="F25" s="13" t="s">
        <v>225</v>
      </c>
      <c r="G25" s="6" t="s">
        <v>477</v>
      </c>
      <c r="H25" s="9" t="s">
        <v>222</v>
      </c>
      <c r="I25" s="9" t="s">
        <v>223</v>
      </c>
      <c r="J25" s="9" t="s">
        <v>224</v>
      </c>
      <c r="K25" s="3" t="s">
        <v>91</v>
      </c>
      <c r="L25" s="9">
        <v>14455</v>
      </c>
      <c r="M25" s="9">
        <v>14455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 s="7">
        <v>43843</v>
      </c>
      <c r="AC25" t="s">
        <v>164</v>
      </c>
      <c r="AD25" s="8">
        <v>2020</v>
      </c>
      <c r="AE25" s="7">
        <v>43843</v>
      </c>
    </row>
    <row r="26" spans="1:31" ht="30" x14ac:dyDescent="0.25">
      <c r="A26">
        <v>2019</v>
      </c>
      <c r="B26" t="s">
        <v>157</v>
      </c>
      <c r="C26" t="s">
        <v>81</v>
      </c>
      <c r="D26" s="4">
        <v>5</v>
      </c>
      <c r="E26" s="13" t="s">
        <v>229</v>
      </c>
      <c r="F26" s="13" t="s">
        <v>229</v>
      </c>
      <c r="G26" s="6" t="s">
        <v>479</v>
      </c>
      <c r="H26" s="9" t="s">
        <v>226</v>
      </c>
      <c r="I26" s="9" t="s">
        <v>227</v>
      </c>
      <c r="J26" s="9" t="s">
        <v>228</v>
      </c>
      <c r="K26" s="3" t="s">
        <v>91</v>
      </c>
      <c r="L26" s="9">
        <v>14455</v>
      </c>
      <c r="M26" s="9">
        <v>14455</v>
      </c>
      <c r="N26">
        <v>3</v>
      </c>
      <c r="O26">
        <v>3</v>
      </c>
      <c r="P26">
        <v>3</v>
      </c>
      <c r="Q26">
        <v>3</v>
      </c>
      <c r="R26">
        <v>3</v>
      </c>
      <c r="S26">
        <v>3</v>
      </c>
      <c r="T26">
        <v>3</v>
      </c>
      <c r="U26">
        <v>3</v>
      </c>
      <c r="V26">
        <v>3</v>
      </c>
      <c r="W26">
        <v>3</v>
      </c>
      <c r="X26">
        <v>3</v>
      </c>
      <c r="Y26">
        <v>3</v>
      </c>
      <c r="Z26">
        <v>3</v>
      </c>
      <c r="AA26">
        <v>3</v>
      </c>
      <c r="AB26" s="7">
        <v>43843</v>
      </c>
      <c r="AC26" t="s">
        <v>164</v>
      </c>
      <c r="AD26" s="8">
        <v>2020</v>
      </c>
      <c r="AE26" s="7">
        <v>43843</v>
      </c>
    </row>
    <row r="27" spans="1:31" ht="60" x14ac:dyDescent="0.25">
      <c r="A27">
        <v>2019</v>
      </c>
      <c r="B27" t="s">
        <v>157</v>
      </c>
      <c r="C27" t="s">
        <v>81</v>
      </c>
      <c r="D27" s="4">
        <v>5</v>
      </c>
      <c r="E27" s="13" t="s">
        <v>480</v>
      </c>
      <c r="F27" s="13" t="s">
        <v>480</v>
      </c>
      <c r="G27" s="6" t="s">
        <v>172</v>
      </c>
      <c r="H27" s="9" t="s">
        <v>230</v>
      </c>
      <c r="I27" s="9" t="s">
        <v>231</v>
      </c>
      <c r="J27" s="9" t="s">
        <v>232</v>
      </c>
      <c r="K27" s="3" t="s">
        <v>91</v>
      </c>
      <c r="L27" s="9">
        <v>14455</v>
      </c>
      <c r="M27" s="9">
        <v>14455</v>
      </c>
      <c r="N27">
        <v>4</v>
      </c>
      <c r="O27">
        <v>4</v>
      </c>
      <c r="P27">
        <v>4</v>
      </c>
      <c r="Q27">
        <v>4</v>
      </c>
      <c r="R27">
        <v>4</v>
      </c>
      <c r="S27">
        <v>4</v>
      </c>
      <c r="T27">
        <v>4</v>
      </c>
      <c r="U27">
        <v>4</v>
      </c>
      <c r="V27">
        <v>4</v>
      </c>
      <c r="W27">
        <v>4</v>
      </c>
      <c r="X27">
        <v>4</v>
      </c>
      <c r="Y27">
        <v>4</v>
      </c>
      <c r="Z27">
        <v>4</v>
      </c>
      <c r="AA27">
        <v>4</v>
      </c>
      <c r="AB27" s="7">
        <v>43843</v>
      </c>
      <c r="AC27" t="s">
        <v>164</v>
      </c>
      <c r="AD27" s="8">
        <v>2020</v>
      </c>
      <c r="AE27" s="7">
        <v>43843</v>
      </c>
    </row>
    <row r="28" spans="1:31" ht="60" x14ac:dyDescent="0.25">
      <c r="A28">
        <v>2019</v>
      </c>
      <c r="B28" t="s">
        <v>157</v>
      </c>
      <c r="C28" t="s">
        <v>81</v>
      </c>
      <c r="D28" s="4">
        <v>4</v>
      </c>
      <c r="E28" s="13" t="s">
        <v>233</v>
      </c>
      <c r="F28" s="13" t="s">
        <v>233</v>
      </c>
      <c r="G28" s="6" t="s">
        <v>479</v>
      </c>
      <c r="H28" s="9" t="s">
        <v>234</v>
      </c>
      <c r="I28" s="9" t="s">
        <v>235</v>
      </c>
      <c r="J28" s="9" t="s">
        <v>236</v>
      </c>
      <c r="K28" s="3" t="s">
        <v>91</v>
      </c>
      <c r="L28" s="9">
        <v>9037.4500000000007</v>
      </c>
      <c r="M28" s="9">
        <v>9037.4500000000007</v>
      </c>
      <c r="N28">
        <v>5</v>
      </c>
      <c r="O28">
        <v>5</v>
      </c>
      <c r="P28">
        <v>5</v>
      </c>
      <c r="Q28">
        <v>5</v>
      </c>
      <c r="R28">
        <v>5</v>
      </c>
      <c r="S28">
        <v>5</v>
      </c>
      <c r="T28">
        <v>5</v>
      </c>
      <c r="U28">
        <v>5</v>
      </c>
      <c r="V28">
        <v>5</v>
      </c>
      <c r="W28">
        <v>5</v>
      </c>
      <c r="X28">
        <v>5</v>
      </c>
      <c r="Y28">
        <v>5</v>
      </c>
      <c r="Z28">
        <v>5</v>
      </c>
      <c r="AA28">
        <v>5</v>
      </c>
      <c r="AB28" s="7">
        <v>43843</v>
      </c>
      <c r="AC28" t="s">
        <v>164</v>
      </c>
      <c r="AD28" s="8">
        <v>2020</v>
      </c>
      <c r="AE28" s="7">
        <v>43843</v>
      </c>
    </row>
    <row r="29" spans="1:31" ht="45" x14ac:dyDescent="0.25">
      <c r="A29">
        <v>2019</v>
      </c>
      <c r="B29" t="s">
        <v>157</v>
      </c>
      <c r="C29" t="s">
        <v>81</v>
      </c>
      <c r="D29" s="4">
        <v>4</v>
      </c>
      <c r="E29" s="13" t="s">
        <v>237</v>
      </c>
      <c r="F29" s="13" t="s">
        <v>237</v>
      </c>
      <c r="G29" s="6" t="s">
        <v>168</v>
      </c>
      <c r="H29" s="9" t="s">
        <v>238</v>
      </c>
      <c r="I29" s="9" t="s">
        <v>239</v>
      </c>
      <c r="J29" s="9" t="s">
        <v>240</v>
      </c>
      <c r="K29" s="3" t="s">
        <v>91</v>
      </c>
      <c r="L29" s="9">
        <v>9037.4500000000007</v>
      </c>
      <c r="M29" s="9">
        <v>9037.4500000000007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43843</v>
      </c>
      <c r="AC29" t="s">
        <v>164</v>
      </c>
      <c r="AD29" s="8">
        <v>2020</v>
      </c>
      <c r="AE29" s="7">
        <v>43843</v>
      </c>
    </row>
    <row r="30" spans="1:31" ht="60" x14ac:dyDescent="0.25">
      <c r="A30">
        <v>2019</v>
      </c>
      <c r="B30" t="s">
        <v>157</v>
      </c>
      <c r="C30" t="s">
        <v>81</v>
      </c>
      <c r="D30" s="4">
        <v>4</v>
      </c>
      <c r="E30" s="13" t="s">
        <v>202</v>
      </c>
      <c r="F30" s="13" t="s">
        <v>202</v>
      </c>
      <c r="G30" s="6" t="s">
        <v>172</v>
      </c>
      <c r="H30" s="9" t="s">
        <v>244</v>
      </c>
      <c r="I30" s="9" t="s">
        <v>245</v>
      </c>
      <c r="J30" s="9" t="s">
        <v>246</v>
      </c>
      <c r="K30" s="3" t="s">
        <v>91</v>
      </c>
      <c r="L30" s="9">
        <v>9037.4500000000007</v>
      </c>
      <c r="M30" s="9">
        <v>9037.4500000000007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2</v>
      </c>
      <c r="AB30" s="7">
        <v>43843</v>
      </c>
      <c r="AC30" t="s">
        <v>164</v>
      </c>
      <c r="AD30" s="8">
        <v>2020</v>
      </c>
      <c r="AE30" s="7">
        <v>43843</v>
      </c>
    </row>
    <row r="31" spans="1:31" ht="60" x14ac:dyDescent="0.25">
      <c r="A31">
        <v>2019</v>
      </c>
      <c r="B31" t="s">
        <v>157</v>
      </c>
      <c r="C31" t="s">
        <v>81</v>
      </c>
      <c r="D31" s="4">
        <v>4</v>
      </c>
      <c r="E31" s="13" t="s">
        <v>202</v>
      </c>
      <c r="F31" s="13" t="s">
        <v>202</v>
      </c>
      <c r="G31" s="6" t="s">
        <v>172</v>
      </c>
      <c r="H31" s="9" t="s">
        <v>481</v>
      </c>
      <c r="I31" s="9" t="s">
        <v>482</v>
      </c>
      <c r="J31" s="9" t="s">
        <v>483</v>
      </c>
      <c r="K31" s="3" t="s">
        <v>91</v>
      </c>
      <c r="L31" s="9">
        <v>9037.4500000000007</v>
      </c>
      <c r="M31" s="9">
        <v>9037.4500000000007</v>
      </c>
      <c r="N31">
        <v>3</v>
      </c>
      <c r="O31">
        <v>3</v>
      </c>
      <c r="P31">
        <v>3</v>
      </c>
      <c r="Q31">
        <v>3</v>
      </c>
      <c r="R31">
        <v>3</v>
      </c>
      <c r="S31">
        <v>3</v>
      </c>
      <c r="T31">
        <v>3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B31" s="7">
        <v>43843</v>
      </c>
      <c r="AC31" t="s">
        <v>164</v>
      </c>
      <c r="AD31" s="8">
        <v>2020</v>
      </c>
      <c r="AE31" s="7">
        <v>43843</v>
      </c>
    </row>
    <row r="32" spans="1:31" ht="30" x14ac:dyDescent="0.25">
      <c r="A32">
        <v>2019</v>
      </c>
      <c r="B32" t="s">
        <v>157</v>
      </c>
      <c r="C32" t="s">
        <v>81</v>
      </c>
      <c r="D32" s="4">
        <v>4</v>
      </c>
      <c r="E32" s="13" t="s">
        <v>247</v>
      </c>
      <c r="F32" s="13" t="s">
        <v>247</v>
      </c>
      <c r="G32" s="6" t="s">
        <v>477</v>
      </c>
      <c r="H32" s="9" t="s">
        <v>248</v>
      </c>
      <c r="I32" s="9" t="s">
        <v>249</v>
      </c>
      <c r="J32" s="9" t="s">
        <v>250</v>
      </c>
      <c r="K32" s="3" t="s">
        <v>91</v>
      </c>
      <c r="L32" s="9">
        <v>9037.4500000000007</v>
      </c>
      <c r="M32" s="9">
        <v>9037.4500000000007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X32">
        <v>4</v>
      </c>
      <c r="Y32">
        <v>4</v>
      </c>
      <c r="Z32">
        <v>4</v>
      </c>
      <c r="AA32">
        <v>4</v>
      </c>
      <c r="AB32" s="7">
        <v>43843</v>
      </c>
      <c r="AC32" t="s">
        <v>164</v>
      </c>
      <c r="AD32" s="8">
        <v>2020</v>
      </c>
      <c r="AE32" s="7">
        <v>43843</v>
      </c>
    </row>
    <row r="33" spans="1:31" ht="30" x14ac:dyDescent="0.25">
      <c r="A33">
        <v>2019</v>
      </c>
      <c r="B33" t="s">
        <v>157</v>
      </c>
      <c r="C33" t="s">
        <v>81</v>
      </c>
      <c r="D33" s="4">
        <v>4</v>
      </c>
      <c r="E33" s="13" t="s">
        <v>251</v>
      </c>
      <c r="F33" s="13" t="s">
        <v>251</v>
      </c>
      <c r="G33" s="6" t="s">
        <v>479</v>
      </c>
      <c r="H33" s="9" t="s">
        <v>252</v>
      </c>
      <c r="I33" s="9" t="s">
        <v>253</v>
      </c>
      <c r="J33" s="9" t="s">
        <v>254</v>
      </c>
      <c r="K33" s="3" t="s">
        <v>91</v>
      </c>
      <c r="L33" s="9">
        <v>9037.4500000000007</v>
      </c>
      <c r="M33" s="9">
        <v>9037.4500000000007</v>
      </c>
      <c r="N33">
        <v>5</v>
      </c>
      <c r="O33">
        <v>5</v>
      </c>
      <c r="P33">
        <v>5</v>
      </c>
      <c r="Q33">
        <v>5</v>
      </c>
      <c r="R33">
        <v>5</v>
      </c>
      <c r="S33">
        <v>5</v>
      </c>
      <c r="T33">
        <v>5</v>
      </c>
      <c r="U33">
        <v>5</v>
      </c>
      <c r="V33">
        <v>5</v>
      </c>
      <c r="W33">
        <v>5</v>
      </c>
      <c r="X33">
        <v>5</v>
      </c>
      <c r="Y33">
        <v>5</v>
      </c>
      <c r="Z33">
        <v>5</v>
      </c>
      <c r="AA33">
        <v>5</v>
      </c>
      <c r="AB33" s="7">
        <v>43843</v>
      </c>
      <c r="AC33" t="s">
        <v>164</v>
      </c>
      <c r="AD33" s="8">
        <v>2020</v>
      </c>
      <c r="AE33" s="7">
        <v>43843</v>
      </c>
    </row>
    <row r="34" spans="1:31" x14ac:dyDescent="0.25">
      <c r="A34">
        <v>2019</v>
      </c>
      <c r="B34" t="s">
        <v>157</v>
      </c>
      <c r="C34" t="s">
        <v>81</v>
      </c>
      <c r="D34" s="4">
        <v>3</v>
      </c>
      <c r="E34" s="13" t="s">
        <v>255</v>
      </c>
      <c r="F34" s="13" t="s">
        <v>255</v>
      </c>
      <c r="G34" s="4" t="s">
        <v>159</v>
      </c>
      <c r="H34" s="9" t="s">
        <v>256</v>
      </c>
      <c r="I34" s="9" t="s">
        <v>185</v>
      </c>
      <c r="J34" s="9" t="s">
        <v>185</v>
      </c>
      <c r="K34" s="3" t="s">
        <v>91</v>
      </c>
      <c r="L34" s="9">
        <v>9037.4500000000007</v>
      </c>
      <c r="M34" s="9">
        <v>9037.4500000000007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7">
        <v>43843</v>
      </c>
      <c r="AC34" t="s">
        <v>164</v>
      </c>
      <c r="AD34" s="8">
        <v>2020</v>
      </c>
      <c r="AE34" s="7">
        <v>43843</v>
      </c>
    </row>
    <row r="35" spans="1:31" ht="30" x14ac:dyDescent="0.25">
      <c r="A35">
        <v>2019</v>
      </c>
      <c r="B35" t="s">
        <v>157</v>
      </c>
      <c r="C35" t="s">
        <v>81</v>
      </c>
      <c r="D35" s="4">
        <v>3</v>
      </c>
      <c r="E35" s="13" t="s">
        <v>257</v>
      </c>
      <c r="F35" s="13" t="s">
        <v>257</v>
      </c>
      <c r="G35" s="6" t="s">
        <v>477</v>
      </c>
      <c r="H35" s="9" t="s">
        <v>258</v>
      </c>
      <c r="I35" s="9" t="s">
        <v>259</v>
      </c>
      <c r="J35" s="9" t="s">
        <v>260</v>
      </c>
      <c r="K35" s="3" t="s">
        <v>91</v>
      </c>
      <c r="L35" s="9">
        <v>6995.05</v>
      </c>
      <c r="M35" s="9">
        <v>6995.05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 s="7">
        <v>43843</v>
      </c>
      <c r="AC35" t="s">
        <v>164</v>
      </c>
      <c r="AD35" s="8">
        <v>2020</v>
      </c>
      <c r="AE35" s="7">
        <v>43843</v>
      </c>
    </row>
    <row r="36" spans="1:31" ht="30" x14ac:dyDescent="0.25">
      <c r="A36">
        <v>2019</v>
      </c>
      <c r="B36" t="s">
        <v>157</v>
      </c>
      <c r="C36" t="s">
        <v>81</v>
      </c>
      <c r="D36" s="4">
        <v>3</v>
      </c>
      <c r="E36" s="13" t="s">
        <v>261</v>
      </c>
      <c r="F36" s="13" t="s">
        <v>261</v>
      </c>
      <c r="G36" s="6" t="s">
        <v>479</v>
      </c>
      <c r="H36" s="9" t="s">
        <v>262</v>
      </c>
      <c r="I36" s="9" t="s">
        <v>263</v>
      </c>
      <c r="J36" s="9" t="s">
        <v>264</v>
      </c>
      <c r="K36" s="3" t="s">
        <v>91</v>
      </c>
      <c r="L36" s="9">
        <v>6995.05</v>
      </c>
      <c r="M36" s="9">
        <v>6995.05</v>
      </c>
      <c r="N36">
        <v>3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 s="7">
        <v>43843</v>
      </c>
      <c r="AC36" t="s">
        <v>164</v>
      </c>
      <c r="AD36" s="8">
        <v>2020</v>
      </c>
      <c r="AE36" s="7">
        <v>43843</v>
      </c>
    </row>
    <row r="37" spans="1:31" ht="30" x14ac:dyDescent="0.25">
      <c r="A37">
        <v>2019</v>
      </c>
      <c r="B37" t="s">
        <v>157</v>
      </c>
      <c r="C37" t="s">
        <v>81</v>
      </c>
      <c r="D37" s="4">
        <v>2</v>
      </c>
      <c r="E37" s="13" t="s">
        <v>261</v>
      </c>
      <c r="F37" s="13" t="s">
        <v>261</v>
      </c>
      <c r="G37" s="6" t="s">
        <v>479</v>
      </c>
      <c r="H37" s="9" t="s">
        <v>265</v>
      </c>
      <c r="I37" s="9" t="s">
        <v>266</v>
      </c>
      <c r="J37" s="9" t="s">
        <v>254</v>
      </c>
      <c r="K37" s="3" t="s">
        <v>91</v>
      </c>
      <c r="L37" s="9">
        <v>6995.05</v>
      </c>
      <c r="M37" s="9">
        <v>6995.05</v>
      </c>
      <c r="N37">
        <v>4</v>
      </c>
      <c r="O37">
        <v>4</v>
      </c>
      <c r="P37">
        <v>4</v>
      </c>
      <c r="Q37">
        <v>4</v>
      </c>
      <c r="R37">
        <v>4</v>
      </c>
      <c r="S37">
        <v>4</v>
      </c>
      <c r="T37">
        <v>4</v>
      </c>
      <c r="U37">
        <v>4</v>
      </c>
      <c r="V37">
        <v>4</v>
      </c>
      <c r="W37">
        <v>4</v>
      </c>
      <c r="X37">
        <v>4</v>
      </c>
      <c r="Y37">
        <v>4</v>
      </c>
      <c r="Z37">
        <v>4</v>
      </c>
      <c r="AA37">
        <v>4</v>
      </c>
      <c r="AB37" s="7">
        <v>43843</v>
      </c>
      <c r="AC37" t="s">
        <v>164</v>
      </c>
      <c r="AD37" s="8">
        <v>2020</v>
      </c>
      <c r="AE37" s="7">
        <v>43843</v>
      </c>
    </row>
    <row r="38" spans="1:31" ht="30" x14ac:dyDescent="0.25">
      <c r="A38">
        <v>2019</v>
      </c>
      <c r="B38" t="s">
        <v>157</v>
      </c>
      <c r="C38" t="s">
        <v>81</v>
      </c>
      <c r="D38" s="4">
        <v>2</v>
      </c>
      <c r="E38" s="13" t="s">
        <v>261</v>
      </c>
      <c r="F38" s="13" t="s">
        <v>261</v>
      </c>
      <c r="G38" s="6" t="s">
        <v>479</v>
      </c>
      <c r="H38" s="9" t="s">
        <v>484</v>
      </c>
      <c r="I38" s="9" t="s">
        <v>485</v>
      </c>
      <c r="J38" s="9" t="s">
        <v>486</v>
      </c>
      <c r="K38" s="3" t="s">
        <v>91</v>
      </c>
      <c r="L38" s="9">
        <v>6995.05</v>
      </c>
      <c r="M38" s="9">
        <v>6995.05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5</v>
      </c>
      <c r="W38">
        <v>5</v>
      </c>
      <c r="X38">
        <v>5</v>
      </c>
      <c r="Y38">
        <v>5</v>
      </c>
      <c r="Z38">
        <v>5</v>
      </c>
      <c r="AA38">
        <v>5</v>
      </c>
      <c r="AB38" s="7">
        <v>43843</v>
      </c>
      <c r="AC38" t="s">
        <v>164</v>
      </c>
      <c r="AD38" s="8">
        <v>2020</v>
      </c>
      <c r="AE38" s="7">
        <v>43843</v>
      </c>
    </row>
    <row r="39" spans="1:31" ht="30" x14ac:dyDescent="0.25">
      <c r="A39">
        <v>2019</v>
      </c>
      <c r="B39" t="s">
        <v>157</v>
      </c>
      <c r="C39" t="s">
        <v>81</v>
      </c>
      <c r="D39" s="4">
        <v>2</v>
      </c>
      <c r="E39" s="13" t="s">
        <v>261</v>
      </c>
      <c r="F39" s="13" t="s">
        <v>261</v>
      </c>
      <c r="G39" s="6" t="s">
        <v>479</v>
      </c>
      <c r="H39" s="9" t="s">
        <v>267</v>
      </c>
      <c r="I39" s="9" t="s">
        <v>268</v>
      </c>
      <c r="J39" s="9" t="s">
        <v>269</v>
      </c>
      <c r="K39" s="3" t="s">
        <v>91</v>
      </c>
      <c r="L39" s="9">
        <v>6995.05</v>
      </c>
      <c r="M39" s="9">
        <v>6995.05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7">
        <v>43843</v>
      </c>
      <c r="AC39" t="s">
        <v>164</v>
      </c>
      <c r="AD39" s="8">
        <v>2020</v>
      </c>
      <c r="AE39" s="7">
        <v>43843</v>
      </c>
    </row>
    <row r="40" spans="1:31" ht="30" x14ac:dyDescent="0.25">
      <c r="A40">
        <v>2019</v>
      </c>
      <c r="B40" t="s">
        <v>157</v>
      </c>
      <c r="C40" t="s">
        <v>81</v>
      </c>
      <c r="D40" s="4">
        <v>2</v>
      </c>
      <c r="E40" s="13" t="s">
        <v>261</v>
      </c>
      <c r="F40" s="13" t="s">
        <v>261</v>
      </c>
      <c r="G40" s="6" t="s">
        <v>479</v>
      </c>
      <c r="H40" s="9" t="s">
        <v>270</v>
      </c>
      <c r="I40" s="9" t="s">
        <v>271</v>
      </c>
      <c r="J40" s="9" t="s">
        <v>272</v>
      </c>
      <c r="K40" s="3" t="s">
        <v>91</v>
      </c>
      <c r="L40" s="9">
        <v>6995.05</v>
      </c>
      <c r="M40" s="9">
        <v>6995.05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2</v>
      </c>
      <c r="Y40">
        <v>2</v>
      </c>
      <c r="Z40">
        <v>2</v>
      </c>
      <c r="AA40">
        <v>2</v>
      </c>
      <c r="AB40" s="7">
        <v>43843</v>
      </c>
      <c r="AC40" t="s">
        <v>164</v>
      </c>
      <c r="AD40" s="8">
        <v>2020</v>
      </c>
      <c r="AE40" s="7">
        <v>43843</v>
      </c>
    </row>
    <row r="41" spans="1:31" ht="30" x14ac:dyDescent="0.25">
      <c r="A41">
        <v>2019</v>
      </c>
      <c r="B41" t="s">
        <v>157</v>
      </c>
      <c r="C41" t="s">
        <v>81</v>
      </c>
      <c r="D41" s="4">
        <v>2</v>
      </c>
      <c r="E41" s="13" t="s">
        <v>261</v>
      </c>
      <c r="F41" s="13" t="s">
        <v>261</v>
      </c>
      <c r="G41" s="6" t="s">
        <v>479</v>
      </c>
      <c r="H41" s="9" t="s">
        <v>273</v>
      </c>
      <c r="I41" s="9" t="s">
        <v>274</v>
      </c>
      <c r="J41" s="9" t="s">
        <v>275</v>
      </c>
      <c r="K41" s="3" t="s">
        <v>91</v>
      </c>
      <c r="L41" s="9">
        <v>6995.05</v>
      </c>
      <c r="M41" s="9">
        <v>6995.05</v>
      </c>
      <c r="N41">
        <v>3</v>
      </c>
      <c r="O41">
        <v>3</v>
      </c>
      <c r="P41">
        <v>3</v>
      </c>
      <c r="Q41">
        <v>3</v>
      </c>
      <c r="R41">
        <v>3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3</v>
      </c>
      <c r="AA41">
        <v>3</v>
      </c>
      <c r="AB41" s="7">
        <v>43843</v>
      </c>
      <c r="AC41" t="s">
        <v>164</v>
      </c>
      <c r="AD41" s="8">
        <v>2020</v>
      </c>
      <c r="AE41" s="7">
        <v>43843</v>
      </c>
    </row>
    <row r="42" spans="1:31" ht="30" x14ac:dyDescent="0.25">
      <c r="A42">
        <v>2019</v>
      </c>
      <c r="B42" t="s">
        <v>157</v>
      </c>
      <c r="C42" t="s">
        <v>81</v>
      </c>
      <c r="D42" s="4">
        <v>2</v>
      </c>
      <c r="E42" s="13" t="s">
        <v>261</v>
      </c>
      <c r="F42" s="13" t="s">
        <v>261</v>
      </c>
      <c r="G42" s="6" t="s">
        <v>479</v>
      </c>
      <c r="H42" s="9" t="s">
        <v>276</v>
      </c>
      <c r="I42" s="9" t="s">
        <v>277</v>
      </c>
      <c r="J42" s="9" t="s">
        <v>278</v>
      </c>
      <c r="K42" s="3" t="s">
        <v>91</v>
      </c>
      <c r="L42" s="9">
        <v>6995.05</v>
      </c>
      <c r="M42" s="9">
        <v>6995.05</v>
      </c>
      <c r="N42">
        <v>4</v>
      </c>
      <c r="O42">
        <v>4</v>
      </c>
      <c r="P42">
        <v>4</v>
      </c>
      <c r="Q42">
        <v>4</v>
      </c>
      <c r="R42">
        <v>4</v>
      </c>
      <c r="S42">
        <v>4</v>
      </c>
      <c r="T42">
        <v>4</v>
      </c>
      <c r="U42">
        <v>4</v>
      </c>
      <c r="V42">
        <v>4</v>
      </c>
      <c r="W42">
        <v>4</v>
      </c>
      <c r="X42">
        <v>4</v>
      </c>
      <c r="Y42">
        <v>4</v>
      </c>
      <c r="Z42">
        <v>4</v>
      </c>
      <c r="AA42">
        <v>4</v>
      </c>
      <c r="AB42" s="7">
        <v>43843</v>
      </c>
      <c r="AC42" t="s">
        <v>164</v>
      </c>
      <c r="AD42" s="8">
        <v>2020</v>
      </c>
      <c r="AE42" s="7">
        <v>43843</v>
      </c>
    </row>
    <row r="43" spans="1:31" ht="30" x14ac:dyDescent="0.25">
      <c r="A43">
        <v>2019</v>
      </c>
      <c r="B43" t="s">
        <v>157</v>
      </c>
      <c r="C43" t="s">
        <v>81</v>
      </c>
      <c r="D43" s="4">
        <v>2</v>
      </c>
      <c r="E43" s="13" t="s">
        <v>257</v>
      </c>
      <c r="F43" s="13" t="s">
        <v>257</v>
      </c>
      <c r="G43" s="6" t="s">
        <v>477</v>
      </c>
      <c r="H43" s="9" t="s">
        <v>279</v>
      </c>
      <c r="I43" s="9" t="s">
        <v>280</v>
      </c>
      <c r="J43" s="9" t="s">
        <v>281</v>
      </c>
      <c r="K43" s="3" t="s">
        <v>91</v>
      </c>
      <c r="L43" s="9">
        <v>6995.05</v>
      </c>
      <c r="M43" s="9">
        <v>6995.05</v>
      </c>
      <c r="N43">
        <v>5</v>
      </c>
      <c r="O43">
        <v>5</v>
      </c>
      <c r="P43">
        <v>5</v>
      </c>
      <c r="Q43">
        <v>5</v>
      </c>
      <c r="R43">
        <v>5</v>
      </c>
      <c r="S43">
        <v>5</v>
      </c>
      <c r="T43">
        <v>5</v>
      </c>
      <c r="U43">
        <v>5</v>
      </c>
      <c r="V43">
        <v>5</v>
      </c>
      <c r="W43">
        <v>5</v>
      </c>
      <c r="X43">
        <v>5</v>
      </c>
      <c r="Y43">
        <v>5</v>
      </c>
      <c r="Z43">
        <v>5</v>
      </c>
      <c r="AA43">
        <v>5</v>
      </c>
      <c r="AB43" s="7">
        <v>43843</v>
      </c>
      <c r="AC43" t="s">
        <v>164</v>
      </c>
      <c r="AD43" s="8">
        <v>2020</v>
      </c>
      <c r="AE43" s="7">
        <v>43843</v>
      </c>
    </row>
    <row r="44" spans="1:31" ht="30" x14ac:dyDescent="0.25">
      <c r="A44">
        <v>2019</v>
      </c>
      <c r="B44" t="s">
        <v>157</v>
      </c>
      <c r="C44" t="s">
        <v>81</v>
      </c>
      <c r="D44" s="4">
        <v>2</v>
      </c>
      <c r="E44" s="13" t="s">
        <v>282</v>
      </c>
      <c r="F44" s="13" t="s">
        <v>282</v>
      </c>
      <c r="G44" s="6" t="s">
        <v>479</v>
      </c>
      <c r="H44" s="9" t="s">
        <v>283</v>
      </c>
      <c r="I44" s="9" t="s">
        <v>284</v>
      </c>
      <c r="J44" s="9" t="s">
        <v>285</v>
      </c>
      <c r="K44" s="3" t="s">
        <v>91</v>
      </c>
      <c r="L44" s="9">
        <v>6160.3850000000002</v>
      </c>
      <c r="M44" s="9">
        <v>6160.3850000000002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7">
        <v>43843</v>
      </c>
      <c r="AC44" t="s">
        <v>164</v>
      </c>
      <c r="AD44" s="8">
        <v>2020</v>
      </c>
      <c r="AE44" s="7">
        <v>43843</v>
      </c>
    </row>
    <row r="45" spans="1:31" ht="30" x14ac:dyDescent="0.25">
      <c r="A45">
        <v>2019</v>
      </c>
      <c r="B45" t="s">
        <v>157</v>
      </c>
      <c r="C45" t="s">
        <v>81</v>
      </c>
      <c r="D45" s="4">
        <v>2</v>
      </c>
      <c r="E45" s="13" t="s">
        <v>282</v>
      </c>
      <c r="F45" s="13" t="s">
        <v>282</v>
      </c>
      <c r="G45" s="6" t="s">
        <v>479</v>
      </c>
      <c r="H45" s="9" t="s">
        <v>286</v>
      </c>
      <c r="I45" s="9" t="s">
        <v>287</v>
      </c>
      <c r="J45" s="9" t="s">
        <v>288</v>
      </c>
      <c r="K45" s="3" t="s">
        <v>91</v>
      </c>
      <c r="L45" s="9">
        <v>6160.3850000000002</v>
      </c>
      <c r="M45" s="9">
        <v>6160.3850000000002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 s="7">
        <v>43843</v>
      </c>
      <c r="AC45" t="s">
        <v>164</v>
      </c>
      <c r="AD45" s="8">
        <v>2020</v>
      </c>
      <c r="AE45" s="7">
        <v>43843</v>
      </c>
    </row>
    <row r="46" spans="1:31" ht="30" x14ac:dyDescent="0.25">
      <c r="A46">
        <v>2019</v>
      </c>
      <c r="B46" t="s">
        <v>157</v>
      </c>
      <c r="C46" t="s">
        <v>81</v>
      </c>
      <c r="D46" s="4">
        <v>1</v>
      </c>
      <c r="E46" s="13" t="s">
        <v>289</v>
      </c>
      <c r="F46" s="13" t="s">
        <v>289</v>
      </c>
      <c r="G46" s="6" t="s">
        <v>479</v>
      </c>
      <c r="H46" s="9" t="s">
        <v>290</v>
      </c>
      <c r="I46" s="9" t="s">
        <v>291</v>
      </c>
      <c r="J46" s="9" t="s">
        <v>292</v>
      </c>
      <c r="K46" s="3" t="s">
        <v>91</v>
      </c>
      <c r="L46" s="9">
        <v>5957.8</v>
      </c>
      <c r="M46" s="9">
        <v>5957.8</v>
      </c>
      <c r="N46">
        <v>3</v>
      </c>
      <c r="O46">
        <v>3</v>
      </c>
      <c r="P46">
        <v>3</v>
      </c>
      <c r="Q46">
        <v>3</v>
      </c>
      <c r="R46">
        <v>3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 s="7">
        <v>43843</v>
      </c>
      <c r="AC46" t="s">
        <v>164</v>
      </c>
      <c r="AD46" s="8">
        <v>2020</v>
      </c>
      <c r="AE46" s="7">
        <v>43843</v>
      </c>
    </row>
    <row r="47" spans="1:31" ht="30" x14ac:dyDescent="0.25">
      <c r="A47">
        <v>2019</v>
      </c>
      <c r="B47" t="s">
        <v>157</v>
      </c>
      <c r="C47" t="s">
        <v>81</v>
      </c>
      <c r="D47" s="4">
        <v>7</v>
      </c>
      <c r="E47" s="13" t="s">
        <v>487</v>
      </c>
      <c r="F47" s="13" t="s">
        <v>487</v>
      </c>
      <c r="G47" s="6" t="s">
        <v>477</v>
      </c>
      <c r="H47" s="5" t="s">
        <v>293</v>
      </c>
      <c r="I47" s="5" t="s">
        <v>294</v>
      </c>
      <c r="J47" s="5" t="s">
        <v>295</v>
      </c>
      <c r="K47" s="3" t="s">
        <v>91</v>
      </c>
      <c r="L47" s="9">
        <v>7225.54</v>
      </c>
      <c r="M47" s="9">
        <v>6033.23</v>
      </c>
      <c r="N47">
        <v>4</v>
      </c>
      <c r="O47">
        <v>4</v>
      </c>
      <c r="P47">
        <v>4</v>
      </c>
      <c r="Q47">
        <v>4</v>
      </c>
      <c r="R47">
        <v>4</v>
      </c>
      <c r="S47">
        <v>4</v>
      </c>
      <c r="T47">
        <v>4</v>
      </c>
      <c r="U47">
        <v>4</v>
      </c>
      <c r="V47">
        <v>4</v>
      </c>
      <c r="W47">
        <v>4</v>
      </c>
      <c r="X47">
        <v>4</v>
      </c>
      <c r="Y47">
        <v>4</v>
      </c>
      <c r="Z47">
        <v>4</v>
      </c>
      <c r="AA47">
        <v>4</v>
      </c>
      <c r="AB47" s="7">
        <v>43843</v>
      </c>
      <c r="AC47" t="s">
        <v>164</v>
      </c>
      <c r="AD47" s="8">
        <v>2020</v>
      </c>
      <c r="AE47" s="7">
        <v>43843</v>
      </c>
    </row>
    <row r="48" spans="1:31" ht="30" x14ac:dyDescent="0.25">
      <c r="A48">
        <v>2019</v>
      </c>
      <c r="B48" t="s">
        <v>157</v>
      </c>
      <c r="C48" t="s">
        <v>81</v>
      </c>
      <c r="D48" s="4">
        <v>7</v>
      </c>
      <c r="E48" s="13" t="s">
        <v>487</v>
      </c>
      <c r="F48" s="13" t="s">
        <v>487</v>
      </c>
      <c r="G48" s="6" t="s">
        <v>477</v>
      </c>
      <c r="H48" s="5" t="s">
        <v>296</v>
      </c>
      <c r="I48" s="5" t="s">
        <v>297</v>
      </c>
      <c r="J48" s="5" t="s">
        <v>298</v>
      </c>
      <c r="K48" s="3" t="s">
        <v>91</v>
      </c>
      <c r="L48" s="9">
        <v>7225.54</v>
      </c>
      <c r="M48" s="9">
        <v>6033.23</v>
      </c>
      <c r="N48">
        <v>5</v>
      </c>
      <c r="O48">
        <v>5</v>
      </c>
      <c r="P48">
        <v>5</v>
      </c>
      <c r="Q48">
        <v>5</v>
      </c>
      <c r="R48">
        <v>5</v>
      </c>
      <c r="S48">
        <v>5</v>
      </c>
      <c r="T48">
        <v>5</v>
      </c>
      <c r="U48">
        <v>5</v>
      </c>
      <c r="V48">
        <v>5</v>
      </c>
      <c r="W48">
        <v>5</v>
      </c>
      <c r="X48">
        <v>5</v>
      </c>
      <c r="Y48">
        <v>5</v>
      </c>
      <c r="Z48">
        <v>5</v>
      </c>
      <c r="AA48">
        <v>5</v>
      </c>
      <c r="AB48" s="7">
        <v>43843</v>
      </c>
      <c r="AC48" t="s">
        <v>164</v>
      </c>
      <c r="AD48" s="8">
        <v>2020</v>
      </c>
      <c r="AE48" s="7">
        <v>43843</v>
      </c>
    </row>
    <row r="49" spans="1:31" ht="30" x14ac:dyDescent="0.25">
      <c r="A49">
        <v>2019</v>
      </c>
      <c r="B49" t="s">
        <v>157</v>
      </c>
      <c r="C49" t="s">
        <v>81</v>
      </c>
      <c r="D49" s="4">
        <v>7</v>
      </c>
      <c r="E49" s="13" t="s">
        <v>487</v>
      </c>
      <c r="F49" s="13" t="s">
        <v>487</v>
      </c>
      <c r="G49" s="6" t="s">
        <v>477</v>
      </c>
      <c r="H49" s="5" t="s">
        <v>299</v>
      </c>
      <c r="I49" s="5" t="s">
        <v>300</v>
      </c>
      <c r="J49" s="5" t="s">
        <v>301</v>
      </c>
      <c r="K49" s="3" t="s">
        <v>91</v>
      </c>
      <c r="L49" s="9">
        <v>7225.54</v>
      </c>
      <c r="M49" s="9">
        <v>6033.23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43843</v>
      </c>
      <c r="AC49" t="s">
        <v>164</v>
      </c>
      <c r="AD49" s="8">
        <v>2020</v>
      </c>
      <c r="AE49" s="7">
        <v>43843</v>
      </c>
    </row>
    <row r="50" spans="1:31" ht="30" x14ac:dyDescent="0.25">
      <c r="A50">
        <v>2019</v>
      </c>
      <c r="B50" t="s">
        <v>157</v>
      </c>
      <c r="C50" t="s">
        <v>81</v>
      </c>
      <c r="D50" s="4">
        <v>7</v>
      </c>
      <c r="E50" s="13" t="s">
        <v>487</v>
      </c>
      <c r="F50" s="13" t="s">
        <v>487</v>
      </c>
      <c r="G50" s="6" t="s">
        <v>477</v>
      </c>
      <c r="H50" s="5" t="s">
        <v>302</v>
      </c>
      <c r="I50" s="5" t="s">
        <v>303</v>
      </c>
      <c r="J50" s="5" t="s">
        <v>304</v>
      </c>
      <c r="K50" s="3" t="s">
        <v>91</v>
      </c>
      <c r="L50" s="9">
        <v>7225.54</v>
      </c>
      <c r="M50" s="9">
        <v>6033.23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 s="7">
        <v>43843</v>
      </c>
      <c r="AC50" t="s">
        <v>164</v>
      </c>
      <c r="AD50" s="8">
        <v>2020</v>
      </c>
      <c r="AE50" s="7">
        <v>43843</v>
      </c>
    </row>
    <row r="51" spans="1:31" ht="30" x14ac:dyDescent="0.25">
      <c r="A51">
        <v>2019</v>
      </c>
      <c r="B51" t="s">
        <v>157</v>
      </c>
      <c r="C51" t="s">
        <v>81</v>
      </c>
      <c r="D51" s="4">
        <v>7</v>
      </c>
      <c r="E51" s="13" t="s">
        <v>487</v>
      </c>
      <c r="F51" s="13" t="s">
        <v>487</v>
      </c>
      <c r="G51" s="6" t="s">
        <v>477</v>
      </c>
      <c r="H51" s="5" t="s">
        <v>305</v>
      </c>
      <c r="I51" s="5" t="s">
        <v>306</v>
      </c>
      <c r="J51" s="5" t="s">
        <v>307</v>
      </c>
      <c r="K51" s="3" t="s">
        <v>91</v>
      </c>
      <c r="L51" s="9">
        <v>7225.54</v>
      </c>
      <c r="M51" s="9">
        <v>6033.23</v>
      </c>
      <c r="N51">
        <v>3</v>
      </c>
      <c r="O51">
        <v>3</v>
      </c>
      <c r="P51">
        <v>3</v>
      </c>
      <c r="Q51">
        <v>3</v>
      </c>
      <c r="R51">
        <v>3</v>
      </c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Y51">
        <v>3</v>
      </c>
      <c r="Z51">
        <v>3</v>
      </c>
      <c r="AA51">
        <v>3</v>
      </c>
      <c r="AB51" s="7">
        <v>43843</v>
      </c>
      <c r="AC51" t="s">
        <v>164</v>
      </c>
      <c r="AD51" s="8">
        <v>2020</v>
      </c>
      <c r="AE51" s="7">
        <v>43843</v>
      </c>
    </row>
    <row r="52" spans="1:31" ht="30" x14ac:dyDescent="0.25">
      <c r="A52">
        <v>2019</v>
      </c>
      <c r="B52" t="s">
        <v>157</v>
      </c>
      <c r="C52" t="s">
        <v>81</v>
      </c>
      <c r="D52" s="4">
        <v>7</v>
      </c>
      <c r="E52" s="13" t="s">
        <v>487</v>
      </c>
      <c r="F52" s="13" t="s">
        <v>487</v>
      </c>
      <c r="G52" s="6" t="s">
        <v>477</v>
      </c>
      <c r="H52" s="5" t="s">
        <v>308</v>
      </c>
      <c r="I52" s="5" t="s">
        <v>309</v>
      </c>
      <c r="J52" s="5" t="s">
        <v>310</v>
      </c>
      <c r="K52" s="3" t="s">
        <v>91</v>
      </c>
      <c r="L52" s="9">
        <v>7225.54</v>
      </c>
      <c r="M52" s="9">
        <v>6033.23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 s="7">
        <v>43843</v>
      </c>
      <c r="AC52" t="s">
        <v>164</v>
      </c>
      <c r="AD52" s="8">
        <v>2020</v>
      </c>
      <c r="AE52" s="7">
        <v>43843</v>
      </c>
    </row>
    <row r="53" spans="1:31" ht="30" x14ac:dyDescent="0.25">
      <c r="A53">
        <v>2019</v>
      </c>
      <c r="B53" t="s">
        <v>157</v>
      </c>
      <c r="C53" t="s">
        <v>81</v>
      </c>
      <c r="D53" s="4">
        <v>7</v>
      </c>
      <c r="E53" s="13" t="s">
        <v>487</v>
      </c>
      <c r="F53" s="13" t="s">
        <v>487</v>
      </c>
      <c r="G53" s="6" t="s">
        <v>477</v>
      </c>
      <c r="H53" s="5" t="s">
        <v>311</v>
      </c>
      <c r="I53" s="5" t="s">
        <v>312</v>
      </c>
      <c r="J53" s="5" t="s">
        <v>313</v>
      </c>
      <c r="K53" s="3" t="s">
        <v>91</v>
      </c>
      <c r="L53" s="9">
        <v>7225.54</v>
      </c>
      <c r="M53" s="9">
        <v>6033.23</v>
      </c>
      <c r="N53">
        <v>5</v>
      </c>
      <c r="O53">
        <v>5</v>
      </c>
      <c r="P53">
        <v>5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>
        <v>5</v>
      </c>
      <c r="Z53">
        <v>5</v>
      </c>
      <c r="AA53">
        <v>5</v>
      </c>
      <c r="AB53" s="7">
        <v>43843</v>
      </c>
      <c r="AC53" t="s">
        <v>164</v>
      </c>
      <c r="AD53" s="8">
        <v>2020</v>
      </c>
      <c r="AE53" s="7">
        <v>43843</v>
      </c>
    </row>
    <row r="54" spans="1:31" ht="30" x14ac:dyDescent="0.25">
      <c r="A54">
        <v>2019</v>
      </c>
      <c r="B54" t="s">
        <v>157</v>
      </c>
      <c r="C54" t="s">
        <v>81</v>
      </c>
      <c r="D54" s="4">
        <v>7</v>
      </c>
      <c r="E54" s="13" t="s">
        <v>487</v>
      </c>
      <c r="F54" s="13" t="s">
        <v>487</v>
      </c>
      <c r="G54" s="6" t="s">
        <v>477</v>
      </c>
      <c r="H54" s="5" t="s">
        <v>314</v>
      </c>
      <c r="I54" s="5" t="s">
        <v>315</v>
      </c>
      <c r="J54" s="5" t="s">
        <v>316</v>
      </c>
      <c r="K54" s="3" t="s">
        <v>91</v>
      </c>
      <c r="L54" s="9">
        <v>7225.54</v>
      </c>
      <c r="M54" s="9">
        <v>6033.23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43843</v>
      </c>
      <c r="AC54" t="s">
        <v>164</v>
      </c>
      <c r="AD54" s="8">
        <v>2020</v>
      </c>
      <c r="AE54" s="7">
        <v>43843</v>
      </c>
    </row>
    <row r="55" spans="1:31" ht="30" x14ac:dyDescent="0.25">
      <c r="A55">
        <v>2019</v>
      </c>
      <c r="B55" t="s">
        <v>157</v>
      </c>
      <c r="C55" t="s">
        <v>81</v>
      </c>
      <c r="D55" s="4">
        <v>7</v>
      </c>
      <c r="E55" s="13" t="s">
        <v>487</v>
      </c>
      <c r="F55" s="13" t="s">
        <v>487</v>
      </c>
      <c r="G55" s="6" t="s">
        <v>477</v>
      </c>
      <c r="H55" s="5" t="s">
        <v>317</v>
      </c>
      <c r="I55" s="5" t="s">
        <v>318</v>
      </c>
      <c r="J55" s="5" t="s">
        <v>319</v>
      </c>
      <c r="K55" s="3" t="s">
        <v>91</v>
      </c>
      <c r="L55" s="9">
        <v>7225.54</v>
      </c>
      <c r="M55" s="9">
        <v>6033.23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2</v>
      </c>
      <c r="AB55" s="7">
        <v>43843</v>
      </c>
      <c r="AC55" t="s">
        <v>164</v>
      </c>
      <c r="AD55" s="8">
        <v>2020</v>
      </c>
      <c r="AE55" s="7">
        <v>43843</v>
      </c>
    </row>
    <row r="56" spans="1:31" ht="30" x14ac:dyDescent="0.25">
      <c r="A56">
        <v>2019</v>
      </c>
      <c r="B56" t="s">
        <v>157</v>
      </c>
      <c r="C56" t="s">
        <v>81</v>
      </c>
      <c r="D56" s="4">
        <v>7</v>
      </c>
      <c r="E56" s="13" t="s">
        <v>487</v>
      </c>
      <c r="F56" s="13" t="s">
        <v>487</v>
      </c>
      <c r="G56" s="6" t="s">
        <v>477</v>
      </c>
      <c r="H56" s="5" t="s">
        <v>320</v>
      </c>
      <c r="I56" s="5" t="s">
        <v>321</v>
      </c>
      <c r="J56" s="5" t="s">
        <v>322</v>
      </c>
      <c r="K56" s="3" t="s">
        <v>91</v>
      </c>
      <c r="L56" s="9">
        <v>7225.54</v>
      </c>
      <c r="M56" s="9">
        <v>6033.23</v>
      </c>
      <c r="N56">
        <v>3</v>
      </c>
      <c r="O56">
        <v>3</v>
      </c>
      <c r="P56">
        <v>3</v>
      </c>
      <c r="Q56">
        <v>3</v>
      </c>
      <c r="R56">
        <v>3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 s="7">
        <v>43843</v>
      </c>
      <c r="AC56" t="s">
        <v>164</v>
      </c>
      <c r="AD56" s="8">
        <v>2020</v>
      </c>
      <c r="AE56" s="7">
        <v>43843</v>
      </c>
    </row>
    <row r="57" spans="1:31" ht="30" x14ac:dyDescent="0.25">
      <c r="A57">
        <v>2019</v>
      </c>
      <c r="B57" t="s">
        <v>157</v>
      </c>
      <c r="C57" t="s">
        <v>81</v>
      </c>
      <c r="D57" s="4">
        <v>7</v>
      </c>
      <c r="E57" s="13" t="s">
        <v>487</v>
      </c>
      <c r="F57" s="13" t="s">
        <v>487</v>
      </c>
      <c r="G57" s="6" t="s">
        <v>477</v>
      </c>
      <c r="H57" s="5" t="s">
        <v>323</v>
      </c>
      <c r="I57" s="5" t="s">
        <v>324</v>
      </c>
      <c r="J57" s="5" t="s">
        <v>325</v>
      </c>
      <c r="K57" s="3" t="s">
        <v>91</v>
      </c>
      <c r="L57" s="9">
        <v>7225.54</v>
      </c>
      <c r="M57" s="9">
        <v>6033.23</v>
      </c>
      <c r="N57">
        <v>4</v>
      </c>
      <c r="O57">
        <v>4</v>
      </c>
      <c r="P57">
        <v>4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 s="7">
        <v>43843</v>
      </c>
      <c r="AC57" t="s">
        <v>164</v>
      </c>
      <c r="AD57" s="8">
        <v>2020</v>
      </c>
      <c r="AE57" s="7">
        <v>43843</v>
      </c>
    </row>
    <row r="58" spans="1:31" ht="30" x14ac:dyDescent="0.25">
      <c r="A58">
        <v>2019</v>
      </c>
      <c r="B58" t="s">
        <v>157</v>
      </c>
      <c r="C58" t="s">
        <v>81</v>
      </c>
      <c r="D58" s="4">
        <v>7</v>
      </c>
      <c r="E58" s="13" t="s">
        <v>487</v>
      </c>
      <c r="F58" s="13" t="s">
        <v>487</v>
      </c>
      <c r="G58" s="6" t="s">
        <v>477</v>
      </c>
      <c r="H58" s="5" t="s">
        <v>326</v>
      </c>
      <c r="I58" s="5" t="s">
        <v>295</v>
      </c>
      <c r="J58" s="5" t="s">
        <v>327</v>
      </c>
      <c r="K58" s="3" t="s">
        <v>91</v>
      </c>
      <c r="L58" s="9">
        <v>7225.54</v>
      </c>
      <c r="M58" s="9">
        <v>6033.23</v>
      </c>
      <c r="N58">
        <v>5</v>
      </c>
      <c r="O58">
        <v>5</v>
      </c>
      <c r="P58">
        <v>5</v>
      </c>
      <c r="Q58">
        <v>5</v>
      </c>
      <c r="R58">
        <v>5</v>
      </c>
      <c r="S58">
        <v>5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5</v>
      </c>
      <c r="AB58" s="7">
        <v>43843</v>
      </c>
      <c r="AC58" t="s">
        <v>164</v>
      </c>
      <c r="AD58" s="8">
        <v>2020</v>
      </c>
      <c r="AE58" s="7">
        <v>43843</v>
      </c>
    </row>
    <row r="59" spans="1:31" ht="30" x14ac:dyDescent="0.25">
      <c r="A59">
        <v>2019</v>
      </c>
      <c r="B59" t="s">
        <v>157</v>
      </c>
      <c r="C59" t="s">
        <v>81</v>
      </c>
      <c r="D59">
        <v>7</v>
      </c>
      <c r="E59" s="13" t="s">
        <v>487</v>
      </c>
      <c r="F59" s="13" t="s">
        <v>487</v>
      </c>
      <c r="G59" s="6" t="s">
        <v>477</v>
      </c>
      <c r="H59" s="5" t="s">
        <v>328</v>
      </c>
      <c r="I59" s="5" t="s">
        <v>329</v>
      </c>
      <c r="J59" s="5" t="s">
        <v>330</v>
      </c>
      <c r="K59" s="3" t="s">
        <v>91</v>
      </c>
      <c r="L59" s="9">
        <v>7225.54</v>
      </c>
      <c r="M59" s="9">
        <v>6033.23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7">
        <v>43843</v>
      </c>
      <c r="AC59" t="s">
        <v>164</v>
      </c>
      <c r="AD59" s="8">
        <v>2020</v>
      </c>
      <c r="AE59" s="7">
        <v>43843</v>
      </c>
    </row>
    <row r="60" spans="1:31" ht="30" x14ac:dyDescent="0.25">
      <c r="A60">
        <v>2019</v>
      </c>
      <c r="B60" t="s">
        <v>157</v>
      </c>
      <c r="C60" t="s">
        <v>81</v>
      </c>
      <c r="D60" t="s">
        <v>333</v>
      </c>
      <c r="E60" s="13" t="s">
        <v>487</v>
      </c>
      <c r="F60" s="13" t="s">
        <v>487</v>
      </c>
      <c r="G60" s="6" t="s">
        <v>477</v>
      </c>
      <c r="H60" s="5" t="s">
        <v>331</v>
      </c>
      <c r="I60" s="5" t="s">
        <v>332</v>
      </c>
      <c r="J60" s="5" t="s">
        <v>249</v>
      </c>
      <c r="K60" s="3" t="s">
        <v>91</v>
      </c>
      <c r="L60" s="9">
        <v>7225.54</v>
      </c>
      <c r="M60" s="9">
        <v>6033.23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 s="7">
        <v>43843</v>
      </c>
      <c r="AC60" t="s">
        <v>164</v>
      </c>
      <c r="AD60" s="8">
        <v>2020</v>
      </c>
      <c r="AE60" s="7">
        <v>43843</v>
      </c>
    </row>
    <row r="61" spans="1:31" ht="30" x14ac:dyDescent="0.25">
      <c r="A61">
        <v>2019</v>
      </c>
      <c r="B61" t="s">
        <v>157</v>
      </c>
      <c r="C61" t="s">
        <v>81</v>
      </c>
      <c r="D61" t="s">
        <v>333</v>
      </c>
      <c r="E61" s="13" t="s">
        <v>487</v>
      </c>
      <c r="F61" s="13" t="s">
        <v>487</v>
      </c>
      <c r="G61" s="6" t="s">
        <v>477</v>
      </c>
      <c r="H61" s="5" t="s">
        <v>342</v>
      </c>
      <c r="I61" s="14" t="s">
        <v>185</v>
      </c>
      <c r="J61" s="14" t="s">
        <v>343</v>
      </c>
      <c r="K61" s="3" t="s">
        <v>91</v>
      </c>
      <c r="L61" s="9">
        <v>7225.54</v>
      </c>
      <c r="M61" s="9">
        <v>6033.23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3</v>
      </c>
      <c r="Z61">
        <v>3</v>
      </c>
      <c r="AA61">
        <v>3</v>
      </c>
      <c r="AB61" s="7">
        <v>43843</v>
      </c>
      <c r="AC61" t="s">
        <v>164</v>
      </c>
      <c r="AD61" s="8">
        <v>2020</v>
      </c>
      <c r="AE61" s="7">
        <v>43843</v>
      </c>
    </row>
    <row r="62" spans="1:31" ht="30" x14ac:dyDescent="0.25">
      <c r="A62">
        <v>2019</v>
      </c>
      <c r="B62" t="s">
        <v>157</v>
      </c>
      <c r="C62" t="s">
        <v>81</v>
      </c>
      <c r="D62" t="s">
        <v>333</v>
      </c>
      <c r="E62" s="13" t="s">
        <v>488</v>
      </c>
      <c r="F62" s="13" t="s">
        <v>488</v>
      </c>
      <c r="G62" s="6" t="s">
        <v>477</v>
      </c>
      <c r="H62" s="9" t="s">
        <v>334</v>
      </c>
      <c r="I62" s="9" t="s">
        <v>335</v>
      </c>
      <c r="J62" s="9" t="s">
        <v>161</v>
      </c>
      <c r="K62" s="3" t="s">
        <v>91</v>
      </c>
      <c r="L62" s="9">
        <f>(18*2)*126.01</f>
        <v>4536.3600000000006</v>
      </c>
      <c r="M62" s="9">
        <f t="shared" ref="M62:M125" si="0">L62</f>
        <v>4536.3600000000006</v>
      </c>
      <c r="N62">
        <v>4</v>
      </c>
      <c r="O62">
        <v>4</v>
      </c>
      <c r="P62">
        <v>4</v>
      </c>
      <c r="Q62">
        <v>4</v>
      </c>
      <c r="R62">
        <v>4</v>
      </c>
      <c r="S62">
        <v>4</v>
      </c>
      <c r="T62">
        <v>4</v>
      </c>
      <c r="U62">
        <v>4</v>
      </c>
      <c r="V62">
        <v>4</v>
      </c>
      <c r="W62">
        <v>4</v>
      </c>
      <c r="X62">
        <v>4</v>
      </c>
      <c r="Y62">
        <v>4</v>
      </c>
      <c r="Z62">
        <v>4</v>
      </c>
      <c r="AA62">
        <v>4</v>
      </c>
      <c r="AB62" s="7">
        <v>43843</v>
      </c>
      <c r="AC62" t="s">
        <v>164</v>
      </c>
      <c r="AD62" s="8">
        <v>2020</v>
      </c>
      <c r="AE62" s="7">
        <v>43843</v>
      </c>
    </row>
    <row r="63" spans="1:31" ht="30" x14ac:dyDescent="0.25">
      <c r="A63">
        <v>2019</v>
      </c>
      <c r="B63" t="s">
        <v>157</v>
      </c>
      <c r="C63" t="s">
        <v>81</v>
      </c>
      <c r="D63" t="s">
        <v>333</v>
      </c>
      <c r="E63" s="13" t="s">
        <v>488</v>
      </c>
      <c r="F63" s="13" t="s">
        <v>488</v>
      </c>
      <c r="G63" s="6" t="s">
        <v>477</v>
      </c>
      <c r="H63" s="9" t="s">
        <v>336</v>
      </c>
      <c r="I63" s="9" t="s">
        <v>337</v>
      </c>
      <c r="J63" s="9" t="s">
        <v>338</v>
      </c>
      <c r="K63" s="3" t="s">
        <v>91</v>
      </c>
      <c r="L63" s="9">
        <f>(36*2)*126.01</f>
        <v>9072.7200000000012</v>
      </c>
      <c r="M63" s="9">
        <f t="shared" si="0"/>
        <v>9072.7200000000012</v>
      </c>
      <c r="N63">
        <v>5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>
        <v>5</v>
      </c>
      <c r="Z63">
        <v>5</v>
      </c>
      <c r="AA63">
        <v>5</v>
      </c>
      <c r="AB63" s="7">
        <v>43843</v>
      </c>
      <c r="AC63" t="s">
        <v>164</v>
      </c>
      <c r="AD63" s="8">
        <v>2020</v>
      </c>
      <c r="AE63" s="7">
        <v>43843</v>
      </c>
    </row>
    <row r="64" spans="1:31" ht="30" x14ac:dyDescent="0.25">
      <c r="A64">
        <v>2019</v>
      </c>
      <c r="B64" t="s">
        <v>157</v>
      </c>
      <c r="C64" t="s">
        <v>81</v>
      </c>
      <c r="D64" t="s">
        <v>333</v>
      </c>
      <c r="E64" s="13" t="s">
        <v>488</v>
      </c>
      <c r="F64" s="13" t="s">
        <v>488</v>
      </c>
      <c r="G64" s="6" t="s">
        <v>477</v>
      </c>
      <c r="H64" s="9" t="s">
        <v>339</v>
      </c>
      <c r="I64" s="9" t="s">
        <v>340</v>
      </c>
      <c r="J64" s="9" t="s">
        <v>341</v>
      </c>
      <c r="K64" s="3" t="s">
        <v>91</v>
      </c>
      <c r="L64" s="9">
        <f>(8*2)*126.01</f>
        <v>2016.16</v>
      </c>
      <c r="M64" s="9">
        <f t="shared" si="0"/>
        <v>2016.16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7">
        <v>43843</v>
      </c>
      <c r="AC64" t="s">
        <v>164</v>
      </c>
      <c r="AD64" s="8">
        <v>2020</v>
      </c>
      <c r="AE64" s="7">
        <v>43843</v>
      </c>
    </row>
    <row r="65" spans="1:31" ht="30" x14ac:dyDescent="0.25">
      <c r="A65">
        <v>2019</v>
      </c>
      <c r="B65" t="s">
        <v>157</v>
      </c>
      <c r="C65" t="s">
        <v>81</v>
      </c>
      <c r="D65" t="s">
        <v>333</v>
      </c>
      <c r="E65" s="13" t="s">
        <v>488</v>
      </c>
      <c r="F65" s="13" t="s">
        <v>488</v>
      </c>
      <c r="G65" s="6" t="s">
        <v>477</v>
      </c>
      <c r="H65" s="9" t="s">
        <v>489</v>
      </c>
      <c r="I65" s="9" t="s">
        <v>490</v>
      </c>
      <c r="J65" s="9" t="s">
        <v>491</v>
      </c>
      <c r="K65" s="3" t="s">
        <v>91</v>
      </c>
      <c r="L65" s="9">
        <f>(10*2)*126.01</f>
        <v>2520.2000000000003</v>
      </c>
      <c r="M65" s="9">
        <f t="shared" si="0"/>
        <v>2520.2000000000003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2</v>
      </c>
      <c r="AA65">
        <v>2</v>
      </c>
      <c r="AB65" s="7">
        <v>43843</v>
      </c>
      <c r="AC65" t="s">
        <v>164</v>
      </c>
      <c r="AD65" s="8">
        <v>2020</v>
      </c>
      <c r="AE65" s="7">
        <v>43843</v>
      </c>
    </row>
    <row r="66" spans="1:31" ht="30" x14ac:dyDescent="0.25">
      <c r="A66">
        <v>2019</v>
      </c>
      <c r="B66" t="s">
        <v>157</v>
      </c>
      <c r="C66" t="s">
        <v>81</v>
      </c>
      <c r="D66" t="s">
        <v>333</v>
      </c>
      <c r="E66" s="13" t="s">
        <v>488</v>
      </c>
      <c r="F66" s="13" t="s">
        <v>488</v>
      </c>
      <c r="G66" s="6" t="s">
        <v>477</v>
      </c>
      <c r="H66" s="9" t="s">
        <v>344</v>
      </c>
      <c r="I66" s="9" t="s">
        <v>345</v>
      </c>
      <c r="J66" s="9" t="s">
        <v>346</v>
      </c>
      <c r="K66" s="3" t="s">
        <v>91</v>
      </c>
      <c r="L66" s="9">
        <f>(34*2)*126.01</f>
        <v>8568.68</v>
      </c>
      <c r="M66" s="9">
        <f t="shared" si="0"/>
        <v>8568.68</v>
      </c>
      <c r="N66">
        <v>3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  <c r="AA66">
        <v>3</v>
      </c>
      <c r="AB66" s="7">
        <v>43843</v>
      </c>
      <c r="AC66" t="s">
        <v>164</v>
      </c>
      <c r="AD66" s="8">
        <v>2020</v>
      </c>
      <c r="AE66" s="7">
        <v>43843</v>
      </c>
    </row>
    <row r="67" spans="1:31" ht="30" x14ac:dyDescent="0.25">
      <c r="A67">
        <v>2019</v>
      </c>
      <c r="B67" t="s">
        <v>157</v>
      </c>
      <c r="C67" t="s">
        <v>81</v>
      </c>
      <c r="D67" t="s">
        <v>333</v>
      </c>
      <c r="E67" s="13" t="s">
        <v>488</v>
      </c>
      <c r="F67" s="13" t="s">
        <v>488</v>
      </c>
      <c r="G67" s="6" t="s">
        <v>477</v>
      </c>
      <c r="H67" s="9" t="s">
        <v>347</v>
      </c>
      <c r="I67" s="9" t="s">
        <v>348</v>
      </c>
      <c r="J67" s="9" t="s">
        <v>349</v>
      </c>
      <c r="K67" s="3" t="s">
        <v>91</v>
      </c>
      <c r="L67" s="9">
        <f>(60*2)*126.01</f>
        <v>15121.2</v>
      </c>
      <c r="M67" s="9">
        <f t="shared" si="0"/>
        <v>15121.2</v>
      </c>
      <c r="N67">
        <v>4</v>
      </c>
      <c r="O67">
        <v>4</v>
      </c>
      <c r="P67">
        <v>4</v>
      </c>
      <c r="Q67">
        <v>4</v>
      </c>
      <c r="R67">
        <v>4</v>
      </c>
      <c r="S67">
        <v>4</v>
      </c>
      <c r="T67">
        <v>4</v>
      </c>
      <c r="U67">
        <v>4</v>
      </c>
      <c r="V67">
        <v>4</v>
      </c>
      <c r="W67">
        <v>4</v>
      </c>
      <c r="X67">
        <v>4</v>
      </c>
      <c r="Y67">
        <v>4</v>
      </c>
      <c r="Z67">
        <v>4</v>
      </c>
      <c r="AA67">
        <v>4</v>
      </c>
      <c r="AB67" s="7">
        <v>43843</v>
      </c>
      <c r="AC67" t="s">
        <v>164</v>
      </c>
      <c r="AD67" s="8">
        <v>2020</v>
      </c>
      <c r="AE67" s="7">
        <v>43843</v>
      </c>
    </row>
    <row r="68" spans="1:31" ht="30" x14ac:dyDescent="0.25">
      <c r="A68">
        <v>2019</v>
      </c>
      <c r="B68" t="s">
        <v>157</v>
      </c>
      <c r="C68" t="s">
        <v>81</v>
      </c>
      <c r="D68" t="s">
        <v>333</v>
      </c>
      <c r="E68" s="13" t="s">
        <v>488</v>
      </c>
      <c r="F68" s="13" t="s">
        <v>488</v>
      </c>
      <c r="G68" s="6" t="s">
        <v>477</v>
      </c>
      <c r="H68" s="9" t="s">
        <v>350</v>
      </c>
      <c r="I68" s="9" t="s">
        <v>351</v>
      </c>
      <c r="J68" s="9" t="s">
        <v>352</v>
      </c>
      <c r="K68" s="3" t="s">
        <v>91</v>
      </c>
      <c r="L68" s="9">
        <f>(50*2)*126.01</f>
        <v>12601</v>
      </c>
      <c r="M68" s="9">
        <f t="shared" si="0"/>
        <v>12601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>
        <v>5</v>
      </c>
      <c r="Z68">
        <v>5</v>
      </c>
      <c r="AA68">
        <v>5</v>
      </c>
      <c r="AB68" s="7">
        <v>43843</v>
      </c>
      <c r="AC68" t="s">
        <v>164</v>
      </c>
      <c r="AD68" s="8">
        <v>2020</v>
      </c>
      <c r="AE68" s="7">
        <v>43843</v>
      </c>
    </row>
    <row r="69" spans="1:31" ht="30" x14ac:dyDescent="0.25">
      <c r="A69">
        <v>2019</v>
      </c>
      <c r="B69" t="s">
        <v>157</v>
      </c>
      <c r="C69" t="s">
        <v>81</v>
      </c>
      <c r="D69" t="s">
        <v>333</v>
      </c>
      <c r="E69" s="13" t="s">
        <v>488</v>
      </c>
      <c r="F69" s="13" t="s">
        <v>488</v>
      </c>
      <c r="G69" s="6" t="s">
        <v>477</v>
      </c>
      <c r="H69" s="9" t="s">
        <v>353</v>
      </c>
      <c r="I69" s="9" t="s">
        <v>354</v>
      </c>
      <c r="J69" s="9" t="s">
        <v>355</v>
      </c>
      <c r="K69" s="3" t="s">
        <v>91</v>
      </c>
      <c r="L69" s="9">
        <f>(58*2)*126.01</f>
        <v>14617.16</v>
      </c>
      <c r="M69" s="9">
        <f t="shared" si="0"/>
        <v>14617.16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 s="7">
        <v>43843</v>
      </c>
      <c r="AC69" t="s">
        <v>164</v>
      </c>
      <c r="AD69" s="8">
        <v>2020</v>
      </c>
      <c r="AE69" s="7">
        <v>43843</v>
      </c>
    </row>
    <row r="70" spans="1:31" ht="30" x14ac:dyDescent="0.25">
      <c r="A70">
        <v>2019</v>
      </c>
      <c r="B70" t="s">
        <v>157</v>
      </c>
      <c r="C70" t="s">
        <v>81</v>
      </c>
      <c r="D70" t="s">
        <v>333</v>
      </c>
      <c r="E70" s="13" t="s">
        <v>488</v>
      </c>
      <c r="F70" s="13" t="s">
        <v>488</v>
      </c>
      <c r="G70" s="6" t="s">
        <v>477</v>
      </c>
      <c r="H70" s="9" t="s">
        <v>356</v>
      </c>
      <c r="I70" s="9" t="s">
        <v>249</v>
      </c>
      <c r="J70" s="9" t="s">
        <v>357</v>
      </c>
      <c r="K70" s="3" t="s">
        <v>91</v>
      </c>
      <c r="L70" s="9">
        <f>(41*2)*126.01</f>
        <v>10332.82</v>
      </c>
      <c r="M70" s="9">
        <f t="shared" si="0"/>
        <v>10332.82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 s="7">
        <v>43843</v>
      </c>
      <c r="AC70" t="s">
        <v>164</v>
      </c>
      <c r="AD70" s="8">
        <v>2020</v>
      </c>
      <c r="AE70" s="7">
        <v>43843</v>
      </c>
    </row>
    <row r="71" spans="1:31" ht="30" x14ac:dyDescent="0.25">
      <c r="A71">
        <v>2019</v>
      </c>
      <c r="B71" t="s">
        <v>157</v>
      </c>
      <c r="C71" t="s">
        <v>81</v>
      </c>
      <c r="D71" t="s">
        <v>333</v>
      </c>
      <c r="E71" s="13" t="s">
        <v>488</v>
      </c>
      <c r="F71" s="13" t="s">
        <v>488</v>
      </c>
      <c r="G71" s="6" t="s">
        <v>477</v>
      </c>
      <c r="H71" s="9" t="s">
        <v>358</v>
      </c>
      <c r="I71" s="9" t="s">
        <v>359</v>
      </c>
      <c r="J71" s="9" t="s">
        <v>360</v>
      </c>
      <c r="K71" s="3" t="s">
        <v>91</v>
      </c>
      <c r="L71" s="9">
        <f>(26*2)*126.01</f>
        <v>6552.52</v>
      </c>
      <c r="M71" s="9">
        <f t="shared" si="0"/>
        <v>6552.52</v>
      </c>
      <c r="N71">
        <v>3</v>
      </c>
      <c r="O71">
        <v>3</v>
      </c>
      <c r="P71">
        <v>3</v>
      </c>
      <c r="Q71">
        <v>3</v>
      </c>
      <c r="R71">
        <v>3</v>
      </c>
      <c r="S71">
        <v>3</v>
      </c>
      <c r="T71">
        <v>3</v>
      </c>
      <c r="U71">
        <v>3</v>
      </c>
      <c r="V71">
        <v>3</v>
      </c>
      <c r="W71">
        <v>3</v>
      </c>
      <c r="X71">
        <v>3</v>
      </c>
      <c r="Y71">
        <v>3</v>
      </c>
      <c r="Z71">
        <v>3</v>
      </c>
      <c r="AA71">
        <v>3</v>
      </c>
      <c r="AB71" s="7">
        <v>43843</v>
      </c>
      <c r="AC71" t="s">
        <v>164</v>
      </c>
      <c r="AD71" s="8">
        <v>2020</v>
      </c>
      <c r="AE71" s="7">
        <v>43843</v>
      </c>
    </row>
    <row r="72" spans="1:31" ht="30" x14ac:dyDescent="0.25">
      <c r="A72">
        <v>2019</v>
      </c>
      <c r="B72" t="s">
        <v>157</v>
      </c>
      <c r="C72" t="s">
        <v>81</v>
      </c>
      <c r="D72" t="s">
        <v>333</v>
      </c>
      <c r="E72" s="13" t="s">
        <v>488</v>
      </c>
      <c r="F72" s="13" t="s">
        <v>488</v>
      </c>
      <c r="G72" s="6" t="s">
        <v>477</v>
      </c>
      <c r="H72" s="9" t="s">
        <v>361</v>
      </c>
      <c r="I72" s="9" t="s">
        <v>362</v>
      </c>
      <c r="J72" s="9" t="s">
        <v>363</v>
      </c>
      <c r="K72" s="3" t="s">
        <v>91</v>
      </c>
      <c r="L72" s="9">
        <f>(20*2)*126.01</f>
        <v>5040.4000000000005</v>
      </c>
      <c r="M72" s="9">
        <f t="shared" si="0"/>
        <v>5040.4000000000005</v>
      </c>
      <c r="N72">
        <v>4</v>
      </c>
      <c r="O72">
        <v>4</v>
      </c>
      <c r="P72">
        <v>4</v>
      </c>
      <c r="Q72">
        <v>4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4</v>
      </c>
      <c r="AA72">
        <v>4</v>
      </c>
      <c r="AB72" s="7">
        <v>43843</v>
      </c>
      <c r="AC72" t="s">
        <v>164</v>
      </c>
      <c r="AD72" s="8">
        <v>2020</v>
      </c>
      <c r="AE72" s="7">
        <v>43843</v>
      </c>
    </row>
    <row r="73" spans="1:31" ht="30" x14ac:dyDescent="0.25">
      <c r="A73">
        <v>2019</v>
      </c>
      <c r="B73" t="s">
        <v>157</v>
      </c>
      <c r="C73" t="s">
        <v>81</v>
      </c>
      <c r="D73" t="s">
        <v>333</v>
      </c>
      <c r="E73" s="13" t="s">
        <v>488</v>
      </c>
      <c r="F73" s="13" t="s">
        <v>488</v>
      </c>
      <c r="G73" s="6" t="s">
        <v>477</v>
      </c>
      <c r="H73" s="9" t="s">
        <v>364</v>
      </c>
      <c r="I73" s="9" t="s">
        <v>365</v>
      </c>
      <c r="J73" s="9" t="s">
        <v>269</v>
      </c>
      <c r="K73" s="3" t="s">
        <v>91</v>
      </c>
      <c r="L73" s="9">
        <f>(12*2)*126.01</f>
        <v>3024.2400000000002</v>
      </c>
      <c r="M73" s="9">
        <f t="shared" si="0"/>
        <v>3024.2400000000002</v>
      </c>
      <c r="N73">
        <v>5</v>
      </c>
      <c r="O73">
        <v>5</v>
      </c>
      <c r="P73">
        <v>5</v>
      </c>
      <c r="Q73">
        <v>5</v>
      </c>
      <c r="R73">
        <v>5</v>
      </c>
      <c r="S73">
        <v>5</v>
      </c>
      <c r="T73">
        <v>5</v>
      </c>
      <c r="U73">
        <v>5</v>
      </c>
      <c r="V73">
        <v>5</v>
      </c>
      <c r="W73">
        <v>5</v>
      </c>
      <c r="X73">
        <v>5</v>
      </c>
      <c r="Y73">
        <v>5</v>
      </c>
      <c r="Z73">
        <v>5</v>
      </c>
      <c r="AA73">
        <v>5</v>
      </c>
      <c r="AB73" s="7">
        <v>43843</v>
      </c>
      <c r="AC73" t="s">
        <v>164</v>
      </c>
      <c r="AD73" s="8">
        <v>2020</v>
      </c>
      <c r="AE73" s="7">
        <v>43843</v>
      </c>
    </row>
    <row r="74" spans="1:31" ht="30" x14ac:dyDescent="0.25">
      <c r="A74">
        <v>2019</v>
      </c>
      <c r="B74" t="s">
        <v>157</v>
      </c>
      <c r="C74" t="s">
        <v>81</v>
      </c>
      <c r="D74" t="s">
        <v>333</v>
      </c>
      <c r="E74" s="13" t="s">
        <v>488</v>
      </c>
      <c r="F74" s="13" t="s">
        <v>488</v>
      </c>
      <c r="G74" s="6" t="s">
        <v>477</v>
      </c>
      <c r="H74" s="9" t="s">
        <v>492</v>
      </c>
      <c r="I74" s="9" t="s">
        <v>493</v>
      </c>
      <c r="J74" s="9" t="s">
        <v>494</v>
      </c>
      <c r="K74" s="3" t="s">
        <v>91</v>
      </c>
      <c r="L74" s="9">
        <f>(4*2)*126.01</f>
        <v>1008.08</v>
      </c>
      <c r="M74" s="9">
        <f t="shared" si="0"/>
        <v>1008.08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 s="7">
        <v>43843</v>
      </c>
      <c r="AC74" t="s">
        <v>164</v>
      </c>
      <c r="AD74" s="8">
        <v>2020</v>
      </c>
      <c r="AE74" s="7">
        <v>43843</v>
      </c>
    </row>
    <row r="75" spans="1:31" ht="30" x14ac:dyDescent="0.25">
      <c r="A75">
        <v>2019</v>
      </c>
      <c r="B75" t="s">
        <v>157</v>
      </c>
      <c r="C75" t="s">
        <v>81</v>
      </c>
      <c r="D75" t="s">
        <v>333</v>
      </c>
      <c r="E75" s="13" t="s">
        <v>488</v>
      </c>
      <c r="F75" s="13" t="s">
        <v>488</v>
      </c>
      <c r="G75" s="6" t="s">
        <v>477</v>
      </c>
      <c r="H75" s="9" t="s">
        <v>366</v>
      </c>
      <c r="I75" s="9" t="s">
        <v>367</v>
      </c>
      <c r="J75" s="9" t="s">
        <v>368</v>
      </c>
      <c r="K75" s="3" t="s">
        <v>91</v>
      </c>
      <c r="L75" s="9">
        <f>(66*2)*126.01</f>
        <v>16633.32</v>
      </c>
      <c r="M75" s="9">
        <f t="shared" si="0"/>
        <v>16633.32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2</v>
      </c>
      <c r="AB75" s="7">
        <v>43843</v>
      </c>
      <c r="AC75" t="s">
        <v>164</v>
      </c>
      <c r="AD75" s="8">
        <v>2020</v>
      </c>
      <c r="AE75" s="7">
        <v>43843</v>
      </c>
    </row>
    <row r="76" spans="1:31" ht="30" x14ac:dyDescent="0.25">
      <c r="A76">
        <v>2019</v>
      </c>
      <c r="B76" t="s">
        <v>157</v>
      </c>
      <c r="C76" t="s">
        <v>81</v>
      </c>
      <c r="D76" t="s">
        <v>333</v>
      </c>
      <c r="E76" s="13" t="s">
        <v>488</v>
      </c>
      <c r="F76" s="13" t="s">
        <v>488</v>
      </c>
      <c r="G76" s="6" t="s">
        <v>477</v>
      </c>
      <c r="H76" s="9" t="s">
        <v>369</v>
      </c>
      <c r="I76" s="9" t="s">
        <v>370</v>
      </c>
      <c r="J76" s="9" t="s">
        <v>371</v>
      </c>
      <c r="K76" s="3" t="s">
        <v>91</v>
      </c>
      <c r="L76" s="9">
        <f>(68*2)*126.01</f>
        <v>17137.36</v>
      </c>
      <c r="M76" s="9">
        <f t="shared" si="0"/>
        <v>17137.36</v>
      </c>
      <c r="N76">
        <v>3</v>
      </c>
      <c r="O76">
        <v>3</v>
      </c>
      <c r="P76">
        <v>3</v>
      </c>
      <c r="Q76">
        <v>3</v>
      </c>
      <c r="R76">
        <v>3</v>
      </c>
      <c r="S76">
        <v>3</v>
      </c>
      <c r="T76">
        <v>3</v>
      </c>
      <c r="U76">
        <v>3</v>
      </c>
      <c r="V76">
        <v>3</v>
      </c>
      <c r="W76">
        <v>3</v>
      </c>
      <c r="X76">
        <v>3</v>
      </c>
      <c r="Y76">
        <v>3</v>
      </c>
      <c r="Z76">
        <v>3</v>
      </c>
      <c r="AA76">
        <v>3</v>
      </c>
      <c r="AB76" s="7">
        <v>43843</v>
      </c>
      <c r="AC76" t="s">
        <v>164</v>
      </c>
      <c r="AD76" s="8">
        <v>2020</v>
      </c>
      <c r="AE76" s="7">
        <v>43843</v>
      </c>
    </row>
    <row r="77" spans="1:31" ht="30" x14ac:dyDescent="0.25">
      <c r="A77">
        <v>2019</v>
      </c>
      <c r="B77" t="s">
        <v>157</v>
      </c>
      <c r="C77" t="s">
        <v>81</v>
      </c>
      <c r="D77" t="s">
        <v>333</v>
      </c>
      <c r="E77" s="13" t="s">
        <v>488</v>
      </c>
      <c r="F77" s="13" t="s">
        <v>488</v>
      </c>
      <c r="G77" s="6" t="s">
        <v>477</v>
      </c>
      <c r="H77" s="9" t="s">
        <v>372</v>
      </c>
      <c r="I77" s="9" t="s">
        <v>373</v>
      </c>
      <c r="J77" s="9" t="s">
        <v>171</v>
      </c>
      <c r="K77" s="3" t="s">
        <v>91</v>
      </c>
      <c r="L77" s="9">
        <f>(43*2)*126.01</f>
        <v>10836.86</v>
      </c>
      <c r="M77" s="9">
        <f t="shared" si="0"/>
        <v>10836.86</v>
      </c>
      <c r="N77">
        <v>4</v>
      </c>
      <c r="O77">
        <v>4</v>
      </c>
      <c r="P77">
        <v>4</v>
      </c>
      <c r="Q77">
        <v>4</v>
      </c>
      <c r="R77">
        <v>4</v>
      </c>
      <c r="S77">
        <v>4</v>
      </c>
      <c r="T77">
        <v>4</v>
      </c>
      <c r="U77">
        <v>4</v>
      </c>
      <c r="V77">
        <v>4</v>
      </c>
      <c r="W77">
        <v>4</v>
      </c>
      <c r="X77">
        <v>4</v>
      </c>
      <c r="Y77">
        <v>4</v>
      </c>
      <c r="Z77">
        <v>4</v>
      </c>
      <c r="AA77">
        <v>4</v>
      </c>
      <c r="AB77" s="7">
        <v>43843</v>
      </c>
      <c r="AC77" t="s">
        <v>164</v>
      </c>
      <c r="AD77" s="8">
        <v>2020</v>
      </c>
      <c r="AE77" s="7">
        <v>43843</v>
      </c>
    </row>
    <row r="78" spans="1:31" ht="30" x14ac:dyDescent="0.25">
      <c r="A78">
        <v>2019</v>
      </c>
      <c r="B78" t="s">
        <v>157</v>
      </c>
      <c r="C78" t="s">
        <v>81</v>
      </c>
      <c r="D78" t="s">
        <v>333</v>
      </c>
      <c r="E78" s="13" t="s">
        <v>488</v>
      </c>
      <c r="F78" s="13" t="s">
        <v>488</v>
      </c>
      <c r="G78" s="6" t="s">
        <v>477</v>
      </c>
      <c r="H78" s="9" t="s">
        <v>374</v>
      </c>
      <c r="I78" s="9" t="s">
        <v>375</v>
      </c>
      <c r="J78" s="9" t="s">
        <v>297</v>
      </c>
      <c r="K78" s="3" t="s">
        <v>91</v>
      </c>
      <c r="L78" s="9">
        <f>(25*2)*126.01</f>
        <v>6300.5</v>
      </c>
      <c r="M78" s="9">
        <f t="shared" si="0"/>
        <v>6300.5</v>
      </c>
      <c r="N78">
        <v>5</v>
      </c>
      <c r="O78">
        <v>5</v>
      </c>
      <c r="P78">
        <v>5</v>
      </c>
      <c r="Q78">
        <v>5</v>
      </c>
      <c r="R78">
        <v>5</v>
      </c>
      <c r="S78">
        <v>5</v>
      </c>
      <c r="T78">
        <v>5</v>
      </c>
      <c r="U78">
        <v>5</v>
      </c>
      <c r="V78">
        <v>5</v>
      </c>
      <c r="W78">
        <v>5</v>
      </c>
      <c r="X78">
        <v>5</v>
      </c>
      <c r="Y78">
        <v>5</v>
      </c>
      <c r="Z78">
        <v>5</v>
      </c>
      <c r="AA78">
        <v>5</v>
      </c>
      <c r="AB78" s="7">
        <v>43843</v>
      </c>
      <c r="AC78" t="s">
        <v>164</v>
      </c>
      <c r="AD78" s="8">
        <v>2020</v>
      </c>
      <c r="AE78" s="7">
        <v>43843</v>
      </c>
    </row>
    <row r="79" spans="1:31" ht="30" x14ac:dyDescent="0.25">
      <c r="A79">
        <v>2019</v>
      </c>
      <c r="B79" t="s">
        <v>157</v>
      </c>
      <c r="C79" t="s">
        <v>81</v>
      </c>
      <c r="D79" t="s">
        <v>333</v>
      </c>
      <c r="E79" s="13" t="s">
        <v>488</v>
      </c>
      <c r="F79" s="13" t="s">
        <v>488</v>
      </c>
      <c r="G79" s="6" t="s">
        <v>477</v>
      </c>
      <c r="H79" s="9" t="s">
        <v>376</v>
      </c>
      <c r="I79" s="9" t="s">
        <v>377</v>
      </c>
      <c r="J79" s="9" t="s">
        <v>378</v>
      </c>
      <c r="K79" s="3" t="s">
        <v>91</v>
      </c>
      <c r="L79" s="9">
        <f>(44*2)*126.01</f>
        <v>11088.880000000001</v>
      </c>
      <c r="M79" s="9">
        <f t="shared" si="0"/>
        <v>11088.880000000001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7">
        <v>43843</v>
      </c>
      <c r="AC79" t="s">
        <v>164</v>
      </c>
      <c r="AD79" s="8">
        <v>2020</v>
      </c>
      <c r="AE79" s="7">
        <v>43843</v>
      </c>
    </row>
    <row r="80" spans="1:31" ht="30" x14ac:dyDescent="0.25">
      <c r="A80">
        <v>2019</v>
      </c>
      <c r="B80" t="s">
        <v>157</v>
      </c>
      <c r="C80" t="s">
        <v>81</v>
      </c>
      <c r="D80" t="s">
        <v>333</v>
      </c>
      <c r="E80" s="13" t="s">
        <v>488</v>
      </c>
      <c r="F80" s="13" t="s">
        <v>488</v>
      </c>
      <c r="G80" s="6" t="s">
        <v>477</v>
      </c>
      <c r="H80" s="9" t="s">
        <v>379</v>
      </c>
      <c r="I80" s="9" t="s">
        <v>380</v>
      </c>
      <c r="J80" s="9" t="s">
        <v>381</v>
      </c>
      <c r="K80" s="3" t="s">
        <v>91</v>
      </c>
      <c r="L80" s="9">
        <f>(54*2)*126.01</f>
        <v>13609.08</v>
      </c>
      <c r="M80" s="9">
        <f t="shared" si="0"/>
        <v>13609.08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 s="7">
        <v>43843</v>
      </c>
      <c r="AC80" t="s">
        <v>164</v>
      </c>
      <c r="AD80" s="8">
        <v>2020</v>
      </c>
      <c r="AE80" s="7">
        <v>43843</v>
      </c>
    </row>
    <row r="81" spans="1:31" ht="30" x14ac:dyDescent="0.25">
      <c r="A81">
        <v>2019</v>
      </c>
      <c r="B81" t="s">
        <v>157</v>
      </c>
      <c r="C81" t="s">
        <v>81</v>
      </c>
      <c r="D81" t="s">
        <v>333</v>
      </c>
      <c r="E81" s="13" t="s">
        <v>488</v>
      </c>
      <c r="F81" s="13" t="s">
        <v>488</v>
      </c>
      <c r="G81" s="6" t="s">
        <v>477</v>
      </c>
      <c r="H81" s="9" t="s">
        <v>382</v>
      </c>
      <c r="I81" s="9" t="s">
        <v>352</v>
      </c>
      <c r="J81" s="9" t="s">
        <v>383</v>
      </c>
      <c r="K81" s="3" t="s">
        <v>91</v>
      </c>
      <c r="L81" s="9">
        <f>(66*2)*126.01</f>
        <v>16633.32</v>
      </c>
      <c r="M81" s="9">
        <f t="shared" si="0"/>
        <v>16633.32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 s="7">
        <v>43843</v>
      </c>
      <c r="AC81" t="s">
        <v>164</v>
      </c>
      <c r="AD81" s="8">
        <v>2020</v>
      </c>
      <c r="AE81" s="7">
        <v>43843</v>
      </c>
    </row>
    <row r="82" spans="1:31" ht="30" x14ac:dyDescent="0.25">
      <c r="A82">
        <v>2019</v>
      </c>
      <c r="B82" t="s">
        <v>157</v>
      </c>
      <c r="C82" t="s">
        <v>81</v>
      </c>
      <c r="D82" t="s">
        <v>333</v>
      </c>
      <c r="E82" s="13" t="s">
        <v>488</v>
      </c>
      <c r="F82" s="13" t="s">
        <v>488</v>
      </c>
      <c r="G82" s="6" t="s">
        <v>477</v>
      </c>
      <c r="H82" s="9" t="s">
        <v>384</v>
      </c>
      <c r="I82" s="9" t="s">
        <v>385</v>
      </c>
      <c r="J82" s="9" t="s">
        <v>386</v>
      </c>
      <c r="K82" s="3" t="s">
        <v>91</v>
      </c>
      <c r="L82" s="9">
        <f>(65*2)*126.01</f>
        <v>16381.300000000001</v>
      </c>
      <c r="M82" s="9">
        <f t="shared" si="0"/>
        <v>16381.300000000001</v>
      </c>
      <c r="N82">
        <v>4</v>
      </c>
      <c r="O82">
        <v>4</v>
      </c>
      <c r="P82">
        <v>4</v>
      </c>
      <c r="Q82">
        <v>4</v>
      </c>
      <c r="R82">
        <v>4</v>
      </c>
      <c r="S82">
        <v>4</v>
      </c>
      <c r="T82">
        <v>4</v>
      </c>
      <c r="U82">
        <v>4</v>
      </c>
      <c r="V82">
        <v>4</v>
      </c>
      <c r="W82">
        <v>4</v>
      </c>
      <c r="X82">
        <v>4</v>
      </c>
      <c r="Y82">
        <v>4</v>
      </c>
      <c r="Z82">
        <v>4</v>
      </c>
      <c r="AA82">
        <v>4</v>
      </c>
      <c r="AB82" s="7">
        <v>43843</v>
      </c>
      <c r="AC82" t="s">
        <v>164</v>
      </c>
      <c r="AD82" s="8">
        <v>2020</v>
      </c>
      <c r="AE82" s="7">
        <v>43843</v>
      </c>
    </row>
    <row r="83" spans="1:31" ht="30" x14ac:dyDescent="0.25">
      <c r="A83">
        <v>2019</v>
      </c>
      <c r="B83" t="s">
        <v>157</v>
      </c>
      <c r="C83" t="s">
        <v>81</v>
      </c>
      <c r="D83" t="s">
        <v>333</v>
      </c>
      <c r="E83" s="13" t="s">
        <v>488</v>
      </c>
      <c r="F83" s="13" t="s">
        <v>488</v>
      </c>
      <c r="G83" s="6" t="s">
        <v>477</v>
      </c>
      <c r="H83" s="9" t="s">
        <v>387</v>
      </c>
      <c r="I83" s="9" t="s">
        <v>388</v>
      </c>
      <c r="J83" s="9" t="s">
        <v>389</v>
      </c>
      <c r="K83" s="3" t="s">
        <v>91</v>
      </c>
      <c r="L83" s="9">
        <f>(32*2)*126.01</f>
        <v>8064.64</v>
      </c>
      <c r="M83" s="9">
        <f t="shared" si="0"/>
        <v>8064.64</v>
      </c>
      <c r="N83">
        <v>5</v>
      </c>
      <c r="O83">
        <v>5</v>
      </c>
      <c r="P83">
        <v>5</v>
      </c>
      <c r="Q83">
        <v>5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>
        <v>5</v>
      </c>
      <c r="Z83">
        <v>5</v>
      </c>
      <c r="AA83">
        <v>5</v>
      </c>
      <c r="AB83" s="7">
        <v>43843</v>
      </c>
      <c r="AC83" t="s">
        <v>164</v>
      </c>
      <c r="AD83" s="8">
        <v>2020</v>
      </c>
      <c r="AE83" s="7">
        <v>43843</v>
      </c>
    </row>
    <row r="84" spans="1:31" ht="30" x14ac:dyDescent="0.25">
      <c r="A84">
        <v>2019</v>
      </c>
      <c r="B84" t="s">
        <v>157</v>
      </c>
      <c r="C84" t="s">
        <v>81</v>
      </c>
      <c r="D84" t="s">
        <v>333</v>
      </c>
      <c r="E84" s="13" t="s">
        <v>488</v>
      </c>
      <c r="F84" s="13" t="s">
        <v>488</v>
      </c>
      <c r="G84" s="6" t="s">
        <v>477</v>
      </c>
      <c r="H84" s="9" t="s">
        <v>390</v>
      </c>
      <c r="I84" s="9" t="s">
        <v>363</v>
      </c>
      <c r="J84" s="9" t="s">
        <v>391</v>
      </c>
      <c r="K84" s="3" t="s">
        <v>91</v>
      </c>
      <c r="L84" s="9">
        <f>(16*2)*126.01</f>
        <v>4032.32</v>
      </c>
      <c r="M84" s="9">
        <f t="shared" si="0"/>
        <v>4032.32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7">
        <v>43843</v>
      </c>
      <c r="AC84" t="s">
        <v>164</v>
      </c>
      <c r="AD84" s="8">
        <v>2020</v>
      </c>
      <c r="AE84" s="7">
        <v>43843</v>
      </c>
    </row>
    <row r="85" spans="1:31" ht="30" x14ac:dyDescent="0.25">
      <c r="A85">
        <v>2019</v>
      </c>
      <c r="B85" t="s">
        <v>157</v>
      </c>
      <c r="C85" t="s">
        <v>81</v>
      </c>
      <c r="D85" t="s">
        <v>333</v>
      </c>
      <c r="E85" s="13" t="s">
        <v>488</v>
      </c>
      <c r="F85" s="13" t="s">
        <v>488</v>
      </c>
      <c r="G85" s="6" t="s">
        <v>477</v>
      </c>
      <c r="H85" s="9" t="s">
        <v>392</v>
      </c>
      <c r="I85" s="9" t="s">
        <v>161</v>
      </c>
      <c r="J85" s="9" t="s">
        <v>243</v>
      </c>
      <c r="K85" s="3" t="s">
        <v>91</v>
      </c>
      <c r="L85" s="9">
        <f>(22*2)*126.01</f>
        <v>5544.4400000000005</v>
      </c>
      <c r="M85" s="9">
        <f t="shared" si="0"/>
        <v>5544.4400000000005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 s="7">
        <v>43843</v>
      </c>
      <c r="AC85" t="s">
        <v>164</v>
      </c>
      <c r="AD85" s="8">
        <v>2020</v>
      </c>
      <c r="AE85" s="7">
        <v>43843</v>
      </c>
    </row>
    <row r="86" spans="1:31" ht="30" x14ac:dyDescent="0.25">
      <c r="A86">
        <v>2019</v>
      </c>
      <c r="B86" t="s">
        <v>157</v>
      </c>
      <c r="C86" t="s">
        <v>81</v>
      </c>
      <c r="D86" t="s">
        <v>333</v>
      </c>
      <c r="E86" s="13" t="s">
        <v>488</v>
      </c>
      <c r="F86" s="13" t="s">
        <v>488</v>
      </c>
      <c r="G86" s="6" t="s">
        <v>477</v>
      </c>
      <c r="H86" s="9" t="s">
        <v>393</v>
      </c>
      <c r="I86" s="9" t="s">
        <v>394</v>
      </c>
      <c r="J86" s="9" t="s">
        <v>297</v>
      </c>
      <c r="K86" s="3" t="s">
        <v>91</v>
      </c>
      <c r="L86" s="9">
        <f>(67*2)*126.01</f>
        <v>16885.34</v>
      </c>
      <c r="M86" s="9">
        <f t="shared" si="0"/>
        <v>16885.34</v>
      </c>
      <c r="N86">
        <v>3</v>
      </c>
      <c r="O86">
        <v>3</v>
      </c>
      <c r="P86">
        <v>3</v>
      </c>
      <c r="Q86">
        <v>3</v>
      </c>
      <c r="R86">
        <v>3</v>
      </c>
      <c r="S86">
        <v>3</v>
      </c>
      <c r="T86">
        <v>3</v>
      </c>
      <c r="U86">
        <v>3</v>
      </c>
      <c r="V86">
        <v>3</v>
      </c>
      <c r="W86">
        <v>3</v>
      </c>
      <c r="X86">
        <v>3</v>
      </c>
      <c r="Y86">
        <v>3</v>
      </c>
      <c r="Z86">
        <v>3</v>
      </c>
      <c r="AA86">
        <v>3</v>
      </c>
      <c r="AB86" s="7">
        <v>43843</v>
      </c>
      <c r="AC86" t="s">
        <v>164</v>
      </c>
      <c r="AD86" s="8">
        <v>2020</v>
      </c>
      <c r="AE86" s="7">
        <v>43843</v>
      </c>
    </row>
    <row r="87" spans="1:31" ht="30" x14ac:dyDescent="0.25">
      <c r="A87">
        <v>2019</v>
      </c>
      <c r="B87" t="s">
        <v>157</v>
      </c>
      <c r="C87" t="s">
        <v>81</v>
      </c>
      <c r="D87" t="s">
        <v>333</v>
      </c>
      <c r="E87" s="13" t="s">
        <v>488</v>
      </c>
      <c r="F87" s="13" t="s">
        <v>488</v>
      </c>
      <c r="G87" s="6" t="s">
        <v>477</v>
      </c>
      <c r="H87" s="9" t="s">
        <v>395</v>
      </c>
      <c r="I87" s="9" t="s">
        <v>396</v>
      </c>
      <c r="J87" s="9" t="s">
        <v>397</v>
      </c>
      <c r="K87" s="3" t="s">
        <v>91</v>
      </c>
      <c r="L87" s="9">
        <f>(70*2)*126.01</f>
        <v>17641.400000000001</v>
      </c>
      <c r="M87" s="9">
        <f t="shared" si="0"/>
        <v>17641.400000000001</v>
      </c>
      <c r="N87">
        <v>4</v>
      </c>
      <c r="O87">
        <v>4</v>
      </c>
      <c r="P87">
        <v>4</v>
      </c>
      <c r="Q87">
        <v>4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>
        <v>4</v>
      </c>
      <c r="Z87">
        <v>4</v>
      </c>
      <c r="AA87">
        <v>4</v>
      </c>
      <c r="AB87" s="7">
        <v>43843</v>
      </c>
      <c r="AC87" t="s">
        <v>164</v>
      </c>
      <c r="AD87" s="8">
        <v>2020</v>
      </c>
      <c r="AE87" s="7">
        <v>43843</v>
      </c>
    </row>
    <row r="88" spans="1:31" ht="30" x14ac:dyDescent="0.25">
      <c r="A88">
        <v>2019</v>
      </c>
      <c r="B88" t="s">
        <v>157</v>
      </c>
      <c r="C88" t="s">
        <v>81</v>
      </c>
      <c r="D88" t="s">
        <v>333</v>
      </c>
      <c r="E88" s="13" t="s">
        <v>488</v>
      </c>
      <c r="F88" s="13" t="s">
        <v>488</v>
      </c>
      <c r="G88" s="6" t="s">
        <v>477</v>
      </c>
      <c r="H88" s="9" t="s">
        <v>398</v>
      </c>
      <c r="I88" s="9" t="s">
        <v>242</v>
      </c>
      <c r="J88" s="9" t="s">
        <v>161</v>
      </c>
      <c r="K88" s="3" t="s">
        <v>91</v>
      </c>
      <c r="L88" s="9">
        <f>(68*2)*126.01</f>
        <v>17137.36</v>
      </c>
      <c r="M88" s="9">
        <f t="shared" si="0"/>
        <v>17137.36</v>
      </c>
      <c r="N88">
        <v>5</v>
      </c>
      <c r="O88">
        <v>5</v>
      </c>
      <c r="P88">
        <v>5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5</v>
      </c>
      <c r="X88">
        <v>5</v>
      </c>
      <c r="Y88">
        <v>5</v>
      </c>
      <c r="Z88">
        <v>5</v>
      </c>
      <c r="AA88">
        <v>5</v>
      </c>
      <c r="AB88" s="7">
        <v>43843</v>
      </c>
      <c r="AC88" t="s">
        <v>164</v>
      </c>
      <c r="AD88" s="8">
        <v>2020</v>
      </c>
      <c r="AE88" s="7">
        <v>43843</v>
      </c>
    </row>
    <row r="89" spans="1:31" ht="30" x14ac:dyDescent="0.25">
      <c r="A89">
        <v>2019</v>
      </c>
      <c r="B89" t="s">
        <v>157</v>
      </c>
      <c r="C89" t="s">
        <v>81</v>
      </c>
      <c r="D89" t="s">
        <v>333</v>
      </c>
      <c r="E89" s="13" t="s">
        <v>488</v>
      </c>
      <c r="F89" s="13" t="s">
        <v>488</v>
      </c>
      <c r="G89" s="6" t="s">
        <v>477</v>
      </c>
      <c r="H89" s="9" t="s">
        <v>399</v>
      </c>
      <c r="I89" s="9" t="s">
        <v>400</v>
      </c>
      <c r="J89" s="9" t="s">
        <v>401</v>
      </c>
      <c r="K89" s="3" t="s">
        <v>91</v>
      </c>
      <c r="L89" s="9">
        <f>(15*2)*126.01</f>
        <v>3780.3</v>
      </c>
      <c r="M89" s="9">
        <f t="shared" si="0"/>
        <v>3780.3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7">
        <v>43843</v>
      </c>
      <c r="AC89" t="s">
        <v>164</v>
      </c>
      <c r="AD89" s="8">
        <v>2020</v>
      </c>
      <c r="AE89" s="7">
        <v>43843</v>
      </c>
    </row>
    <row r="90" spans="1:31" ht="30" x14ac:dyDescent="0.25">
      <c r="A90">
        <v>2019</v>
      </c>
      <c r="B90" t="s">
        <v>157</v>
      </c>
      <c r="C90" t="s">
        <v>81</v>
      </c>
      <c r="D90" t="s">
        <v>333</v>
      </c>
      <c r="E90" s="13" t="s">
        <v>488</v>
      </c>
      <c r="F90" s="13" t="s">
        <v>488</v>
      </c>
      <c r="G90" s="6" t="s">
        <v>477</v>
      </c>
      <c r="H90" s="9" t="s">
        <v>402</v>
      </c>
      <c r="I90" s="9" t="s">
        <v>403</v>
      </c>
      <c r="J90" s="9" t="s">
        <v>404</v>
      </c>
      <c r="K90" s="3" t="s">
        <v>91</v>
      </c>
      <c r="L90" s="9">
        <f>(12*2)*126.01</f>
        <v>3024.2400000000002</v>
      </c>
      <c r="M90" s="9">
        <f t="shared" si="0"/>
        <v>3024.2400000000002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 s="7">
        <v>43843</v>
      </c>
      <c r="AC90" t="s">
        <v>164</v>
      </c>
      <c r="AD90" s="8">
        <v>2020</v>
      </c>
      <c r="AE90" s="7">
        <v>43843</v>
      </c>
    </row>
    <row r="91" spans="1:31" ht="30" x14ac:dyDescent="0.25">
      <c r="A91">
        <v>2019</v>
      </c>
      <c r="B91" t="s">
        <v>157</v>
      </c>
      <c r="C91" t="s">
        <v>81</v>
      </c>
      <c r="D91" t="s">
        <v>333</v>
      </c>
      <c r="E91" s="13" t="s">
        <v>488</v>
      </c>
      <c r="F91" s="13" t="s">
        <v>488</v>
      </c>
      <c r="G91" s="6" t="s">
        <v>477</v>
      </c>
      <c r="H91" s="9" t="s">
        <v>405</v>
      </c>
      <c r="I91" s="9" t="s">
        <v>406</v>
      </c>
      <c r="J91" s="9" t="s">
        <v>403</v>
      </c>
      <c r="K91" s="3" t="s">
        <v>91</v>
      </c>
      <c r="L91" s="9">
        <f>(28*2)*126.01</f>
        <v>7056.56</v>
      </c>
      <c r="M91" s="9">
        <f t="shared" si="0"/>
        <v>7056.56</v>
      </c>
      <c r="N91">
        <v>3</v>
      </c>
      <c r="O91">
        <v>3</v>
      </c>
      <c r="P91">
        <v>3</v>
      </c>
      <c r="Q91">
        <v>3</v>
      </c>
      <c r="R91">
        <v>3</v>
      </c>
      <c r="S91">
        <v>3</v>
      </c>
      <c r="T91">
        <v>3</v>
      </c>
      <c r="U91">
        <v>3</v>
      </c>
      <c r="V91">
        <v>3</v>
      </c>
      <c r="W91">
        <v>3</v>
      </c>
      <c r="X91">
        <v>3</v>
      </c>
      <c r="Y91">
        <v>3</v>
      </c>
      <c r="Z91">
        <v>3</v>
      </c>
      <c r="AA91">
        <v>3</v>
      </c>
      <c r="AB91" s="7">
        <v>43843</v>
      </c>
      <c r="AC91" t="s">
        <v>164</v>
      </c>
      <c r="AD91" s="8">
        <v>2020</v>
      </c>
      <c r="AE91" s="7">
        <v>43843</v>
      </c>
    </row>
    <row r="92" spans="1:31" ht="30" x14ac:dyDescent="0.25">
      <c r="A92">
        <v>2019</v>
      </c>
      <c r="B92" t="s">
        <v>157</v>
      </c>
      <c r="C92" t="s">
        <v>81</v>
      </c>
      <c r="D92" t="s">
        <v>333</v>
      </c>
      <c r="E92" s="13" t="s">
        <v>488</v>
      </c>
      <c r="F92" s="13" t="s">
        <v>488</v>
      </c>
      <c r="G92" s="6" t="s">
        <v>477</v>
      </c>
      <c r="H92" s="9" t="s">
        <v>407</v>
      </c>
      <c r="I92" s="9" t="s">
        <v>408</v>
      </c>
      <c r="J92" s="9" t="s">
        <v>409</v>
      </c>
      <c r="K92" s="3" t="s">
        <v>91</v>
      </c>
      <c r="L92" s="9">
        <f>(48*2)*126.01</f>
        <v>12096.960000000001</v>
      </c>
      <c r="M92" s="9">
        <f t="shared" si="0"/>
        <v>12096.960000000001</v>
      </c>
      <c r="N92">
        <v>4</v>
      </c>
      <c r="O92">
        <v>4</v>
      </c>
      <c r="P92">
        <v>4</v>
      </c>
      <c r="Q92">
        <v>4</v>
      </c>
      <c r="R92">
        <v>4</v>
      </c>
      <c r="S92">
        <v>4</v>
      </c>
      <c r="T92">
        <v>4</v>
      </c>
      <c r="U92">
        <v>4</v>
      </c>
      <c r="V92">
        <v>4</v>
      </c>
      <c r="W92">
        <v>4</v>
      </c>
      <c r="X92">
        <v>4</v>
      </c>
      <c r="Y92">
        <v>4</v>
      </c>
      <c r="Z92">
        <v>4</v>
      </c>
      <c r="AA92">
        <v>4</v>
      </c>
      <c r="AB92" s="7">
        <v>43843</v>
      </c>
      <c r="AC92" t="s">
        <v>164</v>
      </c>
      <c r="AD92" s="8">
        <v>2020</v>
      </c>
      <c r="AE92" s="7">
        <v>43843</v>
      </c>
    </row>
    <row r="93" spans="1:31" ht="30" x14ac:dyDescent="0.25">
      <c r="A93">
        <v>2019</v>
      </c>
      <c r="B93" t="s">
        <v>157</v>
      </c>
      <c r="C93" t="s">
        <v>81</v>
      </c>
      <c r="D93" t="s">
        <v>333</v>
      </c>
      <c r="E93" s="13" t="s">
        <v>488</v>
      </c>
      <c r="F93" s="13" t="s">
        <v>488</v>
      </c>
      <c r="G93" s="6" t="s">
        <v>477</v>
      </c>
      <c r="H93" s="9" t="s">
        <v>410</v>
      </c>
      <c r="I93" s="9" t="s">
        <v>312</v>
      </c>
      <c r="J93" s="9" t="s">
        <v>313</v>
      </c>
      <c r="K93" s="3" t="s">
        <v>91</v>
      </c>
      <c r="L93" s="9">
        <f>(34*2)*126.01</f>
        <v>8568.68</v>
      </c>
      <c r="M93" s="9">
        <f t="shared" si="0"/>
        <v>8568.68</v>
      </c>
      <c r="N93">
        <v>5</v>
      </c>
      <c r="O93">
        <v>5</v>
      </c>
      <c r="P93">
        <v>5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>
        <v>5</v>
      </c>
      <c r="Z93">
        <v>5</v>
      </c>
      <c r="AA93">
        <v>5</v>
      </c>
      <c r="AB93" s="7">
        <v>43843</v>
      </c>
      <c r="AC93" t="s">
        <v>164</v>
      </c>
      <c r="AD93" s="8">
        <v>2020</v>
      </c>
      <c r="AE93" s="7">
        <v>43843</v>
      </c>
    </row>
    <row r="94" spans="1:31" ht="30" x14ac:dyDescent="0.25">
      <c r="A94">
        <v>2019</v>
      </c>
      <c r="B94" t="s">
        <v>157</v>
      </c>
      <c r="C94" t="s">
        <v>81</v>
      </c>
      <c r="D94" t="s">
        <v>333</v>
      </c>
      <c r="E94" s="13" t="s">
        <v>488</v>
      </c>
      <c r="F94" s="13" t="s">
        <v>488</v>
      </c>
      <c r="G94" s="6" t="s">
        <v>477</v>
      </c>
      <c r="H94" s="9" t="s">
        <v>411</v>
      </c>
      <c r="I94" s="9" t="s">
        <v>412</v>
      </c>
      <c r="J94" s="9" t="s">
        <v>413</v>
      </c>
      <c r="K94" s="3" t="s">
        <v>91</v>
      </c>
      <c r="L94" s="9">
        <f>(38*2)*126.01</f>
        <v>9576.76</v>
      </c>
      <c r="M94" s="9">
        <f t="shared" si="0"/>
        <v>9576.76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 s="7">
        <v>43843</v>
      </c>
      <c r="AC94" t="s">
        <v>164</v>
      </c>
      <c r="AD94" s="8">
        <v>2020</v>
      </c>
      <c r="AE94" s="7">
        <v>43843</v>
      </c>
    </row>
    <row r="95" spans="1:31" ht="30" x14ac:dyDescent="0.25">
      <c r="A95">
        <v>2019</v>
      </c>
      <c r="B95" t="s">
        <v>157</v>
      </c>
      <c r="C95" t="s">
        <v>81</v>
      </c>
      <c r="D95" t="s">
        <v>333</v>
      </c>
      <c r="E95" s="13" t="s">
        <v>488</v>
      </c>
      <c r="F95" s="13" t="s">
        <v>488</v>
      </c>
      <c r="G95" s="6" t="s">
        <v>477</v>
      </c>
      <c r="H95" s="9" t="s">
        <v>414</v>
      </c>
      <c r="I95" s="9" t="s">
        <v>415</v>
      </c>
      <c r="J95" s="9" t="s">
        <v>341</v>
      </c>
      <c r="K95" s="3" t="s">
        <v>91</v>
      </c>
      <c r="L95" s="9">
        <f>(38*2)*126.01</f>
        <v>9576.76</v>
      </c>
      <c r="M95" s="9">
        <f t="shared" si="0"/>
        <v>9576.76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 s="7">
        <v>43843</v>
      </c>
      <c r="AC95" t="s">
        <v>164</v>
      </c>
      <c r="AD95" s="8">
        <v>2020</v>
      </c>
      <c r="AE95" s="7">
        <v>43843</v>
      </c>
    </row>
    <row r="96" spans="1:31" ht="30" x14ac:dyDescent="0.25">
      <c r="A96">
        <v>2019</v>
      </c>
      <c r="B96" t="s">
        <v>157</v>
      </c>
      <c r="C96" t="s">
        <v>81</v>
      </c>
      <c r="D96" t="s">
        <v>333</v>
      </c>
      <c r="E96" s="13" t="s">
        <v>488</v>
      </c>
      <c r="F96" s="13" t="s">
        <v>488</v>
      </c>
      <c r="G96" s="6" t="s">
        <v>477</v>
      </c>
      <c r="H96" s="9" t="s">
        <v>416</v>
      </c>
      <c r="I96" s="9" t="s">
        <v>417</v>
      </c>
      <c r="J96" s="9" t="s">
        <v>300</v>
      </c>
      <c r="K96" s="3" t="s">
        <v>91</v>
      </c>
      <c r="L96" s="9">
        <f>(12*2)*126.01</f>
        <v>3024.2400000000002</v>
      </c>
      <c r="M96" s="9">
        <f t="shared" si="0"/>
        <v>3024.2400000000002</v>
      </c>
      <c r="N96">
        <v>3</v>
      </c>
      <c r="O96">
        <v>3</v>
      </c>
      <c r="P96">
        <v>3</v>
      </c>
      <c r="Q96">
        <v>3</v>
      </c>
      <c r="R96">
        <v>3</v>
      </c>
      <c r="S96">
        <v>3</v>
      </c>
      <c r="T96">
        <v>3</v>
      </c>
      <c r="U96">
        <v>3</v>
      </c>
      <c r="V96">
        <v>3</v>
      </c>
      <c r="W96">
        <v>3</v>
      </c>
      <c r="X96">
        <v>3</v>
      </c>
      <c r="Y96">
        <v>3</v>
      </c>
      <c r="Z96">
        <v>3</v>
      </c>
      <c r="AA96">
        <v>3</v>
      </c>
      <c r="AB96" s="7">
        <v>43843</v>
      </c>
      <c r="AC96" t="s">
        <v>164</v>
      </c>
      <c r="AD96" s="8">
        <v>2020</v>
      </c>
      <c r="AE96" s="7">
        <v>43843</v>
      </c>
    </row>
    <row r="97" spans="1:31" ht="30" x14ac:dyDescent="0.25">
      <c r="A97">
        <v>2019</v>
      </c>
      <c r="B97" t="s">
        <v>157</v>
      </c>
      <c r="C97" t="s">
        <v>81</v>
      </c>
      <c r="D97" t="s">
        <v>333</v>
      </c>
      <c r="E97" s="13" t="s">
        <v>488</v>
      </c>
      <c r="F97" s="13" t="s">
        <v>488</v>
      </c>
      <c r="G97" s="6" t="s">
        <v>477</v>
      </c>
      <c r="H97" s="9" t="s">
        <v>418</v>
      </c>
      <c r="I97" s="9" t="s">
        <v>419</v>
      </c>
      <c r="J97" s="9" t="s">
        <v>420</v>
      </c>
      <c r="K97" s="3" t="s">
        <v>91</v>
      </c>
      <c r="L97" s="9">
        <f>(38*2)*126.01</f>
        <v>9576.76</v>
      </c>
      <c r="M97" s="9">
        <f t="shared" si="0"/>
        <v>9576.76</v>
      </c>
      <c r="N97">
        <v>4</v>
      </c>
      <c r="O97">
        <v>4</v>
      </c>
      <c r="P97">
        <v>4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v>4</v>
      </c>
      <c r="Y97">
        <v>4</v>
      </c>
      <c r="Z97">
        <v>4</v>
      </c>
      <c r="AA97">
        <v>4</v>
      </c>
      <c r="AB97" s="7">
        <v>43843</v>
      </c>
      <c r="AC97" t="s">
        <v>164</v>
      </c>
      <c r="AD97" s="8">
        <v>2020</v>
      </c>
      <c r="AE97" s="7">
        <v>43843</v>
      </c>
    </row>
    <row r="98" spans="1:31" ht="30" x14ac:dyDescent="0.25">
      <c r="A98">
        <v>2019</v>
      </c>
      <c r="B98" t="s">
        <v>157</v>
      </c>
      <c r="C98" t="s">
        <v>81</v>
      </c>
      <c r="D98" t="s">
        <v>333</v>
      </c>
      <c r="E98" s="13" t="s">
        <v>488</v>
      </c>
      <c r="F98" s="13" t="s">
        <v>488</v>
      </c>
      <c r="G98" s="6" t="s">
        <v>477</v>
      </c>
      <c r="H98" s="9" t="s">
        <v>421</v>
      </c>
      <c r="I98" s="9" t="s">
        <v>422</v>
      </c>
      <c r="J98" s="9" t="s">
        <v>423</v>
      </c>
      <c r="K98" s="3" t="s">
        <v>91</v>
      </c>
      <c r="L98" s="9">
        <f>(16*2)*126.01</f>
        <v>4032.32</v>
      </c>
      <c r="M98" s="9">
        <f t="shared" si="0"/>
        <v>4032.32</v>
      </c>
      <c r="N98">
        <v>5</v>
      </c>
      <c r="O98">
        <v>5</v>
      </c>
      <c r="P98">
        <v>5</v>
      </c>
      <c r="Q98">
        <v>5</v>
      </c>
      <c r="R98">
        <v>5</v>
      </c>
      <c r="S98">
        <v>5</v>
      </c>
      <c r="T98">
        <v>5</v>
      </c>
      <c r="U98">
        <v>5</v>
      </c>
      <c r="V98">
        <v>5</v>
      </c>
      <c r="W98">
        <v>5</v>
      </c>
      <c r="X98">
        <v>5</v>
      </c>
      <c r="Y98">
        <v>5</v>
      </c>
      <c r="Z98">
        <v>5</v>
      </c>
      <c r="AA98">
        <v>5</v>
      </c>
      <c r="AB98" s="7">
        <v>43843</v>
      </c>
      <c r="AC98" t="s">
        <v>164</v>
      </c>
      <c r="AD98" s="8">
        <v>2020</v>
      </c>
      <c r="AE98" s="7">
        <v>43843</v>
      </c>
    </row>
    <row r="99" spans="1:31" ht="30" x14ac:dyDescent="0.25">
      <c r="A99">
        <v>2019</v>
      </c>
      <c r="B99" t="s">
        <v>157</v>
      </c>
      <c r="C99" t="s">
        <v>81</v>
      </c>
      <c r="D99" t="s">
        <v>333</v>
      </c>
      <c r="E99" s="13" t="s">
        <v>488</v>
      </c>
      <c r="F99" s="13" t="s">
        <v>488</v>
      </c>
      <c r="G99" s="6" t="s">
        <v>477</v>
      </c>
      <c r="H99" s="9" t="s">
        <v>424</v>
      </c>
      <c r="I99" s="9" t="s">
        <v>228</v>
      </c>
      <c r="J99" s="9" t="s">
        <v>495</v>
      </c>
      <c r="K99" s="3" t="s">
        <v>91</v>
      </c>
      <c r="L99" s="9">
        <f>(8*2)*126.01</f>
        <v>2016.16</v>
      </c>
      <c r="M99" s="9">
        <f t="shared" si="0"/>
        <v>2016.16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 s="7">
        <v>43843</v>
      </c>
      <c r="AC99" t="s">
        <v>164</v>
      </c>
      <c r="AD99" s="8">
        <v>2020</v>
      </c>
      <c r="AE99" s="7">
        <v>43843</v>
      </c>
    </row>
    <row r="100" spans="1:31" ht="30" x14ac:dyDescent="0.25">
      <c r="A100">
        <v>2019</v>
      </c>
      <c r="B100" t="s">
        <v>157</v>
      </c>
      <c r="C100" t="s">
        <v>81</v>
      </c>
      <c r="D100" t="s">
        <v>333</v>
      </c>
      <c r="E100" s="13" t="s">
        <v>488</v>
      </c>
      <c r="F100" s="13" t="s">
        <v>488</v>
      </c>
      <c r="G100" s="6" t="s">
        <v>477</v>
      </c>
      <c r="H100" s="9" t="s">
        <v>425</v>
      </c>
      <c r="I100" s="9" t="s">
        <v>426</v>
      </c>
      <c r="J100" s="9" t="s">
        <v>209</v>
      </c>
      <c r="K100" s="3" t="s">
        <v>91</v>
      </c>
      <c r="L100" s="9">
        <f>(38*2)*126.01</f>
        <v>9576.76</v>
      </c>
      <c r="M100" s="9">
        <f t="shared" si="0"/>
        <v>9576.76</v>
      </c>
      <c r="N100">
        <v>2</v>
      </c>
      <c r="O100">
        <v>2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2</v>
      </c>
      <c r="X100">
        <v>2</v>
      </c>
      <c r="Y100">
        <v>2</v>
      </c>
      <c r="Z100">
        <v>2</v>
      </c>
      <c r="AA100">
        <v>2</v>
      </c>
      <c r="AB100" s="7">
        <v>43843</v>
      </c>
      <c r="AC100" t="s">
        <v>164</v>
      </c>
      <c r="AD100" s="8">
        <v>2020</v>
      </c>
      <c r="AE100" s="7">
        <v>43843</v>
      </c>
    </row>
    <row r="101" spans="1:31" ht="30" x14ac:dyDescent="0.25">
      <c r="A101">
        <v>2019</v>
      </c>
      <c r="B101" t="s">
        <v>157</v>
      </c>
      <c r="C101" t="s">
        <v>81</v>
      </c>
      <c r="D101" t="s">
        <v>333</v>
      </c>
      <c r="E101" s="13" t="s">
        <v>488</v>
      </c>
      <c r="F101" s="13" t="s">
        <v>488</v>
      </c>
      <c r="G101" s="6" t="s">
        <v>477</v>
      </c>
      <c r="H101" s="9" t="s">
        <v>427</v>
      </c>
      <c r="I101" s="9" t="s">
        <v>428</v>
      </c>
      <c r="J101" s="9" t="s">
        <v>429</v>
      </c>
      <c r="K101" s="3" t="s">
        <v>91</v>
      </c>
      <c r="L101" s="9">
        <f>(54*2)*126.01</f>
        <v>13609.08</v>
      </c>
      <c r="M101" s="9">
        <f t="shared" si="0"/>
        <v>13609.08</v>
      </c>
      <c r="N101">
        <v>3</v>
      </c>
      <c r="O101">
        <v>3</v>
      </c>
      <c r="P101">
        <v>3</v>
      </c>
      <c r="Q101">
        <v>3</v>
      </c>
      <c r="R101">
        <v>3</v>
      </c>
      <c r="S101">
        <v>3</v>
      </c>
      <c r="T101">
        <v>3</v>
      </c>
      <c r="U101">
        <v>3</v>
      </c>
      <c r="V101">
        <v>3</v>
      </c>
      <c r="W101">
        <v>3</v>
      </c>
      <c r="X101">
        <v>3</v>
      </c>
      <c r="Y101">
        <v>3</v>
      </c>
      <c r="Z101">
        <v>3</v>
      </c>
      <c r="AA101">
        <v>3</v>
      </c>
      <c r="AB101" s="7">
        <v>43843</v>
      </c>
      <c r="AC101" t="s">
        <v>164</v>
      </c>
      <c r="AD101" s="8">
        <v>2020</v>
      </c>
      <c r="AE101" s="7">
        <v>43843</v>
      </c>
    </row>
    <row r="102" spans="1:31" ht="30" x14ac:dyDescent="0.25">
      <c r="A102">
        <v>2019</v>
      </c>
      <c r="B102" t="s">
        <v>157</v>
      </c>
      <c r="C102" t="s">
        <v>81</v>
      </c>
      <c r="D102" t="s">
        <v>333</v>
      </c>
      <c r="E102" s="13" t="s">
        <v>488</v>
      </c>
      <c r="F102" s="13" t="s">
        <v>488</v>
      </c>
      <c r="G102" s="6" t="s">
        <v>477</v>
      </c>
      <c r="H102" s="9" t="s">
        <v>242</v>
      </c>
      <c r="I102" s="9" t="s">
        <v>243</v>
      </c>
      <c r="J102" s="9" t="s">
        <v>241</v>
      </c>
      <c r="K102" s="3" t="s">
        <v>91</v>
      </c>
      <c r="L102" s="9">
        <f>(12*2)*126.01</f>
        <v>3024.2400000000002</v>
      </c>
      <c r="M102" s="9">
        <f t="shared" si="0"/>
        <v>3024.2400000000002</v>
      </c>
      <c r="N102">
        <v>4</v>
      </c>
      <c r="O102">
        <v>4</v>
      </c>
      <c r="P102">
        <v>4</v>
      </c>
      <c r="Q102">
        <v>4</v>
      </c>
      <c r="R102">
        <v>4</v>
      </c>
      <c r="S102">
        <v>4</v>
      </c>
      <c r="T102">
        <v>4</v>
      </c>
      <c r="U102">
        <v>4</v>
      </c>
      <c r="V102">
        <v>4</v>
      </c>
      <c r="W102">
        <v>4</v>
      </c>
      <c r="X102">
        <v>4</v>
      </c>
      <c r="Y102">
        <v>4</v>
      </c>
      <c r="Z102">
        <v>4</v>
      </c>
      <c r="AA102">
        <v>4</v>
      </c>
      <c r="AB102" s="7">
        <v>43843</v>
      </c>
      <c r="AC102" t="s">
        <v>164</v>
      </c>
      <c r="AD102" s="8">
        <v>2020</v>
      </c>
      <c r="AE102" s="7">
        <v>43843</v>
      </c>
    </row>
    <row r="103" spans="1:31" ht="30" x14ac:dyDescent="0.25">
      <c r="A103">
        <v>2019</v>
      </c>
      <c r="B103" t="s">
        <v>157</v>
      </c>
      <c r="C103" t="s">
        <v>81</v>
      </c>
      <c r="D103" t="s">
        <v>333</v>
      </c>
      <c r="E103" s="13" t="s">
        <v>488</v>
      </c>
      <c r="F103" s="13" t="s">
        <v>488</v>
      </c>
      <c r="G103" s="6" t="s">
        <v>477</v>
      </c>
      <c r="H103" s="9" t="s">
        <v>430</v>
      </c>
      <c r="I103" s="9" t="s">
        <v>431</v>
      </c>
      <c r="J103" s="9" t="s">
        <v>432</v>
      </c>
      <c r="K103" s="3" t="s">
        <v>91</v>
      </c>
      <c r="L103" s="9">
        <f>(42*2)*126.01</f>
        <v>10584.84</v>
      </c>
      <c r="M103" s="9">
        <f t="shared" si="0"/>
        <v>10584.84</v>
      </c>
      <c r="N103">
        <v>5</v>
      </c>
      <c r="O103">
        <v>5</v>
      </c>
      <c r="P103">
        <v>5</v>
      </c>
      <c r="Q103">
        <v>5</v>
      </c>
      <c r="R103">
        <v>5</v>
      </c>
      <c r="S103">
        <v>5</v>
      </c>
      <c r="T103">
        <v>5</v>
      </c>
      <c r="U103">
        <v>5</v>
      </c>
      <c r="V103">
        <v>5</v>
      </c>
      <c r="W103">
        <v>5</v>
      </c>
      <c r="X103">
        <v>5</v>
      </c>
      <c r="Y103">
        <v>5</v>
      </c>
      <c r="Z103">
        <v>5</v>
      </c>
      <c r="AA103">
        <v>5</v>
      </c>
      <c r="AB103" s="7">
        <v>43843</v>
      </c>
      <c r="AC103" t="s">
        <v>164</v>
      </c>
      <c r="AD103" s="8">
        <v>2020</v>
      </c>
      <c r="AE103" s="7">
        <v>43843</v>
      </c>
    </row>
    <row r="104" spans="1:31" ht="30" x14ac:dyDescent="0.25">
      <c r="A104">
        <v>2019</v>
      </c>
      <c r="B104" t="s">
        <v>157</v>
      </c>
      <c r="C104" t="s">
        <v>81</v>
      </c>
      <c r="D104" t="s">
        <v>333</v>
      </c>
      <c r="E104" s="13" t="s">
        <v>488</v>
      </c>
      <c r="F104" s="13" t="s">
        <v>488</v>
      </c>
      <c r="G104" s="6" t="s">
        <v>477</v>
      </c>
      <c r="H104" s="9" t="s">
        <v>433</v>
      </c>
      <c r="I104" s="9" t="s">
        <v>434</v>
      </c>
      <c r="J104" s="9" t="s">
        <v>435</v>
      </c>
      <c r="K104" s="3" t="s">
        <v>91</v>
      </c>
      <c r="L104" s="9">
        <f>(52*2)*126.01</f>
        <v>13105.04</v>
      </c>
      <c r="M104" s="9">
        <f t="shared" si="0"/>
        <v>13105.04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 s="7">
        <v>43843</v>
      </c>
      <c r="AC104" t="s">
        <v>164</v>
      </c>
      <c r="AD104" s="8">
        <v>2020</v>
      </c>
      <c r="AE104" s="7">
        <v>43843</v>
      </c>
    </row>
    <row r="105" spans="1:31" ht="30" x14ac:dyDescent="0.25">
      <c r="A105">
        <v>2019</v>
      </c>
      <c r="B105" t="s">
        <v>157</v>
      </c>
      <c r="C105" t="s">
        <v>81</v>
      </c>
      <c r="D105" t="s">
        <v>333</v>
      </c>
      <c r="E105" s="13" t="s">
        <v>488</v>
      </c>
      <c r="F105" s="13" t="s">
        <v>488</v>
      </c>
      <c r="G105" s="6" t="s">
        <v>477</v>
      </c>
      <c r="H105" s="9" t="s">
        <v>436</v>
      </c>
      <c r="I105" s="9" t="s">
        <v>437</v>
      </c>
      <c r="J105" s="9" t="s">
        <v>243</v>
      </c>
      <c r="K105" s="3" t="s">
        <v>91</v>
      </c>
      <c r="L105" s="9">
        <f>(12*2)*126.01</f>
        <v>3024.2400000000002</v>
      </c>
      <c r="M105" s="9">
        <f t="shared" si="0"/>
        <v>3024.2400000000002</v>
      </c>
      <c r="N105">
        <v>2</v>
      </c>
      <c r="O105">
        <v>2</v>
      </c>
      <c r="P105">
        <v>2</v>
      </c>
      <c r="Q105">
        <v>2</v>
      </c>
      <c r="R105">
        <v>2</v>
      </c>
      <c r="S105">
        <v>2</v>
      </c>
      <c r="T105">
        <v>2</v>
      </c>
      <c r="U105">
        <v>2</v>
      </c>
      <c r="V105">
        <v>2</v>
      </c>
      <c r="W105">
        <v>2</v>
      </c>
      <c r="X105">
        <v>2</v>
      </c>
      <c r="Y105">
        <v>2</v>
      </c>
      <c r="Z105">
        <v>2</v>
      </c>
      <c r="AA105">
        <v>2</v>
      </c>
      <c r="AB105" s="7">
        <v>43843</v>
      </c>
      <c r="AC105" t="s">
        <v>164</v>
      </c>
      <c r="AD105" s="8">
        <v>2020</v>
      </c>
      <c r="AE105" s="7">
        <v>43843</v>
      </c>
    </row>
    <row r="106" spans="1:31" ht="30" x14ac:dyDescent="0.25">
      <c r="A106">
        <v>2019</v>
      </c>
      <c r="B106" t="s">
        <v>157</v>
      </c>
      <c r="C106" t="s">
        <v>81</v>
      </c>
      <c r="D106" t="s">
        <v>333</v>
      </c>
      <c r="E106" s="13" t="s">
        <v>488</v>
      </c>
      <c r="F106" s="13" t="s">
        <v>488</v>
      </c>
      <c r="G106" s="6" t="s">
        <v>477</v>
      </c>
      <c r="H106" s="9" t="s">
        <v>438</v>
      </c>
      <c r="I106" s="9" t="s">
        <v>439</v>
      </c>
      <c r="J106" s="9" t="s">
        <v>440</v>
      </c>
      <c r="K106" s="3" t="s">
        <v>91</v>
      </c>
      <c r="L106" s="9">
        <f>(52*2)*126.01</f>
        <v>13105.04</v>
      </c>
      <c r="M106" s="9">
        <f t="shared" si="0"/>
        <v>13105.04</v>
      </c>
      <c r="N106">
        <v>3</v>
      </c>
      <c r="O106">
        <v>3</v>
      </c>
      <c r="P106">
        <v>3</v>
      </c>
      <c r="Q106">
        <v>3</v>
      </c>
      <c r="R106">
        <v>3</v>
      </c>
      <c r="S106">
        <v>3</v>
      </c>
      <c r="T106">
        <v>3</v>
      </c>
      <c r="U106">
        <v>3</v>
      </c>
      <c r="V106">
        <v>3</v>
      </c>
      <c r="W106">
        <v>3</v>
      </c>
      <c r="X106">
        <v>3</v>
      </c>
      <c r="Y106">
        <v>3</v>
      </c>
      <c r="Z106">
        <v>3</v>
      </c>
      <c r="AA106">
        <v>3</v>
      </c>
      <c r="AB106" s="7">
        <v>43843</v>
      </c>
      <c r="AC106" t="s">
        <v>164</v>
      </c>
      <c r="AD106" s="8">
        <v>2020</v>
      </c>
      <c r="AE106" s="7">
        <v>43843</v>
      </c>
    </row>
    <row r="107" spans="1:31" ht="30" x14ac:dyDescent="0.25">
      <c r="A107">
        <v>2019</v>
      </c>
      <c r="B107" t="s">
        <v>157</v>
      </c>
      <c r="C107" t="s">
        <v>81</v>
      </c>
      <c r="D107" t="s">
        <v>333</v>
      </c>
      <c r="E107" s="13" t="s">
        <v>488</v>
      </c>
      <c r="F107" s="13" t="s">
        <v>488</v>
      </c>
      <c r="G107" s="6" t="s">
        <v>477</v>
      </c>
      <c r="H107" s="9" t="s">
        <v>441</v>
      </c>
      <c r="I107" s="9" t="s">
        <v>442</v>
      </c>
      <c r="J107" s="9" t="s">
        <v>216</v>
      </c>
      <c r="K107" s="3" t="s">
        <v>91</v>
      </c>
      <c r="L107" s="9">
        <f>(16*2)*126.01</f>
        <v>4032.32</v>
      </c>
      <c r="M107" s="9">
        <f t="shared" si="0"/>
        <v>4032.32</v>
      </c>
      <c r="N107">
        <v>4</v>
      </c>
      <c r="O107">
        <v>4</v>
      </c>
      <c r="P107">
        <v>4</v>
      </c>
      <c r="Q107">
        <v>4</v>
      </c>
      <c r="R107">
        <v>4</v>
      </c>
      <c r="S107">
        <v>4</v>
      </c>
      <c r="T107">
        <v>4</v>
      </c>
      <c r="U107">
        <v>4</v>
      </c>
      <c r="V107">
        <v>4</v>
      </c>
      <c r="W107">
        <v>4</v>
      </c>
      <c r="X107">
        <v>4</v>
      </c>
      <c r="Y107">
        <v>4</v>
      </c>
      <c r="Z107">
        <v>4</v>
      </c>
      <c r="AA107">
        <v>4</v>
      </c>
      <c r="AB107" s="7">
        <v>43843</v>
      </c>
      <c r="AC107" t="s">
        <v>164</v>
      </c>
      <c r="AD107" s="8">
        <v>2020</v>
      </c>
      <c r="AE107" s="7">
        <v>43843</v>
      </c>
    </row>
    <row r="108" spans="1:31" ht="30" x14ac:dyDescent="0.25">
      <c r="A108">
        <v>2019</v>
      </c>
      <c r="B108" t="s">
        <v>157</v>
      </c>
      <c r="C108" t="s">
        <v>81</v>
      </c>
      <c r="D108" t="s">
        <v>333</v>
      </c>
      <c r="E108" s="13" t="s">
        <v>488</v>
      </c>
      <c r="F108" s="13" t="s">
        <v>488</v>
      </c>
      <c r="G108" s="6" t="s">
        <v>477</v>
      </c>
      <c r="H108" s="9" t="s">
        <v>443</v>
      </c>
      <c r="I108" s="9" t="s">
        <v>249</v>
      </c>
      <c r="J108" s="9" t="s">
        <v>444</v>
      </c>
      <c r="K108" s="3" t="s">
        <v>91</v>
      </c>
      <c r="L108" s="9">
        <f>(22*2)*126.01</f>
        <v>5544.4400000000005</v>
      </c>
      <c r="M108" s="9">
        <f t="shared" si="0"/>
        <v>5544.4400000000005</v>
      </c>
      <c r="N108">
        <v>5</v>
      </c>
      <c r="O108">
        <v>5</v>
      </c>
      <c r="P108">
        <v>5</v>
      </c>
      <c r="Q108">
        <v>5</v>
      </c>
      <c r="R108">
        <v>5</v>
      </c>
      <c r="S108">
        <v>5</v>
      </c>
      <c r="T108">
        <v>5</v>
      </c>
      <c r="U108">
        <v>5</v>
      </c>
      <c r="V108">
        <v>5</v>
      </c>
      <c r="W108">
        <v>5</v>
      </c>
      <c r="X108">
        <v>5</v>
      </c>
      <c r="Y108">
        <v>5</v>
      </c>
      <c r="Z108">
        <v>5</v>
      </c>
      <c r="AA108">
        <v>5</v>
      </c>
      <c r="AB108" s="7">
        <v>43843</v>
      </c>
      <c r="AC108" t="s">
        <v>164</v>
      </c>
      <c r="AD108" s="8">
        <v>2020</v>
      </c>
      <c r="AE108" s="7">
        <v>43843</v>
      </c>
    </row>
    <row r="109" spans="1:31" ht="30" x14ac:dyDescent="0.25">
      <c r="A109">
        <v>2019</v>
      </c>
      <c r="B109" t="s">
        <v>157</v>
      </c>
      <c r="C109" t="s">
        <v>81</v>
      </c>
      <c r="D109" t="s">
        <v>333</v>
      </c>
      <c r="E109" s="13" t="s">
        <v>488</v>
      </c>
      <c r="F109" s="13" t="s">
        <v>488</v>
      </c>
      <c r="G109" s="6" t="s">
        <v>477</v>
      </c>
      <c r="H109" s="9" t="s">
        <v>445</v>
      </c>
      <c r="I109" s="9" t="s">
        <v>446</v>
      </c>
      <c r="J109" s="9" t="s">
        <v>341</v>
      </c>
      <c r="K109" s="3" t="s">
        <v>91</v>
      </c>
      <c r="L109" s="9">
        <f>(52*2)*126.01</f>
        <v>13105.04</v>
      </c>
      <c r="M109" s="9">
        <f t="shared" si="0"/>
        <v>13105.04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 s="7">
        <v>43843</v>
      </c>
      <c r="AC109" t="s">
        <v>164</v>
      </c>
      <c r="AD109" s="8">
        <v>2020</v>
      </c>
      <c r="AE109" s="7">
        <v>43843</v>
      </c>
    </row>
    <row r="110" spans="1:31" ht="30" x14ac:dyDescent="0.25">
      <c r="A110">
        <v>2019</v>
      </c>
      <c r="B110" t="s">
        <v>157</v>
      </c>
      <c r="C110" t="s">
        <v>81</v>
      </c>
      <c r="D110" t="s">
        <v>333</v>
      </c>
      <c r="E110" s="13" t="s">
        <v>488</v>
      </c>
      <c r="F110" s="13" t="s">
        <v>488</v>
      </c>
      <c r="G110" s="6" t="s">
        <v>477</v>
      </c>
      <c r="H110" s="9" t="s">
        <v>447</v>
      </c>
      <c r="I110" s="9" t="s">
        <v>348</v>
      </c>
      <c r="J110" s="9" t="s">
        <v>448</v>
      </c>
      <c r="K110" s="3" t="s">
        <v>91</v>
      </c>
      <c r="L110" s="9">
        <f>(68*2)*126.01</f>
        <v>17137.36</v>
      </c>
      <c r="M110" s="9">
        <f t="shared" si="0"/>
        <v>17137.36</v>
      </c>
      <c r="N110">
        <v>2</v>
      </c>
      <c r="O110">
        <v>2</v>
      </c>
      <c r="P110">
        <v>2</v>
      </c>
      <c r="Q110">
        <v>2</v>
      </c>
      <c r="R110">
        <v>2</v>
      </c>
      <c r="S110">
        <v>2</v>
      </c>
      <c r="T110">
        <v>2</v>
      </c>
      <c r="U110">
        <v>2</v>
      </c>
      <c r="V110">
        <v>2</v>
      </c>
      <c r="W110">
        <v>2</v>
      </c>
      <c r="X110">
        <v>2</v>
      </c>
      <c r="Y110">
        <v>2</v>
      </c>
      <c r="Z110">
        <v>2</v>
      </c>
      <c r="AA110">
        <v>2</v>
      </c>
      <c r="AB110" s="7">
        <v>43843</v>
      </c>
      <c r="AC110" t="s">
        <v>164</v>
      </c>
      <c r="AD110" s="8">
        <v>2020</v>
      </c>
      <c r="AE110" s="7">
        <v>43843</v>
      </c>
    </row>
    <row r="111" spans="1:31" ht="30" x14ac:dyDescent="0.25">
      <c r="A111">
        <v>2019</v>
      </c>
      <c r="B111" t="s">
        <v>157</v>
      </c>
      <c r="C111" t="s">
        <v>81</v>
      </c>
      <c r="D111" t="s">
        <v>333</v>
      </c>
      <c r="E111" s="13" t="s">
        <v>488</v>
      </c>
      <c r="F111" s="13" t="s">
        <v>488</v>
      </c>
      <c r="G111" s="6" t="s">
        <v>477</v>
      </c>
      <c r="H111" s="9" t="s">
        <v>489</v>
      </c>
      <c r="I111" s="9" t="s">
        <v>496</v>
      </c>
      <c r="J111" s="9" t="s">
        <v>497</v>
      </c>
      <c r="K111" s="3" t="s">
        <v>91</v>
      </c>
      <c r="L111" s="9">
        <f>(30*2)*126.01</f>
        <v>7560.6</v>
      </c>
      <c r="M111" s="9">
        <f t="shared" si="0"/>
        <v>7560.6</v>
      </c>
      <c r="N111">
        <v>3</v>
      </c>
      <c r="O111">
        <v>3</v>
      </c>
      <c r="P111">
        <v>3</v>
      </c>
      <c r="Q111">
        <v>3</v>
      </c>
      <c r="R111">
        <v>3</v>
      </c>
      <c r="S111">
        <v>3</v>
      </c>
      <c r="T111">
        <v>3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3</v>
      </c>
      <c r="AA111">
        <v>3</v>
      </c>
      <c r="AB111" s="7">
        <v>43843</v>
      </c>
      <c r="AC111" t="s">
        <v>164</v>
      </c>
      <c r="AD111" s="8">
        <v>2020</v>
      </c>
      <c r="AE111" s="7">
        <v>43843</v>
      </c>
    </row>
    <row r="112" spans="1:31" ht="30" x14ac:dyDescent="0.25">
      <c r="A112">
        <v>2019</v>
      </c>
      <c r="B112" t="s">
        <v>157</v>
      </c>
      <c r="C112" t="s">
        <v>81</v>
      </c>
      <c r="D112" t="s">
        <v>333</v>
      </c>
      <c r="E112" s="13" t="s">
        <v>488</v>
      </c>
      <c r="F112" s="13" t="s">
        <v>488</v>
      </c>
      <c r="G112" s="6" t="s">
        <v>477</v>
      </c>
      <c r="H112" s="9" t="s">
        <v>450</v>
      </c>
      <c r="I112" s="9" t="s">
        <v>269</v>
      </c>
      <c r="J112" s="9" t="s">
        <v>451</v>
      </c>
      <c r="K112" s="3" t="s">
        <v>91</v>
      </c>
      <c r="L112" s="9">
        <f>(68*2)*126.01</f>
        <v>17137.36</v>
      </c>
      <c r="M112" s="9">
        <f t="shared" si="0"/>
        <v>17137.36</v>
      </c>
      <c r="N112">
        <v>4</v>
      </c>
      <c r="O112">
        <v>4</v>
      </c>
      <c r="P112">
        <v>4</v>
      </c>
      <c r="Q112">
        <v>4</v>
      </c>
      <c r="R112">
        <v>4</v>
      </c>
      <c r="S112">
        <v>4</v>
      </c>
      <c r="T112">
        <v>4</v>
      </c>
      <c r="U112">
        <v>4</v>
      </c>
      <c r="V112">
        <v>4</v>
      </c>
      <c r="W112">
        <v>4</v>
      </c>
      <c r="X112">
        <v>4</v>
      </c>
      <c r="Y112">
        <v>4</v>
      </c>
      <c r="Z112">
        <v>4</v>
      </c>
      <c r="AA112">
        <v>4</v>
      </c>
      <c r="AB112" s="7">
        <v>43843</v>
      </c>
      <c r="AC112" t="s">
        <v>164</v>
      </c>
      <c r="AD112" s="8">
        <v>2020</v>
      </c>
      <c r="AE112" s="7">
        <v>43843</v>
      </c>
    </row>
    <row r="113" spans="1:31" ht="30" x14ac:dyDescent="0.25">
      <c r="A113">
        <v>2019</v>
      </c>
      <c r="B113" t="s">
        <v>157</v>
      </c>
      <c r="C113" t="s">
        <v>81</v>
      </c>
      <c r="D113" t="s">
        <v>333</v>
      </c>
      <c r="E113" s="13" t="s">
        <v>488</v>
      </c>
      <c r="F113" s="13" t="s">
        <v>488</v>
      </c>
      <c r="G113" s="6" t="s">
        <v>477</v>
      </c>
      <c r="H113" s="9" t="s">
        <v>452</v>
      </c>
      <c r="I113" s="9" t="s">
        <v>453</v>
      </c>
      <c r="J113" s="9" t="s">
        <v>454</v>
      </c>
      <c r="K113" s="3" t="s">
        <v>91</v>
      </c>
      <c r="L113" s="9">
        <f>(49*2)*126.01</f>
        <v>12348.980000000001</v>
      </c>
      <c r="M113" s="9">
        <f t="shared" si="0"/>
        <v>12348.980000000001</v>
      </c>
      <c r="N113">
        <v>5</v>
      </c>
      <c r="O113">
        <v>5</v>
      </c>
      <c r="P113">
        <v>5</v>
      </c>
      <c r="Q113">
        <v>5</v>
      </c>
      <c r="R113">
        <v>5</v>
      </c>
      <c r="S113">
        <v>5</v>
      </c>
      <c r="T113">
        <v>5</v>
      </c>
      <c r="U113">
        <v>5</v>
      </c>
      <c r="V113">
        <v>5</v>
      </c>
      <c r="W113">
        <v>5</v>
      </c>
      <c r="X113">
        <v>5</v>
      </c>
      <c r="Y113">
        <v>5</v>
      </c>
      <c r="Z113">
        <v>5</v>
      </c>
      <c r="AA113">
        <v>5</v>
      </c>
      <c r="AB113" s="7">
        <v>43843</v>
      </c>
      <c r="AC113" t="s">
        <v>164</v>
      </c>
      <c r="AD113" s="8">
        <v>2020</v>
      </c>
      <c r="AE113" s="7">
        <v>43843</v>
      </c>
    </row>
    <row r="114" spans="1:31" ht="30" x14ac:dyDescent="0.25">
      <c r="A114">
        <v>2019</v>
      </c>
      <c r="B114" t="s">
        <v>157</v>
      </c>
      <c r="C114" t="s">
        <v>81</v>
      </c>
      <c r="D114" t="s">
        <v>333</v>
      </c>
      <c r="E114" s="13" t="s">
        <v>488</v>
      </c>
      <c r="F114" s="13" t="s">
        <v>488</v>
      </c>
      <c r="G114" s="6" t="s">
        <v>477</v>
      </c>
      <c r="H114" s="9" t="s">
        <v>455</v>
      </c>
      <c r="I114" s="9" t="s">
        <v>456</v>
      </c>
      <c r="J114" s="9" t="s">
        <v>457</v>
      </c>
      <c r="K114" s="3" t="s">
        <v>91</v>
      </c>
      <c r="L114" s="9">
        <f>(50*2)*126.01</f>
        <v>12601</v>
      </c>
      <c r="M114" s="9">
        <f t="shared" si="0"/>
        <v>12601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 s="7">
        <v>43843</v>
      </c>
      <c r="AC114" t="s">
        <v>164</v>
      </c>
      <c r="AD114" s="8">
        <v>2020</v>
      </c>
      <c r="AE114" s="7">
        <v>43843</v>
      </c>
    </row>
    <row r="115" spans="1:31" ht="30" x14ac:dyDescent="0.25">
      <c r="A115">
        <v>2019</v>
      </c>
      <c r="B115" t="s">
        <v>157</v>
      </c>
      <c r="C115" t="s">
        <v>81</v>
      </c>
      <c r="D115" t="s">
        <v>333</v>
      </c>
      <c r="E115" s="13" t="s">
        <v>488</v>
      </c>
      <c r="F115" s="13" t="s">
        <v>488</v>
      </c>
      <c r="G115" s="6" t="s">
        <v>477</v>
      </c>
      <c r="H115" s="9" t="s">
        <v>498</v>
      </c>
      <c r="I115" s="9" t="s">
        <v>357</v>
      </c>
      <c r="J115" s="9" t="s">
        <v>499</v>
      </c>
      <c r="K115" s="3" t="s">
        <v>91</v>
      </c>
      <c r="L115" s="9">
        <f>(26*2)*126.01</f>
        <v>6552.52</v>
      </c>
      <c r="M115" s="9">
        <f t="shared" si="0"/>
        <v>6552.52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 s="7">
        <v>43843</v>
      </c>
      <c r="AC115" t="s">
        <v>164</v>
      </c>
      <c r="AD115" s="8">
        <v>2020</v>
      </c>
      <c r="AE115" s="7">
        <v>43843</v>
      </c>
    </row>
    <row r="116" spans="1:31" x14ac:dyDescent="0.25">
      <c r="A116">
        <v>2019</v>
      </c>
      <c r="B116" t="s">
        <v>157</v>
      </c>
      <c r="C116" t="s">
        <v>81</v>
      </c>
      <c r="D116" t="s">
        <v>333</v>
      </c>
      <c r="E116" s="9" t="s">
        <v>488</v>
      </c>
      <c r="F116" s="9" t="s">
        <v>488</v>
      </c>
      <c r="G116" s="9" t="s">
        <v>477</v>
      </c>
      <c r="H116" s="9" t="s">
        <v>458</v>
      </c>
      <c r="I116" s="9" t="s">
        <v>459</v>
      </c>
      <c r="J116" s="9" t="s">
        <v>460</v>
      </c>
      <c r="K116" s="3" t="s">
        <v>91</v>
      </c>
      <c r="L116" s="9">
        <f>(38*2)*126.01</f>
        <v>9576.76</v>
      </c>
      <c r="M116" s="9">
        <f t="shared" si="0"/>
        <v>9576.76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 s="7">
        <v>43843</v>
      </c>
      <c r="AC116" t="s">
        <v>164</v>
      </c>
      <c r="AD116" s="8">
        <v>2020</v>
      </c>
      <c r="AE116" s="7">
        <v>43843</v>
      </c>
    </row>
    <row r="117" spans="1:31" x14ac:dyDescent="0.25">
      <c r="A117">
        <v>2019</v>
      </c>
      <c r="B117" t="s">
        <v>157</v>
      </c>
      <c r="C117" t="s">
        <v>81</v>
      </c>
      <c r="D117" t="s">
        <v>333</v>
      </c>
      <c r="E117" s="9" t="s">
        <v>488</v>
      </c>
      <c r="F117" s="9" t="s">
        <v>488</v>
      </c>
      <c r="G117" s="9" t="s">
        <v>477</v>
      </c>
      <c r="H117" s="9" t="s">
        <v>461</v>
      </c>
      <c r="I117" s="9" t="s">
        <v>349</v>
      </c>
      <c r="J117" s="9" t="s">
        <v>194</v>
      </c>
      <c r="K117" s="3" t="s">
        <v>91</v>
      </c>
      <c r="L117" s="9">
        <f>(22*2)*126.01</f>
        <v>5544.4400000000005</v>
      </c>
      <c r="M117" s="9">
        <f t="shared" si="0"/>
        <v>5544.4400000000005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 s="7">
        <v>43843</v>
      </c>
      <c r="AC117" t="s">
        <v>164</v>
      </c>
      <c r="AD117" s="8">
        <v>2020</v>
      </c>
      <c r="AE117" s="7">
        <v>43843</v>
      </c>
    </row>
    <row r="118" spans="1:31" x14ac:dyDescent="0.25">
      <c r="A118">
        <v>2019</v>
      </c>
      <c r="B118" t="s">
        <v>157</v>
      </c>
      <c r="C118" t="s">
        <v>81</v>
      </c>
      <c r="D118" t="s">
        <v>333</v>
      </c>
      <c r="E118" s="9" t="s">
        <v>488</v>
      </c>
      <c r="F118" s="9" t="s">
        <v>488</v>
      </c>
      <c r="G118" s="9" t="s">
        <v>477</v>
      </c>
      <c r="H118" s="9" t="s">
        <v>500</v>
      </c>
      <c r="I118" s="9" t="s">
        <v>501</v>
      </c>
      <c r="J118" s="9" t="s">
        <v>502</v>
      </c>
      <c r="K118" s="3" t="s">
        <v>91</v>
      </c>
      <c r="L118" s="9">
        <f>(57*2)*126.01</f>
        <v>14365.140000000001</v>
      </c>
      <c r="M118" s="9">
        <f t="shared" si="0"/>
        <v>14365.140000000001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7">
        <v>43843</v>
      </c>
      <c r="AC118" t="s">
        <v>164</v>
      </c>
      <c r="AD118" s="8">
        <v>2020</v>
      </c>
      <c r="AE118" s="7">
        <v>43843</v>
      </c>
    </row>
    <row r="119" spans="1:31" x14ac:dyDescent="0.25">
      <c r="A119">
        <v>2019</v>
      </c>
      <c r="B119" t="s">
        <v>157</v>
      </c>
      <c r="C119" t="s">
        <v>81</v>
      </c>
      <c r="D119" t="s">
        <v>333</v>
      </c>
      <c r="E119" s="9" t="s">
        <v>488</v>
      </c>
      <c r="F119" s="9" t="s">
        <v>488</v>
      </c>
      <c r="G119" s="9" t="s">
        <v>477</v>
      </c>
      <c r="H119" s="9" t="s">
        <v>503</v>
      </c>
      <c r="I119" s="9" t="s">
        <v>489</v>
      </c>
      <c r="J119" s="9" t="s">
        <v>504</v>
      </c>
      <c r="K119" s="3" t="s">
        <v>91</v>
      </c>
      <c r="L119" s="9">
        <f>(68*2)*126.01</f>
        <v>17137.36</v>
      </c>
      <c r="M119" s="9">
        <f t="shared" si="0"/>
        <v>17137.36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7">
        <v>43843</v>
      </c>
      <c r="AC119" t="s">
        <v>164</v>
      </c>
      <c r="AD119" s="8">
        <v>2020</v>
      </c>
      <c r="AE119" s="7">
        <v>43843</v>
      </c>
    </row>
    <row r="120" spans="1:31" x14ac:dyDescent="0.25">
      <c r="A120">
        <v>2019</v>
      </c>
      <c r="B120" t="s">
        <v>157</v>
      </c>
      <c r="C120" t="s">
        <v>81</v>
      </c>
      <c r="D120" t="s">
        <v>333</v>
      </c>
      <c r="E120" s="9" t="s">
        <v>488</v>
      </c>
      <c r="F120" s="9" t="s">
        <v>488</v>
      </c>
      <c r="G120" s="9" t="s">
        <v>477</v>
      </c>
      <c r="H120" s="9" t="s">
        <v>462</v>
      </c>
      <c r="I120" s="9" t="s">
        <v>463</v>
      </c>
      <c r="J120" s="9" t="s">
        <v>363</v>
      </c>
      <c r="K120" s="3" t="s">
        <v>91</v>
      </c>
      <c r="L120" s="9">
        <f>(38*2)*126.01</f>
        <v>9576.76</v>
      </c>
      <c r="M120" s="9">
        <f t="shared" si="0"/>
        <v>9576.76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 s="7">
        <v>43843</v>
      </c>
      <c r="AC120" t="s">
        <v>164</v>
      </c>
      <c r="AD120" s="8">
        <v>2020</v>
      </c>
      <c r="AE120" s="7">
        <v>43843</v>
      </c>
    </row>
    <row r="121" spans="1:31" x14ac:dyDescent="0.25">
      <c r="A121">
        <v>2019</v>
      </c>
      <c r="B121" t="s">
        <v>157</v>
      </c>
      <c r="C121" t="s">
        <v>81</v>
      </c>
      <c r="D121" t="s">
        <v>333</v>
      </c>
      <c r="E121" s="9" t="s">
        <v>488</v>
      </c>
      <c r="F121" s="9" t="s">
        <v>488</v>
      </c>
      <c r="G121" s="9" t="s">
        <v>477</v>
      </c>
      <c r="H121" s="9" t="s">
        <v>464</v>
      </c>
      <c r="I121" s="9" t="s">
        <v>465</v>
      </c>
      <c r="J121" s="9" t="s">
        <v>466</v>
      </c>
      <c r="K121" s="3" t="s">
        <v>91</v>
      </c>
      <c r="L121" s="9">
        <f>(34*2)*126.01</f>
        <v>8568.68</v>
      </c>
      <c r="M121" s="9">
        <f t="shared" si="0"/>
        <v>8568.68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 s="7">
        <v>43843</v>
      </c>
      <c r="AC121" t="s">
        <v>164</v>
      </c>
      <c r="AD121" s="8">
        <v>2020</v>
      </c>
      <c r="AE121" s="7">
        <v>43843</v>
      </c>
    </row>
    <row r="122" spans="1:31" x14ac:dyDescent="0.25">
      <c r="A122">
        <v>2019</v>
      </c>
      <c r="B122" t="s">
        <v>157</v>
      </c>
      <c r="C122" t="s">
        <v>81</v>
      </c>
      <c r="D122" t="s">
        <v>333</v>
      </c>
      <c r="E122" s="9" t="s">
        <v>488</v>
      </c>
      <c r="F122" s="9" t="s">
        <v>488</v>
      </c>
      <c r="G122" s="9" t="s">
        <v>477</v>
      </c>
      <c r="H122" s="9" t="s">
        <v>308</v>
      </c>
      <c r="I122" s="9" t="s">
        <v>417</v>
      </c>
      <c r="J122" s="9" t="s">
        <v>467</v>
      </c>
      <c r="K122" s="3" t="s">
        <v>91</v>
      </c>
      <c r="L122" s="9">
        <f>(30*2)*126.01</f>
        <v>7560.6</v>
      </c>
      <c r="M122" s="9">
        <f t="shared" si="0"/>
        <v>7560.6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 s="7">
        <v>43843</v>
      </c>
      <c r="AC122" t="s">
        <v>164</v>
      </c>
      <c r="AD122" s="8">
        <v>2020</v>
      </c>
      <c r="AE122" s="7">
        <v>43843</v>
      </c>
    </row>
    <row r="123" spans="1:31" x14ac:dyDescent="0.25">
      <c r="A123">
        <v>2019</v>
      </c>
      <c r="B123" t="s">
        <v>157</v>
      </c>
      <c r="C123" t="s">
        <v>81</v>
      </c>
      <c r="D123" t="s">
        <v>333</v>
      </c>
      <c r="E123" s="9" t="s">
        <v>488</v>
      </c>
      <c r="F123" s="9" t="s">
        <v>488</v>
      </c>
      <c r="G123" s="9" t="s">
        <v>477</v>
      </c>
      <c r="H123" s="9" t="s">
        <v>468</v>
      </c>
      <c r="I123" s="9" t="s">
        <v>304</v>
      </c>
      <c r="J123" s="9" t="s">
        <v>162</v>
      </c>
      <c r="K123" s="3" t="s">
        <v>91</v>
      </c>
      <c r="L123" s="9">
        <f>(20*2)*126.01</f>
        <v>5040.4000000000005</v>
      </c>
      <c r="M123" s="9">
        <f t="shared" si="0"/>
        <v>5040.4000000000005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7">
        <v>43843</v>
      </c>
      <c r="AC123" t="s">
        <v>164</v>
      </c>
      <c r="AD123" s="8">
        <v>2020</v>
      </c>
      <c r="AE123" s="7">
        <v>43843</v>
      </c>
    </row>
    <row r="124" spans="1:31" x14ac:dyDescent="0.25">
      <c r="A124">
        <v>2019</v>
      </c>
      <c r="B124" t="s">
        <v>157</v>
      </c>
      <c r="C124" t="s">
        <v>81</v>
      </c>
      <c r="D124" t="s">
        <v>333</v>
      </c>
      <c r="E124" s="9" t="s">
        <v>488</v>
      </c>
      <c r="F124" s="9" t="s">
        <v>488</v>
      </c>
      <c r="G124" s="9" t="s">
        <v>477</v>
      </c>
      <c r="H124" s="9" t="s">
        <v>469</v>
      </c>
      <c r="I124" s="9" t="s">
        <v>470</v>
      </c>
      <c r="J124" s="9" t="s">
        <v>471</v>
      </c>
      <c r="K124" s="3" t="s">
        <v>91</v>
      </c>
      <c r="L124" s="9">
        <f>(64*2)*126.01</f>
        <v>16129.28</v>
      </c>
      <c r="M124" s="9">
        <f t="shared" si="0"/>
        <v>16129.28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 s="7">
        <v>43843</v>
      </c>
      <c r="AC124" t="s">
        <v>164</v>
      </c>
      <c r="AD124" s="8">
        <v>2020</v>
      </c>
      <c r="AE124" s="7">
        <v>43843</v>
      </c>
    </row>
    <row r="125" spans="1:31" x14ac:dyDescent="0.25">
      <c r="A125">
        <v>2019</v>
      </c>
      <c r="B125" t="s">
        <v>157</v>
      </c>
      <c r="C125" t="s">
        <v>81</v>
      </c>
      <c r="D125" t="s">
        <v>333</v>
      </c>
      <c r="E125" s="9" t="s">
        <v>488</v>
      </c>
      <c r="F125" s="9" t="s">
        <v>488</v>
      </c>
      <c r="G125" s="9" t="s">
        <v>477</v>
      </c>
      <c r="H125" s="9" t="s">
        <v>472</v>
      </c>
      <c r="I125" s="9" t="s">
        <v>335</v>
      </c>
      <c r="J125" s="9" t="s">
        <v>473</v>
      </c>
      <c r="K125" s="3" t="s">
        <v>91</v>
      </c>
      <c r="L125" s="9">
        <f>(38*2)*126.01</f>
        <v>9576.76</v>
      </c>
      <c r="M125" s="9">
        <f t="shared" si="0"/>
        <v>9576.76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 s="7">
        <v>43843</v>
      </c>
      <c r="AC125" t="s">
        <v>164</v>
      </c>
      <c r="AD125" s="8">
        <v>2020</v>
      </c>
      <c r="AE125" s="7">
        <v>43843</v>
      </c>
    </row>
    <row r="126" spans="1:31" x14ac:dyDescent="0.25">
      <c r="A126">
        <v>2019</v>
      </c>
      <c r="B126" t="s">
        <v>157</v>
      </c>
      <c r="C126" t="s">
        <v>81</v>
      </c>
      <c r="D126" t="s">
        <v>333</v>
      </c>
      <c r="E126" s="9" t="s">
        <v>488</v>
      </c>
      <c r="F126" s="9" t="s">
        <v>488</v>
      </c>
      <c r="G126" s="9" t="s">
        <v>477</v>
      </c>
      <c r="H126" s="9" t="s">
        <v>505</v>
      </c>
      <c r="I126" s="9" t="s">
        <v>315</v>
      </c>
      <c r="J126" s="9" t="s">
        <v>506</v>
      </c>
      <c r="K126" s="3" t="s">
        <v>91</v>
      </c>
      <c r="L126" s="9">
        <f>(66*2)*126.01</f>
        <v>16633.32</v>
      </c>
      <c r="M126" s="9">
        <f t="shared" ref="M126:M135" si="1">L126</f>
        <v>16633.32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 s="7">
        <v>43843</v>
      </c>
      <c r="AC126" t="s">
        <v>164</v>
      </c>
      <c r="AD126" s="8">
        <v>2020</v>
      </c>
      <c r="AE126" s="7">
        <v>43843</v>
      </c>
    </row>
    <row r="127" spans="1:31" x14ac:dyDescent="0.25">
      <c r="A127" s="9">
        <v>2019</v>
      </c>
      <c r="B127" s="9" t="s">
        <v>157</v>
      </c>
      <c r="C127" s="9" t="s">
        <v>81</v>
      </c>
      <c r="D127" s="9" t="s">
        <v>333</v>
      </c>
      <c r="E127" s="9" t="s">
        <v>488</v>
      </c>
      <c r="F127" s="9" t="s">
        <v>488</v>
      </c>
      <c r="G127" s="9" t="s">
        <v>477</v>
      </c>
      <c r="H127" s="9" t="s">
        <v>507</v>
      </c>
      <c r="I127" s="9" t="s">
        <v>209</v>
      </c>
      <c r="J127" s="9" t="s">
        <v>508</v>
      </c>
      <c r="K127" t="s">
        <v>91</v>
      </c>
      <c r="L127" s="9">
        <f>(24*2)*126.01</f>
        <v>6048.4800000000005</v>
      </c>
      <c r="M127" s="9">
        <f t="shared" si="1"/>
        <v>6048.4800000000005</v>
      </c>
    </row>
    <row r="128" spans="1:31" x14ac:dyDescent="0.25">
      <c r="A128" s="9">
        <v>2019</v>
      </c>
      <c r="B128" s="9" t="s">
        <v>157</v>
      </c>
      <c r="C128" s="9" t="s">
        <v>81</v>
      </c>
      <c r="D128" s="9" t="s">
        <v>333</v>
      </c>
      <c r="E128" s="9" t="s">
        <v>488</v>
      </c>
      <c r="F128" s="9" t="s">
        <v>488</v>
      </c>
      <c r="G128" s="9" t="s">
        <v>477</v>
      </c>
      <c r="H128" s="9" t="s">
        <v>509</v>
      </c>
      <c r="I128" s="9" t="s">
        <v>510</v>
      </c>
      <c r="J128" s="9" t="s">
        <v>511</v>
      </c>
      <c r="K128" t="s">
        <v>91</v>
      </c>
      <c r="L128" s="9">
        <f>(10*2)*126.01</f>
        <v>2520.2000000000003</v>
      </c>
      <c r="M128" s="9">
        <f t="shared" si="1"/>
        <v>2520.2000000000003</v>
      </c>
    </row>
    <row r="129" spans="1:13" x14ac:dyDescent="0.25">
      <c r="A129" s="9">
        <v>2019</v>
      </c>
      <c r="B129" s="9" t="s">
        <v>157</v>
      </c>
      <c r="C129" s="9" t="s">
        <v>81</v>
      </c>
      <c r="D129" s="9" t="s">
        <v>333</v>
      </c>
      <c r="E129" s="9" t="s">
        <v>488</v>
      </c>
      <c r="F129" s="9" t="s">
        <v>488</v>
      </c>
      <c r="G129" s="9" t="s">
        <v>477</v>
      </c>
      <c r="H129" s="9" t="s">
        <v>512</v>
      </c>
      <c r="I129" s="9" t="s">
        <v>513</v>
      </c>
      <c r="J129" s="9" t="s">
        <v>514</v>
      </c>
      <c r="K129" t="s">
        <v>91</v>
      </c>
      <c r="L129" s="9">
        <f>(68*2)*126.01</f>
        <v>17137.36</v>
      </c>
      <c r="M129" s="9">
        <f t="shared" si="1"/>
        <v>17137.36</v>
      </c>
    </row>
    <row r="130" spans="1:13" x14ac:dyDescent="0.25">
      <c r="A130" s="9">
        <v>2019</v>
      </c>
      <c r="B130" s="9" t="s">
        <v>157</v>
      </c>
      <c r="C130" s="9" t="s">
        <v>81</v>
      </c>
      <c r="D130" s="9" t="s">
        <v>333</v>
      </c>
      <c r="E130" s="9" t="s">
        <v>488</v>
      </c>
      <c r="F130" s="9" t="s">
        <v>488</v>
      </c>
      <c r="G130" s="9" t="s">
        <v>477</v>
      </c>
      <c r="H130" s="9" t="s">
        <v>515</v>
      </c>
      <c r="I130" s="9" t="s">
        <v>516</v>
      </c>
      <c r="J130" s="9" t="s">
        <v>517</v>
      </c>
      <c r="K130" t="s">
        <v>91</v>
      </c>
      <c r="L130" s="9">
        <f>(70*2)*126.01</f>
        <v>17641.400000000001</v>
      </c>
      <c r="M130" s="9">
        <f t="shared" si="1"/>
        <v>17641.400000000001</v>
      </c>
    </row>
    <row r="131" spans="1:13" x14ac:dyDescent="0.25">
      <c r="A131" s="9">
        <v>2019</v>
      </c>
      <c r="B131" s="9" t="s">
        <v>157</v>
      </c>
      <c r="C131" s="9" t="s">
        <v>81</v>
      </c>
      <c r="D131" s="9" t="s">
        <v>333</v>
      </c>
      <c r="E131" s="9" t="s">
        <v>488</v>
      </c>
      <c r="F131" s="9" t="s">
        <v>488</v>
      </c>
      <c r="G131" s="9" t="s">
        <v>477</v>
      </c>
      <c r="H131" s="9" t="s">
        <v>249</v>
      </c>
      <c r="I131" s="9" t="s">
        <v>417</v>
      </c>
      <c r="J131" s="9" t="s">
        <v>169</v>
      </c>
      <c r="K131" t="s">
        <v>91</v>
      </c>
      <c r="L131" s="9">
        <f>(4*2)*126.01</f>
        <v>1008.08</v>
      </c>
      <c r="M131" s="9">
        <f t="shared" si="1"/>
        <v>1008.08</v>
      </c>
    </row>
    <row r="132" spans="1:13" x14ac:dyDescent="0.25">
      <c r="A132" s="9">
        <v>2019</v>
      </c>
      <c r="B132" s="9" t="s">
        <v>157</v>
      </c>
      <c r="C132" s="9" t="s">
        <v>81</v>
      </c>
      <c r="D132" s="9" t="s">
        <v>333</v>
      </c>
      <c r="E132" s="9" t="s">
        <v>488</v>
      </c>
      <c r="F132" s="9" t="s">
        <v>488</v>
      </c>
      <c r="G132" s="9" t="s">
        <v>477</v>
      </c>
      <c r="H132" s="9" t="s">
        <v>465</v>
      </c>
      <c r="I132" s="9" t="s">
        <v>518</v>
      </c>
      <c r="J132" s="9" t="s">
        <v>519</v>
      </c>
      <c r="K132" t="s">
        <v>90</v>
      </c>
      <c r="L132" s="9">
        <f>(63*2)*126.01</f>
        <v>15877.26</v>
      </c>
      <c r="M132" s="9">
        <f t="shared" si="1"/>
        <v>15877.26</v>
      </c>
    </row>
    <row r="133" spans="1:13" x14ac:dyDescent="0.25">
      <c r="A133" s="9">
        <v>2019</v>
      </c>
      <c r="B133" s="9" t="s">
        <v>157</v>
      </c>
      <c r="C133" s="9" t="s">
        <v>81</v>
      </c>
      <c r="D133" s="9" t="s">
        <v>333</v>
      </c>
      <c r="E133" s="9" t="s">
        <v>488</v>
      </c>
      <c r="F133" s="9" t="s">
        <v>488</v>
      </c>
      <c r="G133" s="9" t="s">
        <v>477</v>
      </c>
      <c r="H133" s="9" t="s">
        <v>449</v>
      </c>
      <c r="I133" s="9" t="s">
        <v>161</v>
      </c>
      <c r="J133" s="9" t="s">
        <v>520</v>
      </c>
      <c r="K133" t="s">
        <v>90</v>
      </c>
      <c r="L133" s="9">
        <f>(52*2)*126.01</f>
        <v>13105.04</v>
      </c>
      <c r="M133" s="9">
        <f t="shared" si="1"/>
        <v>13105.04</v>
      </c>
    </row>
    <row r="134" spans="1:13" x14ac:dyDescent="0.25">
      <c r="A134" s="9">
        <v>2019</v>
      </c>
      <c r="B134" s="9" t="s">
        <v>157</v>
      </c>
      <c r="C134" s="9" t="s">
        <v>81</v>
      </c>
      <c r="D134" s="9" t="s">
        <v>333</v>
      </c>
      <c r="E134" s="9" t="s">
        <v>488</v>
      </c>
      <c r="F134" s="9" t="s">
        <v>488</v>
      </c>
      <c r="G134" s="9" t="s">
        <v>477</v>
      </c>
      <c r="H134" s="9" t="s">
        <v>521</v>
      </c>
      <c r="I134" s="9" t="s">
        <v>161</v>
      </c>
      <c r="J134" s="9" t="s">
        <v>522</v>
      </c>
      <c r="K134" t="s">
        <v>91</v>
      </c>
      <c r="L134" s="9">
        <f>(63*2)*126.01</f>
        <v>15877.26</v>
      </c>
      <c r="M134" s="9">
        <f t="shared" si="1"/>
        <v>15877.26</v>
      </c>
    </row>
    <row r="135" spans="1:13" x14ac:dyDescent="0.25">
      <c r="A135" s="9">
        <v>2019</v>
      </c>
      <c r="B135" s="9" t="s">
        <v>157</v>
      </c>
      <c r="C135" s="9" t="s">
        <v>81</v>
      </c>
      <c r="D135" s="9" t="s">
        <v>333</v>
      </c>
      <c r="E135" s="9" t="s">
        <v>488</v>
      </c>
      <c r="F135" s="9" t="s">
        <v>488</v>
      </c>
      <c r="G135" s="9" t="s">
        <v>477</v>
      </c>
      <c r="H135" s="9" t="s">
        <v>161</v>
      </c>
      <c r="I135" s="9" t="s">
        <v>523</v>
      </c>
      <c r="J135" s="9" t="s">
        <v>524</v>
      </c>
      <c r="K135" t="s">
        <v>91</v>
      </c>
      <c r="L135" s="9">
        <f>(30*2)*126.01</f>
        <v>7560.6</v>
      </c>
      <c r="M135" s="9">
        <f t="shared" si="1"/>
        <v>7560.6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P38" sqref="P38:P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K38" sqref="K38:K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2020-01-14T19:11:59Z</dcterms:created>
  <dcterms:modified xsi:type="dcterms:W3CDTF">2020-02-24T19:52:36Z</dcterms:modified>
</cp:coreProperties>
</file>