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4020" windowWidth="15480" windowHeight="4080"/>
  </bookViews>
  <sheets>
    <sheet name="ETCA-III-13 " sheetId="18" r:id="rId1"/>
  </sheets>
  <definedNames>
    <definedName name="_xlnm._FilterDatabase" localSheetId="0" hidden="1">'ETCA-III-13 '!$A$10:$X$35</definedName>
    <definedName name="_xlnm.Print_Area" localSheetId="0">'ETCA-III-13 '!$A$11:$X$47</definedName>
    <definedName name="_xlnm.Database" localSheetId="0">#REF!</definedName>
    <definedName name="_xlnm.Database">#REF!</definedName>
    <definedName name="_xlnm.Print_Titles" localSheetId="0">'ETCA-III-13 '!$1:$10</definedName>
  </definedNames>
  <calcPr calcId="144525"/>
</workbook>
</file>

<file path=xl/calcChain.xml><?xml version="1.0" encoding="utf-8"?>
<calcChain xmlns="http://schemas.openxmlformats.org/spreadsheetml/2006/main">
  <c r="V42" i="18" l="1"/>
  <c r="V43" i="18"/>
  <c r="V36" i="18" l="1"/>
  <c r="W36" i="18"/>
  <c r="X35" i="18"/>
  <c r="V44" i="18"/>
  <c r="V41" i="18"/>
  <c r="V40" i="18"/>
  <c r="V39" i="18"/>
  <c r="V38" i="18"/>
  <c r="V37" i="18"/>
  <c r="V35" i="18"/>
  <c r="V34" i="18"/>
  <c r="V32" i="18"/>
  <c r="V47" i="18" l="1"/>
  <c r="W31" i="18"/>
  <c r="W39" i="18"/>
  <c r="U47" i="18" l="1"/>
  <c r="U45" i="18"/>
  <c r="U32" i="18"/>
  <c r="T32" i="18" l="1"/>
  <c r="T45" i="18" l="1"/>
  <c r="T47" i="18"/>
  <c r="W42" i="18" l="1"/>
  <c r="X42" i="18" s="1"/>
  <c r="Q39" i="18"/>
  <c r="X36" i="18"/>
  <c r="W28" i="18"/>
  <c r="X28" i="18" s="1"/>
  <c r="W27" i="18"/>
  <c r="X27" i="18" s="1"/>
  <c r="W26" i="18"/>
  <c r="X26" i="18" s="1"/>
  <c r="W25" i="18"/>
  <c r="X25" i="18" s="1"/>
  <c r="X39" i="18" l="1"/>
  <c r="P45" i="18" l="1"/>
  <c r="S45" i="18" l="1"/>
  <c r="R45" i="18"/>
  <c r="W44" i="18"/>
  <c r="Q44" i="18"/>
  <c r="W43" i="18"/>
  <c r="Q43" i="18"/>
  <c r="W41" i="18"/>
  <c r="Q41" i="18"/>
  <c r="W40" i="18"/>
  <c r="Q40" i="18"/>
  <c r="W38" i="18"/>
  <c r="Q38" i="18"/>
  <c r="W37" i="18"/>
  <c r="Q37" i="18"/>
  <c r="W35" i="18"/>
  <c r="Q35" i="18"/>
  <c r="W34" i="18"/>
  <c r="Q34" i="18"/>
  <c r="X31" i="18"/>
  <c r="S32" i="18"/>
  <c r="R32" i="18"/>
  <c r="P32" i="18"/>
  <c r="P47" i="18" s="1"/>
  <c r="W30" i="18"/>
  <c r="Q30" i="18"/>
  <c r="W29" i="18"/>
  <c r="Q29" i="18"/>
  <c r="W24" i="18"/>
  <c r="Q24" i="18"/>
  <c r="Q45" i="18" l="1"/>
  <c r="X30" i="18"/>
  <c r="X40" i="18"/>
  <c r="X44" i="18"/>
  <c r="W32" i="18"/>
  <c r="X34" i="18"/>
  <c r="X43" i="18"/>
  <c r="Q32" i="18"/>
  <c r="X29" i="18"/>
  <c r="X41" i="18"/>
  <c r="X38" i="18"/>
  <c r="W45" i="18"/>
  <c r="X24" i="18"/>
  <c r="X37" i="18"/>
  <c r="R47" i="18"/>
  <c r="S47" i="18"/>
  <c r="Q47" i="18" l="1"/>
  <c r="W47" i="18"/>
</calcChain>
</file>

<file path=xl/sharedStrings.xml><?xml version="1.0" encoding="utf-8"?>
<sst xmlns="http://schemas.openxmlformats.org/spreadsheetml/2006/main" count="99" uniqueCount="88">
  <si>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</si>
  <si>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</si>
  <si>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</si>
  <si>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</si>
  <si>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</si>
  <si>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</si>
  <si>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</si>
  <si>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</si>
  <si>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</si>
  <si>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</si>
  <si>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</si>
  <si>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t>ORIGINAL</t>
  </si>
  <si>
    <t>DEVENGADO</t>
  </si>
  <si>
    <t>ACUMULADO</t>
  </si>
  <si>
    <t>GOBIERNO DEL ESTADO DE SONORA</t>
  </si>
  <si>
    <t>SECRETARIA DE HACIENDA</t>
  </si>
  <si>
    <t>SISTEMA ESTATAL DE EVALUACION</t>
  </si>
  <si>
    <t>CLAVE PROGRAMATICA</t>
  </si>
  <si>
    <t>D   E   S   C   R   I   P   C   I   O   N</t>
  </si>
  <si>
    <t>UNIDAD MEDIDA</t>
  </si>
  <si>
    <t>TRIMESTRE</t>
  </si>
  <si>
    <t>% AVANCE</t>
  </si>
  <si>
    <t>ES</t>
  </si>
  <si>
    <t>NUM</t>
  </si>
  <si>
    <t>TB</t>
  </si>
  <si>
    <t>MODIFICADO</t>
  </si>
  <si>
    <t/>
  </si>
  <si>
    <t>Desarrollo Social</t>
  </si>
  <si>
    <t>Sonora Educado</t>
  </si>
  <si>
    <t>Educar para competir</t>
  </si>
  <si>
    <t>Población Abierta</t>
  </si>
  <si>
    <t>INSTITUTO DE CAPACITACIÓN PARA EL TRABAJO DEL ESTADO DE SONORA</t>
  </si>
  <si>
    <t>INFORME DE AVANCE PROGRAMATICO-PRESUPUESTAL DEL EJERCICIO 2015</t>
  </si>
  <si>
    <t>SECRETARÍA DE EDUCACIÓN Y CULTURA</t>
  </si>
  <si>
    <t>82</t>
  </si>
  <si>
    <t>Instituto de Capacitación para el Trabajo del Estado de Sonora</t>
  </si>
  <si>
    <t xml:space="preserve">Educación </t>
  </si>
  <si>
    <t>2.5.02</t>
  </si>
  <si>
    <t>Educación Media Superior</t>
  </si>
  <si>
    <t>E31</t>
  </si>
  <si>
    <t>E</t>
  </si>
  <si>
    <t>Prestacion de servicios públicos</t>
  </si>
  <si>
    <t>E031</t>
  </si>
  <si>
    <t>Capacitación, Adiestramiento y Productividad en el Trabajo</t>
  </si>
  <si>
    <t>A</t>
  </si>
  <si>
    <t>13</t>
  </si>
  <si>
    <t>Todo el Estado</t>
  </si>
  <si>
    <t>A0</t>
  </si>
  <si>
    <t>Recursos Propios (RP)</t>
  </si>
  <si>
    <t>DIRECCIÓN GENERAL</t>
  </si>
  <si>
    <t>Seguimiento de Reuniones de la H. Junta Directiva</t>
  </si>
  <si>
    <t>Seguimiento del Programa de Infraestructura y Equipamiento</t>
  </si>
  <si>
    <t>Seguimiento del Avance Programático Presupuestal</t>
  </si>
  <si>
    <t>DIRECCIÓN ACADÉMICA.</t>
  </si>
  <si>
    <t>Inscripción a cursos Regulares</t>
  </si>
  <si>
    <t>Expedición de Diplomas de Cursos Regulares</t>
  </si>
  <si>
    <t>Inscripción a cursos de Extensión</t>
  </si>
  <si>
    <t>Expedición de Constancias de cursos de Extensión</t>
  </si>
  <si>
    <t>Inscripción a cursos de Capacitación Acelerada Especifica</t>
  </si>
  <si>
    <t>Expedición de Constancias de cursos de Capacitación Acelerada Especifica</t>
  </si>
  <si>
    <t>Registro y Evaluación del Reconocimiento Oficial de Competencias Ocupacionales</t>
  </si>
  <si>
    <t>Expedición de Diplomas para el Reconocimiento Oficial de Competencias Ocupacionales</t>
  </si>
  <si>
    <t>REPORTE</t>
  </si>
  <si>
    <t>CAPACITANDO</t>
  </si>
  <si>
    <t>DIPLOMA</t>
  </si>
  <si>
    <t>CONSTANCIA</t>
  </si>
  <si>
    <t>TOTAL</t>
  </si>
  <si>
    <t>SUB TOTAL</t>
  </si>
  <si>
    <t>ETCA-III-13</t>
  </si>
  <si>
    <t>REALIZADO PRIMER TRIM.</t>
  </si>
  <si>
    <t>SESIÓN</t>
  </si>
  <si>
    <t>REALIZADO SEGUNDO TRIM.</t>
  </si>
  <si>
    <t>Seguimiento de acuerdos de la H. Junta Directiva</t>
  </si>
  <si>
    <t>ACTA</t>
  </si>
  <si>
    <t>Recursos Finacieros Ejercidos</t>
  </si>
  <si>
    <t>Capacitación del personal administrativo</t>
  </si>
  <si>
    <t>EVENTO</t>
  </si>
  <si>
    <t>Actualización de Instructores</t>
  </si>
  <si>
    <t>INSTRUCTORES</t>
  </si>
  <si>
    <t>Actualización de inventariso físicos</t>
  </si>
  <si>
    <t>Impartición de cursos Regulares</t>
  </si>
  <si>
    <t>ACCIÓN</t>
  </si>
  <si>
    <t>Impartición de cursos de Extensión</t>
  </si>
  <si>
    <t>Impartición de cursos de Capacitación Acelerada Especifica</t>
  </si>
  <si>
    <t>REALIZADO TERCER TRIM.</t>
  </si>
  <si>
    <t>ORIGINAL TERCER TRIM.</t>
  </si>
  <si>
    <t>REALIZADO CUARTO TRIM.</t>
  </si>
  <si>
    <t xml:space="preserve">           TRIMESTRE : CUARTO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</si>
</sst>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&quot;$&quot;#,##0.00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128">
    <xf numFmtId="0" fontId="0" fillId="0" borderId="0" xfId="0"/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center"/>
    </xf>
    <xf numFmtId="49" fontId="7" fillId="0" borderId="0" xfId="6" applyNumberFormat="1" applyFont="1" applyAlignment="1">
      <alignment horizontal="centerContinuous" vertical="center"/>
    </xf>
    <xf numFmtId="0" fontId="1" fillId="0" borderId="0" xfId="6" applyFont="1" applyAlignment="1">
      <alignment horizontal="centerContinuous" vertical="center"/>
    </xf>
    <xf numFmtId="0" fontId="1" fillId="0" borderId="0" xfId="6" applyFont="1" applyAlignment="1">
      <alignment horizontal="centerContinuous" vertical="top"/>
    </xf>
    <xf numFmtId="49" fontId="2" fillId="0" borderId="0" xfId="6" applyNumberFormat="1" applyFont="1" applyAlignment="1">
      <alignment horizontal="centerContinuous" vertical="center"/>
    </xf>
    <xf numFmtId="49" fontId="1" fillId="0" borderId="0" xfId="6" applyNumberFormat="1" applyFont="1" applyAlignment="1">
      <alignment horizontal="centerContinuous" vertical="center"/>
    </xf>
    <xf numFmtId="49" fontId="1" fillId="0" borderId="18" xfId="6" applyNumberFormat="1" applyFont="1" applyBorder="1" applyAlignment="1">
      <alignment horizontal="centerContinuous" vertical="center"/>
    </xf>
    <xf numFmtId="0" fontId="1" fillId="0" borderId="19" xfId="6" applyFont="1" applyBorder="1" applyAlignment="1">
      <alignment horizontal="centerContinuous" vertical="center"/>
    </xf>
    <xf numFmtId="0" fontId="1" fillId="0" borderId="19" xfId="6" applyFont="1" applyBorder="1" applyAlignment="1">
      <alignment horizontal="centerContinuous" vertical="top"/>
    </xf>
    <xf numFmtId="0" fontId="10" fillId="0" borderId="0" xfId="6" applyFont="1" applyAlignment="1">
      <alignment vertical="top"/>
    </xf>
    <xf numFmtId="0" fontId="10" fillId="0" borderId="0" xfId="6" applyFont="1" applyAlignment="1">
      <alignment horizontal="left" vertical="justify" wrapText="1"/>
    </xf>
    <xf numFmtId="0" fontId="10" fillId="0" borderId="0" xfId="6" applyFont="1" applyAlignment="1">
      <alignment horizontal="left" vertical="top" indent="1"/>
    </xf>
    <xf numFmtId="0" fontId="10" fillId="0" borderId="0" xfId="6" applyFont="1" applyAlignment="1">
      <alignment horizontal="center" vertical="top"/>
    </xf>
    <xf numFmtId="0" fontId="3" fillId="0" borderId="0" xfId="6" applyFont="1" applyAlignment="1">
      <alignment horizontal="left" vertical="center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165" fontId="0" fillId="0" borderId="12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12" fillId="0" borderId="8" xfId="6" applyFont="1" applyBorder="1" applyAlignment="1">
      <alignment horizontal="left" vertical="top" indent="1"/>
    </xf>
    <xf numFmtId="3" fontId="12" fillId="0" borderId="8" xfId="6" applyNumberFormat="1" applyFont="1" applyBorder="1" applyAlignment="1">
      <alignment vertical="top"/>
    </xf>
    <xf numFmtId="4" fontId="12" fillId="0" borderId="2" xfId="6" applyNumberFormat="1" applyFont="1" applyBorder="1" applyAlignment="1">
      <alignment vertical="top"/>
    </xf>
    <xf numFmtId="49" fontId="6" fillId="2" borderId="10" xfId="1" applyNumberFormat="1" applyFont="1" applyFill="1" applyBorder="1" applyAlignment="1">
      <alignment horizontal="center" vertical="top" wrapText="1"/>
    </xf>
    <xf numFmtId="49" fontId="6" fillId="2" borderId="7" xfId="1" applyNumberFormat="1" applyFont="1" applyFill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top" wrapText="1"/>
    </xf>
    <xf numFmtId="0" fontId="6" fillId="2" borderId="11" xfId="1" applyFont="1" applyFill="1" applyBorder="1" applyAlignment="1">
      <alignment vertical="top" wrapText="1"/>
    </xf>
    <xf numFmtId="0" fontId="12" fillId="0" borderId="11" xfId="6" applyFont="1" applyBorder="1" applyAlignment="1">
      <alignment horizontal="left" vertical="top" indent="1"/>
    </xf>
    <xf numFmtId="166" fontId="12" fillId="0" borderId="11" xfId="7" applyNumberFormat="1" applyFont="1" applyBorder="1" applyAlignment="1">
      <alignment vertical="top"/>
    </xf>
    <xf numFmtId="167" fontId="12" fillId="0" borderId="3" xfId="7" applyNumberFormat="1" applyFont="1" applyBorder="1" applyAlignment="1">
      <alignment vertical="top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11" xfId="1" applyFont="1" applyBorder="1" applyAlignment="1">
      <alignment vertical="top" wrapText="1"/>
    </xf>
    <xf numFmtId="0" fontId="12" fillId="0" borderId="11" xfId="6" applyFont="1" applyBorder="1" applyAlignment="1">
      <alignment vertical="top"/>
    </xf>
    <xf numFmtId="0" fontId="12" fillId="0" borderId="3" xfId="6" applyFont="1" applyBorder="1" applyAlignment="1">
      <alignment vertical="top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/>
    <xf numFmtId="0" fontId="6" fillId="0" borderId="0" xfId="1" applyFont="1" applyBorder="1"/>
    <xf numFmtId="49" fontId="6" fillId="0" borderId="26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0" fontId="6" fillId="0" borderId="26" xfId="1" applyFont="1" applyBorder="1"/>
    <xf numFmtId="49" fontId="6" fillId="0" borderId="10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Fill="1" applyBorder="1" applyAlignment="1">
      <alignment horizontal="center" vertical="top" wrapText="1"/>
    </xf>
    <xf numFmtId="0" fontId="6" fillId="0" borderId="26" xfId="1" applyFont="1" applyFill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12" fillId="0" borderId="10" xfId="6" applyFont="1" applyBorder="1" applyAlignment="1">
      <alignment vertical="top"/>
    </xf>
    <xf numFmtId="165" fontId="6" fillId="0" borderId="26" xfId="0" applyNumberFormat="1" applyFont="1" applyBorder="1" applyAlignment="1">
      <alignment horizontal="center" vertical="center"/>
    </xf>
    <xf numFmtId="166" fontId="12" fillId="0" borderId="11" xfId="6" applyNumberFormat="1" applyFont="1" applyBorder="1" applyAlignment="1">
      <alignment horizontal="left" vertical="top" indent="1"/>
    </xf>
    <xf numFmtId="0" fontId="8" fillId="0" borderId="26" xfId="1" applyFont="1" applyBorder="1" applyAlignment="1">
      <alignment horizontal="center" wrapText="1"/>
    </xf>
    <xf numFmtId="0" fontId="8" fillId="0" borderId="11" xfId="1" applyFont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 wrapText="1"/>
    </xf>
    <xf numFmtId="3" fontId="8" fillId="0" borderId="11" xfId="1" applyNumberFormat="1" applyFont="1" applyBorder="1" applyAlignment="1">
      <alignment horizontal="center" vertical="center" wrapText="1"/>
    </xf>
    <xf numFmtId="167" fontId="12" fillId="0" borderId="3" xfId="7" applyNumberFormat="1" applyFont="1" applyBorder="1" applyAlignment="1">
      <alignment vertical="center" wrapText="1"/>
    </xf>
    <xf numFmtId="0" fontId="8" fillId="0" borderId="26" xfId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3" xfId="6" applyFont="1" applyBorder="1" applyAlignment="1">
      <alignment vertical="top"/>
    </xf>
    <xf numFmtId="0" fontId="12" fillId="0" borderId="9" xfId="6" applyFont="1" applyBorder="1" applyAlignment="1">
      <alignment vertical="top"/>
    </xf>
    <xf numFmtId="0" fontId="8" fillId="0" borderId="27" xfId="0" applyFont="1" applyBorder="1" applyAlignment="1">
      <alignment horizontal="center" vertical="center" wrapText="1"/>
    </xf>
    <xf numFmtId="0" fontId="12" fillId="0" borderId="0" xfId="6" applyFont="1" applyBorder="1" applyAlignment="1">
      <alignment vertical="top"/>
    </xf>
    <xf numFmtId="0" fontId="12" fillId="0" borderId="0" xfId="6" applyFont="1" applyBorder="1" applyAlignment="1">
      <alignment horizontal="left" vertical="justify" wrapText="1"/>
    </xf>
    <xf numFmtId="0" fontId="12" fillId="0" borderId="0" xfId="6" applyFont="1" applyBorder="1" applyAlignment="1">
      <alignment horizontal="left" vertical="top" indent="1"/>
    </xf>
    <xf numFmtId="0" fontId="12" fillId="0" borderId="0" xfId="6" applyFont="1" applyBorder="1" applyAlignment="1">
      <alignment horizontal="center" vertical="top"/>
    </xf>
    <xf numFmtId="0" fontId="12" fillId="3" borderId="17" xfId="6" applyFont="1" applyFill="1" applyBorder="1" applyAlignment="1">
      <alignment horizontal="left" vertical="top" indent="1"/>
    </xf>
    <xf numFmtId="0" fontId="13" fillId="0" borderId="0" xfId="6" applyFont="1" applyBorder="1" applyAlignment="1">
      <alignment horizontal="center" vertical="top"/>
    </xf>
    <xf numFmtId="0" fontId="13" fillId="0" borderId="4" xfId="6" applyFont="1" applyBorder="1" applyAlignment="1">
      <alignment horizontal="center" vertical="top"/>
    </xf>
    <xf numFmtId="3" fontId="13" fillId="3" borderId="17" xfId="6" applyNumberFormat="1" applyFont="1" applyFill="1" applyBorder="1" applyAlignment="1">
      <alignment horizontal="center" vertical="top"/>
    </xf>
    <xf numFmtId="0" fontId="12" fillId="3" borderId="31" xfId="6" applyFont="1" applyFill="1" applyBorder="1" applyAlignment="1">
      <alignment horizontal="center" vertical="top"/>
    </xf>
    <xf numFmtId="166" fontId="12" fillId="0" borderId="11" xfId="7" applyNumberFormat="1" applyFont="1" applyBorder="1" applyAlignment="1">
      <alignment horizontal="center" vertical="top"/>
    </xf>
    <xf numFmtId="167" fontId="12" fillId="0" borderId="3" xfId="7" applyNumberFormat="1" applyFont="1" applyBorder="1" applyAlignment="1">
      <alignment horizontal="center" vertical="top"/>
    </xf>
    <xf numFmtId="0" fontId="1" fillId="0" borderId="15" xfId="6" applyFont="1" applyBorder="1" applyAlignment="1">
      <alignment horizontal="center" vertical="center" wrapText="1"/>
    </xf>
    <xf numFmtId="3" fontId="6" fillId="0" borderId="11" xfId="1" applyNumberFormat="1" applyFont="1" applyBorder="1" applyAlignment="1">
      <alignment horizontal="center" vertical="center" wrapText="1"/>
    </xf>
    <xf numFmtId="3" fontId="6" fillId="0" borderId="7" xfId="1" applyNumberFormat="1" applyFont="1" applyBorder="1" applyAlignment="1">
      <alignment horizontal="center" vertical="center" wrapText="1"/>
    </xf>
    <xf numFmtId="167" fontId="13" fillId="0" borderId="3" xfId="7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 wrapText="1"/>
    </xf>
    <xf numFmtId="167" fontId="13" fillId="0" borderId="5" xfId="7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15" xfId="6" applyFont="1" applyBorder="1" applyAlignment="1">
      <alignment horizontal="center" vertical="center" wrapText="1"/>
    </xf>
    <xf numFmtId="3" fontId="13" fillId="0" borderId="11" xfId="7" applyNumberFormat="1" applyFont="1" applyBorder="1" applyAlignment="1">
      <alignment horizontal="center" vertical="top"/>
    </xf>
    <xf numFmtId="0" fontId="1" fillId="0" borderId="15" xfId="6" applyFont="1" applyBorder="1" applyAlignment="1">
      <alignment horizontal="center" vertical="center" wrapText="1"/>
    </xf>
    <xf numFmtId="0" fontId="13" fillId="3" borderId="30" xfId="6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4" xfId="6" applyFont="1" applyBorder="1" applyAlignment="1">
      <alignment horizontal="center" vertical="center"/>
    </xf>
    <xf numFmtId="0" fontId="1" fillId="0" borderId="25" xfId="6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1" fillId="2" borderId="14" xfId="6" applyFont="1" applyFill="1" applyBorder="1" applyAlignment="1">
      <alignment horizontal="center" vertical="center"/>
    </xf>
    <xf numFmtId="0" fontId="1" fillId="2" borderId="25" xfId="6" applyFont="1" applyFill="1" applyBorder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1" fillId="0" borderId="0" xfId="6" applyFont="1"/>
    <xf numFmtId="49" fontId="1" fillId="0" borderId="0" xfId="6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6" applyNumberFormat="1" applyFont="1" applyAlignment="1">
      <alignment horizontal="center" vertical="center"/>
    </xf>
    <xf numFmtId="0" fontId="9" fillId="0" borderId="19" xfId="6" applyFont="1" applyBorder="1" applyAlignment="1">
      <alignment horizontal="center" vertical="center"/>
    </xf>
    <xf numFmtId="0" fontId="9" fillId="0" borderId="14" xfId="6" applyFont="1" applyBorder="1" applyAlignment="1">
      <alignment horizontal="center" vertical="center"/>
    </xf>
    <xf numFmtId="0" fontId="9" fillId="0" borderId="25" xfId="6" applyFont="1" applyBorder="1" applyAlignment="1">
      <alignment horizontal="center" vertical="center"/>
    </xf>
    <xf numFmtId="0" fontId="1" fillId="0" borderId="19" xfId="6" applyFont="1" applyBorder="1" applyAlignment="1">
      <alignment horizontal="center" vertical="center" wrapText="1"/>
    </xf>
    <xf numFmtId="0" fontId="1" fillId="0" borderId="14" xfId="6" applyFont="1" applyBorder="1" applyAlignment="1">
      <alignment horizontal="center" vertical="center" wrapText="1"/>
    </xf>
    <xf numFmtId="0" fontId="1" fillId="0" borderId="15" xfId="6" applyFont="1" applyBorder="1" applyAlignment="1">
      <alignment horizontal="center" vertical="center" wrapText="1"/>
    </xf>
    <xf numFmtId="0" fontId="1" fillId="0" borderId="20" xfId="6" applyFont="1" applyBorder="1" applyAlignment="1">
      <alignment horizontal="center" vertical="center" wrapText="1"/>
    </xf>
    <xf numFmtId="0" fontId="1" fillId="0" borderId="22" xfId="6" applyFont="1" applyBorder="1" applyAlignment="1">
      <alignment horizontal="center" vertical="center" wrapText="1"/>
    </xf>
    <xf numFmtId="0" fontId="1" fillId="0" borderId="23" xfId="6" applyFont="1" applyBorder="1" applyAlignment="1">
      <alignment horizontal="center" vertical="center" wrapText="1"/>
    </xf>
    <xf numFmtId="49" fontId="1" fillId="0" borderId="21" xfId="6" applyNumberFormat="1" applyFont="1" applyBorder="1" applyAlignment="1">
      <alignment horizontal="center" vertical="center"/>
    </xf>
    <xf numFmtId="49" fontId="1" fillId="0" borderId="24" xfId="6" applyNumberFormat="1" applyFont="1" applyBorder="1" applyAlignment="1">
      <alignment horizontal="center" vertical="center"/>
    </xf>
    <xf numFmtId="0" fontId="1" fillId="0" borderId="32" xfId="6" applyFont="1" applyBorder="1" applyAlignment="1">
      <alignment horizontal="center" vertical="center" wrapText="1"/>
    </xf>
    <xf numFmtId="0" fontId="1" fillId="0" borderId="34" xfId="6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9" xfId="6" applyFont="1" applyBorder="1" applyAlignment="1">
      <alignment horizontal="center" vertical="center" wrapText="1"/>
    </xf>
  </cellXfs>
  <cellStyles count="8">
    <cellStyle name="Euro" xfId="2"/>
    <cellStyle name="Euro 2" xfId="3"/>
    <cellStyle name="Euro 3" xfId="4"/>
    <cellStyle name="Millares" xfId="7" builtinId="3"/>
    <cellStyle name="Normal" xfId="0" builtinId="0"/>
    <cellStyle name="Normal 2" xfId="1"/>
    <cellStyle name="Normal 3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topLeftCell="O19" zoomScale="70" zoomScaleNormal="70" workbookViewId="0">
      <selection activeCell="V40" sqref="V40"/>
    </sheetView>
  </sheetViews>
  <sheetFormatPr baseColWidth="10" defaultColWidth="11.42578125" defaultRowHeight="12.75" x14ac:dyDescent="0.25"/>
  <cols>
    <col min="1" max="1" width="3.5703125" style="13" customWidth="1"/>
    <col min="2" max="2" width="2.85546875" style="13" customWidth="1"/>
    <col min="3" max="3" width="3.140625" style="13" customWidth="1"/>
    <col min="4" max="7" width="3.28515625" style="13" customWidth="1"/>
    <col min="8" max="8" width="3.42578125" style="13" customWidth="1"/>
    <col min="9" max="9" width="4.85546875" style="13" customWidth="1"/>
    <col min="10" max="10" width="3.42578125" style="13" customWidth="1"/>
    <col min="11" max="12" width="5.140625" style="13" customWidth="1"/>
    <col min="13" max="13" width="5.7109375" style="13" customWidth="1"/>
    <col min="14" max="14" width="65.42578125" style="14" customWidth="1"/>
    <col min="15" max="15" width="17.7109375" style="15" customWidth="1"/>
    <col min="16" max="17" width="15.7109375" style="16" bestFit="1" customWidth="1"/>
    <col min="18" max="18" width="14.7109375" style="16" bestFit="1" customWidth="1"/>
    <col min="19" max="21" width="14.7109375" style="16" customWidth="1"/>
    <col min="22" max="22" width="18.5703125" style="16" customWidth="1"/>
    <col min="23" max="23" width="15.7109375" style="16" bestFit="1" customWidth="1"/>
    <col min="24" max="24" width="11.28515625" style="16" customWidth="1"/>
    <col min="25" max="16384" width="11.42578125" style="13"/>
  </cols>
  <sheetData>
    <row r="1" spans="1:24" s="2" customFormat="1" ht="19.5" customHeight="1" x14ac:dyDescent="0.2">
      <c r="A1" s="1"/>
      <c r="M1" s="3"/>
      <c r="P1" s="4"/>
      <c r="Q1" s="4"/>
      <c r="R1" s="4"/>
      <c r="S1" s="4"/>
      <c r="T1" s="4"/>
      <c r="U1" s="4"/>
      <c r="V1" s="4"/>
      <c r="W1" s="108" t="s">
        <v>68</v>
      </c>
      <c r="X1" s="109"/>
    </row>
    <row r="2" spans="1:24" s="2" customFormat="1" ht="19.5" customHeight="1" x14ac:dyDescent="0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24" s="2" customFormat="1" ht="19.5" customHeight="1" x14ac:dyDescent="0.25">
      <c r="A3" s="8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24" s="2" customFormat="1" ht="19.5" customHeight="1" x14ac:dyDescent="0.25">
      <c r="A4" s="9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24" s="2" customFormat="1" ht="19.5" customHeight="1" x14ac:dyDescent="0.25">
      <c r="A5" s="110" t="s">
        <v>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s="2" customFormat="1" ht="19.5" customHeight="1" x14ac:dyDescent="0.25">
      <c r="A6" s="112" t="s">
        <v>31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s="2" customFormat="1" ht="19.5" customHeight="1" thickBot="1" x14ac:dyDescent="0.3">
      <c r="A7" s="1"/>
      <c r="M7" s="3"/>
      <c r="P7" s="4"/>
      <c r="Q7" s="4"/>
      <c r="R7" s="4"/>
      <c r="S7" s="4"/>
      <c r="T7" s="4"/>
      <c r="U7" s="4"/>
      <c r="V7" s="17" t="s">
        <v>87</v>
      </c>
      <c r="W7" s="4"/>
      <c r="X7" s="4"/>
    </row>
    <row r="8" spans="1:24" s="2" customFormat="1" ht="19.5" customHeight="1" x14ac:dyDescent="0.25">
      <c r="A8" s="10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13" t="s">
        <v>18</v>
      </c>
      <c r="O8" s="116" t="s">
        <v>19</v>
      </c>
      <c r="P8" s="11" t="s">
        <v>10</v>
      </c>
      <c r="Q8" s="11"/>
      <c r="R8" s="11" t="s">
        <v>20</v>
      </c>
      <c r="S8" s="11"/>
      <c r="T8" s="11"/>
      <c r="U8" s="11"/>
      <c r="V8" s="11"/>
      <c r="W8" s="11"/>
      <c r="X8" s="119" t="s">
        <v>21</v>
      </c>
    </row>
    <row r="9" spans="1:24" s="2" customFormat="1" ht="19.5" customHeight="1" x14ac:dyDescent="0.25">
      <c r="A9" s="122" t="s">
        <v>0</v>
      </c>
      <c r="B9" s="103" t="s">
        <v>1</v>
      </c>
      <c r="C9" s="103" t="s">
        <v>2</v>
      </c>
      <c r="D9" s="103" t="s">
        <v>3</v>
      </c>
      <c r="E9" s="103" t="s">
        <v>4</v>
      </c>
      <c r="F9" s="103" t="s">
        <v>5</v>
      </c>
      <c r="G9" s="103" t="s">
        <v>22</v>
      </c>
      <c r="H9" s="106" t="s">
        <v>6</v>
      </c>
      <c r="I9" s="103" t="s">
        <v>23</v>
      </c>
      <c r="J9" s="103" t="s">
        <v>24</v>
      </c>
      <c r="K9" s="103" t="s">
        <v>7</v>
      </c>
      <c r="L9" s="103" t="s">
        <v>8</v>
      </c>
      <c r="M9" s="103" t="s">
        <v>9</v>
      </c>
      <c r="N9" s="114"/>
      <c r="O9" s="117"/>
      <c r="P9" s="103" t="s">
        <v>11</v>
      </c>
      <c r="Q9" s="103" t="s">
        <v>25</v>
      </c>
      <c r="R9" s="118" t="s">
        <v>85</v>
      </c>
      <c r="S9" s="124" t="s">
        <v>12</v>
      </c>
      <c r="T9" s="125"/>
      <c r="U9" s="125"/>
      <c r="V9" s="126"/>
      <c r="W9" s="103" t="s">
        <v>13</v>
      </c>
      <c r="X9" s="120"/>
    </row>
    <row r="10" spans="1:24" s="2" customFormat="1" ht="41.25" customHeight="1" thickBot="1" x14ac:dyDescent="0.3">
      <c r="A10" s="123"/>
      <c r="B10" s="104"/>
      <c r="C10" s="104"/>
      <c r="D10" s="104"/>
      <c r="E10" s="104"/>
      <c r="F10" s="104"/>
      <c r="G10" s="104"/>
      <c r="H10" s="107"/>
      <c r="I10" s="104"/>
      <c r="J10" s="104"/>
      <c r="K10" s="104"/>
      <c r="L10" s="104"/>
      <c r="M10" s="104"/>
      <c r="N10" s="115"/>
      <c r="O10" s="118"/>
      <c r="P10" s="105"/>
      <c r="Q10" s="105"/>
      <c r="R10" s="127"/>
      <c r="S10" s="87" t="s">
        <v>69</v>
      </c>
      <c r="T10" s="97" t="s">
        <v>71</v>
      </c>
      <c r="U10" s="99" t="s">
        <v>84</v>
      </c>
      <c r="V10" s="87" t="s">
        <v>86</v>
      </c>
      <c r="W10" s="105"/>
      <c r="X10" s="121"/>
    </row>
    <row r="11" spans="1:24" ht="15" x14ac:dyDescent="0.25">
      <c r="A11" s="24">
        <v>8</v>
      </c>
      <c r="B11" s="25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8" t="s">
        <v>33</v>
      </c>
      <c r="O11" s="29" t="s">
        <v>26</v>
      </c>
      <c r="P11" s="30"/>
      <c r="Q11" s="30"/>
      <c r="R11" s="30"/>
      <c r="S11" s="30"/>
      <c r="T11" s="30"/>
      <c r="U11" s="30"/>
      <c r="V11" s="30"/>
      <c r="W11" s="30"/>
      <c r="X11" s="31"/>
    </row>
    <row r="12" spans="1:24" ht="27.75" customHeight="1" x14ac:dyDescent="0.25">
      <c r="A12" s="32"/>
      <c r="B12" s="33" t="s">
        <v>34</v>
      </c>
      <c r="C12" s="34"/>
      <c r="D12" s="34"/>
      <c r="E12" s="34"/>
      <c r="F12" s="34"/>
      <c r="G12" s="34"/>
      <c r="H12" s="35"/>
      <c r="I12" s="35"/>
      <c r="J12" s="35"/>
      <c r="K12" s="34"/>
      <c r="L12" s="34"/>
      <c r="M12" s="34"/>
      <c r="N12" s="36" t="s">
        <v>35</v>
      </c>
      <c r="O12" s="37"/>
      <c r="P12" s="38"/>
      <c r="Q12" s="38"/>
      <c r="R12" s="38"/>
      <c r="S12" s="38"/>
      <c r="T12" s="38"/>
      <c r="U12" s="38"/>
      <c r="V12" s="38"/>
      <c r="W12" s="38"/>
      <c r="X12" s="39"/>
    </row>
    <row r="13" spans="1:24" ht="15" x14ac:dyDescent="0.25">
      <c r="A13" s="40"/>
      <c r="B13" s="41"/>
      <c r="C13" s="34">
        <v>2</v>
      </c>
      <c r="D13" s="34"/>
      <c r="E13" s="34"/>
      <c r="F13" s="34"/>
      <c r="G13" s="34"/>
      <c r="H13" s="35"/>
      <c r="I13" s="35"/>
      <c r="J13" s="35"/>
      <c r="K13" s="34"/>
      <c r="L13" s="34"/>
      <c r="M13" s="34"/>
      <c r="N13" s="42" t="s">
        <v>27</v>
      </c>
      <c r="O13" s="37"/>
      <c r="P13" s="43"/>
      <c r="Q13" s="43"/>
      <c r="R13" s="43"/>
      <c r="S13" s="43"/>
      <c r="T13" s="43"/>
      <c r="U13" s="43"/>
      <c r="V13" s="43"/>
      <c r="W13" s="43"/>
      <c r="X13" s="44"/>
    </row>
    <row r="14" spans="1:24" ht="15" x14ac:dyDescent="0.25">
      <c r="A14" s="40"/>
      <c r="B14" s="41"/>
      <c r="C14" s="34"/>
      <c r="D14" s="34">
        <v>2.5</v>
      </c>
      <c r="E14" s="34"/>
      <c r="F14" s="34"/>
      <c r="G14" s="34"/>
      <c r="H14" s="35"/>
      <c r="I14" s="35"/>
      <c r="J14" s="35"/>
      <c r="K14" s="34"/>
      <c r="L14" s="34"/>
      <c r="M14" s="34"/>
      <c r="N14" s="42" t="s">
        <v>36</v>
      </c>
      <c r="O14" s="37"/>
      <c r="P14" s="43"/>
      <c r="Q14" s="43"/>
      <c r="R14" s="43"/>
      <c r="S14" s="43"/>
      <c r="T14" s="43"/>
      <c r="U14" s="43"/>
      <c r="V14" s="43"/>
      <c r="W14" s="43"/>
      <c r="X14" s="44"/>
    </row>
    <row r="15" spans="1:24" ht="45" x14ac:dyDescent="0.25">
      <c r="A15" s="40"/>
      <c r="B15" s="41"/>
      <c r="C15" s="34"/>
      <c r="D15" s="34"/>
      <c r="E15" s="34" t="s">
        <v>37</v>
      </c>
      <c r="F15" s="34"/>
      <c r="G15" s="34"/>
      <c r="H15" s="35"/>
      <c r="I15" s="35"/>
      <c r="J15" s="35"/>
      <c r="K15" s="34"/>
      <c r="L15" s="34"/>
      <c r="M15" s="34"/>
      <c r="N15" s="45" t="s">
        <v>38</v>
      </c>
      <c r="O15" s="37"/>
      <c r="P15" s="43"/>
      <c r="Q15" s="43"/>
      <c r="R15" s="43"/>
      <c r="S15" s="43"/>
      <c r="T15" s="43"/>
      <c r="U15" s="43"/>
      <c r="V15" s="43"/>
      <c r="W15" s="43"/>
      <c r="X15" s="44"/>
    </row>
    <row r="16" spans="1:24" ht="15" x14ac:dyDescent="0.25">
      <c r="A16" s="40"/>
      <c r="B16" s="41"/>
      <c r="C16" s="34"/>
      <c r="D16" s="34"/>
      <c r="E16" s="34"/>
      <c r="F16" s="34">
        <v>3</v>
      </c>
      <c r="G16" s="34"/>
      <c r="H16" s="46"/>
      <c r="I16" s="47"/>
      <c r="J16" s="35"/>
      <c r="K16" s="34"/>
      <c r="L16" s="34"/>
      <c r="M16" s="34"/>
      <c r="N16" s="42" t="s">
        <v>28</v>
      </c>
      <c r="O16" s="37"/>
      <c r="P16" s="43"/>
      <c r="Q16" s="43"/>
      <c r="R16" s="43"/>
      <c r="S16" s="43"/>
      <c r="T16" s="43"/>
      <c r="U16" s="43"/>
      <c r="V16" s="43"/>
      <c r="W16" s="43"/>
      <c r="X16" s="44"/>
    </row>
    <row r="17" spans="1:24" ht="30" x14ac:dyDescent="0.25">
      <c r="A17" s="40"/>
      <c r="B17" s="41"/>
      <c r="C17" s="34"/>
      <c r="D17" s="34"/>
      <c r="E17" s="34"/>
      <c r="F17" s="34"/>
      <c r="G17" s="34" t="s">
        <v>39</v>
      </c>
      <c r="H17" s="35"/>
      <c r="I17" s="35"/>
      <c r="J17" s="48"/>
      <c r="K17" s="49"/>
      <c r="L17" s="49"/>
      <c r="M17" s="49"/>
      <c r="N17" s="45" t="s">
        <v>29</v>
      </c>
      <c r="O17" s="37"/>
      <c r="P17" s="43"/>
      <c r="Q17" s="43"/>
      <c r="R17" s="43"/>
      <c r="S17" s="43"/>
      <c r="T17" s="43"/>
      <c r="U17" s="43"/>
      <c r="V17" s="43"/>
      <c r="W17" s="43"/>
      <c r="X17" s="44"/>
    </row>
    <row r="18" spans="1:24" ht="15" x14ac:dyDescent="0.25">
      <c r="A18" s="40"/>
      <c r="B18" s="41"/>
      <c r="C18" s="34"/>
      <c r="D18" s="34"/>
      <c r="E18" s="34"/>
      <c r="F18" s="34"/>
      <c r="G18" s="34"/>
      <c r="H18" s="35" t="s">
        <v>40</v>
      </c>
      <c r="I18" s="35"/>
      <c r="J18" s="50"/>
      <c r="K18" s="46"/>
      <c r="L18" s="34"/>
      <c r="M18" s="34"/>
      <c r="N18" s="36" t="s">
        <v>41</v>
      </c>
      <c r="O18" s="37"/>
      <c r="P18" s="43"/>
      <c r="Q18" s="43"/>
      <c r="R18" s="43"/>
      <c r="S18" s="43"/>
      <c r="T18" s="43"/>
      <c r="U18" s="43"/>
      <c r="V18" s="43"/>
      <c r="W18" s="43"/>
      <c r="X18" s="44"/>
    </row>
    <row r="19" spans="1:24" ht="30" x14ac:dyDescent="0.25">
      <c r="A19" s="51"/>
      <c r="B19" s="52"/>
      <c r="C19" s="53"/>
      <c r="D19" s="53"/>
      <c r="E19" s="53"/>
      <c r="F19" s="53"/>
      <c r="G19" s="53"/>
      <c r="H19" s="54"/>
      <c r="I19" s="35" t="s">
        <v>42</v>
      </c>
      <c r="J19" s="35"/>
      <c r="K19" s="49"/>
      <c r="L19" s="55"/>
      <c r="M19" s="53"/>
      <c r="N19" s="36" t="s">
        <v>43</v>
      </c>
      <c r="O19" s="37"/>
      <c r="P19" s="43"/>
      <c r="Q19" s="43"/>
      <c r="R19" s="43"/>
      <c r="S19" s="43"/>
      <c r="T19" s="43"/>
      <c r="U19" s="43"/>
      <c r="V19" s="43"/>
      <c r="W19" s="43"/>
      <c r="X19" s="44"/>
    </row>
    <row r="20" spans="1:24" ht="15" x14ac:dyDescent="0.25">
      <c r="A20" s="40"/>
      <c r="B20" s="41"/>
      <c r="C20" s="34"/>
      <c r="D20" s="34"/>
      <c r="E20" s="34"/>
      <c r="F20" s="56"/>
      <c r="G20" s="56"/>
      <c r="H20" s="57"/>
      <c r="I20" s="57"/>
      <c r="J20" s="48" t="s">
        <v>44</v>
      </c>
      <c r="K20" s="49"/>
      <c r="L20" s="34"/>
      <c r="M20" s="46"/>
      <c r="N20" s="20" t="s">
        <v>30</v>
      </c>
      <c r="O20" s="37"/>
      <c r="P20" s="43"/>
      <c r="Q20" s="43"/>
      <c r="R20" s="43"/>
      <c r="S20" s="43"/>
      <c r="T20" s="43"/>
      <c r="U20" s="43"/>
      <c r="V20" s="43"/>
      <c r="W20" s="43"/>
      <c r="X20" s="44"/>
    </row>
    <row r="21" spans="1:24" ht="15" x14ac:dyDescent="0.25">
      <c r="A21" s="40"/>
      <c r="B21" s="41"/>
      <c r="C21" s="34"/>
      <c r="D21" s="34"/>
      <c r="E21" s="34"/>
      <c r="F21" s="34"/>
      <c r="G21" s="34"/>
      <c r="H21" s="35"/>
      <c r="I21" s="35"/>
      <c r="J21" s="35"/>
      <c r="K21" s="49" t="s">
        <v>45</v>
      </c>
      <c r="L21" s="34"/>
      <c r="M21" s="46"/>
      <c r="N21" s="20" t="s">
        <v>46</v>
      </c>
      <c r="O21" s="37"/>
      <c r="P21" s="43"/>
      <c r="Q21" s="43"/>
      <c r="R21" s="43"/>
      <c r="S21" s="43"/>
      <c r="T21" s="43"/>
      <c r="U21" s="43"/>
      <c r="V21" s="43"/>
      <c r="W21" s="43"/>
      <c r="X21" s="44"/>
    </row>
    <row r="22" spans="1:24" ht="15" x14ac:dyDescent="0.25">
      <c r="A22" s="40"/>
      <c r="B22" s="58"/>
      <c r="C22" s="34"/>
      <c r="D22" s="34"/>
      <c r="E22" s="34"/>
      <c r="F22" s="34"/>
      <c r="G22" s="34"/>
      <c r="H22" s="34"/>
      <c r="I22" s="34"/>
      <c r="J22" s="34"/>
      <c r="K22" s="34"/>
      <c r="L22" s="34" t="s">
        <v>47</v>
      </c>
      <c r="M22" s="46"/>
      <c r="N22" s="20" t="s">
        <v>48</v>
      </c>
      <c r="O22" s="37"/>
      <c r="P22" s="43"/>
      <c r="Q22" s="43"/>
      <c r="R22" s="43"/>
      <c r="S22" s="43"/>
      <c r="T22" s="43"/>
      <c r="U22" s="43"/>
      <c r="V22" s="43"/>
      <c r="W22" s="43"/>
      <c r="X22" s="44"/>
    </row>
    <row r="23" spans="1:24" ht="15" x14ac:dyDescent="0.25">
      <c r="A23" s="5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60"/>
      <c r="N23" s="20" t="s">
        <v>49</v>
      </c>
      <c r="O23" s="61"/>
      <c r="P23" s="85"/>
      <c r="Q23" s="85"/>
      <c r="R23" s="85"/>
      <c r="S23" s="85"/>
      <c r="T23" s="85"/>
      <c r="U23" s="85"/>
      <c r="V23" s="85"/>
      <c r="W23" s="85"/>
      <c r="X23" s="86"/>
    </row>
    <row r="24" spans="1:24" ht="15" x14ac:dyDescent="0.2">
      <c r="A24" s="5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8">
        <v>1</v>
      </c>
      <c r="N24" s="19" t="s">
        <v>50</v>
      </c>
      <c r="O24" s="62" t="s">
        <v>70</v>
      </c>
      <c r="P24" s="63">
        <v>4</v>
      </c>
      <c r="Q24" s="64">
        <f t="shared" ref="Q24" si="0">P24</f>
        <v>4</v>
      </c>
      <c r="R24" s="65">
        <v>1</v>
      </c>
      <c r="S24" s="64">
        <v>1</v>
      </c>
      <c r="T24" s="64">
        <v>1</v>
      </c>
      <c r="U24" s="64">
        <v>1</v>
      </c>
      <c r="V24" s="64">
        <v>1</v>
      </c>
      <c r="W24" s="64">
        <f>SUM(S24:V24)</f>
        <v>4</v>
      </c>
      <c r="X24" s="66">
        <f t="shared" ref="X24:X44" si="1">+W24/Q24*100</f>
        <v>100</v>
      </c>
    </row>
    <row r="25" spans="1:24" ht="15" x14ac:dyDescent="0.2">
      <c r="A25" s="5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8">
        <v>2</v>
      </c>
      <c r="N25" s="19" t="s">
        <v>72</v>
      </c>
      <c r="O25" s="62" t="s">
        <v>73</v>
      </c>
      <c r="P25" s="63">
        <v>4</v>
      </c>
      <c r="Q25" s="64">
        <v>4</v>
      </c>
      <c r="R25" s="65">
        <v>1</v>
      </c>
      <c r="S25" s="64">
        <v>1</v>
      </c>
      <c r="T25" s="64">
        <v>1</v>
      </c>
      <c r="U25" s="64">
        <v>1</v>
      </c>
      <c r="V25" s="64">
        <v>1</v>
      </c>
      <c r="W25" s="64">
        <f>SUM(S25:V25)</f>
        <v>4</v>
      </c>
      <c r="X25" s="66">
        <f t="shared" si="1"/>
        <v>100</v>
      </c>
    </row>
    <row r="26" spans="1:24" ht="15" x14ac:dyDescent="0.25">
      <c r="A26" s="5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1">
        <v>3</v>
      </c>
      <c r="N26" s="19" t="s">
        <v>74</v>
      </c>
      <c r="O26" s="67" t="s">
        <v>62</v>
      </c>
      <c r="P26" s="63">
        <v>4</v>
      </c>
      <c r="Q26" s="64">
        <v>4</v>
      </c>
      <c r="R26" s="65">
        <v>1</v>
      </c>
      <c r="S26" s="64">
        <v>1</v>
      </c>
      <c r="T26" s="64">
        <v>1</v>
      </c>
      <c r="U26" s="64">
        <v>1</v>
      </c>
      <c r="V26" s="64">
        <v>1</v>
      </c>
      <c r="W26" s="64">
        <f t="shared" ref="V26:W45" si="2">SUM(S26:V26)</f>
        <v>4</v>
      </c>
      <c r="X26" s="66">
        <f t="shared" si="1"/>
        <v>100</v>
      </c>
    </row>
    <row r="27" spans="1:24" ht="15" x14ac:dyDescent="0.25">
      <c r="A27" s="5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21">
        <v>4</v>
      </c>
      <c r="N27" s="19" t="s">
        <v>75</v>
      </c>
      <c r="O27" s="67" t="s">
        <v>76</v>
      </c>
      <c r="P27" s="63">
        <v>24</v>
      </c>
      <c r="Q27" s="64">
        <v>24</v>
      </c>
      <c r="R27" s="65">
        <v>6</v>
      </c>
      <c r="S27" s="64">
        <v>6</v>
      </c>
      <c r="T27" s="64">
        <v>6</v>
      </c>
      <c r="U27" s="64">
        <v>6</v>
      </c>
      <c r="V27" s="64">
        <v>6</v>
      </c>
      <c r="W27" s="64">
        <f t="shared" si="2"/>
        <v>24</v>
      </c>
      <c r="X27" s="66">
        <f t="shared" si="1"/>
        <v>100</v>
      </c>
    </row>
    <row r="28" spans="1:24" ht="15" x14ac:dyDescent="0.25">
      <c r="A28" s="5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21">
        <v>5</v>
      </c>
      <c r="N28" s="19" t="s">
        <v>77</v>
      </c>
      <c r="O28" s="67" t="s">
        <v>78</v>
      </c>
      <c r="P28" s="63">
        <v>210</v>
      </c>
      <c r="Q28" s="64">
        <v>210</v>
      </c>
      <c r="R28" s="65">
        <v>105</v>
      </c>
      <c r="S28" s="64"/>
      <c r="T28" s="64">
        <v>0</v>
      </c>
      <c r="U28" s="64">
        <v>0</v>
      </c>
      <c r="V28" s="64"/>
      <c r="W28" s="64">
        <f t="shared" ref="W28" si="3">SUM(S28:V28)</f>
        <v>0</v>
      </c>
      <c r="X28" s="66">
        <f t="shared" ref="X28" si="4">+W28/Q28*100</f>
        <v>0</v>
      </c>
    </row>
    <row r="29" spans="1:24" ht="15" x14ac:dyDescent="0.25">
      <c r="A29" s="5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21">
        <v>6</v>
      </c>
      <c r="N29" s="19" t="s">
        <v>51</v>
      </c>
      <c r="O29" s="67" t="s">
        <v>62</v>
      </c>
      <c r="P29" s="63">
        <v>1</v>
      </c>
      <c r="Q29" s="64">
        <f t="shared" ref="Q29:Q30" si="5">P29</f>
        <v>1</v>
      </c>
      <c r="R29" s="65"/>
      <c r="S29" s="64">
        <v>1</v>
      </c>
      <c r="T29" s="64"/>
      <c r="U29" s="64"/>
      <c r="V29" s="64"/>
      <c r="W29" s="64">
        <f t="shared" si="2"/>
        <v>1</v>
      </c>
      <c r="X29" s="66">
        <f t="shared" si="1"/>
        <v>100</v>
      </c>
    </row>
    <row r="30" spans="1:24" ht="15" x14ac:dyDescent="0.25">
      <c r="A30" s="5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21">
        <v>7</v>
      </c>
      <c r="N30" s="19" t="s">
        <v>52</v>
      </c>
      <c r="O30" s="67" t="s">
        <v>62</v>
      </c>
      <c r="P30" s="63">
        <v>4</v>
      </c>
      <c r="Q30" s="64">
        <f t="shared" si="5"/>
        <v>4</v>
      </c>
      <c r="R30" s="65">
        <v>1</v>
      </c>
      <c r="S30" s="64">
        <v>1</v>
      </c>
      <c r="T30" s="64">
        <v>1</v>
      </c>
      <c r="U30" s="64">
        <v>1</v>
      </c>
      <c r="V30" s="64">
        <v>1</v>
      </c>
      <c r="W30" s="64">
        <f t="shared" si="2"/>
        <v>4</v>
      </c>
      <c r="X30" s="66">
        <f>+W30/Q30*100</f>
        <v>100</v>
      </c>
    </row>
    <row r="31" spans="1:24" ht="15" x14ac:dyDescent="0.25">
      <c r="A31" s="5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21">
        <v>8</v>
      </c>
      <c r="N31" s="19" t="s">
        <v>79</v>
      </c>
      <c r="O31" s="67" t="s">
        <v>62</v>
      </c>
      <c r="P31" s="63">
        <v>2</v>
      </c>
      <c r="Q31" s="64">
        <v>2</v>
      </c>
      <c r="R31" s="65"/>
      <c r="S31" s="64"/>
      <c r="T31" s="64">
        <v>1</v>
      </c>
      <c r="U31" s="64"/>
      <c r="V31" s="64">
        <v>1</v>
      </c>
      <c r="W31" s="64">
        <f>SUM(S31:V31)</f>
        <v>2</v>
      </c>
      <c r="X31" s="66">
        <f>+W31/Q31*100</f>
        <v>100</v>
      </c>
    </row>
    <row r="32" spans="1:24" ht="15" x14ac:dyDescent="0.25">
      <c r="A32" s="5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3"/>
      <c r="N32" s="19" t="s">
        <v>67</v>
      </c>
      <c r="O32" s="22"/>
      <c r="P32" s="53">
        <f>SUM(P24:P30)</f>
        <v>251</v>
      </c>
      <c r="Q32" s="53">
        <f>SUM(Q24:Q30)</f>
        <v>251</v>
      </c>
      <c r="R32" s="88">
        <f>SUM(R24:R30)</f>
        <v>115</v>
      </c>
      <c r="S32" s="88">
        <f>SUM(S24:S30)</f>
        <v>11</v>
      </c>
      <c r="T32" s="88">
        <f>SUM(T24:T31)</f>
        <v>11</v>
      </c>
      <c r="U32" s="98">
        <f>SUM(U24:U31)</f>
        <v>10</v>
      </c>
      <c r="V32" s="89">
        <f t="shared" si="2"/>
        <v>147</v>
      </c>
      <c r="W32" s="89">
        <f t="shared" si="2"/>
        <v>179</v>
      </c>
      <c r="X32" s="90"/>
    </row>
    <row r="33" spans="1:24" ht="15" x14ac:dyDescent="0.25">
      <c r="A33" s="5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23"/>
      <c r="N33" s="68" t="s">
        <v>53</v>
      </c>
      <c r="O33" s="61"/>
      <c r="P33" s="85"/>
      <c r="Q33" s="85"/>
      <c r="R33" s="85"/>
      <c r="S33" s="85"/>
      <c r="T33" s="85"/>
      <c r="U33" s="69"/>
      <c r="V33" s="69"/>
      <c r="W33" s="64"/>
      <c r="X33" s="66"/>
    </row>
    <row r="34" spans="1:24" ht="15" x14ac:dyDescent="0.25">
      <c r="A34" s="5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21">
        <v>9</v>
      </c>
      <c r="N34" s="19" t="s">
        <v>54</v>
      </c>
      <c r="O34" s="22" t="s">
        <v>63</v>
      </c>
      <c r="P34" s="69">
        <v>15890</v>
      </c>
      <c r="Q34" s="64">
        <f>P34</f>
        <v>15890</v>
      </c>
      <c r="R34" s="70">
        <v>3961</v>
      </c>
      <c r="S34" s="69">
        <v>4238</v>
      </c>
      <c r="T34" s="69">
        <v>4131</v>
      </c>
      <c r="U34" s="69">
        <v>3515</v>
      </c>
      <c r="V34" s="69">
        <f>1043+206+63+469+1011+348+574+194</f>
        <v>3908</v>
      </c>
      <c r="W34" s="64">
        <f t="shared" si="2"/>
        <v>15792</v>
      </c>
      <c r="X34" s="66">
        <f t="shared" si="1"/>
        <v>99.383259911894271</v>
      </c>
    </row>
    <row r="35" spans="1:24" ht="15" x14ac:dyDescent="0.25">
      <c r="A35" s="5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1">
        <v>10</v>
      </c>
      <c r="N35" s="19" t="s">
        <v>55</v>
      </c>
      <c r="O35" s="22" t="s">
        <v>64</v>
      </c>
      <c r="P35" s="69">
        <v>10180</v>
      </c>
      <c r="Q35" s="64">
        <f t="shared" ref="Q35:Q44" si="6">P35</f>
        <v>10180</v>
      </c>
      <c r="R35" s="70">
        <v>2521</v>
      </c>
      <c r="S35" s="69">
        <v>2820</v>
      </c>
      <c r="T35" s="69">
        <v>2502</v>
      </c>
      <c r="U35" s="69">
        <v>1777</v>
      </c>
      <c r="V35" s="69">
        <f>641+62+0+489+816+216+467+117</f>
        <v>2808</v>
      </c>
      <c r="W35" s="64">
        <f t="shared" si="2"/>
        <v>9907</v>
      </c>
      <c r="X35" s="66">
        <f>+W35/Q35*100</f>
        <v>97.318271119842819</v>
      </c>
    </row>
    <row r="36" spans="1:24" ht="15" x14ac:dyDescent="0.25">
      <c r="A36" s="5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21">
        <v>11</v>
      </c>
      <c r="N36" s="19" t="s">
        <v>80</v>
      </c>
      <c r="O36" s="22" t="s">
        <v>81</v>
      </c>
      <c r="P36" s="69">
        <v>586</v>
      </c>
      <c r="Q36" s="64">
        <v>1100</v>
      </c>
      <c r="R36" s="70">
        <v>275</v>
      </c>
      <c r="S36" s="69">
        <v>299</v>
      </c>
      <c r="T36" s="69">
        <v>310</v>
      </c>
      <c r="U36" s="69">
        <v>276</v>
      </c>
      <c r="V36" s="69">
        <f>63+21+5+32+80+24+44+17</f>
        <v>286</v>
      </c>
      <c r="W36" s="64">
        <f>SUM(S36:V36)</f>
        <v>1171</v>
      </c>
      <c r="X36" s="66">
        <f t="shared" ref="X36" si="7">+W36/Q36*100</f>
        <v>106.45454545454544</v>
      </c>
    </row>
    <row r="37" spans="1:24" ht="15" x14ac:dyDescent="0.25">
      <c r="A37" s="5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1">
        <v>12</v>
      </c>
      <c r="N37" s="19" t="s">
        <v>56</v>
      </c>
      <c r="O37" s="22" t="s">
        <v>63</v>
      </c>
      <c r="P37" s="69">
        <v>6490</v>
      </c>
      <c r="Q37" s="64">
        <f t="shared" si="6"/>
        <v>6490</v>
      </c>
      <c r="R37" s="70">
        <v>1610</v>
      </c>
      <c r="S37" s="69">
        <v>1890</v>
      </c>
      <c r="T37" s="69">
        <v>1810</v>
      </c>
      <c r="U37" s="69">
        <v>1601</v>
      </c>
      <c r="V37" s="69">
        <f>761+40+0+491+255+145+270+92</f>
        <v>2054</v>
      </c>
      <c r="W37" s="64">
        <f t="shared" si="2"/>
        <v>7355</v>
      </c>
      <c r="X37" s="66">
        <f t="shared" si="1"/>
        <v>113.32819722650231</v>
      </c>
    </row>
    <row r="38" spans="1:24" ht="15" x14ac:dyDescent="0.25">
      <c r="A38" s="5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21">
        <v>13</v>
      </c>
      <c r="N38" s="19" t="s">
        <v>57</v>
      </c>
      <c r="O38" s="22" t="s">
        <v>65</v>
      </c>
      <c r="P38" s="69">
        <v>4945</v>
      </c>
      <c r="Q38" s="64">
        <f t="shared" si="6"/>
        <v>4945</v>
      </c>
      <c r="R38" s="70">
        <v>1225</v>
      </c>
      <c r="S38" s="69">
        <v>1454</v>
      </c>
      <c r="T38" s="69">
        <v>1131</v>
      </c>
      <c r="U38" s="69">
        <v>381</v>
      </c>
      <c r="V38" s="69">
        <f>625+13+638+198+108+196+74</f>
        <v>1852</v>
      </c>
      <c r="W38" s="64">
        <f t="shared" si="2"/>
        <v>4818</v>
      </c>
      <c r="X38" s="66">
        <f t="shared" si="1"/>
        <v>97.431749241658238</v>
      </c>
    </row>
    <row r="39" spans="1:24" ht="15" x14ac:dyDescent="0.25">
      <c r="A39" s="5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21">
        <v>14</v>
      </c>
      <c r="N39" s="19" t="s">
        <v>82</v>
      </c>
      <c r="O39" s="22" t="s">
        <v>81</v>
      </c>
      <c r="P39" s="69">
        <v>437</v>
      </c>
      <c r="Q39" s="64">
        <f t="shared" si="6"/>
        <v>437</v>
      </c>
      <c r="R39" s="70">
        <v>110</v>
      </c>
      <c r="S39" s="69">
        <v>116</v>
      </c>
      <c r="T39" s="69">
        <v>118</v>
      </c>
      <c r="U39" s="16">
        <v>112</v>
      </c>
      <c r="V39" s="16">
        <f>42+4+0+28+19+8+16+6</f>
        <v>123</v>
      </c>
      <c r="W39" s="64">
        <f>SUM(S39:V39)</f>
        <v>469</v>
      </c>
      <c r="X39" s="66">
        <f t="shared" ref="X39" si="8">+W39/Q39*100</f>
        <v>107.32265446224257</v>
      </c>
    </row>
    <row r="40" spans="1:24" ht="15" x14ac:dyDescent="0.25">
      <c r="A40" s="5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21">
        <v>15</v>
      </c>
      <c r="N40" s="19" t="s">
        <v>58</v>
      </c>
      <c r="O40" s="22" t="s">
        <v>63</v>
      </c>
      <c r="P40" s="69">
        <v>2487</v>
      </c>
      <c r="Q40" s="64">
        <f t="shared" si="6"/>
        <v>2487</v>
      </c>
      <c r="R40" s="70">
        <v>651</v>
      </c>
      <c r="S40" s="69">
        <v>639</v>
      </c>
      <c r="T40" s="69">
        <v>417</v>
      </c>
      <c r="U40" s="69">
        <v>323</v>
      </c>
      <c r="V40" s="69">
        <f>0+758+21+0+104+95+45+0+0+0</f>
        <v>1023</v>
      </c>
      <c r="W40" s="64">
        <f t="shared" si="2"/>
        <v>2402</v>
      </c>
      <c r="X40" s="66">
        <f t="shared" si="1"/>
        <v>96.582227583433848</v>
      </c>
    </row>
    <row r="41" spans="1:24" ht="30" x14ac:dyDescent="0.25">
      <c r="A41" s="5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21">
        <v>16</v>
      </c>
      <c r="N41" s="19" t="s">
        <v>59</v>
      </c>
      <c r="O41" s="22" t="s">
        <v>65</v>
      </c>
      <c r="P41" s="69">
        <v>2239</v>
      </c>
      <c r="Q41" s="64">
        <f t="shared" si="6"/>
        <v>2239</v>
      </c>
      <c r="R41" s="70">
        <v>589</v>
      </c>
      <c r="S41" s="69">
        <v>549</v>
      </c>
      <c r="T41" s="69">
        <v>484</v>
      </c>
      <c r="U41" s="69">
        <v>210</v>
      </c>
      <c r="V41" s="69">
        <f>0+724+0+133+95+40+0+0+0+0</f>
        <v>992</v>
      </c>
      <c r="W41" s="64">
        <f t="shared" si="2"/>
        <v>2235</v>
      </c>
      <c r="X41" s="66">
        <f t="shared" si="1"/>
        <v>99.821348816435901</v>
      </c>
    </row>
    <row r="42" spans="1:24" ht="15" x14ac:dyDescent="0.25">
      <c r="A42" s="5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21">
        <v>17</v>
      </c>
      <c r="N42" s="19" t="s">
        <v>83</v>
      </c>
      <c r="O42" s="22" t="s">
        <v>81</v>
      </c>
      <c r="P42" s="69">
        <v>125</v>
      </c>
      <c r="Q42" s="64">
        <v>125</v>
      </c>
      <c r="R42" s="70">
        <v>32</v>
      </c>
      <c r="S42" s="69">
        <v>32</v>
      </c>
      <c r="T42" s="69">
        <v>22</v>
      </c>
      <c r="U42" s="69">
        <v>16</v>
      </c>
      <c r="V42" s="69">
        <f>0+71+5+0+5+4+3+0+0+0</f>
        <v>88</v>
      </c>
      <c r="W42" s="64">
        <f t="shared" ref="W42" si="9">SUM(S42:V42)</f>
        <v>158</v>
      </c>
      <c r="X42" s="66">
        <f t="shared" ref="X42" si="10">+W42/Q42*100</f>
        <v>126.4</v>
      </c>
    </row>
    <row r="43" spans="1:24" ht="30" x14ac:dyDescent="0.25">
      <c r="A43" s="5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21">
        <v>18</v>
      </c>
      <c r="N43" s="19" t="s">
        <v>60</v>
      </c>
      <c r="O43" s="22" t="s">
        <v>63</v>
      </c>
      <c r="P43" s="71">
        <v>200</v>
      </c>
      <c r="Q43" s="64">
        <f t="shared" si="6"/>
        <v>200</v>
      </c>
      <c r="R43" s="72">
        <v>51</v>
      </c>
      <c r="S43" s="71">
        <v>48</v>
      </c>
      <c r="T43" s="71">
        <v>52</v>
      </c>
      <c r="U43" s="71">
        <v>100</v>
      </c>
      <c r="V43" s="71">
        <f>0+1+0+2+5+0+3+16</f>
        <v>27</v>
      </c>
      <c r="W43" s="64">
        <f t="shared" si="2"/>
        <v>227</v>
      </c>
      <c r="X43" s="66">
        <f t="shared" si="1"/>
        <v>113.5</v>
      </c>
    </row>
    <row r="44" spans="1:24" ht="30" x14ac:dyDescent="0.25">
      <c r="A44" s="5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21">
        <v>19</v>
      </c>
      <c r="N44" s="19" t="s">
        <v>61</v>
      </c>
      <c r="O44" s="22" t="s">
        <v>64</v>
      </c>
      <c r="P44" s="71">
        <v>189</v>
      </c>
      <c r="Q44" s="64">
        <f t="shared" si="6"/>
        <v>189</v>
      </c>
      <c r="R44" s="72">
        <v>48</v>
      </c>
      <c r="S44" s="71">
        <v>62</v>
      </c>
      <c r="T44" s="71">
        <v>55</v>
      </c>
      <c r="U44" s="71">
        <v>109</v>
      </c>
      <c r="V44" s="71">
        <f>0+1+0+2+5+0+2+15</f>
        <v>25</v>
      </c>
      <c r="W44" s="64">
        <f t="shared" si="2"/>
        <v>251</v>
      </c>
      <c r="X44" s="66">
        <f t="shared" si="1"/>
        <v>132.80423280423281</v>
      </c>
    </row>
    <row r="45" spans="1:24" ht="15.75" thickBot="1" x14ac:dyDescent="0.3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96" t="s">
        <v>67</v>
      </c>
      <c r="O45" s="75"/>
      <c r="P45" s="91">
        <f>SUM(P34:P44)</f>
        <v>43768</v>
      </c>
      <c r="Q45" s="92">
        <f>SUM(Q34:Q44)</f>
        <v>44282</v>
      </c>
      <c r="R45" s="93">
        <f>SUM(R34:R44)</f>
        <v>11073</v>
      </c>
      <c r="S45" s="91">
        <f>SUM(S34:S44)</f>
        <v>12147</v>
      </c>
      <c r="T45" s="91">
        <f>SUM(T34:T44)</f>
        <v>11032</v>
      </c>
      <c r="U45" s="91">
        <f>SUM(U33:U44)</f>
        <v>8420</v>
      </c>
      <c r="V45" s="91"/>
      <c r="W45" s="94">
        <f t="shared" si="2"/>
        <v>31599</v>
      </c>
      <c r="X45" s="95"/>
    </row>
    <row r="46" spans="1:24" ht="15.75" thickBot="1" x14ac:dyDescent="0.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78"/>
      <c r="P46" s="81"/>
      <c r="Q46" s="81"/>
      <c r="R46" s="81"/>
      <c r="S46" s="81"/>
      <c r="T46" s="81"/>
      <c r="U46" s="81"/>
      <c r="V46" s="81"/>
      <c r="W46" s="82"/>
      <c r="X46" s="79"/>
    </row>
    <row r="47" spans="1:24" ht="15.75" thickBot="1" x14ac:dyDescent="0.3">
      <c r="A47" s="100" t="s">
        <v>66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  <c r="O47" s="80"/>
      <c r="P47" s="83">
        <f>P32+P45</f>
        <v>44019</v>
      </c>
      <c r="Q47" s="83">
        <f t="shared" ref="Q47:W47" si="11">Q32+Q45</f>
        <v>44533</v>
      </c>
      <c r="R47" s="83">
        <f t="shared" si="11"/>
        <v>11188</v>
      </c>
      <c r="S47" s="83">
        <f t="shared" si="11"/>
        <v>12158</v>
      </c>
      <c r="T47" s="83">
        <f t="shared" ref="T47" si="12">T32+T45</f>
        <v>11043</v>
      </c>
      <c r="U47" s="83">
        <f>U32+U45</f>
        <v>8430</v>
      </c>
      <c r="V47" s="83">
        <f>SUM(V24:V44)</f>
        <v>13344</v>
      </c>
      <c r="W47" s="83">
        <f t="shared" si="11"/>
        <v>31778</v>
      </c>
      <c r="X47" s="84"/>
    </row>
  </sheetData>
  <mergeCells count="25">
    <mergeCell ref="W1:X1"/>
    <mergeCell ref="A5:X5"/>
    <mergeCell ref="A6:X6"/>
    <mergeCell ref="N8:N10"/>
    <mergeCell ref="O8:O10"/>
    <mergeCell ref="X8:X10"/>
    <mergeCell ref="A9:A10"/>
    <mergeCell ref="B9:B10"/>
    <mergeCell ref="C9:C10"/>
    <mergeCell ref="D9:D10"/>
    <mergeCell ref="S9:V9"/>
    <mergeCell ref="W9:W10"/>
    <mergeCell ref="Q9:Q10"/>
    <mergeCell ref="R9:R10"/>
    <mergeCell ref="A47:N47"/>
    <mergeCell ref="K9:K10"/>
    <mergeCell ref="L9:L10"/>
    <mergeCell ref="M9:M10"/>
    <mergeCell ref="P9:P10"/>
    <mergeCell ref="E9:E10"/>
    <mergeCell ref="F9:F10"/>
    <mergeCell ref="G9:G10"/>
    <mergeCell ref="H9:H10"/>
    <mergeCell ref="I9:I10"/>
    <mergeCell ref="J9:J10"/>
  </mergeCells>
  <printOptions horizontalCentered="1"/>
  <pageMargins left="0.35433070866141736" right="0.27559055118110237" top="0.43307086614173229" bottom="0.39370078740157483" header="0.31496062992125984" footer="0.15748031496062992"/>
  <pageSetup scale="49" fitToHeight="0" orientation="landscape" horizontalDpi="300" verticalDpi="1200" r:id="rId1"/>
  <headerFooter>
    <oddFooter>&amp;L&amp;8( * ) SUPERIOR AL 100&amp;C&amp;"MS Sans Serif,Negrita"&amp;8AVANCE PRELIMINAR DEL EJERCICIO&amp;R&amp;8&amp;P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ETCA-III-13 </vt:lpstr>
      <vt:lpstr>'ETCA-III-13 '!Área_de_impresión</vt:lpstr>
      <vt:lpstr>'ETCA-III-13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2016-02-11T21:30:06Z</cp:lastPrinted>
  <dcterms:created xsi:type="dcterms:W3CDTF">2014-03-28T01:13:38Z</dcterms:created>
  <dcterms:modified xsi:type="dcterms:W3CDTF">2016-02-23T20:14:15Z</dcterms:modified>
</cp:coreProperties>
</file>