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Formato POA 2016" sheetId="2" r:id="rId1"/>
  </sheets>
  <definedNames>
    <definedName name="_xlnm.Print_Area" localSheetId="0">'Formato POA 2016'!$A$1:$U$34</definedName>
    <definedName name="_xlnm.Print_Titles" localSheetId="0">'Formato POA 2016'!$5:$6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" l="1"/>
  <c r="Q29" i="2"/>
  <c r="Q28" i="2"/>
  <c r="Q27" i="2"/>
  <c r="Q26" i="2"/>
  <c r="Q25" i="2"/>
  <c r="Q24" i="2"/>
  <c r="Q23" i="2"/>
  <c r="T23" i="2"/>
  <c r="T28" i="2" l="1"/>
  <c r="T29" i="2"/>
  <c r="T30" i="2"/>
  <c r="T24" i="2"/>
  <c r="T25" i="2"/>
  <c r="T26" i="2"/>
  <c r="T27" i="2"/>
  <c r="T14" i="2"/>
  <c r="T15" i="2"/>
  <c r="T16" i="2"/>
  <c r="T13" i="2"/>
  <c r="U30" i="2" l="1"/>
  <c r="U29" i="2" l="1"/>
  <c r="U28" i="2"/>
  <c r="U27" i="2"/>
  <c r="U26" i="2"/>
  <c r="U25" i="2"/>
  <c r="U24" i="2"/>
  <c r="U23" i="2"/>
  <c r="U22" i="2"/>
  <c r="T22" i="2"/>
  <c r="U8" i="2" l="1"/>
  <c r="U9" i="2"/>
  <c r="U10" i="2"/>
  <c r="U11" i="2"/>
  <c r="U12" i="2"/>
  <c r="U13" i="2"/>
  <c r="U14" i="2"/>
  <c r="U15" i="2"/>
  <c r="U16" i="2"/>
  <c r="U7" i="2"/>
  <c r="T8" i="2"/>
  <c r="T9" i="2"/>
  <c r="T10" i="2"/>
  <c r="T11" i="2"/>
  <c r="T12" i="2"/>
  <c r="T7" i="2"/>
  <c r="G31" i="2"/>
</calcChain>
</file>

<file path=xl/sharedStrings.xml><?xml version="1.0" encoding="utf-8"?>
<sst xmlns="http://schemas.openxmlformats.org/spreadsheetml/2006/main" count="82" uniqueCount="58">
  <si>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</si>
  <si>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</si>
  <si>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</si>
  <si>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</si>
  <si>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</si>
  <si>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</si>
  <si>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</si>
  <si>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</si>
  <si>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</si>
  <si>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</si>
  <si>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Descripción</t>
  </si>
  <si>
    <t>Unidad de Medida</t>
  </si>
  <si>
    <t>*Frecuencia de medición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</si>
  <si>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</si>
  <si>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</si>
  <si>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</si>
  <si>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</si>
  <si>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</si>
  <si>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</si>
  <si>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</si>
  <si>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</si>
  <si>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</si>
  <si>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</si>
  <si>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Desarrollo Economico, Sostenible Y sustentable.</t>
  </si>
  <si>
    <t>Fomentar la profesionalización y el Desarrollo del Capital Humano de acuerdo a las necesidades de las empresas, así como disponer  de las capacidades científicas que contribuyan a impulsar la competitividad.</t>
  </si>
  <si>
    <t>Revisar la pertinencia de los programas de estudio en cuanto a su contenido científico y tecnológico desde el nivel medio superior hasta el posgrado.</t>
  </si>
  <si>
    <t>Economia con Futuro</t>
  </si>
  <si>
    <t>Dirección Técnica y Administrativa del Instituto</t>
  </si>
  <si>
    <t>Acta</t>
  </si>
  <si>
    <t>Indice de Cesiones de la H. Junta Directiva</t>
  </si>
  <si>
    <t>Indice de Auditorias Directas realizadas</t>
  </si>
  <si>
    <t>Reporte</t>
  </si>
  <si>
    <t>Trimestral</t>
  </si>
  <si>
    <t>Censo de las condiciones Fisicas de la Infraestructura y Equipamiento</t>
  </si>
  <si>
    <t>Indice del Seguimiento del Avance Programático y Presupuestal</t>
  </si>
  <si>
    <t>Indice de Inscripción a cursos Regulares</t>
  </si>
  <si>
    <t>Capacitando</t>
  </si>
  <si>
    <t>Documento</t>
  </si>
  <si>
    <t>Indice de inscripción a cursos de Extensión</t>
  </si>
  <si>
    <t>Indice de inscripción a cursos de Capacitación Acelerada Especifica</t>
  </si>
  <si>
    <t>capacitando</t>
  </si>
  <si>
    <t xml:space="preserve">Documento </t>
  </si>
  <si>
    <t>Instituto de Capacitación para el Trabajo del Estado de Sonora</t>
  </si>
  <si>
    <t>Atención a la Demanda de capacitación para y el trabajo</t>
  </si>
  <si>
    <t>Indice de Evaluación del Reconocimiento oficial de Competencias Ocupacionales</t>
  </si>
  <si>
    <t>Indice de expedición de constancias de cursos de Capacitación Acelerada Especifica</t>
  </si>
  <si>
    <t>Indice de Expedición de Diplomas en cursos Regulares</t>
  </si>
  <si>
    <t>Expedición de constancias de cursos de Extensión</t>
  </si>
  <si>
    <t>Indice de Expedición de Diplomas para el Reconocimiento Oficial de Competencias Ocupacionales</t>
  </si>
  <si>
    <t>SISTEMA ESTATAL DE EVALUACIÓN</t>
  </si>
  <si>
    <t>PROGRAMA OPERATIVO ANUAL 2016</t>
  </si>
  <si>
    <t>0B2</t>
  </si>
  <si>
    <t>Dirección General</t>
  </si>
  <si>
    <t>4K0</t>
  </si>
  <si>
    <t>4K1</t>
  </si>
  <si>
    <t>Dirección Academica</t>
  </si>
  <si>
    <t>Avance Acumulado</t>
  </si>
  <si>
    <t>2do.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</si>
</sst>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2" fillId="0" borderId="6" xfId="0" applyFont="1" applyBorder="1" applyAlignment="1"/>
    <xf numFmtId="0" fontId="2" fillId="0" borderId="9" xfId="0" applyFont="1" applyBorder="1" applyAlignment="1"/>
    <xf numFmtId="0" fontId="0" fillId="0" borderId="0" xfId="0" applyAlignment="1">
      <alignment vertical="center"/>
    </xf>
    <xf numFmtId="0" fontId="2" fillId="2" borderId="7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9" fontId="3" fillId="0" borderId="2" xfId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9" fontId="3" fillId="0" borderId="3" xfId="1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9" fontId="8" fillId="0" borderId="3" xfId="1" applyFont="1" applyBorder="1" applyAlignment="1">
      <alignment horizontal="left" vertical="top"/>
    </xf>
    <xf numFmtId="3" fontId="8" fillId="0" borderId="3" xfId="0" applyNumberFormat="1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3" fontId="8" fillId="0" borderId="4" xfId="0" applyNumberFormat="1" applyFont="1" applyBorder="1" applyAlignment="1">
      <alignment horizontal="left" vertical="top"/>
    </xf>
    <xf numFmtId="3" fontId="8" fillId="0" borderId="12" xfId="0" applyNumberFormat="1" applyFont="1" applyBorder="1" applyAlignment="1">
      <alignment horizontal="left" vertical="top"/>
    </xf>
    <xf numFmtId="9" fontId="8" fillId="0" borderId="4" xfId="1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3" fillId="0" borderId="3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9" fontId="3" fillId="0" borderId="4" xfId="1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165" fontId="8" fillId="3" borderId="3" xfId="0" applyNumberFormat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3" fontId="3" fillId="0" borderId="3" xfId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I18" zoomScale="120" zoomScaleNormal="120" zoomScalePageLayoutView="110" workbookViewId="0">
      <selection activeCell="Q23" sqref="Q23"/>
    </sheetView>
  </sheetViews>
  <sheetFormatPr baseColWidth="10" defaultColWidth="11.42578125" defaultRowHeight="15" x14ac:dyDescent="0.25"/>
  <cols>
    <col min="1" max="1" width="3.7109375" style="4" customWidth="1"/>
    <col min="2" max="3" width="2.85546875" style="4" customWidth="1"/>
    <col min="4" max="4" width="4.85546875" style="4" customWidth="1"/>
    <col min="5" max="5" width="2.85546875" style="4" customWidth="1"/>
    <col min="6" max="6" width="3.42578125" style="4" customWidth="1"/>
    <col min="7" max="7" width="2.85546875" style="4" customWidth="1"/>
    <col min="8" max="8" width="26" style="1" customWidth="1"/>
    <col min="9" max="9" width="10.7109375" customWidth="1"/>
    <col min="10" max="10" width="7.5703125" customWidth="1"/>
    <col min="11" max="11" width="6.42578125" customWidth="1"/>
    <col min="12" max="13" width="8.42578125" customWidth="1"/>
    <col min="14" max="14" width="7.5703125" customWidth="1"/>
    <col min="15" max="15" width="8.7109375" customWidth="1"/>
    <col min="16" max="16" width="7.85546875" customWidth="1"/>
    <col min="17" max="19" width="6.140625" customWidth="1"/>
    <col min="20" max="20" width="6.7109375" customWidth="1"/>
    <col min="21" max="21" width="6.5703125" customWidth="1"/>
  </cols>
  <sheetData>
    <row r="1" spans="1:21" x14ac:dyDescent="0.25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75" thickBot="1" x14ac:dyDescent="0.3">
      <c r="A2" s="74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24" customHeight="1" thickBot="1" x14ac:dyDescent="0.3">
      <c r="A3" s="5" t="s">
        <v>0</v>
      </c>
      <c r="B3" s="6"/>
      <c r="C3" s="7"/>
      <c r="D3" s="8"/>
      <c r="E3" s="9"/>
      <c r="F3" s="9"/>
      <c r="G3" s="13"/>
      <c r="H3" s="76" t="s">
        <v>42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10" t="s">
        <v>1</v>
      </c>
      <c r="T3" s="10"/>
      <c r="U3" s="11" t="s">
        <v>57</v>
      </c>
    </row>
    <row r="4" spans="1:21" x14ac:dyDescent="0.25">
      <c r="A4" s="4" t="s">
        <v>2</v>
      </c>
      <c r="B4" s="12"/>
      <c r="C4" s="12"/>
      <c r="D4" s="12"/>
      <c r="E4" s="12"/>
      <c r="F4" s="12"/>
      <c r="G4" s="12"/>
      <c r="H4" s="12"/>
      <c r="K4" s="3"/>
      <c r="L4" s="3"/>
      <c r="M4" s="3"/>
      <c r="N4" s="3"/>
      <c r="P4" s="3"/>
      <c r="Q4" s="3"/>
      <c r="R4" s="3"/>
      <c r="S4" s="3"/>
      <c r="T4" s="2"/>
      <c r="U4" s="2"/>
    </row>
    <row r="5" spans="1:21" ht="16.5" customHeight="1" x14ac:dyDescent="0.25">
      <c r="A5" s="67" t="s">
        <v>3</v>
      </c>
      <c r="B5" s="67" t="s">
        <v>4</v>
      </c>
      <c r="C5" s="71" t="s">
        <v>5</v>
      </c>
      <c r="D5" s="71" t="s">
        <v>6</v>
      </c>
      <c r="E5" s="67" t="s">
        <v>7</v>
      </c>
      <c r="F5" s="71" t="s">
        <v>8</v>
      </c>
      <c r="G5" s="71" t="s">
        <v>9</v>
      </c>
      <c r="H5" s="66" t="s">
        <v>10</v>
      </c>
      <c r="I5" s="67" t="s">
        <v>11</v>
      </c>
      <c r="J5" s="67" t="s">
        <v>12</v>
      </c>
      <c r="K5" s="70" t="s">
        <v>13</v>
      </c>
      <c r="L5" s="70"/>
      <c r="M5" s="70"/>
      <c r="N5" s="70"/>
      <c r="O5" s="70"/>
      <c r="P5" s="70" t="s">
        <v>14</v>
      </c>
      <c r="Q5" s="70"/>
      <c r="R5" s="70"/>
      <c r="S5" s="70"/>
      <c r="T5" s="67" t="s">
        <v>56</v>
      </c>
      <c r="U5" s="67" t="s">
        <v>15</v>
      </c>
    </row>
    <row r="6" spans="1:21" s="3" customFormat="1" ht="36" customHeight="1" x14ac:dyDescent="0.25">
      <c r="A6" s="67"/>
      <c r="B6" s="67"/>
      <c r="C6" s="71"/>
      <c r="D6" s="71"/>
      <c r="E6" s="67"/>
      <c r="F6" s="71"/>
      <c r="G6" s="71"/>
      <c r="H6" s="66"/>
      <c r="I6" s="67"/>
      <c r="J6" s="67"/>
      <c r="K6" s="15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17</v>
      </c>
      <c r="Q6" s="14" t="s">
        <v>18</v>
      </c>
      <c r="R6" s="14" t="s">
        <v>19</v>
      </c>
      <c r="S6" s="14" t="s">
        <v>20</v>
      </c>
      <c r="T6" s="78"/>
      <c r="U6" s="78"/>
    </row>
    <row r="7" spans="1:21" s="4" customFormat="1" x14ac:dyDescent="0.2">
      <c r="A7" s="59" t="s">
        <v>53</v>
      </c>
      <c r="B7" s="17"/>
      <c r="C7" s="17"/>
      <c r="D7" s="17"/>
      <c r="E7" s="17"/>
      <c r="F7" s="17"/>
      <c r="G7" s="17"/>
      <c r="H7" s="63" t="s">
        <v>52</v>
      </c>
      <c r="I7" s="18"/>
      <c r="J7" s="18"/>
      <c r="K7" s="17"/>
      <c r="L7" s="17"/>
      <c r="M7" s="17"/>
      <c r="N7" s="17"/>
      <c r="O7" s="17"/>
      <c r="P7" s="17"/>
      <c r="Q7" s="17"/>
      <c r="R7" s="17"/>
      <c r="S7" s="19"/>
      <c r="T7" s="20" t="str">
        <f>IF(L7=0,"",((P7+Q7+R7+S7)/L7))</f>
        <v/>
      </c>
      <c r="U7" s="20" t="str">
        <f>IF(K7=0,"",(P7+Q7+R7+S7)/K7)</f>
        <v/>
      </c>
    </row>
    <row r="8" spans="1:21" s="4" customFormat="1" ht="17.25" customHeight="1" x14ac:dyDescent="0.2">
      <c r="A8" s="21"/>
      <c r="B8" s="21">
        <v>3</v>
      </c>
      <c r="C8" s="21"/>
      <c r="D8" s="21"/>
      <c r="E8" s="21"/>
      <c r="F8" s="21"/>
      <c r="G8" s="21"/>
      <c r="H8" s="22" t="s">
        <v>26</v>
      </c>
      <c r="I8" s="23"/>
      <c r="J8" s="23"/>
      <c r="K8" s="21"/>
      <c r="L8" s="21"/>
      <c r="M8" s="21"/>
      <c r="N8" s="21"/>
      <c r="O8" s="21"/>
      <c r="P8" s="21"/>
      <c r="Q8" s="21"/>
      <c r="R8" s="21"/>
      <c r="S8" s="24"/>
      <c r="T8" s="25" t="str">
        <f t="shared" ref="T8:T12" si="0">IF(L8=0,"",((P8+Q8+R8+S8)/L8))</f>
        <v/>
      </c>
      <c r="U8" s="25" t="str">
        <f t="shared" ref="U8:U16" si="1">IF(K8=0,"",(P8+Q8+R8+S8)/K8)</f>
        <v/>
      </c>
    </row>
    <row r="9" spans="1:21" s="4" customFormat="1" ht="96" x14ac:dyDescent="0.2">
      <c r="A9" s="21"/>
      <c r="B9" s="21"/>
      <c r="C9" s="21">
        <v>3</v>
      </c>
      <c r="D9" s="21"/>
      <c r="E9" s="21"/>
      <c r="F9" s="21"/>
      <c r="G9" s="21"/>
      <c r="H9" s="26" t="s">
        <v>24</v>
      </c>
      <c r="I9" s="23"/>
      <c r="J9" s="23"/>
      <c r="K9" s="21"/>
      <c r="L9" s="21"/>
      <c r="M9" s="21"/>
      <c r="N9" s="21"/>
      <c r="O9" s="21"/>
      <c r="P9" s="21"/>
      <c r="Q9" s="21"/>
      <c r="R9" s="21"/>
      <c r="S9" s="24"/>
      <c r="T9" s="25" t="str">
        <f t="shared" si="0"/>
        <v/>
      </c>
      <c r="U9" s="25" t="str">
        <f t="shared" si="1"/>
        <v/>
      </c>
    </row>
    <row r="10" spans="1:21" s="4" customFormat="1" ht="66" customHeight="1" x14ac:dyDescent="0.2">
      <c r="A10" s="21"/>
      <c r="B10" s="21"/>
      <c r="C10" s="21"/>
      <c r="D10" s="53">
        <v>3.1</v>
      </c>
      <c r="E10" s="27"/>
      <c r="F10" s="21"/>
      <c r="G10" s="21"/>
      <c r="H10" s="26" t="s">
        <v>25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4"/>
      <c r="T10" s="25" t="str">
        <f t="shared" si="0"/>
        <v/>
      </c>
      <c r="U10" s="25" t="str">
        <f t="shared" si="1"/>
        <v/>
      </c>
    </row>
    <row r="11" spans="1:21" s="4" customFormat="1" ht="24" x14ac:dyDescent="0.2">
      <c r="A11" s="21"/>
      <c r="B11" s="21"/>
      <c r="C11" s="21"/>
      <c r="D11" s="21"/>
      <c r="E11" s="21">
        <v>30</v>
      </c>
      <c r="F11" s="21"/>
      <c r="G11" s="21"/>
      <c r="H11" s="26" t="s">
        <v>23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4"/>
      <c r="T11" s="25" t="str">
        <f t="shared" si="0"/>
        <v/>
      </c>
      <c r="U11" s="25" t="str">
        <f t="shared" si="1"/>
        <v/>
      </c>
    </row>
    <row r="12" spans="1:21" s="4" customFormat="1" ht="24" x14ac:dyDescent="0.2">
      <c r="A12" s="21"/>
      <c r="B12" s="21"/>
      <c r="C12" s="21"/>
      <c r="D12" s="21"/>
      <c r="E12" s="21"/>
      <c r="F12" s="54" t="s">
        <v>51</v>
      </c>
      <c r="G12" s="21"/>
      <c r="H12" s="60" t="s">
        <v>27</v>
      </c>
      <c r="I12" s="21"/>
      <c r="J12" s="21"/>
      <c r="K12" s="21"/>
      <c r="L12" s="21"/>
      <c r="M12" s="21"/>
      <c r="N12" s="21"/>
      <c r="O12" s="21"/>
      <c r="P12" s="28"/>
      <c r="Q12" s="21"/>
      <c r="R12" s="21"/>
      <c r="S12" s="24"/>
      <c r="T12" s="25" t="str">
        <f t="shared" si="0"/>
        <v/>
      </c>
      <c r="U12" s="25" t="str">
        <f t="shared" si="1"/>
        <v/>
      </c>
    </row>
    <row r="13" spans="1:21" s="4" customFormat="1" ht="24" x14ac:dyDescent="0.2">
      <c r="A13" s="21"/>
      <c r="B13" s="29"/>
      <c r="C13" s="29"/>
      <c r="D13" s="29"/>
      <c r="E13" s="29"/>
      <c r="F13" s="29"/>
      <c r="G13" s="29">
        <v>1</v>
      </c>
      <c r="H13" s="30" t="s">
        <v>29</v>
      </c>
      <c r="I13" s="21" t="s">
        <v>28</v>
      </c>
      <c r="J13" s="21" t="s">
        <v>32</v>
      </c>
      <c r="K13" s="21">
        <v>4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/>
      <c r="S13" s="24"/>
      <c r="T13" s="49">
        <f>P13+Q13+R13+S13</f>
        <v>2</v>
      </c>
      <c r="U13" s="25">
        <f t="shared" si="1"/>
        <v>0.5</v>
      </c>
    </row>
    <row r="14" spans="1:21" s="4" customFormat="1" ht="24" x14ac:dyDescent="0.2">
      <c r="A14" s="21"/>
      <c r="B14" s="21"/>
      <c r="C14" s="21"/>
      <c r="D14" s="21"/>
      <c r="E14" s="21"/>
      <c r="F14" s="21"/>
      <c r="G14" s="21">
        <v>2</v>
      </c>
      <c r="H14" s="22" t="s">
        <v>30</v>
      </c>
      <c r="I14" s="21" t="s">
        <v>31</v>
      </c>
      <c r="J14" s="21" t="s">
        <v>32</v>
      </c>
      <c r="K14" s="21">
        <v>4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/>
      <c r="S14" s="24"/>
      <c r="T14" s="49">
        <f t="shared" ref="T14:T16" si="2">P14+Q14+R14+S14</f>
        <v>2</v>
      </c>
      <c r="U14" s="25">
        <f t="shared" si="1"/>
        <v>0.5</v>
      </c>
    </row>
    <row r="15" spans="1:21" s="4" customFormat="1" ht="36" x14ac:dyDescent="0.2">
      <c r="A15" s="21"/>
      <c r="B15" s="21"/>
      <c r="C15" s="21"/>
      <c r="D15" s="21"/>
      <c r="E15" s="21"/>
      <c r="F15" s="21"/>
      <c r="G15" s="21">
        <v>3</v>
      </c>
      <c r="H15" s="22" t="s">
        <v>33</v>
      </c>
      <c r="I15" s="21" t="s">
        <v>31</v>
      </c>
      <c r="J15" s="21" t="s">
        <v>32</v>
      </c>
      <c r="K15" s="21">
        <v>1</v>
      </c>
      <c r="L15" s="21">
        <v>1</v>
      </c>
      <c r="M15" s="21">
        <v>0</v>
      </c>
      <c r="N15" s="21">
        <v>0</v>
      </c>
      <c r="O15" s="21">
        <v>0</v>
      </c>
      <c r="P15" s="21">
        <v>1</v>
      </c>
      <c r="Q15" s="21"/>
      <c r="R15" s="21"/>
      <c r="S15" s="24"/>
      <c r="T15" s="49">
        <f t="shared" si="2"/>
        <v>1</v>
      </c>
      <c r="U15" s="25">
        <f t="shared" si="1"/>
        <v>1</v>
      </c>
    </row>
    <row r="16" spans="1:21" s="4" customFormat="1" ht="36" x14ac:dyDescent="0.2">
      <c r="A16" s="21"/>
      <c r="B16" s="21"/>
      <c r="C16" s="21"/>
      <c r="D16" s="29"/>
      <c r="E16" s="29"/>
      <c r="F16" s="29"/>
      <c r="G16" s="29">
        <v>4</v>
      </c>
      <c r="H16" s="30" t="s">
        <v>34</v>
      </c>
      <c r="I16" s="21" t="s">
        <v>31</v>
      </c>
      <c r="J16" s="21" t="s">
        <v>32</v>
      </c>
      <c r="K16" s="21">
        <v>4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/>
      <c r="S16" s="24"/>
      <c r="T16" s="49">
        <f t="shared" si="2"/>
        <v>2</v>
      </c>
      <c r="U16" s="25">
        <f t="shared" si="1"/>
        <v>0.5</v>
      </c>
    </row>
    <row r="17" spans="1:22" s="4" customFormat="1" x14ac:dyDescent="0.2">
      <c r="A17" s="54" t="s">
        <v>54</v>
      </c>
      <c r="B17" s="54"/>
      <c r="C17" s="54"/>
      <c r="D17" s="54"/>
      <c r="E17" s="29"/>
      <c r="F17" s="29"/>
      <c r="G17" s="29"/>
      <c r="H17" s="62" t="s">
        <v>55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4"/>
      <c r="T17" s="25"/>
      <c r="U17" s="25"/>
    </row>
    <row r="18" spans="1:22" s="4" customFormat="1" ht="12" x14ac:dyDescent="0.2">
      <c r="A18" s="55"/>
      <c r="B18" s="55">
        <v>3</v>
      </c>
      <c r="C18" s="55"/>
      <c r="D18" s="55"/>
      <c r="E18" s="37"/>
      <c r="F18" s="37"/>
      <c r="G18" s="37"/>
      <c r="H18" s="57" t="s">
        <v>26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51"/>
      <c r="T18" s="52"/>
      <c r="U18" s="52"/>
    </row>
    <row r="19" spans="1:22" s="4" customFormat="1" ht="96" x14ac:dyDescent="0.2">
      <c r="A19" s="54"/>
      <c r="B19" s="54"/>
      <c r="C19" s="54">
        <v>3</v>
      </c>
      <c r="D19" s="54"/>
      <c r="E19" s="21"/>
      <c r="F19" s="21"/>
      <c r="G19" s="21"/>
      <c r="H19" s="58" t="s">
        <v>24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4"/>
      <c r="T19" s="25"/>
      <c r="U19" s="25"/>
    </row>
    <row r="20" spans="1:22" s="4" customFormat="1" ht="63" customHeight="1" x14ac:dyDescent="0.2">
      <c r="A20" s="54"/>
      <c r="B20" s="54"/>
      <c r="C20" s="54"/>
      <c r="D20" s="53">
        <v>3.1</v>
      </c>
      <c r="E20" s="27"/>
      <c r="F20" s="21"/>
      <c r="G20" s="21"/>
      <c r="H20" s="58" t="s">
        <v>25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4"/>
      <c r="T20" s="25"/>
      <c r="U20" s="25"/>
    </row>
    <row r="21" spans="1:22" s="4" customFormat="1" ht="24" x14ac:dyDescent="0.2">
      <c r="A21" s="21"/>
      <c r="B21" s="21"/>
      <c r="C21" s="21"/>
      <c r="D21" s="21"/>
      <c r="E21" s="54">
        <v>30</v>
      </c>
      <c r="F21" s="21"/>
      <c r="G21" s="21"/>
      <c r="H21" s="58" t="s">
        <v>23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4"/>
      <c r="T21" s="25"/>
      <c r="U21" s="25"/>
    </row>
    <row r="22" spans="1:22" s="4" customFormat="1" ht="24.75" customHeight="1" x14ac:dyDescent="0.2">
      <c r="A22" s="21"/>
      <c r="B22" s="21"/>
      <c r="C22" s="21"/>
      <c r="D22" s="29"/>
      <c r="E22" s="29"/>
      <c r="F22" s="56">
        <v>66</v>
      </c>
      <c r="G22" s="31"/>
      <c r="H22" s="61" t="s">
        <v>43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4" t="str">
        <f t="shared" ref="T22" si="3">IF(L22=0,"",((P22+Q22+R22+S22)/L22))</f>
        <v/>
      </c>
      <c r="U22" s="34" t="str">
        <f t="shared" ref="U22:U25" si="4">IF(K22=0,"",(P22+Q22+R22+S22)/K22)</f>
        <v/>
      </c>
      <c r="V22" s="16"/>
    </row>
    <row r="23" spans="1:22" s="4" customFormat="1" ht="24" x14ac:dyDescent="0.2">
      <c r="A23" s="21"/>
      <c r="B23" s="21"/>
      <c r="C23" s="21"/>
      <c r="D23" s="29"/>
      <c r="E23" s="29"/>
      <c r="F23" s="31"/>
      <c r="G23" s="31">
        <v>1</v>
      </c>
      <c r="H23" s="30" t="s">
        <v>35</v>
      </c>
      <c r="I23" s="32" t="s">
        <v>36</v>
      </c>
      <c r="J23" s="32" t="s">
        <v>32</v>
      </c>
      <c r="K23" s="35">
        <v>15890</v>
      </c>
      <c r="L23" s="35">
        <v>3984</v>
      </c>
      <c r="M23" s="35">
        <v>3986</v>
      </c>
      <c r="N23" s="35">
        <v>3961</v>
      </c>
      <c r="O23" s="35">
        <v>3959</v>
      </c>
      <c r="P23" s="35">
        <v>3689</v>
      </c>
      <c r="Q23" s="35">
        <f>1035+260+15+519+1009+408+656+175</f>
        <v>4077</v>
      </c>
      <c r="R23" s="35"/>
      <c r="S23" s="36"/>
      <c r="T23" s="64">
        <f>P23+Q23+R23+S23</f>
        <v>7766</v>
      </c>
      <c r="U23" s="34">
        <f t="shared" si="4"/>
        <v>0.48873505349276275</v>
      </c>
      <c r="V23" s="16"/>
    </row>
    <row r="24" spans="1:22" s="4" customFormat="1" ht="24" x14ac:dyDescent="0.2">
      <c r="A24" s="21"/>
      <c r="B24" s="21"/>
      <c r="C24" s="21"/>
      <c r="D24" s="29"/>
      <c r="E24" s="29"/>
      <c r="F24" s="31"/>
      <c r="G24" s="31">
        <v>2</v>
      </c>
      <c r="H24" s="30" t="s">
        <v>46</v>
      </c>
      <c r="I24" s="32" t="s">
        <v>37</v>
      </c>
      <c r="J24" s="32" t="s">
        <v>32</v>
      </c>
      <c r="K24" s="35">
        <v>10180</v>
      </c>
      <c r="L24" s="35">
        <v>2553</v>
      </c>
      <c r="M24" s="35">
        <v>2553</v>
      </c>
      <c r="N24" s="35">
        <v>2521</v>
      </c>
      <c r="O24" s="35">
        <v>2553</v>
      </c>
      <c r="P24" s="35">
        <v>2766</v>
      </c>
      <c r="Q24" s="35">
        <f>499+275+0+540+583+407+777+125</f>
        <v>3206</v>
      </c>
      <c r="R24" s="35"/>
      <c r="S24" s="36"/>
      <c r="T24" s="49">
        <f t="shared" ref="T24:T30" si="5">P24+Q24+R24+S24</f>
        <v>5972</v>
      </c>
      <c r="U24" s="34">
        <f t="shared" si="4"/>
        <v>0.5866404715127701</v>
      </c>
      <c r="V24" s="16"/>
    </row>
    <row r="25" spans="1:22" s="4" customFormat="1" ht="24" x14ac:dyDescent="0.2">
      <c r="A25" s="21"/>
      <c r="B25" s="21"/>
      <c r="C25" s="21"/>
      <c r="D25" s="29"/>
      <c r="E25" s="29"/>
      <c r="F25" s="31"/>
      <c r="G25" s="31">
        <v>3</v>
      </c>
      <c r="H25" s="30" t="s">
        <v>38</v>
      </c>
      <c r="I25" s="32" t="s">
        <v>36</v>
      </c>
      <c r="J25" s="32" t="s">
        <v>32</v>
      </c>
      <c r="K25" s="35">
        <v>6490</v>
      </c>
      <c r="L25" s="35">
        <v>1650</v>
      </c>
      <c r="M25" s="35">
        <v>1610</v>
      </c>
      <c r="N25" s="35">
        <v>1610</v>
      </c>
      <c r="O25" s="35">
        <v>1620</v>
      </c>
      <c r="P25" s="35">
        <v>2668</v>
      </c>
      <c r="Q25" s="35">
        <f>772+55+0+768+220+238+347+185</f>
        <v>2585</v>
      </c>
      <c r="R25" s="35"/>
      <c r="S25" s="36"/>
      <c r="T25" s="49">
        <f t="shared" si="5"/>
        <v>5253</v>
      </c>
      <c r="U25" s="34">
        <f t="shared" si="4"/>
        <v>0.80939907550077039</v>
      </c>
      <c r="V25" s="16"/>
    </row>
    <row r="26" spans="1:22" s="4" customFormat="1" ht="24" x14ac:dyDescent="0.2">
      <c r="A26" s="21"/>
      <c r="B26" s="21"/>
      <c r="C26" s="21"/>
      <c r="D26" s="29"/>
      <c r="E26" s="29"/>
      <c r="F26" s="31"/>
      <c r="G26" s="31">
        <v>4</v>
      </c>
      <c r="H26" s="30" t="s">
        <v>47</v>
      </c>
      <c r="I26" s="32" t="s">
        <v>37</v>
      </c>
      <c r="J26" s="32" t="s">
        <v>32</v>
      </c>
      <c r="K26" s="35">
        <v>4946</v>
      </c>
      <c r="L26" s="35">
        <v>1262</v>
      </c>
      <c r="M26" s="35">
        <v>1226</v>
      </c>
      <c r="N26" s="35">
        <v>1225</v>
      </c>
      <c r="O26" s="35">
        <v>1233</v>
      </c>
      <c r="P26" s="35">
        <v>1339</v>
      </c>
      <c r="Q26" s="35">
        <f>529+117+0+952+186+277+373+249</f>
        <v>2683</v>
      </c>
      <c r="R26" s="35"/>
      <c r="S26" s="36"/>
      <c r="T26" s="49">
        <f t="shared" si="5"/>
        <v>4022</v>
      </c>
      <c r="U26" s="34">
        <f t="shared" ref="U26:U29" si="6">IF(K26=0,"",(P26+Q26+R26+S26)/K26)</f>
        <v>0.81318236959158918</v>
      </c>
      <c r="V26" s="16"/>
    </row>
    <row r="27" spans="1:22" s="4" customFormat="1" ht="36" x14ac:dyDescent="0.2">
      <c r="A27" s="21"/>
      <c r="B27" s="21"/>
      <c r="C27" s="21"/>
      <c r="D27" s="29"/>
      <c r="E27" s="29"/>
      <c r="F27" s="31"/>
      <c r="G27" s="31">
        <v>5</v>
      </c>
      <c r="H27" s="30" t="s">
        <v>39</v>
      </c>
      <c r="I27" s="32" t="s">
        <v>40</v>
      </c>
      <c r="J27" s="32"/>
      <c r="K27" s="35">
        <v>2489</v>
      </c>
      <c r="L27" s="35">
        <v>612</v>
      </c>
      <c r="M27" s="35">
        <v>613</v>
      </c>
      <c r="N27" s="35">
        <v>651</v>
      </c>
      <c r="O27" s="35">
        <v>613</v>
      </c>
      <c r="P27" s="35">
        <v>325</v>
      </c>
      <c r="Q27" s="35">
        <f>45+583+45+27+389+25+76+16+16+16</f>
        <v>1238</v>
      </c>
      <c r="R27" s="35"/>
      <c r="S27" s="36"/>
      <c r="T27" s="49">
        <f t="shared" si="5"/>
        <v>1563</v>
      </c>
      <c r="U27" s="34">
        <f t="shared" si="6"/>
        <v>0.6279630373644034</v>
      </c>
      <c r="V27" s="16"/>
    </row>
    <row r="28" spans="1:22" s="4" customFormat="1" ht="48" x14ac:dyDescent="0.2">
      <c r="A28" s="21"/>
      <c r="B28" s="21"/>
      <c r="C28" s="21"/>
      <c r="D28" s="29"/>
      <c r="E28" s="29"/>
      <c r="F28" s="31"/>
      <c r="G28" s="31">
        <v>6</v>
      </c>
      <c r="H28" s="30" t="s">
        <v>45</v>
      </c>
      <c r="I28" s="32" t="s">
        <v>37</v>
      </c>
      <c r="J28" s="32" t="s">
        <v>32</v>
      </c>
      <c r="K28" s="35">
        <v>2240</v>
      </c>
      <c r="L28" s="35">
        <v>550</v>
      </c>
      <c r="M28" s="35">
        <v>550</v>
      </c>
      <c r="N28" s="35">
        <v>590</v>
      </c>
      <c r="O28" s="35">
        <v>550</v>
      </c>
      <c r="P28" s="35">
        <v>493</v>
      </c>
      <c r="Q28" s="35">
        <f>47+125+58+27+425+25+60+13+10+14</f>
        <v>804</v>
      </c>
      <c r="R28" s="35"/>
      <c r="S28" s="36"/>
      <c r="T28" s="49">
        <f t="shared" si="5"/>
        <v>1297</v>
      </c>
      <c r="U28" s="34">
        <f t="shared" si="6"/>
        <v>0.57901785714285714</v>
      </c>
      <c r="V28" s="16"/>
    </row>
    <row r="29" spans="1:22" s="4" customFormat="1" ht="36" x14ac:dyDescent="0.2">
      <c r="A29" s="21"/>
      <c r="B29" s="21"/>
      <c r="C29" s="21"/>
      <c r="D29" s="29"/>
      <c r="E29" s="29"/>
      <c r="F29" s="31"/>
      <c r="G29" s="31">
        <v>7</v>
      </c>
      <c r="H29" s="30" t="s">
        <v>44</v>
      </c>
      <c r="I29" s="32" t="s">
        <v>36</v>
      </c>
      <c r="J29" s="32" t="s">
        <v>32</v>
      </c>
      <c r="K29" s="35">
        <v>200</v>
      </c>
      <c r="L29" s="35">
        <v>50</v>
      </c>
      <c r="M29" s="35">
        <v>51</v>
      </c>
      <c r="N29" s="35">
        <v>51</v>
      </c>
      <c r="O29" s="35">
        <v>48</v>
      </c>
      <c r="P29" s="35">
        <v>52</v>
      </c>
      <c r="Q29" s="35">
        <f>6+3+1+3+3+3+2+15</f>
        <v>36</v>
      </c>
      <c r="R29" s="35"/>
      <c r="S29" s="36"/>
      <c r="T29" s="49">
        <f t="shared" si="5"/>
        <v>88</v>
      </c>
      <c r="U29" s="34">
        <f t="shared" si="6"/>
        <v>0.44</v>
      </c>
      <c r="V29" s="16"/>
    </row>
    <row r="30" spans="1:22" s="4" customFormat="1" ht="48" x14ac:dyDescent="0.2">
      <c r="A30" s="37"/>
      <c r="B30" s="37"/>
      <c r="C30" s="37"/>
      <c r="D30" s="38"/>
      <c r="E30" s="38"/>
      <c r="F30" s="39"/>
      <c r="G30" s="39">
        <v>8</v>
      </c>
      <c r="H30" s="40" t="s">
        <v>48</v>
      </c>
      <c r="I30" s="41" t="s">
        <v>41</v>
      </c>
      <c r="J30" s="41" t="s">
        <v>32</v>
      </c>
      <c r="K30" s="42">
        <v>195</v>
      </c>
      <c r="L30" s="42">
        <v>48</v>
      </c>
      <c r="M30" s="42">
        <v>49</v>
      </c>
      <c r="N30" s="42">
        <v>50</v>
      </c>
      <c r="O30" s="42">
        <v>48</v>
      </c>
      <c r="P30" s="42">
        <v>62</v>
      </c>
      <c r="Q30" s="42">
        <f>6+3+1+5+5+6+2+29</f>
        <v>57</v>
      </c>
      <c r="R30" s="42"/>
      <c r="S30" s="43"/>
      <c r="T30" s="50">
        <f t="shared" si="5"/>
        <v>119</v>
      </c>
      <c r="U30" s="44">
        <f t="shared" ref="U30" si="7">IF(K30=0,"",(P30+Q30+R30+S30)/K30)</f>
        <v>0.61025641025641031</v>
      </c>
      <c r="V30" s="16"/>
    </row>
    <row r="31" spans="1:22" ht="15" customHeight="1" x14ac:dyDescent="0.25">
      <c r="D31" s="68" t="s">
        <v>21</v>
      </c>
      <c r="E31" s="68"/>
      <c r="F31" s="68"/>
      <c r="G31" s="65">
        <f>(COUNT(G7:G30))</f>
        <v>12</v>
      </c>
    </row>
    <row r="32" spans="1:22" x14ac:dyDescent="0.25">
      <c r="D32" s="69"/>
      <c r="E32" s="69"/>
      <c r="F32" s="69"/>
      <c r="G32" s="65"/>
      <c r="H32" s="45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48"/>
      <c r="V32" s="46"/>
    </row>
    <row r="33" spans="1:1" x14ac:dyDescent="0.25">
      <c r="A33" s="4" t="s">
        <v>22</v>
      </c>
    </row>
  </sheetData>
  <sheetProtection selectLockedCells="1"/>
  <mergeCells count="19">
    <mergeCell ref="A1:U1"/>
    <mergeCell ref="A2:U2"/>
    <mergeCell ref="H3:R3"/>
    <mergeCell ref="A5:A6"/>
    <mergeCell ref="J5:J6"/>
    <mergeCell ref="P5:S5"/>
    <mergeCell ref="T5:T6"/>
    <mergeCell ref="U5:U6"/>
    <mergeCell ref="B5:B6"/>
    <mergeCell ref="C5:C6"/>
    <mergeCell ref="G31:G32"/>
    <mergeCell ref="H5:H6"/>
    <mergeCell ref="I5:I6"/>
    <mergeCell ref="D31:F32"/>
    <mergeCell ref="K5:O5"/>
    <mergeCell ref="D5:D6"/>
    <mergeCell ref="E5:E6"/>
    <mergeCell ref="F5:F6"/>
    <mergeCell ref="G5:G6"/>
  </mergeCells>
  <pageMargins left="3.937007874015748E-2" right="0.23622047244094491" top="0.74803149606299213" bottom="0.74803149606299213" header="0.31496062992125984" footer="0.31496062992125984"/>
  <pageSetup scale="91" fitToHeight="10" orientation="landscape" r:id="rId1"/>
  <headerFooter scaleWithDoc="0" alignWithMargins="0">
    <oddHeader>&amp;C&amp;"-,Negrita"&amp;13SISTEMA ESTATAL DE EVALUACIÓN
&amp;12PROGRAMA OPERATIVO ANUAL 2016&amp;R&amp;"-,Negrita"POA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2016</vt:lpstr>
      <vt:lpstr>'Formato POA 2016'!Área_de_impresión</vt:lpstr>
      <vt:lpstr>'Formato POA 2016'!Títulos_a_imprimir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revision/>
  <cp:lastPrinted>2016-07-12T19:25:25Z</cp:lastPrinted>
  <dcterms:created xsi:type="dcterms:W3CDTF">2016-06-01T21:50:16Z</dcterms:created>
  <dcterms:modified xsi:type="dcterms:W3CDTF">2016-08-22T14:09:21Z</dcterms:modified>
</cp:coreProperties>
</file>