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395" windowHeight="9720" tabRatio="604" activeTab="0"/>
  </bookViews>
  <sheets>
    <sheet name="CARATULA" sheetId="1" r:id="rId1"/>
    <sheet name="2.INTRODUCCIÓN" sheetId="2" r:id="rId2"/>
    <sheet name="2. DefinicionProcesoInst UR " sheetId="3" r:id="rId3"/>
    <sheet name="3.DefEstrategia" sheetId="4" r:id="rId4"/>
    <sheet name="4.Presupuesto" sheetId="5" r:id="rId5"/>
  </sheets>
  <definedNames>
    <definedName name="_xlnm.Print_Area" localSheetId="2">'2. DefinicionProcesoInst UR '!$B$5:$L$92</definedName>
    <definedName name="_xlnm.Print_Area" localSheetId="1">'2.INTRODUCCIÓN'!$B$1:$I$18</definedName>
    <definedName name="_xlnm.Print_Area" localSheetId="3">'3.DefEstrategia'!$B$1:$AB$52</definedName>
    <definedName name="_xlnm.Print_Area" localSheetId="4">'4.Presupuesto'!$B$1:$G$297</definedName>
    <definedName name="_xlnm.Print_Area" localSheetId="0">'CARATULA'!$A$1:$I$56</definedName>
  </definedNames>
  <calcPr fullCalcOnLoad="1"/>
</workbook>
</file>

<file path=xl/sharedStrings.xml><?xml version="1.0" encoding="utf-8"?>
<sst xmlns="http://schemas.openxmlformats.org/spreadsheetml/2006/main" count="626" uniqueCount="252">
  <si>
    <t>SECRETARIA DE EDUCACIÓN Y CULTURA</t>
  </si>
  <si>
    <t>PROGRAMA OPERATIVO ANUAL 2007</t>
  </si>
  <si>
    <t>Segunda Parte. DEFINICIÓN DEL PROCESO O ACTIVIDAD INSTITUCIONAL DE LA UNIDAD RESPONSABLE</t>
  </si>
  <si>
    <t>Nombre del Proceso Institucional de la Unidad</t>
  </si>
  <si>
    <t>ACADÉMICO</t>
  </si>
  <si>
    <t>Nombre del Proyecto de la Unidad</t>
  </si>
  <si>
    <t>1.- Descripción Genérica del proceso o proyecto</t>
  </si>
  <si>
    <t>* Consolidar el desarrollo de la institución mediante la revisión, actualización y diseño de planes y programas de estudio, los cuales contarán con el adecuado soporte de material de apoyo didáctico, así como a través de la formación de educandos bien pre</t>
  </si>
  <si>
    <t>2.-Problemática o situación atender</t>
  </si>
  <si>
    <t>3.- Objetivo general</t>
  </si>
  <si>
    <t xml:space="preserve">* La dinámica del sector productivo que demanda; profesionistas, técnicos y trabajadores especializados debido a su crecimiento y la constante modernización de su tecnología.                                                                                 </t>
  </si>
  <si>
    <t xml:space="preserve">Proporcionar servicios de capacitación especializada para y en el trabajo; acorde a las necesidades crecientes del mercado laboral, desarrollando las competencias laborales de los capacitandos, logrando el egreso de personal altamente capacitado tanto en </t>
  </si>
  <si>
    <t>4.- Beneficiarios</t>
  </si>
  <si>
    <t>ADMINISTRATIVO</t>
  </si>
  <si>
    <t xml:space="preserve">Son las acciones realizadas en los órganos de la administración de recursos materiales, áreas contable financieras y de recursos humanos: construcción y remodelación de la infraestructura física, equipamiento de los espacios educativos y administrativos, </t>
  </si>
  <si>
    <t>* Contar con instalaciones suficientes, pertinentes y en óptimas condiciones, así como equipo actualizado, acorde a los avances tecnológicos y los requerimientos de capacitación; mediante el diagnóstico, diseño y evaluación de la guía de equipamiento y pr</t>
  </si>
  <si>
    <t>* Insuficiencia de la estructura de personal.</t>
  </si>
  <si>
    <t xml:space="preserve">  Personal directivo. </t>
  </si>
  <si>
    <t>*Reforzamiento y consolidación de los proyectos de crecimiento Institucional.</t>
  </si>
  <si>
    <t xml:space="preserve">  Personal administrativo</t>
  </si>
  <si>
    <t xml:space="preserve">  Personal de servicios </t>
  </si>
  <si>
    <t xml:space="preserve">  Personal docente y </t>
  </si>
  <si>
    <t xml:space="preserve">  Capacitandos </t>
  </si>
  <si>
    <t>VINCULACIÓN</t>
  </si>
  <si>
    <t>Proceso mediante el cual el Instituto logre el reconocimiento del sector productivo de bienes y servicios, así como de la sociedad en general; apoyándose en la promoción, difusión y vinculación, concretando convenios de colaboración y coordinación; midien</t>
  </si>
  <si>
    <t xml:space="preserve"> * Un sector productivo demandante de personal capacitado acorde con los avances tecnológicos.</t>
  </si>
  <si>
    <t>*Carencia de ventanilla de orientación y apoyo para el          establecimiento de microempresas</t>
  </si>
  <si>
    <t>Consolidar y posicionar a la Institución en el ámbito del sector productivo y social a través de un aparato de vinculación fortalecido.</t>
  </si>
  <si>
    <t>* Capacitandos</t>
  </si>
  <si>
    <t>* No existen programas de fomento y promoción a las actividades culturales y deportivas.</t>
  </si>
  <si>
    <t>* Personal</t>
  </si>
  <si>
    <t>* Empresarios</t>
  </si>
  <si>
    <t>PLANEACIÓN</t>
  </si>
  <si>
    <t xml:space="preserve">El desarrollo institucional es un proceso sustentado en una eficaz planeación estratégica de la gestión directiva, orientando el diseño del programa operativo de corto plazo, una pertinente y óptima presupuestación, contribuyendo con ello al cumplimiento </t>
  </si>
  <si>
    <t>No existe una cultura de la planeación del desarrollo y evaluación institucional y no se tiene conocimiento pleno de la normatividad que rige la operación del Instituto.</t>
  </si>
  <si>
    <t>Propiciar la cultura de la planeación y desarrollo institucional, definiendo directrices y políticas que orienten claramente el eficaz funcionamiento de todas las áreas, hacia el logro de la misión y visión del Instituto.</t>
  </si>
  <si>
    <t xml:space="preserve">   Capacitandos</t>
  </si>
  <si>
    <t xml:space="preserve">   Instructores</t>
  </si>
  <si>
    <t xml:space="preserve">   Personal administrativo</t>
  </si>
  <si>
    <t>CALIDAD</t>
  </si>
  <si>
    <t xml:space="preserve">La evaluación y aseguramiento de la calidad, constituye un conjunto de mecanismos de diagnóstico de la situación actual de la operación del Instituto, considerando aspectos del desempeño docente, el diseño curricular, evaluación de procesos, resultados e </t>
  </si>
  <si>
    <t>* Elaboración e implementación de un modelo y/o concepto de evaluación claro y pertinente.                                                                                                                  *Especialidades y planes y programas de estudio poc</t>
  </si>
  <si>
    <t>Operar un sistema de evaluación objetivo y confiable, que permita la toma de decisiones oportunas y pertinentes orientadas al logro de los objetivos y metas institucionales, ampliando la cobertura y el servicio de capacitación para el trabajo con calidad,</t>
  </si>
  <si>
    <r>
      <t xml:space="preserve">*  </t>
    </r>
    <r>
      <rPr>
        <sz val="10"/>
        <rFont val="Arial"/>
        <family val="2"/>
      </rPr>
      <t>Atender la demanda de capacitación a los recursos humanos técnicos que exige la actual expansión del aparato productivo de la entidad.</t>
    </r>
  </si>
  <si>
    <r>
      <t>·</t>
    </r>
    <r>
      <rPr>
        <sz val="7"/>
        <rFont val="Arial"/>
        <family val="2"/>
      </rPr>
      <t xml:space="preserve">         </t>
    </r>
    <r>
      <rPr>
        <sz val="11"/>
        <rFont val="Arial"/>
        <family val="2"/>
      </rPr>
      <t>Sector productivo</t>
    </r>
  </si>
  <si>
    <r>
      <t>·</t>
    </r>
    <r>
      <rPr>
        <sz val="7"/>
        <rFont val="Arial"/>
        <family val="2"/>
      </rPr>
      <t xml:space="preserve">         </t>
    </r>
    <r>
      <rPr>
        <sz val="11"/>
        <rFont val="Arial"/>
        <family val="2"/>
      </rPr>
      <t>Personal de la Institución</t>
    </r>
  </si>
  <si>
    <r>
      <t>·</t>
    </r>
    <r>
      <rPr>
        <sz val="7"/>
        <rFont val="Arial"/>
        <family val="2"/>
      </rPr>
      <t xml:space="preserve">         </t>
    </r>
    <r>
      <rPr>
        <sz val="11"/>
        <rFont val="Arial"/>
        <family val="2"/>
      </rPr>
      <t>Capacitandos</t>
    </r>
  </si>
  <si>
    <r>
      <t xml:space="preserve">* </t>
    </r>
    <r>
      <rPr>
        <sz val="10"/>
        <rFont val="Arial"/>
        <family val="2"/>
      </rPr>
      <t>Infraestructura física y equipamiento actual insuficiente para las necesidades de operación, debido a los cambios tecnológicos y al incremento de la población escolar.</t>
    </r>
  </si>
  <si>
    <r>
      <t xml:space="preserve">* </t>
    </r>
    <r>
      <rPr>
        <sz val="10"/>
        <rFont val="Arial"/>
        <family val="2"/>
      </rPr>
      <t>Inadecuada selección y ubicación del personal, falta de un eficaz sistema de evaluación del desempeño, no existe un programa de formación al personal.</t>
    </r>
  </si>
  <si>
    <r>
      <t>*</t>
    </r>
    <r>
      <rPr>
        <sz val="7"/>
        <rFont val="Arial"/>
        <family val="2"/>
      </rPr>
      <t> </t>
    </r>
    <r>
      <rPr>
        <sz val="10"/>
        <rFont val="Arial"/>
        <family val="2"/>
      </rPr>
      <t>Falta de consolidación del aparato institucional de vinculación.</t>
    </r>
  </si>
  <si>
    <r>
      <t xml:space="preserve">* </t>
    </r>
    <r>
      <rPr>
        <sz val="10"/>
        <rFont val="Arial"/>
        <family val="2"/>
      </rPr>
      <t>Falta de conformación del Comité Técnico Consultivo de Vinculación.</t>
    </r>
  </si>
  <si>
    <r>
      <t>·</t>
    </r>
    <r>
      <rPr>
        <sz val="7"/>
        <rFont val="Arial"/>
        <family val="2"/>
      </rPr>
      <t>       </t>
    </r>
    <r>
      <rPr>
        <sz val="10"/>
        <rFont val="Arial"/>
        <family val="2"/>
      </rPr>
      <t>Personal de la Institución</t>
    </r>
  </si>
  <si>
    <r>
      <t>·</t>
    </r>
    <r>
      <rPr>
        <sz val="7"/>
        <rFont val="Arial"/>
        <family val="2"/>
      </rPr>
      <t xml:space="preserve">      </t>
    </r>
    <r>
      <rPr>
        <sz val="10"/>
        <rFont val="Arial"/>
        <family val="2"/>
      </rPr>
      <t xml:space="preserve">Capacitándos y </t>
    </r>
  </si>
  <si>
    <r>
      <t>·</t>
    </r>
    <r>
      <rPr>
        <sz val="7"/>
        <rFont val="Arial"/>
        <family val="2"/>
      </rPr>
      <t>      </t>
    </r>
    <r>
      <rPr>
        <sz val="10"/>
        <rFont val="Arial"/>
        <family val="2"/>
      </rPr>
      <t>Docentes</t>
    </r>
  </si>
  <si>
    <t>Primera parte. DATOS DE IDENTIFICACIÓN DE LA UNIDAD RESPONSABLE</t>
  </si>
  <si>
    <t>Dependencia</t>
  </si>
  <si>
    <t>Instituto de Capacitación para el Trabajo del Estado de Sonora</t>
  </si>
  <si>
    <t>Entidad</t>
  </si>
  <si>
    <t>Sonora</t>
  </si>
  <si>
    <t>Unidad Administrativa</t>
  </si>
  <si>
    <t>Eje Rector del PEE 2004-2009</t>
  </si>
  <si>
    <t>Igualdad de oportunidades, corresponsabilidad y cohesión social</t>
  </si>
  <si>
    <t>Programa PED 2004-2009</t>
  </si>
  <si>
    <t>Misión de la Unidad Administrativa</t>
  </si>
  <si>
    <t>Formar individuos productivamente competentes, creativos, respetuosos de los derechos de los demás y del medio ambiente, emprendedores con expectativas claras, viables y a corto plazo, que fundamenten su desarrollo personal, profesional y le garanticen un</t>
  </si>
  <si>
    <t>Visión de la Unidad Administrativa</t>
  </si>
  <si>
    <t>Ser la Institución rectora y mejor posicionada, en el ámbito de la actividad de capacitación para el trabajo en el Estado de Sonora y con un alto prestigio Nacional, sustentado en personal altamente preparado, con una elevada vocación de servicio y compro</t>
  </si>
  <si>
    <t>INSTITUTO DE CAPACITACIÓN PARA EL TRABAJO DEL ESTADO DE SONORA</t>
  </si>
  <si>
    <t>PROCESO ACADEMICO 2007</t>
  </si>
  <si>
    <t>Cuarta parte. Presupuesto</t>
  </si>
  <si>
    <t>Descripción de la línea de acción</t>
  </si>
  <si>
    <t>Importe</t>
  </si>
  <si>
    <t>Importe por capitulo y partida</t>
  </si>
  <si>
    <t>Base de cálculo</t>
  </si>
  <si>
    <t>1 Coordinación y seguimiento de las actividades académicas</t>
  </si>
  <si>
    <t>CAP. 2000</t>
  </si>
  <si>
    <t>CAP. 3000</t>
  </si>
  <si>
    <t>2 Atención a la demanda</t>
  </si>
  <si>
    <t>3 Certificación del aprendizaje</t>
  </si>
  <si>
    <t>4 Profesionalización de docentes</t>
  </si>
  <si>
    <t>CAP.3000</t>
  </si>
  <si>
    <t>5 Mejoramiento  continuo de la calidad académica</t>
  </si>
  <si>
    <t>6. Fortalecer características emprendedoras en los capacitandos</t>
  </si>
  <si>
    <t>RECURSO ESTATAL</t>
  </si>
  <si>
    <t>CAP. 1000</t>
  </si>
  <si>
    <t>RECURSO FEDERAL</t>
  </si>
  <si>
    <t>CAP. 8000</t>
  </si>
  <si>
    <t>INGRESOS PROPIOS</t>
  </si>
  <si>
    <t>TOTAL</t>
  </si>
  <si>
    <t xml:space="preserve">Firma del Titular de la Unidad Responsable                      </t>
  </si>
  <si>
    <t>PROCESO ADMINISTRATIVO 2007</t>
  </si>
  <si>
    <t>1 Administración y desarrollo de personal</t>
  </si>
  <si>
    <t>2 Adquisición de mobiliario y equipo</t>
  </si>
  <si>
    <t>3 Auditorias</t>
  </si>
  <si>
    <t>CAP. 5000</t>
  </si>
  <si>
    <t>PROCESO DE VINCULACIÓN 2007</t>
  </si>
  <si>
    <t xml:space="preserve"> 1 Promoción difusión y vinculación</t>
  </si>
  <si>
    <t>2 Convenios</t>
  </si>
  <si>
    <t>3 Deporte</t>
  </si>
  <si>
    <t>4 Cultura</t>
  </si>
  <si>
    <t>PROCESO DE PLANEACIÓN 2007</t>
  </si>
  <si>
    <t>1 Evaluación de procesos resultados e impactos</t>
  </si>
  <si>
    <t>2 Seguimiento de egresados</t>
  </si>
  <si>
    <t>3 Planeación estratégica</t>
  </si>
  <si>
    <t>4 Equipamiento</t>
  </si>
  <si>
    <t>5 Infraestructura</t>
  </si>
  <si>
    <t>6 Programación y presupuestación</t>
  </si>
  <si>
    <t>7 Normatividad institucional</t>
  </si>
  <si>
    <t>PROCESO DE CALIDAD 2007</t>
  </si>
  <si>
    <t>1 Evaluación y desempeño docente</t>
  </si>
  <si>
    <t xml:space="preserve">2 Certificación de procesos  </t>
  </si>
  <si>
    <t>3 Certificación de competencias</t>
  </si>
  <si>
    <t>4 Diseño y actualización de planes y programas de estudio</t>
  </si>
  <si>
    <t>5 Informe y rendición de cuentas</t>
  </si>
  <si>
    <t>PRESUPUESTO GLOBAL 2007</t>
  </si>
  <si>
    <t>Descripción del Proceso</t>
  </si>
  <si>
    <t>1   ACADÉMICO</t>
  </si>
  <si>
    <t>2 ADMINISTRATIVO</t>
  </si>
  <si>
    <t>3 VINCULACIÓN</t>
  </si>
  <si>
    <t>4 PLANEACIÓN</t>
  </si>
  <si>
    <t>5 CALIDAD</t>
  </si>
  <si>
    <t>SUB-TOTAL</t>
  </si>
  <si>
    <t>PROCESO ACADÉMICO</t>
  </si>
  <si>
    <t>CALENDARIZACIÓN DE METAS</t>
  </si>
  <si>
    <t>Tercera Parte. PLANTEAMIENTO DE LA ESTRATEGIA PARA LOGRAR EL OBJETIVO</t>
  </si>
  <si>
    <t>Clave de RED</t>
  </si>
  <si>
    <t>Unidad de. Medida</t>
  </si>
  <si>
    <t>Total anual</t>
  </si>
  <si>
    <t>Ene</t>
  </si>
  <si>
    <t>Feb</t>
  </si>
  <si>
    <t>Mzo</t>
  </si>
  <si>
    <t>Abr</t>
  </si>
  <si>
    <t>May</t>
  </si>
  <si>
    <t>Jun</t>
  </si>
  <si>
    <t>Jul</t>
  </si>
  <si>
    <t>Ago</t>
  </si>
  <si>
    <t>Sep</t>
  </si>
  <si>
    <t>Oct</t>
  </si>
  <si>
    <t>Nov</t>
  </si>
  <si>
    <t>Dic</t>
  </si>
  <si>
    <t>Metas de Resultado del proyecto Estratégico u proceso operativo-administrativo de la UR</t>
  </si>
  <si>
    <t>Programación y coordinación de cursos</t>
  </si>
  <si>
    <t>Reunión</t>
  </si>
  <si>
    <t>LÍNEAS DE ACCIÓN DE LA UNIDAD RESPONSABLE</t>
  </si>
  <si>
    <t>Informe de actividades</t>
  </si>
  <si>
    <t>Informe</t>
  </si>
  <si>
    <t>Coordinación y seguimiento de las actividades académicas</t>
  </si>
  <si>
    <t>Seguimiento y evaluación del desempeño docente</t>
  </si>
  <si>
    <t>Reporte</t>
  </si>
  <si>
    <t>Elaboración de la estadística anual</t>
  </si>
  <si>
    <t>Impartición de cursos regulares</t>
  </si>
  <si>
    <t>Capacitandos</t>
  </si>
  <si>
    <t>Impartición de cursos de extensión</t>
  </si>
  <si>
    <t>Capacitan dos</t>
  </si>
  <si>
    <t>Atención a la demanda</t>
  </si>
  <si>
    <t>Impartición de cursos CAE</t>
  </si>
  <si>
    <t>Aplicación de evaluación ROCO</t>
  </si>
  <si>
    <t>Personas evaluadas</t>
  </si>
  <si>
    <t>Personas beneficiadas con becas</t>
  </si>
  <si>
    <t>Beneficiarios</t>
  </si>
  <si>
    <t>Expedición de constancias extensión</t>
  </si>
  <si>
    <t>Constancias</t>
  </si>
  <si>
    <t>Expedición de constancias CAE</t>
  </si>
  <si>
    <t>Certificación del aprendizaje</t>
  </si>
  <si>
    <t>Expedición de diplomas</t>
  </si>
  <si>
    <t>Diplomas</t>
  </si>
  <si>
    <t>Certificación del reconocimiento oficial de la competencia ocupacional</t>
  </si>
  <si>
    <t>Certificación de docentes en normas técnicas de competencia laboral</t>
  </si>
  <si>
    <t>Docentes</t>
  </si>
  <si>
    <t xml:space="preserve">Profesionalización de docentes </t>
  </si>
  <si>
    <t xml:space="preserve">2 Actualización permanente de docentes </t>
  </si>
  <si>
    <t>Docente</t>
  </si>
  <si>
    <t>Diseño y actualización de programas de estudio de cursos CAE</t>
  </si>
  <si>
    <t>Programa</t>
  </si>
  <si>
    <t>Revisión y elaboración de propuesta de programas de estudio de cursos regulares</t>
  </si>
  <si>
    <t>Mejoramiento  continuo de la calidad académica</t>
  </si>
  <si>
    <t>Desarrollo de las academias locales y estatales de especialidad</t>
  </si>
  <si>
    <t>Participación en las academias nacionales</t>
  </si>
  <si>
    <t>Evento</t>
  </si>
  <si>
    <t>Participación en concurso nacional de habilidades laborales</t>
  </si>
  <si>
    <t>Participante</t>
  </si>
  <si>
    <t>Promoción para la participación en concurso nacional de prototipos didácticos</t>
  </si>
  <si>
    <t>Fortalecer características emprendedoras en los capacitandos</t>
  </si>
  <si>
    <t>Impartición de cursos de formación de emprendedores</t>
  </si>
  <si>
    <t>PROCESO ADMINISTRATIVO</t>
  </si>
  <si>
    <t>Personal Docente</t>
  </si>
  <si>
    <t>Persona</t>
  </si>
  <si>
    <t>Personal Directivo</t>
  </si>
  <si>
    <t>Personal Administrativo</t>
  </si>
  <si>
    <t>58/</t>
  </si>
  <si>
    <t>Administración y desarrollo de personal</t>
  </si>
  <si>
    <t>Personal de servicios</t>
  </si>
  <si>
    <t>Capacitación a personal administrativo</t>
  </si>
  <si>
    <t>personas</t>
  </si>
  <si>
    <t>Seguimiento del avance presupuestal</t>
  </si>
  <si>
    <t>Documento</t>
  </si>
  <si>
    <t>Licitación para equipamiento</t>
  </si>
  <si>
    <t>Adquisición de mobiliario y equipo</t>
  </si>
  <si>
    <t>Auditorias</t>
  </si>
  <si>
    <t>Revisión</t>
  </si>
  <si>
    <t>PROCESO VINCULACIÓN</t>
  </si>
  <si>
    <t>Comité Técnico Consultivo de Vinculación</t>
  </si>
  <si>
    <t xml:space="preserve"> </t>
  </si>
  <si>
    <t xml:space="preserve">                                </t>
  </si>
  <si>
    <t>Mensajes emitidos</t>
  </si>
  <si>
    <t>Mensaje</t>
  </si>
  <si>
    <t>Promoción difusión y vinculación</t>
  </si>
  <si>
    <t>Material impreso</t>
  </si>
  <si>
    <t>Material</t>
  </si>
  <si>
    <t>Integración de proyectos micro empresariales</t>
  </si>
  <si>
    <t>Proyectos</t>
  </si>
  <si>
    <t xml:space="preserve">Para impartición de cursos </t>
  </si>
  <si>
    <t>Convenio</t>
  </si>
  <si>
    <t>Convenios</t>
  </si>
  <si>
    <t>Eventos deportivos</t>
  </si>
  <si>
    <t>Deporte</t>
  </si>
  <si>
    <t>Eventos Culturales</t>
  </si>
  <si>
    <t>Cultura</t>
  </si>
  <si>
    <t>PROCESO PLANEACIÓN</t>
  </si>
  <si>
    <t>Evaluación de procesos y resultados</t>
  </si>
  <si>
    <t>Evaluación de procesos resultados e impactos</t>
  </si>
  <si>
    <t>Encuesta seguimiento de egresados</t>
  </si>
  <si>
    <t>Cuestionario</t>
  </si>
  <si>
    <t xml:space="preserve">      </t>
  </si>
  <si>
    <t>Seguimiento de egresados</t>
  </si>
  <si>
    <t xml:space="preserve">  </t>
  </si>
  <si>
    <t>Programa de Desarrollo Institucional</t>
  </si>
  <si>
    <t xml:space="preserve">                         </t>
  </si>
  <si>
    <t>Planeación estratégica</t>
  </si>
  <si>
    <t>Estudio de factibilidad</t>
  </si>
  <si>
    <t>Estudio</t>
  </si>
  <si>
    <t xml:space="preserve">   </t>
  </si>
  <si>
    <t>Diagnóstico, Evaluación y propuesta de equipamiento</t>
  </si>
  <si>
    <t>Equipamiento</t>
  </si>
  <si>
    <t>Diagnóstico, Evaluación y propuesta de infraestructura</t>
  </si>
  <si>
    <t>Infraestructura</t>
  </si>
  <si>
    <t>Programa Operativo Anual</t>
  </si>
  <si>
    <t>Programación y presupuestación</t>
  </si>
  <si>
    <t>Reporte de seguimiento</t>
  </si>
  <si>
    <t>Revisión de normatividad</t>
  </si>
  <si>
    <t>Normatividad institucional</t>
  </si>
  <si>
    <t>PROCESO CALIDAD</t>
  </si>
  <si>
    <t>Encuesta de evaluación docente</t>
  </si>
  <si>
    <t>Evaluación y desempeño docente</t>
  </si>
  <si>
    <t>Eventos de certificación</t>
  </si>
  <si>
    <t xml:space="preserve">Certificación de procesos  </t>
  </si>
  <si>
    <t>Reconocimiento oficial de competencias</t>
  </si>
  <si>
    <t>Personal Admvo.</t>
  </si>
  <si>
    <t>Certificación de competencias</t>
  </si>
  <si>
    <t>Diseño y actualización de planes y programas de estudio</t>
  </si>
  <si>
    <t>Rendición de cuentas</t>
  </si>
  <si>
    <t>Informe y rendición de cuentas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</si>
</sst>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0\ _€_-;\-* #,##0.0\ _€_-;_-* &quot;-&quot;??\ _€_-;_-@_-"/>
    <numFmt numFmtId="185" formatCode="_-* #,##0\ _€_-;\-* #,##0\ _€_-;_-* &quot;-&quot;??\ _€_-;_-@_-"/>
    <numFmt numFmtId="186" formatCode="&quot;$&quot;#,##0"/>
  </numFmts>
  <fonts count="25">
    <font>
      <sz val="10"/>
      <name val="Arial"/>
      <family val="0"/>
    </font>
    <font>
      <u val="single"/>
      <sz val="10"/>
      <color indexed="12"/>
      <name val="Arial"/>
      <family val="0"/>
    </font>
    <font>
      <u val="single"/>
      <sz val="10"/>
      <color indexed="20"/>
      <name val="Arial"/>
      <family val="0"/>
    </font>
    <font>
      <b/>
      <sz val="10"/>
      <color indexed="9"/>
      <name val="Arial"/>
      <family val="2"/>
    </font>
    <font>
      <b/>
      <sz val="10"/>
      <name val="Arial"/>
      <family val="2"/>
    </font>
    <font>
      <sz val="10"/>
      <color indexed="9"/>
      <name val="Arial"/>
      <family val="2"/>
    </font>
    <font>
      <sz val="10"/>
      <color indexed="63"/>
      <name val="Arial"/>
      <family val="2"/>
    </font>
    <font>
      <sz val="7"/>
      <name val="Arial"/>
      <family val="2"/>
    </font>
    <font>
      <sz val="11"/>
      <name val="Arial"/>
      <family val="2"/>
    </font>
    <font>
      <b/>
      <sz val="10"/>
      <color indexed="63"/>
      <name val="Arial"/>
      <family val="2"/>
    </font>
    <font>
      <b/>
      <sz val="11"/>
      <name val="Arial"/>
      <family val="2"/>
    </font>
    <font>
      <b/>
      <sz val="9"/>
      <color indexed="9"/>
      <name val="Arial"/>
      <family val="2"/>
    </font>
    <font>
      <b/>
      <sz val="8"/>
      <name val="Arial"/>
      <family val="2"/>
    </font>
    <font>
      <b/>
      <sz val="12"/>
      <name val="Arial"/>
      <family val="2"/>
    </font>
    <font>
      <b/>
      <sz val="9"/>
      <name val="Arial"/>
      <family val="2"/>
    </font>
    <font>
      <sz val="8"/>
      <name val="Arial"/>
      <family val="0"/>
    </font>
    <font>
      <b/>
      <sz val="12"/>
      <color indexed="9"/>
      <name val="Arial"/>
      <family val="2"/>
    </font>
    <font>
      <sz val="8"/>
      <color indexed="9"/>
      <name val="Arial"/>
      <family val="2"/>
    </font>
    <font>
      <b/>
      <sz val="14"/>
      <color indexed="9"/>
      <name val="Arial"/>
      <family val="2"/>
    </font>
    <font>
      <sz val="10"/>
      <name val="Times New Roman"/>
      <family val="1"/>
    </font>
    <font>
      <b/>
      <sz val="8"/>
      <color indexed="9"/>
      <name val="Arial"/>
      <family val="2"/>
    </font>
    <font>
      <sz val="12"/>
      <name val="Arial"/>
      <family val="2"/>
    </font>
    <font>
      <sz val="12"/>
      <name val="Times New Roman"/>
      <family val="1"/>
    </font>
    <font>
      <b/>
      <i/>
      <sz val="12"/>
      <color indexed="9"/>
      <name val="Arial"/>
      <family val="2"/>
    </font>
    <font>
      <b/>
      <sz val="28"/>
      <name val="Arial"/>
      <family val="2"/>
    </font>
  </fonts>
  <fills count="9">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63"/>
        <bgColor indexed="64"/>
      </patternFill>
    </fill>
    <fill>
      <patternFill patternType="solid">
        <fgColor indexed="55"/>
        <bgColor indexed="64"/>
      </patternFill>
    </fill>
    <fill>
      <patternFill patternType="solid">
        <fgColor indexed="53"/>
        <bgColor indexed="64"/>
      </patternFill>
    </fill>
  </fills>
  <borders count="36">
    <border>
      <left/>
      <right/>
      <top/>
      <bottom/>
      <diagonal/>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hair"/>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hair"/>
      <right style="hair"/>
      <top>
        <color indexed="63"/>
      </top>
      <bottom>
        <color indexed="63"/>
      </bottom>
    </border>
    <border>
      <left style="thin">
        <color indexed="22"/>
      </left>
      <right style="thin">
        <color indexed="22"/>
      </right>
      <top>
        <color indexed="63"/>
      </top>
      <bottom style="thin">
        <color indexed="22"/>
      </bottom>
    </border>
    <border>
      <left style="medium"/>
      <right style="medium"/>
      <top style="medium"/>
      <bottom style="medium"/>
    </border>
    <border>
      <left style="medium"/>
      <right style="medium"/>
      <top style="medium"/>
      <bottom>
        <color indexed="63"/>
      </bottom>
    </border>
    <border>
      <left style="thin"/>
      <right style="thin"/>
      <top>
        <color indexed="63"/>
      </top>
      <bottom style="thin"/>
    </border>
    <border>
      <left style="medium"/>
      <right style="medium"/>
      <top>
        <color indexed="63"/>
      </top>
      <bottom>
        <color indexed="63"/>
      </bottom>
    </border>
    <border>
      <left style="thin"/>
      <right style="thin"/>
      <top style="thin"/>
      <bottom style="thin"/>
    </border>
    <border>
      <left style="medium"/>
      <right style="medium"/>
      <top>
        <color indexed="63"/>
      </top>
      <bottom style="mediu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color indexed="63"/>
      </top>
      <bottom style="thin"/>
    </border>
    <border>
      <left>
        <color indexed="63"/>
      </left>
      <right style="medium"/>
      <top style="medium"/>
      <bottom>
        <color indexed="63"/>
      </bottom>
    </border>
    <border>
      <left style="medium"/>
      <right style="medium"/>
      <top style="medium"/>
      <bottom style="thin"/>
    </border>
    <border>
      <left>
        <color indexed="63"/>
      </left>
      <right style="medium"/>
      <top style="medium">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mediu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right style="medium"/>
      <top style="medium">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0" fontId="3" fillId="2" borderId="0" xfId="0" applyFont="1" applyFill="1" applyAlignment="1">
      <alignment/>
    </xf>
    <xf numFmtId="0" fontId="3" fillId="2" borderId="0" xfId="0" applyFont="1" applyFill="1" applyAlignment="1">
      <alignment horizontal="center"/>
    </xf>
    <xf numFmtId="0" fontId="0" fillId="2" borderId="0" xfId="0" applyFill="1" applyAlignment="1">
      <alignment/>
    </xf>
    <xf numFmtId="0" fontId="0" fillId="3" borderId="0" xfId="0" applyFill="1" applyAlignment="1">
      <alignment/>
    </xf>
    <xf numFmtId="0" fontId="3" fillId="4" borderId="0" xfId="0" applyFont="1" applyFill="1" applyAlignment="1">
      <alignment/>
    </xf>
    <xf numFmtId="0" fontId="3" fillId="4" borderId="0" xfId="0" applyFont="1" applyFill="1" applyAlignment="1">
      <alignment horizontal="center"/>
    </xf>
    <xf numFmtId="0" fontId="0" fillId="4" borderId="0" xfId="0" applyFill="1" applyAlignment="1">
      <alignment/>
    </xf>
    <xf numFmtId="0" fontId="4" fillId="2" borderId="0" xfId="0" applyFont="1" applyFill="1" applyAlignment="1">
      <alignment horizontal="justify" wrapText="1"/>
    </xf>
    <xf numFmtId="0" fontId="4" fillId="2" borderId="1" xfId="0" applyFont="1" applyFill="1" applyBorder="1" applyAlignment="1">
      <alignment horizontal="justify" wrapText="1"/>
    </xf>
    <xf numFmtId="0" fontId="4" fillId="0" borderId="0" xfId="0" applyFont="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3" borderId="4" xfId="0" applyFont="1" applyFill="1" applyBorder="1" applyAlignment="1">
      <alignment horizontal="center"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7" fillId="0" borderId="0" xfId="0" applyFont="1" applyAlignment="1">
      <alignment horizontal="justify" vertical="justify" wrapText="1"/>
    </xf>
    <xf numFmtId="0" fontId="0" fillId="0" borderId="0" xfId="0" applyFont="1" applyAlignment="1">
      <alignment horizontal="justify" vertical="justify" wrapText="1"/>
    </xf>
    <xf numFmtId="0" fontId="0" fillId="0" borderId="1" xfId="0" applyFont="1" applyBorder="1" applyAlignment="1">
      <alignment horizontal="justify" vertical="justify" wrapText="1"/>
    </xf>
    <xf numFmtId="0" fontId="0" fillId="0" borderId="0" xfId="0" applyFont="1" applyAlignment="1">
      <alignment horizontal="justify" vertical="top" wrapText="1"/>
    </xf>
    <xf numFmtId="0" fontId="0" fillId="0" borderId="5" xfId="0" applyFont="1" applyBorder="1" applyAlignment="1">
      <alignment horizontal="justify" vertical="top" wrapText="1"/>
    </xf>
    <xf numFmtId="0" fontId="0" fillId="0" borderId="0" xfId="0" applyFont="1" applyBorder="1" applyAlignment="1">
      <alignment horizontal="justify" vertical="top" wrapText="1"/>
    </xf>
    <xf numFmtId="0" fontId="0" fillId="0" borderId="1" xfId="0" applyFont="1" applyBorder="1" applyAlignment="1">
      <alignment horizontal="justify" vertical="top" wrapText="1"/>
    </xf>
    <xf numFmtId="0" fontId="0" fillId="2" borderId="6" xfId="0" applyFill="1" applyBorder="1" applyAlignment="1">
      <alignment/>
    </xf>
    <xf numFmtId="0" fontId="0" fillId="2" borderId="0" xfId="0" applyFill="1" applyBorder="1" applyAlignment="1">
      <alignment horizontal="center"/>
    </xf>
    <xf numFmtId="0" fontId="0" fillId="0" borderId="0" xfId="0" applyAlignment="1">
      <alignment horizontal="justify" vertical="top" wrapText="1"/>
    </xf>
    <xf numFmtId="0" fontId="0" fillId="0" borderId="1" xfId="0" applyBorder="1" applyAlignment="1">
      <alignment horizontal="justify" vertical="top" wrapText="1"/>
    </xf>
    <xf numFmtId="0" fontId="0" fillId="3" borderId="5" xfId="0" applyFont="1" applyFill="1" applyBorder="1" applyAlignment="1">
      <alignment horizontal="justify" vertical="justify" wrapText="1"/>
    </xf>
    <xf numFmtId="0" fontId="0" fillId="3" borderId="0" xfId="0" applyFill="1" applyBorder="1" applyAlignment="1">
      <alignment horizontal="justify" vertical="justify" wrapText="1"/>
    </xf>
    <xf numFmtId="0" fontId="0" fillId="3" borderId="1" xfId="0" applyFill="1" applyBorder="1" applyAlignment="1">
      <alignment horizontal="justify" vertical="justify" wrapText="1"/>
    </xf>
    <xf numFmtId="0" fontId="0" fillId="2" borderId="0" xfId="0" applyFill="1" applyBorder="1" applyAlignment="1">
      <alignment/>
    </xf>
    <xf numFmtId="0" fontId="5" fillId="2" borderId="0" xfId="0" applyFont="1" applyFill="1" applyAlignment="1">
      <alignment/>
    </xf>
    <xf numFmtId="0" fontId="3" fillId="2" borderId="0" xfId="0" applyFont="1" applyFill="1" applyAlignment="1">
      <alignment/>
    </xf>
    <xf numFmtId="0" fontId="0" fillId="3" borderId="5" xfId="0" applyFont="1" applyFill="1" applyBorder="1" applyAlignment="1">
      <alignment horizontal="justify" vertical="justify" wrapText="1"/>
    </xf>
    <xf numFmtId="0" fontId="0" fillId="3" borderId="0" xfId="0" applyFill="1" applyBorder="1" applyAlignment="1">
      <alignment horizontal="justify" vertical="justify" wrapText="1"/>
    </xf>
    <xf numFmtId="0" fontId="0" fillId="3" borderId="1" xfId="0" applyFill="1" applyBorder="1" applyAlignment="1">
      <alignment horizontal="justify" vertical="justify" wrapText="1"/>
    </xf>
    <xf numFmtId="0" fontId="8" fillId="0" borderId="0" xfId="0" applyFont="1" applyAlignment="1">
      <alignment horizontal="justify" vertical="justify" wrapText="1"/>
    </xf>
    <xf numFmtId="0" fontId="4" fillId="0" borderId="0" xfId="0" applyFont="1" applyAlignment="1">
      <alignment horizontal="left"/>
    </xf>
    <xf numFmtId="0" fontId="7" fillId="0" borderId="0" xfId="0" applyFont="1" applyAlignment="1">
      <alignment horizontal="justify" vertical="top" wrapText="1"/>
    </xf>
    <xf numFmtId="0" fontId="0" fillId="0" borderId="0" xfId="0" applyAlignment="1">
      <alignment horizontal="justify" vertical="justify" wrapText="1"/>
    </xf>
    <xf numFmtId="0" fontId="0" fillId="0" borderId="1" xfId="0" applyBorder="1" applyAlignment="1">
      <alignment horizontal="justify" vertical="justify" wrapText="1"/>
    </xf>
    <xf numFmtId="0" fontId="0" fillId="0" borderId="0" xfId="0" applyBorder="1" applyAlignment="1">
      <alignment horizontal="justify" vertical="top" wrapText="1"/>
    </xf>
    <xf numFmtId="0" fontId="0" fillId="3" borderId="5" xfId="0" applyFont="1" applyFill="1" applyBorder="1" applyAlignment="1">
      <alignment horizontal="justify"/>
    </xf>
    <xf numFmtId="0" fontId="0" fillId="3" borderId="0" xfId="0" applyFont="1" applyFill="1" applyBorder="1" applyAlignment="1">
      <alignment horizontal="justify" wrapText="1"/>
    </xf>
    <xf numFmtId="0" fontId="0" fillId="3" borderId="0" xfId="0" applyFont="1" applyFill="1" applyBorder="1" applyAlignment="1">
      <alignment horizontal="justify"/>
    </xf>
    <xf numFmtId="0" fontId="0" fillId="3" borderId="1" xfId="0" applyFont="1" applyFill="1" applyBorder="1" applyAlignment="1">
      <alignment horizontal="justify"/>
    </xf>
    <xf numFmtId="0" fontId="0" fillId="0" borderId="7" xfId="0" applyBorder="1" applyAlignment="1">
      <alignment/>
    </xf>
    <xf numFmtId="0" fontId="0" fillId="0" borderId="0" xfId="0" applyFont="1" applyAlignment="1">
      <alignment horizontal="justify" vertical="center" wrapText="1"/>
    </xf>
    <xf numFmtId="0" fontId="0" fillId="0" borderId="1" xfId="0" applyFont="1" applyBorder="1" applyAlignment="1">
      <alignment horizontal="justify" vertical="center" wrapText="1"/>
    </xf>
    <xf numFmtId="0" fontId="0" fillId="0" borderId="8" xfId="0" applyFont="1" applyBorder="1" applyAlignment="1">
      <alignment horizontal="justify" vertical="top" wrapText="1"/>
    </xf>
    <xf numFmtId="0" fontId="0" fillId="0" borderId="0" xfId="0" applyBorder="1" applyAlignment="1">
      <alignment/>
    </xf>
    <xf numFmtId="0" fontId="0" fillId="3" borderId="8" xfId="0" applyFill="1" applyBorder="1" applyAlignment="1">
      <alignment/>
    </xf>
    <xf numFmtId="0" fontId="0" fillId="3" borderId="0" xfId="0" applyFill="1" applyBorder="1" applyAlignment="1">
      <alignment/>
    </xf>
    <xf numFmtId="0" fontId="0" fillId="0" borderId="0" xfId="0" applyAlignment="1">
      <alignment horizontal="justify" vertical="center" wrapText="1"/>
    </xf>
    <xf numFmtId="0" fontId="0" fillId="0" borderId="1" xfId="0" applyBorder="1" applyAlignment="1">
      <alignment horizontal="justify" vertical="center" wrapText="1"/>
    </xf>
    <xf numFmtId="0" fontId="0" fillId="0" borderId="0" xfId="0" applyFont="1" applyAlignment="1">
      <alignment horizontal="justify" wrapText="1"/>
    </xf>
    <xf numFmtId="0" fontId="0" fillId="0" borderId="0" xfId="0" applyAlignment="1">
      <alignment horizontal="justify" wrapText="1"/>
    </xf>
    <xf numFmtId="0" fontId="0" fillId="0" borderId="1" xfId="0" applyBorder="1" applyAlignment="1">
      <alignment horizontal="justify" wrapText="1"/>
    </xf>
    <xf numFmtId="0" fontId="0" fillId="2" borderId="8" xfId="0" applyFill="1" applyBorder="1" applyAlignment="1">
      <alignment/>
    </xf>
    <xf numFmtId="0" fontId="9" fillId="5" borderId="0" xfId="0" applyFont="1" applyFill="1" applyAlignment="1">
      <alignment horizontal="right"/>
    </xf>
    <xf numFmtId="0" fontId="9" fillId="5" borderId="0" xfId="0" applyFont="1" applyFill="1" applyAlignment="1">
      <alignment horizontal="center"/>
    </xf>
    <xf numFmtId="0" fontId="6" fillId="5" borderId="0" xfId="0" applyFont="1" applyFill="1" applyAlignment="1">
      <alignment/>
    </xf>
    <xf numFmtId="0" fontId="3" fillId="6" borderId="9" xfId="0" applyFont="1" applyFill="1" applyBorder="1" applyAlignment="1">
      <alignment horizontal="justify"/>
    </xf>
    <xf numFmtId="0" fontId="3" fillId="6" borderId="10" xfId="0" applyFont="1" applyFill="1" applyBorder="1" applyAlignment="1">
      <alignment horizontal="justify"/>
    </xf>
    <xf numFmtId="0" fontId="3" fillId="6" borderId="11" xfId="0" applyFont="1" applyFill="1" applyBorder="1" applyAlignment="1">
      <alignment horizontal="justify"/>
    </xf>
    <xf numFmtId="0" fontId="3" fillId="6" borderId="9" xfId="0" applyFont="1" applyFill="1" applyBorder="1" applyAlignment="1">
      <alignment horizontal="left"/>
    </xf>
    <xf numFmtId="0" fontId="3" fillId="6" borderId="10" xfId="0" applyFont="1" applyFill="1" applyBorder="1" applyAlignment="1">
      <alignment horizontal="left"/>
    </xf>
    <xf numFmtId="0" fontId="3" fillId="6" borderId="11" xfId="0" applyFont="1" applyFill="1" applyBorder="1" applyAlignment="1">
      <alignment horizontal="left"/>
    </xf>
    <xf numFmtId="0" fontId="3" fillId="6" borderId="9" xfId="0" applyFont="1" applyFill="1" applyBorder="1" applyAlignment="1">
      <alignment horizontal="justify" wrapText="1"/>
    </xf>
    <xf numFmtId="0" fontId="3" fillId="6" borderId="10" xfId="0" applyFont="1" applyFill="1" applyBorder="1" applyAlignment="1">
      <alignment horizontal="justify" wrapText="1"/>
    </xf>
    <xf numFmtId="0" fontId="3" fillId="6" borderId="11" xfId="0" applyFont="1" applyFill="1" applyBorder="1" applyAlignment="1">
      <alignment horizontal="justify" wrapText="1"/>
    </xf>
    <xf numFmtId="0" fontId="3" fillId="2" borderId="0" xfId="0" applyFont="1" applyFill="1" applyAlignment="1">
      <alignment horizontal="center" vertical="center" wrapText="1"/>
    </xf>
    <xf numFmtId="0" fontId="10" fillId="0" borderId="0" xfId="0" applyFont="1" applyAlignment="1">
      <alignment horizontal="center"/>
    </xf>
    <xf numFmtId="0" fontId="11"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13" xfId="0" applyFont="1" applyFill="1" applyBorder="1" applyAlignment="1">
      <alignment/>
    </xf>
    <xf numFmtId="0" fontId="3" fillId="3" borderId="13" xfId="0" applyFont="1" applyFill="1" applyBorder="1" applyAlignment="1">
      <alignment horizontal="center"/>
    </xf>
    <xf numFmtId="0" fontId="4" fillId="0" borderId="0" xfId="0" applyFont="1" applyAlignment="1">
      <alignment horizontal="left" vertical="center" wrapText="1"/>
    </xf>
    <xf numFmtId="0" fontId="3" fillId="3" borderId="14" xfId="0" applyFont="1" applyFill="1" applyBorder="1" applyAlignment="1">
      <alignment horizontal="center"/>
    </xf>
    <xf numFmtId="0" fontId="0" fillId="3" borderId="15" xfId="0" applyFill="1" applyBorder="1" applyAlignment="1">
      <alignment horizontal="center"/>
    </xf>
    <xf numFmtId="3" fontId="4" fillId="0" borderId="0" xfId="0" applyNumberFormat="1" applyFont="1" applyAlignment="1">
      <alignment horizontal="right" vertical="center"/>
    </xf>
    <xf numFmtId="3" fontId="12" fillId="0" borderId="0" xfId="0" applyNumberFormat="1" applyFont="1" applyBorder="1" applyAlignment="1">
      <alignment horizontal="center" vertical="center"/>
    </xf>
    <xf numFmtId="0" fontId="3" fillId="2" borderId="14" xfId="0" applyFont="1" applyFill="1" applyBorder="1" applyAlignment="1">
      <alignment/>
    </xf>
    <xf numFmtId="3" fontId="3" fillId="3" borderId="14" xfId="0" applyNumberFormat="1" applyFont="1" applyFill="1" applyBorder="1" applyAlignment="1">
      <alignment horizontal="center"/>
    </xf>
    <xf numFmtId="3" fontId="3" fillId="3" borderId="15" xfId="0" applyNumberFormat="1" applyFont="1" applyFill="1" applyBorder="1" applyAlignment="1">
      <alignment horizontal="center"/>
    </xf>
    <xf numFmtId="3" fontId="0" fillId="3" borderId="15" xfId="0" applyNumberFormat="1" applyFill="1" applyBorder="1" applyAlignment="1">
      <alignment horizontal="center"/>
    </xf>
    <xf numFmtId="0" fontId="4" fillId="0" borderId="0" xfId="0" applyFont="1" applyAlignment="1">
      <alignment horizontal="left" vertical="top" wrapText="1"/>
    </xf>
    <xf numFmtId="3" fontId="3" fillId="3" borderId="14" xfId="0" applyNumberFormat="1" applyFont="1" applyFill="1" applyBorder="1" applyAlignment="1">
      <alignment/>
    </xf>
    <xf numFmtId="0" fontId="0" fillId="2" borderId="14" xfId="0" applyFill="1" applyBorder="1" applyAlignment="1">
      <alignment horizontal="center"/>
    </xf>
    <xf numFmtId="3" fontId="0" fillId="3" borderId="14" xfId="0" applyNumberFormat="1" applyFill="1" applyBorder="1" applyAlignment="1">
      <alignment horizontal="center"/>
    </xf>
    <xf numFmtId="0" fontId="4" fillId="2" borderId="14" xfId="0" applyFont="1" applyFill="1" applyBorder="1" applyAlignment="1">
      <alignment horizontal="center"/>
    </xf>
    <xf numFmtId="3" fontId="4" fillId="0" borderId="16" xfId="0" applyNumberFormat="1" applyFont="1" applyBorder="1" applyAlignment="1">
      <alignment horizontal="right" vertical="center"/>
    </xf>
    <xf numFmtId="3" fontId="0" fillId="3" borderId="0" xfId="0" applyNumberFormat="1" applyFill="1" applyBorder="1" applyAlignment="1">
      <alignment horizontal="center"/>
    </xf>
    <xf numFmtId="3" fontId="4" fillId="3" borderId="14" xfId="0" applyNumberFormat="1" applyFont="1" applyFill="1" applyBorder="1" applyAlignment="1">
      <alignment horizontal="right"/>
    </xf>
    <xf numFmtId="0" fontId="0" fillId="2" borderId="17" xfId="0" applyFill="1" applyBorder="1" applyAlignment="1">
      <alignment horizontal="center"/>
    </xf>
    <xf numFmtId="3" fontId="0" fillId="3" borderId="17" xfId="0" applyNumberFormat="1" applyFill="1" applyBorder="1" applyAlignment="1">
      <alignment horizontal="center"/>
    </xf>
    <xf numFmtId="3" fontId="3" fillId="2" borderId="13" xfId="0" applyNumberFormat="1" applyFont="1" applyFill="1" applyBorder="1" applyAlignment="1">
      <alignment/>
    </xf>
    <xf numFmtId="3" fontId="3" fillId="3" borderId="13" xfId="0" applyNumberFormat="1" applyFont="1" applyFill="1" applyBorder="1" applyAlignment="1">
      <alignment horizontal="center"/>
    </xf>
    <xf numFmtId="3" fontId="3" fillId="2" borderId="14" xfId="0" applyNumberFormat="1" applyFont="1" applyFill="1" applyBorder="1" applyAlignment="1">
      <alignment/>
    </xf>
    <xf numFmtId="3" fontId="4" fillId="0" borderId="0" xfId="0" applyNumberFormat="1" applyFont="1" applyAlignment="1">
      <alignment horizontal="left" vertical="top" wrapText="1"/>
    </xf>
    <xf numFmtId="3" fontId="4" fillId="0" borderId="0" xfId="0" applyNumberFormat="1" applyFont="1" applyAlignment="1">
      <alignment horizontal="right" vertical="center" wrapText="1"/>
    </xf>
    <xf numFmtId="3" fontId="0" fillId="2" borderId="14" xfId="0" applyNumberFormat="1" applyFill="1" applyBorder="1" applyAlignment="1">
      <alignment horizontal="center"/>
    </xf>
    <xf numFmtId="3" fontId="4" fillId="2" borderId="14" xfId="0" applyNumberFormat="1" applyFont="1" applyFill="1" applyBorder="1" applyAlignment="1">
      <alignment horizontal="center"/>
    </xf>
    <xf numFmtId="3" fontId="4" fillId="3" borderId="14" xfId="0" applyNumberFormat="1" applyFont="1" applyFill="1" applyBorder="1" applyAlignment="1">
      <alignment horizontal="right" vertical="center"/>
    </xf>
    <xf numFmtId="3" fontId="0" fillId="2" borderId="17" xfId="0" applyNumberFormat="1" applyFill="1" applyBorder="1" applyAlignment="1">
      <alignment horizontal="center"/>
    </xf>
    <xf numFmtId="0" fontId="3" fillId="3" borderId="14" xfId="0" applyFont="1" applyFill="1" applyBorder="1" applyAlignment="1">
      <alignment/>
    </xf>
    <xf numFmtId="186" fontId="4" fillId="0" borderId="0" xfId="0" applyNumberFormat="1" applyFont="1" applyAlignment="1">
      <alignment horizontal="right" vertical="center" wrapText="1"/>
    </xf>
    <xf numFmtId="0" fontId="12" fillId="0" borderId="0" xfId="0" applyFont="1" applyBorder="1" applyAlignment="1">
      <alignment horizontal="center" vertical="center"/>
    </xf>
    <xf numFmtId="0" fontId="3" fillId="3" borderId="15" xfId="0" applyFont="1" applyFill="1" applyBorder="1" applyAlignment="1">
      <alignment horizontal="center"/>
    </xf>
    <xf numFmtId="0" fontId="4" fillId="0" borderId="0" xfId="0" applyFont="1" applyAlignment="1">
      <alignment horizontal="left" vertical="top"/>
    </xf>
    <xf numFmtId="0" fontId="0" fillId="3" borderId="14" xfId="0" applyFill="1" applyBorder="1" applyAlignment="1">
      <alignment horizontal="center"/>
    </xf>
    <xf numFmtId="186" fontId="4" fillId="3" borderId="14" xfId="0" applyNumberFormat="1" applyFont="1" applyFill="1" applyBorder="1" applyAlignment="1">
      <alignment horizontal="right" vertical="center"/>
    </xf>
    <xf numFmtId="0" fontId="0" fillId="3" borderId="17" xfId="0" applyFill="1" applyBorder="1" applyAlignment="1">
      <alignment horizontal="center"/>
    </xf>
    <xf numFmtId="0" fontId="0" fillId="0" borderId="0" xfId="0" applyAlignment="1">
      <alignment horizontal="center" vertical="center" wrapText="1"/>
    </xf>
    <xf numFmtId="0" fontId="3" fillId="2" borderId="0" xfId="0" applyFont="1" applyFill="1" applyAlignment="1">
      <alignment horizontal="center"/>
    </xf>
    <xf numFmtId="0" fontId="3" fillId="2" borderId="13" xfId="0" applyFont="1" applyFill="1" applyBorder="1" applyAlignment="1">
      <alignment/>
    </xf>
    <xf numFmtId="0" fontId="4" fillId="0" borderId="0" xfId="0" applyFont="1" applyAlignment="1">
      <alignment horizontal="center" vertical="top" wrapText="1"/>
    </xf>
    <xf numFmtId="0" fontId="3" fillId="2" borderId="0" xfId="0" applyFont="1" applyFill="1" applyAlignment="1">
      <alignment vertical="top"/>
    </xf>
    <xf numFmtId="186" fontId="13" fillId="3" borderId="14" xfId="0" applyNumberFormat="1" applyFont="1" applyFill="1" applyBorder="1" applyAlignment="1">
      <alignment horizontal="right"/>
    </xf>
    <xf numFmtId="186" fontId="0" fillId="3" borderId="14" xfId="0" applyNumberFormat="1" applyFill="1" applyBorder="1" applyAlignment="1">
      <alignment horizontal="right"/>
    </xf>
    <xf numFmtId="0" fontId="13" fillId="0" borderId="0" xfId="0" applyFont="1" applyAlignment="1">
      <alignment horizontal="center"/>
    </xf>
    <xf numFmtId="0" fontId="4" fillId="3" borderId="14" xfId="0" applyFont="1" applyFill="1" applyBorder="1" applyAlignment="1">
      <alignment horizontal="center"/>
    </xf>
    <xf numFmtId="3" fontId="4" fillId="3" borderId="14" xfId="0" applyNumberFormat="1" applyFont="1" applyFill="1" applyBorder="1" applyAlignment="1">
      <alignment horizontal="center"/>
    </xf>
    <xf numFmtId="3" fontId="4" fillId="3" borderId="14" xfId="0" applyNumberFormat="1" applyFont="1" applyFill="1" applyBorder="1" applyAlignment="1">
      <alignment/>
    </xf>
    <xf numFmtId="186" fontId="0" fillId="3" borderId="14" xfId="0" applyNumberFormat="1" applyFill="1" applyBorder="1" applyAlignment="1">
      <alignment horizontal="center"/>
    </xf>
    <xf numFmtId="3" fontId="4" fillId="0" borderId="16" xfId="0" applyNumberFormat="1" applyFont="1" applyBorder="1" applyAlignment="1">
      <alignment horizontal="right" vertical="center" wrapText="1"/>
    </xf>
    <xf numFmtId="3" fontId="4" fillId="0" borderId="0" xfId="0" applyNumberFormat="1" applyFont="1" applyBorder="1" applyAlignment="1">
      <alignment horizontal="right" vertical="center" wrapText="1"/>
    </xf>
    <xf numFmtId="0" fontId="14" fillId="3" borderId="14" xfId="0" applyFont="1" applyFill="1" applyBorder="1" applyAlignment="1">
      <alignment horizontal="center"/>
    </xf>
    <xf numFmtId="0" fontId="4" fillId="2" borderId="14" xfId="0" applyFont="1" applyFill="1" applyBorder="1" applyAlignment="1">
      <alignment horizontal="left" vertical="center"/>
    </xf>
    <xf numFmtId="3" fontId="13" fillId="3" borderId="14" xfId="0" applyNumberFormat="1" applyFont="1" applyFill="1" applyBorder="1" applyAlignment="1">
      <alignment horizontal="right" vertical="center"/>
    </xf>
    <xf numFmtId="0" fontId="0" fillId="3" borderId="14" xfId="0" applyFill="1" applyBorder="1" applyAlignment="1">
      <alignment horizontal="right" vertical="center"/>
    </xf>
    <xf numFmtId="0" fontId="3" fillId="2" borderId="0" xfId="0" applyFont="1" applyFill="1" applyAlignment="1">
      <alignment horizontal="center" wrapText="1"/>
    </xf>
    <xf numFmtId="0" fontId="3" fillId="7" borderId="0" xfId="0" applyFont="1" applyFill="1" applyAlignment="1">
      <alignment horizontal="center"/>
    </xf>
    <xf numFmtId="0" fontId="3" fillId="7" borderId="0" xfId="0" applyFont="1" applyFill="1" applyAlignment="1">
      <alignment horizontal="center" wrapText="1"/>
    </xf>
    <xf numFmtId="0" fontId="16" fillId="2" borderId="0" xfId="0" applyFont="1" applyFill="1" applyAlignment="1">
      <alignment horizontal="center"/>
    </xf>
    <xf numFmtId="0" fontId="17" fillId="4" borderId="18" xfId="0" applyNumberFormat="1" applyFont="1" applyFill="1" applyBorder="1" applyAlignment="1" applyProtection="1">
      <alignment horizontal="center" vertical="center" wrapText="1"/>
      <protection locked="0"/>
    </xf>
    <xf numFmtId="0" fontId="17" fillId="4" borderId="3" xfId="0" applyNumberFormat="1" applyFont="1" applyFill="1" applyBorder="1" applyAlignment="1" applyProtection="1">
      <alignment horizontal="center" vertical="center" wrapText="1"/>
      <protection locked="0"/>
    </xf>
    <xf numFmtId="0" fontId="14" fillId="3" borderId="19" xfId="0" applyFont="1" applyFill="1" applyBorder="1" applyAlignment="1">
      <alignment horizontal="center" vertical="center" textRotation="90" wrapText="1"/>
    </xf>
    <xf numFmtId="0" fontId="3" fillId="2" borderId="0" xfId="0" applyFont="1" applyFill="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4" fillId="2" borderId="20" xfId="0" applyFont="1" applyFill="1" applyBorder="1" applyAlignment="1">
      <alignment/>
    </xf>
    <xf numFmtId="0" fontId="0" fillId="0" borderId="20" xfId="0" applyBorder="1" applyAlignment="1">
      <alignment horizontal="center"/>
    </xf>
    <xf numFmtId="0" fontId="14" fillId="3" borderId="21" xfId="0" applyFont="1" applyFill="1" applyBorder="1" applyAlignment="1">
      <alignment horizontal="center" vertical="center" textRotation="90" wrapText="1"/>
    </xf>
    <xf numFmtId="0" fontId="15" fillId="2" borderId="0" xfId="0" applyFont="1" applyFill="1" applyAlignment="1">
      <alignment/>
    </xf>
    <xf numFmtId="0" fontId="4" fillId="2" borderId="0" xfId="0" applyFont="1" applyFill="1" applyAlignment="1">
      <alignment/>
    </xf>
    <xf numFmtId="0" fontId="0" fillId="2" borderId="0" xfId="0" applyFill="1" applyAlignment="1">
      <alignment horizontal="center"/>
    </xf>
    <xf numFmtId="0" fontId="18" fillId="2" borderId="0" xfId="0" applyFont="1" applyFill="1" applyAlignment="1">
      <alignment horizontal="justify" vertical="center" wrapText="1"/>
    </xf>
    <xf numFmtId="0" fontId="3" fillId="7" borderId="0" xfId="0" applyFont="1" applyFill="1" applyAlignment="1">
      <alignment horizontal="center" vertical="center" textRotation="90" wrapText="1"/>
    </xf>
    <xf numFmtId="0" fontId="16" fillId="2" borderId="0" xfId="0" applyFont="1" applyFill="1" applyAlignment="1">
      <alignment horizontal="center" vertical="center" wrapText="1"/>
    </xf>
    <xf numFmtId="0" fontId="12" fillId="0" borderId="22" xfId="0" applyFont="1" applyBorder="1" applyAlignment="1">
      <alignment horizontal="center" vertical="center" wrapText="1"/>
    </xf>
    <xf numFmtId="0" fontId="4" fillId="2" borderId="22" xfId="0" applyFont="1" applyFill="1" applyBorder="1" applyAlignment="1">
      <alignment/>
    </xf>
    <xf numFmtId="0" fontId="0" fillId="0" borderId="22" xfId="0" applyBorder="1" applyAlignment="1">
      <alignment horizontal="center"/>
    </xf>
    <xf numFmtId="0" fontId="0" fillId="2" borderId="0" xfId="0" applyFill="1" applyAlignment="1">
      <alignment horizontal="justify" vertical="center"/>
    </xf>
    <xf numFmtId="0" fontId="4"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3" borderId="23" xfId="0" applyFont="1" applyFill="1" applyBorder="1" applyAlignment="1">
      <alignment horizontal="center" vertical="center" textRotation="90" wrapText="1"/>
    </xf>
    <xf numFmtId="0" fontId="3" fillId="7" borderId="0" xfId="0" applyFont="1" applyFill="1" applyAlignment="1">
      <alignment horizontal="center" vertical="center" textRotation="90" wrapText="1"/>
    </xf>
    <xf numFmtId="0" fontId="0" fillId="3" borderId="24" xfId="0" applyFont="1" applyFill="1" applyBorder="1" applyAlignment="1">
      <alignment horizontal="center" wrapText="1"/>
    </xf>
    <xf numFmtId="0" fontId="19" fillId="3" borderId="24" xfId="0" applyFont="1" applyFill="1" applyBorder="1" applyAlignment="1">
      <alignment horizontal="center" wrapText="1"/>
    </xf>
    <xf numFmtId="0" fontId="19" fillId="3" borderId="25" xfId="0" applyFont="1" applyFill="1" applyBorder="1" applyAlignment="1">
      <alignment horizontal="center" wrapText="1"/>
    </xf>
    <xf numFmtId="0" fontId="20" fillId="2" borderId="0" xfId="0" applyFont="1" applyFill="1" applyAlignment="1">
      <alignment horizontal="center"/>
    </xf>
    <xf numFmtId="0" fontId="0" fillId="3" borderId="26" xfId="0" applyFont="1" applyFill="1" applyBorder="1" applyAlignment="1">
      <alignment horizontal="center" wrapText="1"/>
    </xf>
    <xf numFmtId="0" fontId="14" fillId="3" borderId="6" xfId="0" applyFont="1" applyFill="1" applyBorder="1" applyAlignment="1">
      <alignment horizontal="center" vertical="center" textRotation="90" wrapText="1"/>
    </xf>
    <xf numFmtId="0" fontId="16" fillId="2" borderId="6" xfId="0" applyFont="1" applyFill="1" applyBorder="1" applyAlignment="1">
      <alignment horizontal="center" vertical="center" wrapText="1"/>
    </xf>
    <xf numFmtId="0" fontId="20" fillId="2" borderId="0" xfId="0" applyFont="1" applyFill="1" applyAlignment="1">
      <alignment horizontal="center" vertical="center" wrapText="1"/>
    </xf>
    <xf numFmtId="0" fontId="18" fillId="2" borderId="0" xfId="0" applyFont="1" applyFill="1" applyAlignment="1">
      <alignment vertical="center" wrapText="1"/>
    </xf>
    <xf numFmtId="0" fontId="3" fillId="7" borderId="0" xfId="0" applyFont="1" applyFill="1" applyBorder="1" applyAlignment="1">
      <alignment horizontal="center" vertical="center" textRotation="90" wrapText="1"/>
    </xf>
    <xf numFmtId="0" fontId="15" fillId="2" borderId="0" xfId="0" applyFont="1" applyFill="1" applyAlignment="1">
      <alignment textRotation="90" wrapText="1"/>
    </xf>
    <xf numFmtId="0" fontId="5" fillId="2" borderId="0" xfId="0" applyFont="1" applyFill="1" applyAlignment="1">
      <alignment/>
    </xf>
    <xf numFmtId="0" fontId="21" fillId="2" borderId="0" xfId="0" applyFont="1" applyFill="1" applyAlignment="1">
      <alignment/>
    </xf>
    <xf numFmtId="0" fontId="0" fillId="7" borderId="0" xfId="0" applyFill="1" applyAlignment="1">
      <alignment/>
    </xf>
    <xf numFmtId="0" fontId="0" fillId="3" borderId="25" xfId="0" applyFont="1" applyFill="1" applyBorder="1" applyAlignment="1">
      <alignment horizontal="center" wrapText="1"/>
    </xf>
    <xf numFmtId="0" fontId="0" fillId="0" borderId="22" xfId="0" applyFont="1" applyBorder="1" applyAlignment="1">
      <alignment horizontal="center"/>
    </xf>
    <xf numFmtId="0" fontId="0" fillId="0" borderId="21" xfId="0" applyBorder="1" applyAlignment="1">
      <alignment horizontal="center" vertical="center" textRotation="90" wrapText="1"/>
    </xf>
    <xf numFmtId="0" fontId="0" fillId="0" borderId="23" xfId="0" applyBorder="1" applyAlignment="1">
      <alignment horizontal="center" vertical="center" textRotation="90"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3" xfId="0" applyBorder="1" applyAlignment="1">
      <alignment horizontal="center" vertical="center"/>
    </xf>
    <xf numFmtId="0" fontId="0" fillId="0" borderId="23" xfId="0" applyBorder="1" applyAlignment="1">
      <alignment horizontal="center" vertical="center" wrapText="1"/>
    </xf>
    <xf numFmtId="0" fontId="4" fillId="2" borderId="27" xfId="0" applyFont="1" applyFill="1" applyBorder="1" applyAlignment="1">
      <alignment/>
    </xf>
    <xf numFmtId="0" fontId="4" fillId="2" borderId="10" xfId="0" applyFont="1" applyFill="1" applyBorder="1" applyAlignment="1">
      <alignment/>
    </xf>
    <xf numFmtId="0" fontId="14" fillId="7" borderId="0" xfId="0" applyFont="1" applyFill="1" applyBorder="1" applyAlignment="1">
      <alignment horizontal="center" vertical="center" textRotation="90"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9" fillId="3" borderId="26" xfId="0" applyFont="1" applyFill="1" applyBorder="1" applyAlignment="1">
      <alignment horizontal="center" wrapText="1"/>
    </xf>
    <xf numFmtId="0" fontId="3" fillId="2" borderId="18" xfId="0" applyFont="1" applyFill="1" applyBorder="1" applyAlignment="1">
      <alignment horizontal="center"/>
    </xf>
    <xf numFmtId="0" fontId="17" fillId="4" borderId="28" xfId="0" applyNumberFormat="1" applyFont="1" applyFill="1" applyBorder="1" applyAlignment="1" applyProtection="1">
      <alignment horizontal="center" vertical="center" wrapText="1"/>
      <protection locked="0"/>
    </xf>
    <xf numFmtId="0" fontId="17" fillId="4" borderId="29" xfId="0" applyNumberFormat="1" applyFont="1" applyFill="1" applyBorder="1" applyAlignment="1" applyProtection="1">
      <alignment horizontal="center" vertical="center" wrapText="1"/>
      <protection locked="0"/>
    </xf>
    <xf numFmtId="0" fontId="17" fillId="4" borderId="30" xfId="0" applyNumberFormat="1" applyFont="1" applyFill="1" applyBorder="1" applyAlignment="1" applyProtection="1">
      <alignment horizontal="center" vertical="center" wrapText="1"/>
      <protection locked="0"/>
    </xf>
    <xf numFmtId="0" fontId="17" fillId="4" borderId="31" xfId="0" applyNumberFormat="1" applyFont="1" applyFill="1" applyBorder="1" applyAlignment="1" applyProtection="1">
      <alignment horizontal="center" vertical="center" wrapText="1"/>
      <protection locked="0"/>
    </xf>
    <xf numFmtId="0" fontId="0" fillId="3" borderId="26" xfId="0" applyFont="1" applyFill="1" applyBorder="1" applyAlignment="1">
      <alignment horizontal="right" wrapText="1"/>
    </xf>
    <xf numFmtId="0" fontId="0" fillId="3" borderId="24" xfId="0" applyFont="1" applyFill="1" applyBorder="1" applyAlignment="1">
      <alignment horizontal="right" wrapText="1"/>
    </xf>
    <xf numFmtId="0" fontId="17" fillId="4" borderId="0" xfId="0" applyNumberFormat="1" applyFont="1" applyFill="1" applyBorder="1" applyAlignment="1" applyProtection="1">
      <alignment horizontal="center" vertical="center" wrapText="1"/>
      <protection locked="0"/>
    </xf>
    <xf numFmtId="0" fontId="3" fillId="7" borderId="19" xfId="0" applyFont="1" applyFill="1" applyBorder="1" applyAlignment="1">
      <alignment horizontal="center" vertical="center" textRotation="90" wrapText="1"/>
    </xf>
    <xf numFmtId="0" fontId="0" fillId="3" borderId="25" xfId="0" applyFont="1" applyFill="1" applyBorder="1" applyAlignment="1">
      <alignment horizontal="right" wrapText="1"/>
    </xf>
    <xf numFmtId="0" fontId="3" fillId="7" borderId="21" xfId="0" applyFont="1" applyFill="1" applyBorder="1" applyAlignment="1">
      <alignment horizontal="center" vertical="center" textRotation="90" wrapText="1"/>
    </xf>
    <xf numFmtId="0" fontId="12" fillId="2" borderId="0" xfId="0" applyFont="1" applyFill="1" applyAlignment="1">
      <alignment/>
    </xf>
    <xf numFmtId="0" fontId="22" fillId="3" borderId="26" xfId="0" applyFont="1" applyFill="1" applyBorder="1" applyAlignment="1">
      <alignment horizontal="right" wrapText="1"/>
    </xf>
    <xf numFmtId="0" fontId="22" fillId="3" borderId="24" xfId="0" applyFont="1" applyFill="1" applyBorder="1" applyAlignment="1">
      <alignment horizontal="right" wrapText="1"/>
    </xf>
    <xf numFmtId="0" fontId="3" fillId="7" borderId="23" xfId="0" applyFont="1" applyFill="1" applyBorder="1" applyAlignment="1">
      <alignment horizontal="center" vertical="center" textRotation="90" wrapText="1"/>
    </xf>
    <xf numFmtId="0" fontId="12" fillId="0" borderId="22" xfId="0" applyFont="1" applyBorder="1" applyAlignment="1">
      <alignment horizontal="center" vertical="center"/>
    </xf>
    <xf numFmtId="0" fontId="0" fillId="0" borderId="22" xfId="0" applyBorder="1" applyAlignment="1">
      <alignment/>
    </xf>
    <xf numFmtId="0" fontId="12" fillId="3" borderId="18" xfId="0" applyFont="1" applyFill="1" applyBorder="1" applyAlignment="1">
      <alignment horizontal="center"/>
    </xf>
    <xf numFmtId="0" fontId="19" fillId="3" borderId="26" xfId="0" applyFont="1" applyFill="1" applyBorder="1" applyAlignment="1">
      <alignment horizontal="right" wrapText="1"/>
    </xf>
    <xf numFmtId="0" fontId="19" fillId="3" borderId="24" xfId="0" applyFont="1" applyFill="1" applyBorder="1" applyAlignment="1">
      <alignment horizontal="right" wrapText="1"/>
    </xf>
    <xf numFmtId="0" fontId="3" fillId="7" borderId="32" xfId="0" applyFont="1" applyFill="1" applyBorder="1" applyAlignment="1">
      <alignment horizontal="center" vertical="center" textRotation="90"/>
    </xf>
    <xf numFmtId="0" fontId="3" fillId="7" borderId="19" xfId="0" applyFont="1" applyFill="1" applyBorder="1" applyAlignment="1">
      <alignment horizontal="center" vertical="center" textRotation="90" wrapText="1"/>
    </xf>
    <xf numFmtId="0" fontId="19" fillId="3" borderId="25" xfId="0" applyFont="1" applyFill="1" applyBorder="1" applyAlignment="1">
      <alignment horizontal="right" wrapText="1"/>
    </xf>
    <xf numFmtId="0" fontId="16" fillId="2" borderId="0" xfId="0" applyFont="1" applyFill="1" applyBorder="1" applyAlignment="1">
      <alignment horizontal="center" vertical="center" wrapText="1"/>
    </xf>
    <xf numFmtId="0" fontId="4" fillId="0" borderId="19" xfId="0" applyFont="1" applyBorder="1" applyAlignment="1">
      <alignment horizontal="center" vertical="center" textRotation="90" wrapText="1"/>
    </xf>
    <xf numFmtId="0" fontId="3" fillId="2" borderId="33" xfId="0" applyFont="1" applyFill="1" applyBorder="1" applyAlignment="1">
      <alignment horizontal="center"/>
    </xf>
    <xf numFmtId="0" fontId="4" fillId="0" borderId="19" xfId="0" applyFont="1" applyBorder="1" applyAlignment="1">
      <alignment horizontal="center" vertical="center" textRotation="90"/>
    </xf>
    <xf numFmtId="0" fontId="12" fillId="3" borderId="33" xfId="0" applyFont="1" applyFill="1" applyBorder="1" applyAlignment="1">
      <alignment horizontal="center" vertical="center" wrapText="1"/>
    </xf>
    <xf numFmtId="0" fontId="4" fillId="0" borderId="21" xfId="0" applyFont="1" applyBorder="1" applyAlignment="1">
      <alignment horizontal="center" vertical="center" textRotation="90"/>
    </xf>
    <xf numFmtId="0" fontId="0" fillId="2" borderId="0" xfId="0" applyFont="1" applyFill="1" applyAlignment="1">
      <alignment horizontal="right"/>
    </xf>
    <xf numFmtId="0" fontId="4" fillId="0" borderId="23" xfId="0" applyFont="1" applyBorder="1" applyAlignment="1">
      <alignment horizontal="center" vertical="center" textRotation="90"/>
    </xf>
    <xf numFmtId="0" fontId="4" fillId="0" borderId="0" xfId="0" applyFont="1" applyBorder="1" applyAlignment="1">
      <alignment horizontal="center" vertical="center" textRotation="90"/>
    </xf>
    <xf numFmtId="0" fontId="0" fillId="0" borderId="0" xfId="0" applyBorder="1" applyAlignment="1">
      <alignment horizontal="center" vertical="center"/>
    </xf>
    <xf numFmtId="0" fontId="14" fillId="3" borderId="19" xfId="0" applyFont="1" applyFill="1" applyBorder="1" applyAlignment="1">
      <alignment vertical="center" textRotation="90" wrapText="1"/>
    </xf>
    <xf numFmtId="0" fontId="14" fillId="3" borderId="21" xfId="0" applyFont="1" applyFill="1" applyBorder="1" applyAlignment="1">
      <alignment vertical="center" textRotation="90" wrapText="1"/>
    </xf>
    <xf numFmtId="0" fontId="14" fillId="3" borderId="23" xfId="0" applyFont="1" applyFill="1" applyBorder="1" applyAlignment="1">
      <alignment vertical="center" textRotation="90" wrapText="1"/>
    </xf>
    <xf numFmtId="0" fontId="4" fillId="2" borderId="0" xfId="0" applyFont="1" applyFill="1" applyAlignment="1">
      <alignment horizontal="center"/>
    </xf>
    <xf numFmtId="0" fontId="23" fillId="2" borderId="0" xfId="0" applyFont="1" applyFill="1" applyAlignment="1">
      <alignment horizontal="center" vertical="center" wrapText="1"/>
    </xf>
    <xf numFmtId="0" fontId="14" fillId="3" borderId="0" xfId="0" applyFont="1" applyFill="1" applyBorder="1" applyAlignment="1">
      <alignment horizontal="center" vertical="center" textRotation="90"/>
    </xf>
    <xf numFmtId="0" fontId="0" fillId="2" borderId="19" xfId="0" applyFill="1" applyBorder="1" applyAlignment="1">
      <alignment/>
    </xf>
    <xf numFmtId="0" fontId="17" fillId="4" borderId="19" xfId="0" applyNumberFormat="1" applyFont="1" applyFill="1" applyBorder="1" applyAlignment="1" applyProtection="1">
      <alignment horizontal="center" vertical="center" wrapText="1"/>
      <protection locked="0"/>
    </xf>
    <xf numFmtId="0" fontId="4" fillId="0" borderId="19" xfId="0" applyFont="1" applyBorder="1" applyAlignment="1">
      <alignment horizontal="center" vertical="center" wrapText="1"/>
    </xf>
    <xf numFmtId="0" fontId="12" fillId="0" borderId="18" xfId="0" applyFont="1" applyBorder="1" applyAlignment="1">
      <alignment horizontal="center"/>
    </xf>
    <xf numFmtId="0" fontId="0" fillId="0" borderId="2" xfId="0"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12" fillId="3" borderId="34" xfId="0" applyFont="1" applyFill="1" applyBorder="1" applyAlignment="1">
      <alignment horizontal="center" vertical="center" wrapText="1"/>
    </xf>
    <xf numFmtId="0" fontId="4" fillId="2" borderId="11" xfId="0" applyFont="1" applyFill="1" applyBorder="1" applyAlignment="1">
      <alignment/>
    </xf>
    <xf numFmtId="0" fontId="14" fillId="8" borderId="0" xfId="0" applyFont="1" applyFill="1" applyAlignment="1">
      <alignment textRotation="90" wrapText="1"/>
    </xf>
    <xf numFmtId="0" fontId="4" fillId="3" borderId="18" xfId="0" applyFont="1" applyFill="1" applyBorder="1" applyAlignment="1">
      <alignment horizontal="center"/>
    </xf>
    <xf numFmtId="0" fontId="17" fillId="4" borderId="35" xfId="0" applyNumberFormat="1" applyFont="1" applyFill="1" applyBorder="1" applyAlignment="1" applyProtection="1">
      <alignment horizontal="center" vertical="center" wrapText="1"/>
      <protection locked="0"/>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0" fillId="0" borderId="21" xfId="0" applyBorder="1" applyAlignment="1">
      <alignment horizontal="center" vertical="center" textRotation="90"/>
    </xf>
    <xf numFmtId="0" fontId="0" fillId="0" borderId="23" xfId="0" applyBorder="1" applyAlignment="1">
      <alignment horizontal="center" vertical="center" textRotation="90"/>
    </xf>
    <xf numFmtId="0" fontId="3" fillId="2" borderId="0" xfId="0" applyFont="1" applyFill="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19050</xdr:rowOff>
    </xdr:from>
    <xdr:to>
      <xdr:col>0</xdr:col>
      <xdr:colOff>571500</xdr:colOff>
      <xdr:row>54</xdr:row>
      <xdr:rowOff>9525</xdr:rowOff>
    </xdr:to>
    <xdr:grpSp>
      <xdr:nvGrpSpPr>
        <xdr:cNvPr id="1" name="Group 5"/>
        <xdr:cNvGrpSpPr>
          <a:grpSpLocks/>
        </xdr:cNvGrpSpPr>
      </xdr:nvGrpSpPr>
      <xdr:grpSpPr>
        <a:xfrm>
          <a:off x="104775" y="180975"/>
          <a:ext cx="466725" cy="8572500"/>
          <a:chOff x="83" y="19"/>
          <a:chExt cx="49" cy="900"/>
        </a:xfrm>
        <a:solidFill>
          <a:srgbClr val="FFFFFF"/>
        </a:solidFill>
      </xdr:grpSpPr>
      <xdr:sp>
        <xdr:nvSpPr>
          <xdr:cNvPr id="2" name="AutoShape 1"/>
          <xdr:cNvSpPr>
            <a:spLocks/>
          </xdr:cNvSpPr>
        </xdr:nvSpPr>
        <xdr:spPr>
          <a:xfrm>
            <a:off x="84" y="91"/>
            <a:ext cx="48" cy="828"/>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2"/>
          <xdr:cNvSpPr>
            <a:spLocks/>
          </xdr:cNvSpPr>
        </xdr:nvSpPr>
        <xdr:spPr>
          <a:xfrm>
            <a:off x="83" y="55"/>
            <a:ext cx="48" cy="36"/>
          </a:xfrm>
          <a:prstGeom prst="rect">
            <a:avLst/>
          </a:prstGeom>
          <a:solidFill>
            <a:srgbClr val="80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3"/>
          <xdr:cNvSpPr>
            <a:spLocks/>
          </xdr:cNvSpPr>
        </xdr:nvSpPr>
        <xdr:spPr>
          <a:xfrm>
            <a:off x="83" y="19"/>
            <a:ext cx="48" cy="36"/>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314325</xdr:colOff>
      <xdr:row>19</xdr:row>
      <xdr:rowOff>0</xdr:rowOff>
    </xdr:from>
    <xdr:to>
      <xdr:col>7</xdr:col>
      <xdr:colOff>523875</xdr:colOff>
      <xdr:row>25</xdr:row>
      <xdr:rowOff>85725</xdr:rowOff>
    </xdr:to>
    <xdr:sp>
      <xdr:nvSpPr>
        <xdr:cNvPr id="5" name="TextBox 4"/>
        <xdr:cNvSpPr txBox="1">
          <a:spLocks noChangeArrowheads="1"/>
        </xdr:cNvSpPr>
      </xdr:nvSpPr>
      <xdr:spPr>
        <a:xfrm>
          <a:off x="962025" y="3076575"/>
          <a:ext cx="4772025" cy="1057275"/>
        </a:xfrm>
        <a:prstGeom prst="rect">
          <a:avLst/>
        </a:prstGeom>
        <a:noFill/>
        <a:ln w="9525" cmpd="sng">
          <a:noFill/>
        </a:ln>
      </xdr:spPr>
      <xdr:txBody>
        <a:bodyPr vertOverflow="clip" wrap="square"/>
        <a:p>
          <a:pPr algn="ctr">
            <a:defRPr/>
          </a:pPr>
          <a:r>
            <a:rPr lang="en-US" cap="none" sz="2800" b="1" i="0" u="none" baseline="0">
              <a:latin typeface="Arial"/>
              <a:ea typeface="Arial"/>
              <a:cs typeface="Arial"/>
            </a:rPr>
            <a:t>Programa Operativo Anual ICATSON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0</xdr:row>
      <xdr:rowOff>0</xdr:rowOff>
    </xdr:from>
    <xdr:to>
      <xdr:col>6</xdr:col>
      <xdr:colOff>0</xdr:colOff>
      <xdr:row>0</xdr:row>
      <xdr:rowOff>0</xdr:rowOff>
    </xdr:to>
    <xdr:sp>
      <xdr:nvSpPr>
        <xdr:cNvPr id="1" name="AutoShape 1"/>
        <xdr:cNvSpPr>
          <a:spLocks/>
        </xdr:cNvSpPr>
      </xdr:nvSpPr>
      <xdr:spPr>
        <a:xfrm>
          <a:off x="46291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2" name="AutoShape 2"/>
        <xdr:cNvSpPr>
          <a:spLocks/>
        </xdr:cNvSpPr>
      </xdr:nvSpPr>
      <xdr:spPr>
        <a:xfrm>
          <a:off x="9324975"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3" name="AutoShape 3"/>
        <xdr:cNvSpPr>
          <a:spLocks/>
        </xdr:cNvSpPr>
      </xdr:nvSpPr>
      <xdr:spPr>
        <a:xfrm>
          <a:off x="67818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4" name="AutoShape 4"/>
        <xdr:cNvSpPr>
          <a:spLocks/>
        </xdr:cNvSpPr>
      </xdr:nvSpPr>
      <xdr:spPr>
        <a:xfrm>
          <a:off x="52006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5" name="AutoShape 5"/>
        <xdr:cNvSpPr>
          <a:spLocks/>
        </xdr:cNvSpPr>
      </xdr:nvSpPr>
      <xdr:spPr>
        <a:xfrm>
          <a:off x="9372600"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0</xdr:row>
      <xdr:rowOff>0</xdr:rowOff>
    </xdr:from>
    <xdr:to>
      <xdr:col>6</xdr:col>
      <xdr:colOff>0</xdr:colOff>
      <xdr:row>0</xdr:row>
      <xdr:rowOff>0</xdr:rowOff>
    </xdr:to>
    <xdr:sp>
      <xdr:nvSpPr>
        <xdr:cNvPr id="6" name="AutoShape 6"/>
        <xdr:cNvSpPr>
          <a:spLocks/>
        </xdr:cNvSpPr>
      </xdr:nvSpPr>
      <xdr:spPr>
        <a:xfrm>
          <a:off x="46291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7" name="AutoShape 7"/>
        <xdr:cNvSpPr>
          <a:spLocks/>
        </xdr:cNvSpPr>
      </xdr:nvSpPr>
      <xdr:spPr>
        <a:xfrm>
          <a:off x="9324975"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8" name="AutoShape 8"/>
        <xdr:cNvSpPr>
          <a:spLocks/>
        </xdr:cNvSpPr>
      </xdr:nvSpPr>
      <xdr:spPr>
        <a:xfrm>
          <a:off x="67818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9" name="AutoShape 9"/>
        <xdr:cNvSpPr>
          <a:spLocks/>
        </xdr:cNvSpPr>
      </xdr:nvSpPr>
      <xdr:spPr>
        <a:xfrm>
          <a:off x="52006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10" name="AutoShape 10"/>
        <xdr:cNvSpPr>
          <a:spLocks/>
        </xdr:cNvSpPr>
      </xdr:nvSpPr>
      <xdr:spPr>
        <a:xfrm>
          <a:off x="9372600"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2</xdr:col>
      <xdr:colOff>1781175</xdr:colOff>
      <xdr:row>0</xdr:row>
      <xdr:rowOff>0</xdr:rowOff>
    </xdr:to>
    <xdr:sp>
      <xdr:nvSpPr>
        <xdr:cNvPr id="11" name="TextBox 11"/>
        <xdr:cNvSpPr txBox="1">
          <a:spLocks noChangeArrowheads="1"/>
        </xdr:cNvSpPr>
      </xdr:nvSpPr>
      <xdr:spPr>
        <a:xfrm>
          <a:off x="276225" y="0"/>
          <a:ext cx="2305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Operar un sistema de evaluación objetivo y confiable, que permita la toma de decisiones oportunas y pertinentes orientadas al logro de los objetivos y metas institucionales, ampliando la cobertura y el servicio de capacitación para el trabajo con calidad, buscando la disminución de la deserción y reprobación así como el aumento de la eficiencia terminal. Contar con planes, programas de estudio y materiales de apoyo didáctico, actualizados y pertinentes que fundamenten el desarrollo académico del Instituto.
</a:t>
          </a:r>
        </a:p>
      </xdr:txBody>
    </xdr:sp>
    <xdr:clientData/>
  </xdr:twoCellAnchor>
  <xdr:twoCellAnchor>
    <xdr:from>
      <xdr:col>10</xdr:col>
      <xdr:colOff>523875</xdr:colOff>
      <xdr:row>0</xdr:row>
      <xdr:rowOff>0</xdr:rowOff>
    </xdr:from>
    <xdr:to>
      <xdr:col>11</xdr:col>
      <xdr:colOff>47625</xdr:colOff>
      <xdr:row>0</xdr:row>
      <xdr:rowOff>0</xdr:rowOff>
    </xdr:to>
    <xdr:sp>
      <xdr:nvSpPr>
        <xdr:cNvPr id="12" name="AutoShape 12"/>
        <xdr:cNvSpPr>
          <a:spLocks/>
        </xdr:cNvSpPr>
      </xdr:nvSpPr>
      <xdr:spPr>
        <a:xfrm>
          <a:off x="9324975"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13" name="AutoShape 13"/>
        <xdr:cNvSpPr>
          <a:spLocks/>
        </xdr:cNvSpPr>
      </xdr:nvSpPr>
      <xdr:spPr>
        <a:xfrm>
          <a:off x="52006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2</xdr:col>
      <xdr:colOff>1714500</xdr:colOff>
      <xdr:row>0</xdr:row>
      <xdr:rowOff>0</xdr:rowOff>
    </xdr:to>
    <xdr:sp>
      <xdr:nvSpPr>
        <xdr:cNvPr id="14" name="TextBox 14"/>
        <xdr:cNvSpPr txBox="1">
          <a:spLocks noChangeArrowheads="1"/>
        </xdr:cNvSpPr>
      </xdr:nvSpPr>
      <xdr:spPr>
        <a:xfrm>
          <a:off x="295275" y="0"/>
          <a:ext cx="2219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Proporcionar servicios de capacitación especializada para y en el trabajo; acorde a las necesidades crecientes del mercado laboral, desarrollando las competencias laborales de los capacitandos, logrando el egreso de personal altamente capacitado tanto en lo practico como  en conocimientos teóricos, con un alto sentido de responsabilidad social.
</a:t>
          </a:r>
        </a:p>
      </xdr:txBody>
    </xdr:sp>
    <xdr:clientData/>
  </xdr:twoCellAnchor>
  <xdr:twoCellAnchor>
    <xdr:from>
      <xdr:col>4</xdr:col>
      <xdr:colOff>752475</xdr:colOff>
      <xdr:row>0</xdr:row>
      <xdr:rowOff>0</xdr:rowOff>
    </xdr:from>
    <xdr:to>
      <xdr:col>6</xdr:col>
      <xdr:colOff>0</xdr:colOff>
      <xdr:row>0</xdr:row>
      <xdr:rowOff>0</xdr:rowOff>
    </xdr:to>
    <xdr:sp>
      <xdr:nvSpPr>
        <xdr:cNvPr id="15" name="AutoShape 15"/>
        <xdr:cNvSpPr>
          <a:spLocks/>
        </xdr:cNvSpPr>
      </xdr:nvSpPr>
      <xdr:spPr>
        <a:xfrm>
          <a:off x="46291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16" name="AutoShape 16"/>
        <xdr:cNvSpPr>
          <a:spLocks/>
        </xdr:cNvSpPr>
      </xdr:nvSpPr>
      <xdr:spPr>
        <a:xfrm>
          <a:off x="9324975"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17" name="AutoShape 17"/>
        <xdr:cNvSpPr>
          <a:spLocks/>
        </xdr:cNvSpPr>
      </xdr:nvSpPr>
      <xdr:spPr>
        <a:xfrm>
          <a:off x="67818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18" name="AutoShape 18"/>
        <xdr:cNvSpPr>
          <a:spLocks/>
        </xdr:cNvSpPr>
      </xdr:nvSpPr>
      <xdr:spPr>
        <a:xfrm>
          <a:off x="52006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19" name="AutoShape 19"/>
        <xdr:cNvSpPr>
          <a:spLocks/>
        </xdr:cNvSpPr>
      </xdr:nvSpPr>
      <xdr:spPr>
        <a:xfrm>
          <a:off x="9372600"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2</xdr:col>
      <xdr:colOff>1390650</xdr:colOff>
      <xdr:row>0</xdr:row>
      <xdr:rowOff>0</xdr:rowOff>
    </xdr:to>
    <xdr:sp>
      <xdr:nvSpPr>
        <xdr:cNvPr id="20" name="TextBox 20"/>
        <xdr:cNvSpPr txBox="1">
          <a:spLocks noChangeArrowheads="1"/>
        </xdr:cNvSpPr>
      </xdr:nvSpPr>
      <xdr:spPr>
        <a:xfrm>
          <a:off x="304800" y="0"/>
          <a:ext cx="1885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Consolidar y posicionar a la Institución en el ámbito del sector productivo y social a través de un aparato de vinculación fortalecido.
</a:t>
          </a:r>
        </a:p>
      </xdr:txBody>
    </xdr:sp>
    <xdr:clientData/>
  </xdr:twoCellAnchor>
  <xdr:twoCellAnchor>
    <xdr:from>
      <xdr:col>4</xdr:col>
      <xdr:colOff>752475</xdr:colOff>
      <xdr:row>0</xdr:row>
      <xdr:rowOff>0</xdr:rowOff>
    </xdr:from>
    <xdr:to>
      <xdr:col>6</xdr:col>
      <xdr:colOff>0</xdr:colOff>
      <xdr:row>0</xdr:row>
      <xdr:rowOff>0</xdr:rowOff>
    </xdr:to>
    <xdr:sp>
      <xdr:nvSpPr>
        <xdr:cNvPr id="21" name="AutoShape 21"/>
        <xdr:cNvSpPr>
          <a:spLocks/>
        </xdr:cNvSpPr>
      </xdr:nvSpPr>
      <xdr:spPr>
        <a:xfrm>
          <a:off x="46291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22" name="AutoShape 22"/>
        <xdr:cNvSpPr>
          <a:spLocks/>
        </xdr:cNvSpPr>
      </xdr:nvSpPr>
      <xdr:spPr>
        <a:xfrm>
          <a:off x="9324975"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23" name="AutoShape 23"/>
        <xdr:cNvSpPr>
          <a:spLocks/>
        </xdr:cNvSpPr>
      </xdr:nvSpPr>
      <xdr:spPr>
        <a:xfrm>
          <a:off x="67818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24" name="AutoShape 24"/>
        <xdr:cNvSpPr>
          <a:spLocks/>
        </xdr:cNvSpPr>
      </xdr:nvSpPr>
      <xdr:spPr>
        <a:xfrm>
          <a:off x="52006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25" name="AutoShape 25"/>
        <xdr:cNvSpPr>
          <a:spLocks/>
        </xdr:cNvSpPr>
      </xdr:nvSpPr>
      <xdr:spPr>
        <a:xfrm>
          <a:off x="9372600"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0</xdr:row>
      <xdr:rowOff>0</xdr:rowOff>
    </xdr:from>
    <xdr:to>
      <xdr:col>2</xdr:col>
      <xdr:colOff>1781175</xdr:colOff>
      <xdr:row>0</xdr:row>
      <xdr:rowOff>0</xdr:rowOff>
    </xdr:to>
    <xdr:sp>
      <xdr:nvSpPr>
        <xdr:cNvPr id="26" name="TextBox 26"/>
        <xdr:cNvSpPr txBox="1">
          <a:spLocks noChangeArrowheads="1"/>
        </xdr:cNvSpPr>
      </xdr:nvSpPr>
      <xdr:spPr>
        <a:xfrm>
          <a:off x="352425" y="0"/>
          <a:ext cx="22288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r>
            <a:rPr lang="en-US" cap="none" sz="1000" b="0" i="0" u="none" baseline="0">
              <a:latin typeface="Arial"/>
              <a:ea typeface="Arial"/>
              <a:cs typeface="Arial"/>
            </a:rPr>
            <a:t> Contar con instalaciones suficientes, pertinentes y en óptimas condiciones, así como equipo actualizado, acorde a los avances tecnológicos y los requerimientos de capacitación; mediante el diagnóstico, diseño y evaluación de la guía de equipamiento y propuesta de nuevos modelos de construcción.                                                * Consolidar un equipo humano comprometido con la misión institucional y en constante superación.
</a:t>
          </a:r>
        </a:p>
      </xdr:txBody>
    </xdr:sp>
    <xdr:clientData/>
  </xdr:twoCellAnchor>
  <xdr:twoCellAnchor>
    <xdr:from>
      <xdr:col>4</xdr:col>
      <xdr:colOff>752475</xdr:colOff>
      <xdr:row>0</xdr:row>
      <xdr:rowOff>0</xdr:rowOff>
    </xdr:from>
    <xdr:to>
      <xdr:col>6</xdr:col>
      <xdr:colOff>0</xdr:colOff>
      <xdr:row>0</xdr:row>
      <xdr:rowOff>0</xdr:rowOff>
    </xdr:to>
    <xdr:sp>
      <xdr:nvSpPr>
        <xdr:cNvPr id="27" name="AutoShape 27"/>
        <xdr:cNvSpPr>
          <a:spLocks/>
        </xdr:cNvSpPr>
      </xdr:nvSpPr>
      <xdr:spPr>
        <a:xfrm>
          <a:off x="46291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28" name="AutoShape 28"/>
        <xdr:cNvSpPr>
          <a:spLocks/>
        </xdr:cNvSpPr>
      </xdr:nvSpPr>
      <xdr:spPr>
        <a:xfrm>
          <a:off x="9324975"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29" name="AutoShape 29"/>
        <xdr:cNvSpPr>
          <a:spLocks/>
        </xdr:cNvSpPr>
      </xdr:nvSpPr>
      <xdr:spPr>
        <a:xfrm>
          <a:off x="67818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30" name="AutoShape 30"/>
        <xdr:cNvSpPr>
          <a:spLocks/>
        </xdr:cNvSpPr>
      </xdr:nvSpPr>
      <xdr:spPr>
        <a:xfrm>
          <a:off x="52006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31" name="AutoShape 31"/>
        <xdr:cNvSpPr>
          <a:spLocks/>
        </xdr:cNvSpPr>
      </xdr:nvSpPr>
      <xdr:spPr>
        <a:xfrm>
          <a:off x="9372600"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2</xdr:col>
      <xdr:colOff>1733550</xdr:colOff>
      <xdr:row>0</xdr:row>
      <xdr:rowOff>0</xdr:rowOff>
    </xdr:to>
    <xdr:sp>
      <xdr:nvSpPr>
        <xdr:cNvPr id="32" name="TextBox 32"/>
        <xdr:cNvSpPr txBox="1">
          <a:spLocks noChangeArrowheads="1"/>
        </xdr:cNvSpPr>
      </xdr:nvSpPr>
      <xdr:spPr>
        <a:xfrm>
          <a:off x="266700" y="0"/>
          <a:ext cx="2266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Propiciar la cultura de la planeación y desarrollo institucional, definiendo directrices y políticas que orienten claramente el eficaz funcionamiento de todas las áreas, hacia el logro de la misión y visión del Instituto.
</a:t>
          </a:r>
        </a:p>
      </xdr:txBody>
    </xdr:sp>
    <xdr:clientData/>
  </xdr:twoCellAnchor>
  <xdr:twoCellAnchor>
    <xdr:from>
      <xdr:col>3</xdr:col>
      <xdr:colOff>352425</xdr:colOff>
      <xdr:row>0</xdr:row>
      <xdr:rowOff>0</xdr:rowOff>
    </xdr:from>
    <xdr:to>
      <xdr:col>5</xdr:col>
      <xdr:colOff>19050</xdr:colOff>
      <xdr:row>0</xdr:row>
      <xdr:rowOff>0</xdr:rowOff>
    </xdr:to>
    <xdr:sp>
      <xdr:nvSpPr>
        <xdr:cNvPr id="33" name="AutoShape 33"/>
        <xdr:cNvSpPr>
          <a:spLocks/>
        </xdr:cNvSpPr>
      </xdr:nvSpPr>
      <xdr:spPr>
        <a:xfrm>
          <a:off x="2933700" y="0"/>
          <a:ext cx="227647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34" name="AutoShape 34"/>
        <xdr:cNvSpPr>
          <a:spLocks/>
        </xdr:cNvSpPr>
      </xdr:nvSpPr>
      <xdr:spPr>
        <a:xfrm>
          <a:off x="9324975"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35" name="AutoShape 35"/>
        <xdr:cNvSpPr>
          <a:spLocks/>
        </xdr:cNvSpPr>
      </xdr:nvSpPr>
      <xdr:spPr>
        <a:xfrm>
          <a:off x="67818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600075</xdr:colOff>
      <xdr:row>0</xdr:row>
      <xdr:rowOff>0</xdr:rowOff>
    </xdr:from>
    <xdr:to>
      <xdr:col>11</xdr:col>
      <xdr:colOff>28575</xdr:colOff>
      <xdr:row>0</xdr:row>
      <xdr:rowOff>0</xdr:rowOff>
    </xdr:to>
    <xdr:sp>
      <xdr:nvSpPr>
        <xdr:cNvPr id="36" name="AutoShape 36"/>
        <xdr:cNvSpPr>
          <a:spLocks/>
        </xdr:cNvSpPr>
      </xdr:nvSpPr>
      <xdr:spPr>
        <a:xfrm>
          <a:off x="9401175"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1638300</xdr:colOff>
      <xdr:row>22</xdr:row>
      <xdr:rowOff>0</xdr:rowOff>
    </xdr:from>
    <xdr:to>
      <xdr:col>10</xdr:col>
      <xdr:colOff>1638300</xdr:colOff>
      <xdr:row>22</xdr:row>
      <xdr:rowOff>0</xdr:rowOff>
    </xdr:to>
    <xdr:sp>
      <xdr:nvSpPr>
        <xdr:cNvPr id="37" name="AutoShape 37"/>
        <xdr:cNvSpPr>
          <a:spLocks/>
        </xdr:cNvSpPr>
      </xdr:nvSpPr>
      <xdr:spPr>
        <a:xfrm>
          <a:off x="10439400" y="9477375"/>
          <a:ext cx="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0</xdr:rowOff>
    </xdr:from>
    <xdr:to>
      <xdr:col>6</xdr:col>
      <xdr:colOff>0</xdr:colOff>
      <xdr:row>0</xdr:row>
      <xdr:rowOff>0</xdr:rowOff>
    </xdr:to>
    <xdr:sp>
      <xdr:nvSpPr>
        <xdr:cNvPr id="1" name="AutoShape 1"/>
        <xdr:cNvSpPr>
          <a:spLocks/>
        </xdr:cNvSpPr>
      </xdr:nvSpPr>
      <xdr:spPr>
        <a:xfrm>
          <a:off x="4495800" y="0"/>
          <a:ext cx="10763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2" name="AutoShape 2"/>
        <xdr:cNvSpPr>
          <a:spLocks/>
        </xdr:cNvSpPr>
      </xdr:nvSpPr>
      <xdr:spPr>
        <a:xfrm>
          <a:off x="9153525" y="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3" name="AutoShape 3"/>
        <xdr:cNvSpPr>
          <a:spLocks/>
        </xdr:cNvSpPr>
      </xdr:nvSpPr>
      <xdr:spPr>
        <a:xfrm>
          <a:off x="6086475"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4" name="AutoShape 4"/>
        <xdr:cNvSpPr>
          <a:spLocks/>
        </xdr:cNvSpPr>
      </xdr:nvSpPr>
      <xdr:spPr>
        <a:xfrm>
          <a:off x="4505325"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5" name="AutoShape 5"/>
        <xdr:cNvSpPr>
          <a:spLocks/>
        </xdr:cNvSpPr>
      </xdr:nvSpPr>
      <xdr:spPr>
        <a:xfrm>
          <a:off x="9201150" y="0"/>
          <a:ext cx="12954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0</xdr:row>
      <xdr:rowOff>0</xdr:rowOff>
    </xdr:from>
    <xdr:to>
      <xdr:col>6</xdr:col>
      <xdr:colOff>0</xdr:colOff>
      <xdr:row>0</xdr:row>
      <xdr:rowOff>0</xdr:rowOff>
    </xdr:to>
    <xdr:sp>
      <xdr:nvSpPr>
        <xdr:cNvPr id="6" name="AutoShape 6"/>
        <xdr:cNvSpPr>
          <a:spLocks/>
        </xdr:cNvSpPr>
      </xdr:nvSpPr>
      <xdr:spPr>
        <a:xfrm>
          <a:off x="4495800" y="0"/>
          <a:ext cx="10763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7" name="AutoShape 7"/>
        <xdr:cNvSpPr>
          <a:spLocks/>
        </xdr:cNvSpPr>
      </xdr:nvSpPr>
      <xdr:spPr>
        <a:xfrm>
          <a:off x="9153525" y="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8" name="AutoShape 8"/>
        <xdr:cNvSpPr>
          <a:spLocks/>
        </xdr:cNvSpPr>
      </xdr:nvSpPr>
      <xdr:spPr>
        <a:xfrm>
          <a:off x="6086475"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9" name="AutoShape 9"/>
        <xdr:cNvSpPr>
          <a:spLocks/>
        </xdr:cNvSpPr>
      </xdr:nvSpPr>
      <xdr:spPr>
        <a:xfrm>
          <a:off x="4505325"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10" name="AutoShape 10"/>
        <xdr:cNvSpPr>
          <a:spLocks/>
        </xdr:cNvSpPr>
      </xdr:nvSpPr>
      <xdr:spPr>
        <a:xfrm>
          <a:off x="9201150" y="0"/>
          <a:ext cx="12954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2</xdr:col>
      <xdr:colOff>1666875</xdr:colOff>
      <xdr:row>0</xdr:row>
      <xdr:rowOff>0</xdr:rowOff>
    </xdr:to>
    <xdr:sp>
      <xdr:nvSpPr>
        <xdr:cNvPr id="11" name="TextBox 11"/>
        <xdr:cNvSpPr txBox="1">
          <a:spLocks noChangeArrowheads="1"/>
        </xdr:cNvSpPr>
      </xdr:nvSpPr>
      <xdr:spPr>
        <a:xfrm>
          <a:off x="276225" y="0"/>
          <a:ext cx="2190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Operar un sistema de evaluación objetivo y confiable, que permita la toma de decisiones oportunas y pertinentes orientadas al logro de los objetivos y metas institucionales, ampliando la cobertura y el servicio de capacitación para el trabajo con calidad, buscando la disminución de la deserción y reprobación así como el aumento de la eficiencia terminal. Contar con planes, programas de estudio y materiales de apoyo didáctico, actualizados y pertinentes que fundamenten el desarrollo académico del Instituto.
</a:t>
          </a:r>
        </a:p>
      </xdr:txBody>
    </xdr:sp>
    <xdr:clientData/>
  </xdr:twoCellAnchor>
  <xdr:twoCellAnchor>
    <xdr:from>
      <xdr:col>10</xdr:col>
      <xdr:colOff>523875</xdr:colOff>
      <xdr:row>0</xdr:row>
      <xdr:rowOff>0</xdr:rowOff>
    </xdr:from>
    <xdr:to>
      <xdr:col>11</xdr:col>
      <xdr:colOff>47625</xdr:colOff>
      <xdr:row>0</xdr:row>
      <xdr:rowOff>0</xdr:rowOff>
    </xdr:to>
    <xdr:sp>
      <xdr:nvSpPr>
        <xdr:cNvPr id="12" name="AutoShape 12"/>
        <xdr:cNvSpPr>
          <a:spLocks/>
        </xdr:cNvSpPr>
      </xdr:nvSpPr>
      <xdr:spPr>
        <a:xfrm>
          <a:off x="9153525" y="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13" name="AutoShape 13"/>
        <xdr:cNvSpPr>
          <a:spLocks/>
        </xdr:cNvSpPr>
      </xdr:nvSpPr>
      <xdr:spPr>
        <a:xfrm>
          <a:off x="4505325"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2</xdr:col>
      <xdr:colOff>1666875</xdr:colOff>
      <xdr:row>0</xdr:row>
      <xdr:rowOff>0</xdr:rowOff>
    </xdr:to>
    <xdr:sp>
      <xdr:nvSpPr>
        <xdr:cNvPr id="14" name="TextBox 14"/>
        <xdr:cNvSpPr txBox="1">
          <a:spLocks noChangeArrowheads="1"/>
        </xdr:cNvSpPr>
      </xdr:nvSpPr>
      <xdr:spPr>
        <a:xfrm>
          <a:off x="295275" y="0"/>
          <a:ext cx="2171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Proporcionar servicios de capacitación especializada para y en el trabajo; acorde a las necesidades crecientes del mercado laboral, desarrollando las competencias laborales de los capacitandos, logrando el egreso de personal altamente capacitado tanto en lo practico como  en conocimientos teóricos, con un alto sentido de responsabilidad social.
</a:t>
          </a:r>
        </a:p>
      </xdr:txBody>
    </xdr:sp>
    <xdr:clientData/>
  </xdr:twoCellAnchor>
  <xdr:twoCellAnchor>
    <xdr:from>
      <xdr:col>4</xdr:col>
      <xdr:colOff>733425</xdr:colOff>
      <xdr:row>0</xdr:row>
      <xdr:rowOff>0</xdr:rowOff>
    </xdr:from>
    <xdr:to>
      <xdr:col>6</xdr:col>
      <xdr:colOff>0</xdr:colOff>
      <xdr:row>0</xdr:row>
      <xdr:rowOff>0</xdr:rowOff>
    </xdr:to>
    <xdr:sp>
      <xdr:nvSpPr>
        <xdr:cNvPr id="15" name="AutoShape 15"/>
        <xdr:cNvSpPr>
          <a:spLocks/>
        </xdr:cNvSpPr>
      </xdr:nvSpPr>
      <xdr:spPr>
        <a:xfrm>
          <a:off x="4495800" y="0"/>
          <a:ext cx="10763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16" name="AutoShape 16"/>
        <xdr:cNvSpPr>
          <a:spLocks/>
        </xdr:cNvSpPr>
      </xdr:nvSpPr>
      <xdr:spPr>
        <a:xfrm>
          <a:off x="9153525" y="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17" name="AutoShape 17"/>
        <xdr:cNvSpPr>
          <a:spLocks/>
        </xdr:cNvSpPr>
      </xdr:nvSpPr>
      <xdr:spPr>
        <a:xfrm>
          <a:off x="6086475"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18" name="AutoShape 18"/>
        <xdr:cNvSpPr>
          <a:spLocks/>
        </xdr:cNvSpPr>
      </xdr:nvSpPr>
      <xdr:spPr>
        <a:xfrm>
          <a:off x="4505325"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19" name="AutoShape 19"/>
        <xdr:cNvSpPr>
          <a:spLocks/>
        </xdr:cNvSpPr>
      </xdr:nvSpPr>
      <xdr:spPr>
        <a:xfrm>
          <a:off x="9201150" y="0"/>
          <a:ext cx="12954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2</xdr:col>
      <xdr:colOff>1390650</xdr:colOff>
      <xdr:row>0</xdr:row>
      <xdr:rowOff>0</xdr:rowOff>
    </xdr:to>
    <xdr:sp>
      <xdr:nvSpPr>
        <xdr:cNvPr id="20" name="TextBox 20"/>
        <xdr:cNvSpPr txBox="1">
          <a:spLocks noChangeArrowheads="1"/>
        </xdr:cNvSpPr>
      </xdr:nvSpPr>
      <xdr:spPr>
        <a:xfrm>
          <a:off x="304800" y="0"/>
          <a:ext cx="1885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Consolidar y posicionar a la Institución en el ámbito del sector productivo y social a través de un aparato de vinculación fortalecido.
</a:t>
          </a:r>
        </a:p>
      </xdr:txBody>
    </xdr:sp>
    <xdr:clientData/>
  </xdr:twoCellAnchor>
  <xdr:twoCellAnchor>
    <xdr:from>
      <xdr:col>4</xdr:col>
      <xdr:colOff>733425</xdr:colOff>
      <xdr:row>0</xdr:row>
      <xdr:rowOff>0</xdr:rowOff>
    </xdr:from>
    <xdr:to>
      <xdr:col>6</xdr:col>
      <xdr:colOff>0</xdr:colOff>
      <xdr:row>0</xdr:row>
      <xdr:rowOff>0</xdr:rowOff>
    </xdr:to>
    <xdr:sp>
      <xdr:nvSpPr>
        <xdr:cNvPr id="21" name="AutoShape 21"/>
        <xdr:cNvSpPr>
          <a:spLocks/>
        </xdr:cNvSpPr>
      </xdr:nvSpPr>
      <xdr:spPr>
        <a:xfrm>
          <a:off x="4495800" y="0"/>
          <a:ext cx="10763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22" name="AutoShape 22"/>
        <xdr:cNvSpPr>
          <a:spLocks/>
        </xdr:cNvSpPr>
      </xdr:nvSpPr>
      <xdr:spPr>
        <a:xfrm>
          <a:off x="9153525" y="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23" name="AutoShape 23"/>
        <xdr:cNvSpPr>
          <a:spLocks/>
        </xdr:cNvSpPr>
      </xdr:nvSpPr>
      <xdr:spPr>
        <a:xfrm>
          <a:off x="6086475"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24" name="AutoShape 24"/>
        <xdr:cNvSpPr>
          <a:spLocks/>
        </xdr:cNvSpPr>
      </xdr:nvSpPr>
      <xdr:spPr>
        <a:xfrm>
          <a:off x="4505325"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25" name="AutoShape 25"/>
        <xdr:cNvSpPr>
          <a:spLocks/>
        </xdr:cNvSpPr>
      </xdr:nvSpPr>
      <xdr:spPr>
        <a:xfrm>
          <a:off x="9201150" y="0"/>
          <a:ext cx="12954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0</xdr:row>
      <xdr:rowOff>0</xdr:rowOff>
    </xdr:from>
    <xdr:to>
      <xdr:col>2</xdr:col>
      <xdr:colOff>1666875</xdr:colOff>
      <xdr:row>0</xdr:row>
      <xdr:rowOff>0</xdr:rowOff>
    </xdr:to>
    <xdr:sp>
      <xdr:nvSpPr>
        <xdr:cNvPr id="26" name="TextBox 26"/>
        <xdr:cNvSpPr txBox="1">
          <a:spLocks noChangeArrowheads="1"/>
        </xdr:cNvSpPr>
      </xdr:nvSpPr>
      <xdr:spPr>
        <a:xfrm>
          <a:off x="352425" y="0"/>
          <a:ext cx="2114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r>
            <a:rPr lang="en-US" cap="none" sz="1000" b="0" i="0" u="none" baseline="0">
              <a:latin typeface="Arial"/>
              <a:ea typeface="Arial"/>
              <a:cs typeface="Arial"/>
            </a:rPr>
            <a:t> Contar con instalaciones suficientes, pertinentes y en óptimas condiciones, así como equipo actualizado, acorde a los avances tecnológicos y los requerimientos de capacitación; mediante el diagnóstico, diseño y evaluación de la guía de equipamiento y propuesta de nuevos modelos de construcción.                                                * Consolidar un equipo humano comprometido con la misión institucional y en constante superación.
</a:t>
          </a:r>
        </a:p>
      </xdr:txBody>
    </xdr:sp>
    <xdr:clientData/>
  </xdr:twoCellAnchor>
  <xdr:twoCellAnchor>
    <xdr:from>
      <xdr:col>4</xdr:col>
      <xdr:colOff>733425</xdr:colOff>
      <xdr:row>0</xdr:row>
      <xdr:rowOff>0</xdr:rowOff>
    </xdr:from>
    <xdr:to>
      <xdr:col>6</xdr:col>
      <xdr:colOff>0</xdr:colOff>
      <xdr:row>0</xdr:row>
      <xdr:rowOff>0</xdr:rowOff>
    </xdr:to>
    <xdr:sp>
      <xdr:nvSpPr>
        <xdr:cNvPr id="27" name="AutoShape 27"/>
        <xdr:cNvSpPr>
          <a:spLocks/>
        </xdr:cNvSpPr>
      </xdr:nvSpPr>
      <xdr:spPr>
        <a:xfrm>
          <a:off x="4495800" y="0"/>
          <a:ext cx="10763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28" name="AutoShape 28"/>
        <xdr:cNvSpPr>
          <a:spLocks/>
        </xdr:cNvSpPr>
      </xdr:nvSpPr>
      <xdr:spPr>
        <a:xfrm>
          <a:off x="9153525" y="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29" name="AutoShape 29"/>
        <xdr:cNvSpPr>
          <a:spLocks/>
        </xdr:cNvSpPr>
      </xdr:nvSpPr>
      <xdr:spPr>
        <a:xfrm>
          <a:off x="6086475"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30" name="AutoShape 30"/>
        <xdr:cNvSpPr>
          <a:spLocks/>
        </xdr:cNvSpPr>
      </xdr:nvSpPr>
      <xdr:spPr>
        <a:xfrm>
          <a:off x="4505325"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31" name="AutoShape 31"/>
        <xdr:cNvSpPr>
          <a:spLocks/>
        </xdr:cNvSpPr>
      </xdr:nvSpPr>
      <xdr:spPr>
        <a:xfrm>
          <a:off x="9201150" y="0"/>
          <a:ext cx="12954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2</xdr:col>
      <xdr:colOff>1666875</xdr:colOff>
      <xdr:row>0</xdr:row>
      <xdr:rowOff>0</xdr:rowOff>
    </xdr:to>
    <xdr:sp>
      <xdr:nvSpPr>
        <xdr:cNvPr id="32" name="TextBox 32"/>
        <xdr:cNvSpPr txBox="1">
          <a:spLocks noChangeArrowheads="1"/>
        </xdr:cNvSpPr>
      </xdr:nvSpPr>
      <xdr:spPr>
        <a:xfrm>
          <a:off x="266700" y="0"/>
          <a:ext cx="2200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Propiciar la cultura de la planeación y desarrollo institucional, definiendo directrices y políticas que orienten claramente el eficaz funcionamiento de todas las áreas, hacia el logro de la misión y visión del Instituto.
</a:t>
          </a:r>
        </a:p>
      </xdr:txBody>
    </xdr:sp>
    <xdr:clientData/>
  </xdr:twoCellAnchor>
  <xdr:twoCellAnchor>
    <xdr:from>
      <xdr:col>3</xdr:col>
      <xdr:colOff>352425</xdr:colOff>
      <xdr:row>0</xdr:row>
      <xdr:rowOff>0</xdr:rowOff>
    </xdr:from>
    <xdr:to>
      <xdr:col>5</xdr:col>
      <xdr:colOff>19050</xdr:colOff>
      <xdr:row>0</xdr:row>
      <xdr:rowOff>0</xdr:rowOff>
    </xdr:to>
    <xdr:sp>
      <xdr:nvSpPr>
        <xdr:cNvPr id="33" name="AutoShape 33"/>
        <xdr:cNvSpPr>
          <a:spLocks/>
        </xdr:cNvSpPr>
      </xdr:nvSpPr>
      <xdr:spPr>
        <a:xfrm>
          <a:off x="2819400" y="0"/>
          <a:ext cx="16954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34" name="AutoShape 34"/>
        <xdr:cNvSpPr>
          <a:spLocks/>
        </xdr:cNvSpPr>
      </xdr:nvSpPr>
      <xdr:spPr>
        <a:xfrm>
          <a:off x="9153525" y="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35" name="AutoShape 35"/>
        <xdr:cNvSpPr>
          <a:spLocks/>
        </xdr:cNvSpPr>
      </xdr:nvSpPr>
      <xdr:spPr>
        <a:xfrm>
          <a:off x="6086475"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600075</xdr:colOff>
      <xdr:row>0</xdr:row>
      <xdr:rowOff>0</xdr:rowOff>
    </xdr:from>
    <xdr:to>
      <xdr:col>11</xdr:col>
      <xdr:colOff>28575</xdr:colOff>
      <xdr:row>0</xdr:row>
      <xdr:rowOff>0</xdr:rowOff>
    </xdr:to>
    <xdr:sp>
      <xdr:nvSpPr>
        <xdr:cNvPr id="36" name="AutoShape 36"/>
        <xdr:cNvSpPr>
          <a:spLocks/>
        </xdr:cNvSpPr>
      </xdr:nvSpPr>
      <xdr:spPr>
        <a:xfrm>
          <a:off x="9229725" y="0"/>
          <a:ext cx="12954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16</xdr:row>
      <xdr:rowOff>0</xdr:rowOff>
    </xdr:from>
    <xdr:to>
      <xdr:col>11</xdr:col>
      <xdr:colOff>47625</xdr:colOff>
      <xdr:row>16</xdr:row>
      <xdr:rowOff>0</xdr:rowOff>
    </xdr:to>
    <xdr:sp>
      <xdr:nvSpPr>
        <xdr:cNvPr id="37" name="AutoShape 37"/>
        <xdr:cNvSpPr>
          <a:spLocks/>
        </xdr:cNvSpPr>
      </xdr:nvSpPr>
      <xdr:spPr>
        <a:xfrm>
          <a:off x="9153525" y="5095875"/>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38100</xdr:rowOff>
    </xdr:from>
    <xdr:to>
      <xdr:col>6</xdr:col>
      <xdr:colOff>19050</xdr:colOff>
      <xdr:row>19</xdr:row>
      <xdr:rowOff>152400</xdr:rowOff>
    </xdr:to>
    <xdr:sp>
      <xdr:nvSpPr>
        <xdr:cNvPr id="38" name="AutoShape 38"/>
        <xdr:cNvSpPr>
          <a:spLocks/>
        </xdr:cNvSpPr>
      </xdr:nvSpPr>
      <xdr:spPr>
        <a:xfrm>
          <a:off x="4505325" y="5457825"/>
          <a:ext cx="10858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15</xdr:row>
      <xdr:rowOff>9525</xdr:rowOff>
    </xdr:from>
    <xdr:to>
      <xdr:col>5</xdr:col>
      <xdr:colOff>19050</xdr:colOff>
      <xdr:row>15</xdr:row>
      <xdr:rowOff>9525</xdr:rowOff>
    </xdr:to>
    <xdr:sp>
      <xdr:nvSpPr>
        <xdr:cNvPr id="39" name="AutoShape 39"/>
        <xdr:cNvSpPr>
          <a:spLocks/>
        </xdr:cNvSpPr>
      </xdr:nvSpPr>
      <xdr:spPr>
        <a:xfrm>
          <a:off x="2819400" y="2828925"/>
          <a:ext cx="16954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15</xdr:row>
      <xdr:rowOff>0</xdr:rowOff>
    </xdr:from>
    <xdr:to>
      <xdr:col>11</xdr:col>
      <xdr:colOff>47625</xdr:colOff>
      <xdr:row>15</xdr:row>
      <xdr:rowOff>0</xdr:rowOff>
    </xdr:to>
    <xdr:sp>
      <xdr:nvSpPr>
        <xdr:cNvPr id="40" name="AutoShape 40"/>
        <xdr:cNvSpPr>
          <a:spLocks/>
        </xdr:cNvSpPr>
      </xdr:nvSpPr>
      <xdr:spPr>
        <a:xfrm>
          <a:off x="9153525" y="281940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15</xdr:row>
      <xdr:rowOff>0</xdr:rowOff>
    </xdr:from>
    <xdr:to>
      <xdr:col>7</xdr:col>
      <xdr:colOff>66675</xdr:colOff>
      <xdr:row>18</xdr:row>
      <xdr:rowOff>28575</xdr:rowOff>
    </xdr:to>
    <xdr:sp>
      <xdr:nvSpPr>
        <xdr:cNvPr id="41" name="AutoShape 41"/>
        <xdr:cNvSpPr>
          <a:spLocks/>
        </xdr:cNvSpPr>
      </xdr:nvSpPr>
      <xdr:spPr>
        <a:xfrm>
          <a:off x="5753100" y="2819400"/>
          <a:ext cx="571500" cy="26289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600075</xdr:colOff>
      <xdr:row>16</xdr:row>
      <xdr:rowOff>0</xdr:rowOff>
    </xdr:from>
    <xdr:to>
      <xdr:col>11</xdr:col>
      <xdr:colOff>28575</xdr:colOff>
      <xdr:row>17</xdr:row>
      <xdr:rowOff>114300</xdr:rowOff>
    </xdr:to>
    <xdr:sp>
      <xdr:nvSpPr>
        <xdr:cNvPr id="42" name="AutoShape 42"/>
        <xdr:cNvSpPr>
          <a:spLocks/>
        </xdr:cNvSpPr>
      </xdr:nvSpPr>
      <xdr:spPr>
        <a:xfrm>
          <a:off x="9229725" y="5095875"/>
          <a:ext cx="1295400" cy="27622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33</xdr:row>
      <xdr:rowOff>0</xdr:rowOff>
    </xdr:from>
    <xdr:to>
      <xdr:col>11</xdr:col>
      <xdr:colOff>47625</xdr:colOff>
      <xdr:row>33</xdr:row>
      <xdr:rowOff>0</xdr:rowOff>
    </xdr:to>
    <xdr:sp>
      <xdr:nvSpPr>
        <xdr:cNvPr id="43" name="AutoShape 43"/>
        <xdr:cNvSpPr>
          <a:spLocks/>
        </xdr:cNvSpPr>
      </xdr:nvSpPr>
      <xdr:spPr>
        <a:xfrm>
          <a:off x="9153525" y="8677275"/>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33</xdr:row>
      <xdr:rowOff>0</xdr:rowOff>
    </xdr:from>
    <xdr:to>
      <xdr:col>7</xdr:col>
      <xdr:colOff>66675</xdr:colOff>
      <xdr:row>35</xdr:row>
      <xdr:rowOff>28575</xdr:rowOff>
    </xdr:to>
    <xdr:sp>
      <xdr:nvSpPr>
        <xdr:cNvPr id="44" name="AutoShape 44"/>
        <xdr:cNvSpPr>
          <a:spLocks/>
        </xdr:cNvSpPr>
      </xdr:nvSpPr>
      <xdr:spPr>
        <a:xfrm>
          <a:off x="5781675" y="8677275"/>
          <a:ext cx="542925" cy="18669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36</xdr:row>
      <xdr:rowOff>47625</xdr:rowOff>
    </xdr:from>
    <xdr:to>
      <xdr:col>6</xdr:col>
      <xdr:colOff>19050</xdr:colOff>
      <xdr:row>38</xdr:row>
      <xdr:rowOff>0</xdr:rowOff>
    </xdr:to>
    <xdr:sp>
      <xdr:nvSpPr>
        <xdr:cNvPr id="45" name="AutoShape 45"/>
        <xdr:cNvSpPr>
          <a:spLocks/>
        </xdr:cNvSpPr>
      </xdr:nvSpPr>
      <xdr:spPr>
        <a:xfrm>
          <a:off x="4505325" y="10763250"/>
          <a:ext cx="1085850" cy="3048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1085850</xdr:colOff>
      <xdr:row>34</xdr:row>
      <xdr:rowOff>0</xdr:rowOff>
    </xdr:from>
    <xdr:to>
      <xdr:col>10</xdr:col>
      <xdr:colOff>1809750</xdr:colOff>
      <xdr:row>35</xdr:row>
      <xdr:rowOff>0</xdr:rowOff>
    </xdr:to>
    <xdr:sp>
      <xdr:nvSpPr>
        <xdr:cNvPr id="46" name="AutoShape 46"/>
        <xdr:cNvSpPr>
          <a:spLocks/>
        </xdr:cNvSpPr>
      </xdr:nvSpPr>
      <xdr:spPr>
        <a:xfrm>
          <a:off x="9715500" y="9972675"/>
          <a:ext cx="723900" cy="54292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42</xdr:row>
      <xdr:rowOff>0</xdr:rowOff>
    </xdr:from>
    <xdr:to>
      <xdr:col>2</xdr:col>
      <xdr:colOff>1666875</xdr:colOff>
      <xdr:row>42</xdr:row>
      <xdr:rowOff>0</xdr:rowOff>
    </xdr:to>
    <xdr:sp>
      <xdr:nvSpPr>
        <xdr:cNvPr id="47" name="TextBox 47"/>
        <xdr:cNvSpPr txBox="1">
          <a:spLocks noChangeArrowheads="1"/>
        </xdr:cNvSpPr>
      </xdr:nvSpPr>
      <xdr:spPr>
        <a:xfrm>
          <a:off x="352425" y="11715750"/>
          <a:ext cx="2114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r>
            <a:rPr lang="en-US" cap="none" sz="1000" b="0" i="0" u="none" baseline="0">
              <a:latin typeface="Arial"/>
              <a:ea typeface="Arial"/>
              <a:cs typeface="Arial"/>
            </a:rPr>
            <a:t> Contar con instalaciones suficientes, pertinentes y en óptimas condiciones, así como equipo actualizado, acorde a los avances tecnológicos y los requerimientos de capacitación; mediante el diagnóstico, diseño y evaluación de la guía de equipamiento y propuesta de nuevos modelos de construcción.                                                * Consolidar un equipo humano comprometido con la misión institucional y en constante superación.
</a:t>
          </a:r>
        </a:p>
      </xdr:txBody>
    </xdr:sp>
    <xdr:clientData/>
  </xdr:twoCellAnchor>
  <xdr:twoCellAnchor>
    <xdr:from>
      <xdr:col>10</xdr:col>
      <xdr:colOff>523875</xdr:colOff>
      <xdr:row>52</xdr:row>
      <xdr:rowOff>0</xdr:rowOff>
    </xdr:from>
    <xdr:to>
      <xdr:col>11</xdr:col>
      <xdr:colOff>47625</xdr:colOff>
      <xdr:row>52</xdr:row>
      <xdr:rowOff>0</xdr:rowOff>
    </xdr:to>
    <xdr:sp>
      <xdr:nvSpPr>
        <xdr:cNvPr id="48" name="AutoShape 48"/>
        <xdr:cNvSpPr>
          <a:spLocks/>
        </xdr:cNvSpPr>
      </xdr:nvSpPr>
      <xdr:spPr>
        <a:xfrm>
          <a:off x="9153525" y="13725525"/>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52</xdr:row>
      <xdr:rowOff>0</xdr:rowOff>
    </xdr:from>
    <xdr:to>
      <xdr:col>7</xdr:col>
      <xdr:colOff>66675</xdr:colOff>
      <xdr:row>54</xdr:row>
      <xdr:rowOff>28575</xdr:rowOff>
    </xdr:to>
    <xdr:sp>
      <xdr:nvSpPr>
        <xdr:cNvPr id="49" name="AutoShape 49"/>
        <xdr:cNvSpPr>
          <a:spLocks/>
        </xdr:cNvSpPr>
      </xdr:nvSpPr>
      <xdr:spPr>
        <a:xfrm>
          <a:off x="5638800" y="13725525"/>
          <a:ext cx="685800" cy="8667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55</xdr:row>
      <xdr:rowOff>47625</xdr:rowOff>
    </xdr:from>
    <xdr:to>
      <xdr:col>6</xdr:col>
      <xdr:colOff>19050</xdr:colOff>
      <xdr:row>57</xdr:row>
      <xdr:rowOff>0</xdr:rowOff>
    </xdr:to>
    <xdr:sp>
      <xdr:nvSpPr>
        <xdr:cNvPr id="50" name="AutoShape 50"/>
        <xdr:cNvSpPr>
          <a:spLocks/>
        </xdr:cNvSpPr>
      </xdr:nvSpPr>
      <xdr:spPr>
        <a:xfrm>
          <a:off x="4505325" y="14773275"/>
          <a:ext cx="10858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1685925</xdr:colOff>
      <xdr:row>53</xdr:row>
      <xdr:rowOff>9525</xdr:rowOff>
    </xdr:from>
    <xdr:to>
      <xdr:col>10</xdr:col>
      <xdr:colOff>1638300</xdr:colOff>
      <xdr:row>53</xdr:row>
      <xdr:rowOff>152400</xdr:rowOff>
    </xdr:to>
    <xdr:sp>
      <xdr:nvSpPr>
        <xdr:cNvPr id="51" name="AutoShape 51"/>
        <xdr:cNvSpPr>
          <a:spLocks/>
        </xdr:cNvSpPr>
      </xdr:nvSpPr>
      <xdr:spPr>
        <a:xfrm>
          <a:off x="10315575" y="14411325"/>
          <a:ext cx="0" cy="1428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2</xdr:col>
      <xdr:colOff>1390650</xdr:colOff>
      <xdr:row>59</xdr:row>
      <xdr:rowOff>0</xdr:rowOff>
    </xdr:to>
    <xdr:sp>
      <xdr:nvSpPr>
        <xdr:cNvPr id="52" name="TextBox 52"/>
        <xdr:cNvSpPr txBox="1">
          <a:spLocks noChangeArrowheads="1"/>
        </xdr:cNvSpPr>
      </xdr:nvSpPr>
      <xdr:spPr>
        <a:xfrm>
          <a:off x="304800" y="15373350"/>
          <a:ext cx="1885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Consolidar y posicionar a la Institución en el ámbito del sector productivo y social a través de un aparato de vinculación fortalecido.
</a:t>
          </a:r>
        </a:p>
      </xdr:txBody>
    </xdr:sp>
    <xdr:clientData/>
  </xdr:twoCellAnchor>
  <xdr:twoCellAnchor>
    <xdr:from>
      <xdr:col>10</xdr:col>
      <xdr:colOff>523875</xdr:colOff>
      <xdr:row>69</xdr:row>
      <xdr:rowOff>0</xdr:rowOff>
    </xdr:from>
    <xdr:to>
      <xdr:col>11</xdr:col>
      <xdr:colOff>47625</xdr:colOff>
      <xdr:row>69</xdr:row>
      <xdr:rowOff>0</xdr:rowOff>
    </xdr:to>
    <xdr:sp>
      <xdr:nvSpPr>
        <xdr:cNvPr id="53" name="AutoShape 53"/>
        <xdr:cNvSpPr>
          <a:spLocks/>
        </xdr:cNvSpPr>
      </xdr:nvSpPr>
      <xdr:spPr>
        <a:xfrm>
          <a:off x="9153525" y="1754505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981075</xdr:colOff>
      <xdr:row>69</xdr:row>
      <xdr:rowOff>19050</xdr:rowOff>
    </xdr:from>
    <xdr:to>
      <xdr:col>6</xdr:col>
      <xdr:colOff>304800</xdr:colOff>
      <xdr:row>71</xdr:row>
      <xdr:rowOff>47625</xdr:rowOff>
    </xdr:to>
    <xdr:sp>
      <xdr:nvSpPr>
        <xdr:cNvPr id="54" name="AutoShape 54"/>
        <xdr:cNvSpPr>
          <a:spLocks/>
        </xdr:cNvSpPr>
      </xdr:nvSpPr>
      <xdr:spPr>
        <a:xfrm>
          <a:off x="5476875" y="17564100"/>
          <a:ext cx="400050" cy="12668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1343025</xdr:colOff>
      <xdr:row>70</xdr:row>
      <xdr:rowOff>47625</xdr:rowOff>
    </xdr:from>
    <xdr:to>
      <xdr:col>11</xdr:col>
      <xdr:colOff>0</xdr:colOff>
      <xdr:row>70</xdr:row>
      <xdr:rowOff>276225</xdr:rowOff>
    </xdr:to>
    <xdr:sp>
      <xdr:nvSpPr>
        <xdr:cNvPr id="55" name="AutoShape 55"/>
        <xdr:cNvSpPr>
          <a:spLocks/>
        </xdr:cNvSpPr>
      </xdr:nvSpPr>
      <xdr:spPr>
        <a:xfrm>
          <a:off x="9972675" y="18545175"/>
          <a:ext cx="523875" cy="22860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76</xdr:row>
      <xdr:rowOff>0</xdr:rowOff>
    </xdr:from>
    <xdr:to>
      <xdr:col>2</xdr:col>
      <xdr:colOff>1666875</xdr:colOff>
      <xdr:row>76</xdr:row>
      <xdr:rowOff>0</xdr:rowOff>
    </xdr:to>
    <xdr:sp>
      <xdr:nvSpPr>
        <xdr:cNvPr id="56" name="TextBox 56"/>
        <xdr:cNvSpPr txBox="1">
          <a:spLocks noChangeArrowheads="1"/>
        </xdr:cNvSpPr>
      </xdr:nvSpPr>
      <xdr:spPr>
        <a:xfrm>
          <a:off x="266700" y="19697700"/>
          <a:ext cx="2200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Propiciar la cultura de la planeación y desarrollo institucional, definiendo directrices y políticas que orienten claramente el eficaz funcionamiento de todas las áreas, hacia el logro de la misión y visión del Instituto.
</a:t>
          </a:r>
        </a:p>
      </xdr:txBody>
    </xdr:sp>
    <xdr:clientData/>
  </xdr:twoCellAnchor>
  <xdr:twoCellAnchor>
    <xdr:from>
      <xdr:col>10</xdr:col>
      <xdr:colOff>523875</xdr:colOff>
      <xdr:row>86</xdr:row>
      <xdr:rowOff>0</xdr:rowOff>
    </xdr:from>
    <xdr:to>
      <xdr:col>11</xdr:col>
      <xdr:colOff>47625</xdr:colOff>
      <xdr:row>86</xdr:row>
      <xdr:rowOff>0</xdr:rowOff>
    </xdr:to>
    <xdr:sp>
      <xdr:nvSpPr>
        <xdr:cNvPr id="57" name="AutoShape 57"/>
        <xdr:cNvSpPr>
          <a:spLocks/>
        </xdr:cNvSpPr>
      </xdr:nvSpPr>
      <xdr:spPr>
        <a:xfrm>
          <a:off x="9153525" y="21697950"/>
          <a:ext cx="1390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86</xdr:row>
      <xdr:rowOff>0</xdr:rowOff>
    </xdr:from>
    <xdr:to>
      <xdr:col>7</xdr:col>
      <xdr:colOff>257175</xdr:colOff>
      <xdr:row>88</xdr:row>
      <xdr:rowOff>28575</xdr:rowOff>
    </xdr:to>
    <xdr:sp>
      <xdr:nvSpPr>
        <xdr:cNvPr id="58" name="AutoShape 58"/>
        <xdr:cNvSpPr>
          <a:spLocks/>
        </xdr:cNvSpPr>
      </xdr:nvSpPr>
      <xdr:spPr>
        <a:xfrm>
          <a:off x="6010275" y="21697950"/>
          <a:ext cx="504825" cy="1809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89</xdr:row>
      <xdr:rowOff>47625</xdr:rowOff>
    </xdr:from>
    <xdr:to>
      <xdr:col>6</xdr:col>
      <xdr:colOff>19050</xdr:colOff>
      <xdr:row>91</xdr:row>
      <xdr:rowOff>0</xdr:rowOff>
    </xdr:to>
    <xdr:sp>
      <xdr:nvSpPr>
        <xdr:cNvPr id="59" name="AutoShape 59"/>
        <xdr:cNvSpPr>
          <a:spLocks/>
        </xdr:cNvSpPr>
      </xdr:nvSpPr>
      <xdr:spPr>
        <a:xfrm>
          <a:off x="4505325" y="23688675"/>
          <a:ext cx="1085850"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1285875</xdr:colOff>
      <xdr:row>86</xdr:row>
      <xdr:rowOff>1619250</xdr:rowOff>
    </xdr:from>
    <xdr:to>
      <xdr:col>10</xdr:col>
      <xdr:colOff>1619250</xdr:colOff>
      <xdr:row>88</xdr:row>
      <xdr:rowOff>0</xdr:rowOff>
    </xdr:to>
    <xdr:sp>
      <xdr:nvSpPr>
        <xdr:cNvPr id="60" name="AutoShape 60"/>
        <xdr:cNvSpPr>
          <a:spLocks/>
        </xdr:cNvSpPr>
      </xdr:nvSpPr>
      <xdr:spPr>
        <a:xfrm>
          <a:off x="9915525" y="23317200"/>
          <a:ext cx="333375" cy="16192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72</xdr:row>
      <xdr:rowOff>47625</xdr:rowOff>
    </xdr:from>
    <xdr:to>
      <xdr:col>6</xdr:col>
      <xdr:colOff>19050</xdr:colOff>
      <xdr:row>74</xdr:row>
      <xdr:rowOff>95250</xdr:rowOff>
    </xdr:to>
    <xdr:sp>
      <xdr:nvSpPr>
        <xdr:cNvPr id="61" name="AutoShape 61"/>
        <xdr:cNvSpPr>
          <a:spLocks/>
        </xdr:cNvSpPr>
      </xdr:nvSpPr>
      <xdr:spPr>
        <a:xfrm>
          <a:off x="4505325" y="19069050"/>
          <a:ext cx="1085850" cy="4000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0</xdr:row>
      <xdr:rowOff>0</xdr:rowOff>
    </xdr:from>
    <xdr:to>
      <xdr:col>6</xdr:col>
      <xdr:colOff>0</xdr:colOff>
      <xdr:row>0</xdr:row>
      <xdr:rowOff>0</xdr:rowOff>
    </xdr:to>
    <xdr:sp>
      <xdr:nvSpPr>
        <xdr:cNvPr id="1" name="AutoShape 1"/>
        <xdr:cNvSpPr>
          <a:spLocks/>
        </xdr:cNvSpPr>
      </xdr:nvSpPr>
      <xdr:spPr>
        <a:xfrm>
          <a:off x="3657600" y="0"/>
          <a:ext cx="2095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0</xdr:row>
      <xdr:rowOff>0</xdr:rowOff>
    </xdr:from>
    <xdr:to>
      <xdr:col>9</xdr:col>
      <xdr:colOff>47625</xdr:colOff>
      <xdr:row>0</xdr:row>
      <xdr:rowOff>0</xdr:rowOff>
    </xdr:to>
    <xdr:sp>
      <xdr:nvSpPr>
        <xdr:cNvPr id="2" name="AutoShape 2"/>
        <xdr:cNvSpPr>
          <a:spLocks/>
        </xdr:cNvSpPr>
      </xdr:nvSpPr>
      <xdr:spPr>
        <a:xfrm>
          <a:off x="5362575" y="0"/>
          <a:ext cx="56197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3" name="AutoShape 3"/>
        <xdr:cNvSpPr>
          <a:spLocks/>
        </xdr:cNvSpPr>
      </xdr:nvSpPr>
      <xdr:spPr>
        <a:xfrm>
          <a:off x="3867150" y="0"/>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0</xdr:colOff>
      <xdr:row>0</xdr:row>
      <xdr:rowOff>0</xdr:rowOff>
    </xdr:to>
    <xdr:sp>
      <xdr:nvSpPr>
        <xdr:cNvPr id="4" name="AutoShape 4"/>
        <xdr:cNvSpPr>
          <a:spLocks/>
        </xdr:cNvSpPr>
      </xdr:nvSpPr>
      <xdr:spPr>
        <a:xfrm>
          <a:off x="3667125" y="0"/>
          <a:ext cx="2000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0</xdr:row>
      <xdr:rowOff>0</xdr:rowOff>
    </xdr:from>
    <xdr:to>
      <xdr:col>9</xdr:col>
      <xdr:colOff>0</xdr:colOff>
      <xdr:row>0</xdr:row>
      <xdr:rowOff>0</xdr:rowOff>
    </xdr:to>
    <xdr:sp>
      <xdr:nvSpPr>
        <xdr:cNvPr id="5" name="AutoShape 5"/>
        <xdr:cNvSpPr>
          <a:spLocks/>
        </xdr:cNvSpPr>
      </xdr:nvSpPr>
      <xdr:spPr>
        <a:xfrm>
          <a:off x="5410200" y="0"/>
          <a:ext cx="466725"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0</xdr:row>
      <xdr:rowOff>0</xdr:rowOff>
    </xdr:from>
    <xdr:to>
      <xdr:col>6</xdr:col>
      <xdr:colOff>0</xdr:colOff>
      <xdr:row>0</xdr:row>
      <xdr:rowOff>0</xdr:rowOff>
    </xdr:to>
    <xdr:sp>
      <xdr:nvSpPr>
        <xdr:cNvPr id="6" name="AutoShape 6"/>
        <xdr:cNvSpPr>
          <a:spLocks/>
        </xdr:cNvSpPr>
      </xdr:nvSpPr>
      <xdr:spPr>
        <a:xfrm>
          <a:off x="3657600" y="0"/>
          <a:ext cx="2095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0</xdr:row>
      <xdr:rowOff>0</xdr:rowOff>
    </xdr:from>
    <xdr:to>
      <xdr:col>9</xdr:col>
      <xdr:colOff>47625</xdr:colOff>
      <xdr:row>0</xdr:row>
      <xdr:rowOff>0</xdr:rowOff>
    </xdr:to>
    <xdr:sp>
      <xdr:nvSpPr>
        <xdr:cNvPr id="7" name="AutoShape 7"/>
        <xdr:cNvSpPr>
          <a:spLocks/>
        </xdr:cNvSpPr>
      </xdr:nvSpPr>
      <xdr:spPr>
        <a:xfrm>
          <a:off x="5362575" y="0"/>
          <a:ext cx="56197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8" name="AutoShape 8"/>
        <xdr:cNvSpPr>
          <a:spLocks/>
        </xdr:cNvSpPr>
      </xdr:nvSpPr>
      <xdr:spPr>
        <a:xfrm>
          <a:off x="3867150" y="0"/>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0</xdr:colOff>
      <xdr:row>0</xdr:row>
      <xdr:rowOff>0</xdr:rowOff>
    </xdr:to>
    <xdr:sp>
      <xdr:nvSpPr>
        <xdr:cNvPr id="9" name="AutoShape 9"/>
        <xdr:cNvSpPr>
          <a:spLocks/>
        </xdr:cNvSpPr>
      </xdr:nvSpPr>
      <xdr:spPr>
        <a:xfrm>
          <a:off x="3667125" y="0"/>
          <a:ext cx="2000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0</xdr:row>
      <xdr:rowOff>0</xdr:rowOff>
    </xdr:from>
    <xdr:to>
      <xdr:col>9</xdr:col>
      <xdr:colOff>0</xdr:colOff>
      <xdr:row>0</xdr:row>
      <xdr:rowOff>0</xdr:rowOff>
    </xdr:to>
    <xdr:sp>
      <xdr:nvSpPr>
        <xdr:cNvPr id="10" name="AutoShape 10"/>
        <xdr:cNvSpPr>
          <a:spLocks/>
        </xdr:cNvSpPr>
      </xdr:nvSpPr>
      <xdr:spPr>
        <a:xfrm>
          <a:off x="5410200" y="0"/>
          <a:ext cx="466725"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2</xdr:col>
      <xdr:colOff>1752600</xdr:colOff>
      <xdr:row>0</xdr:row>
      <xdr:rowOff>0</xdr:rowOff>
    </xdr:to>
    <xdr:sp>
      <xdr:nvSpPr>
        <xdr:cNvPr id="11" name="TextBox 11"/>
        <xdr:cNvSpPr txBox="1">
          <a:spLocks noChangeArrowheads="1"/>
        </xdr:cNvSpPr>
      </xdr:nvSpPr>
      <xdr:spPr>
        <a:xfrm>
          <a:off x="276225" y="0"/>
          <a:ext cx="2276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Operar un sistema de evaluación objetivo y confiable, que permita la toma de decisiones oportunas y pertinentes orientadas al logro de los objetivos y metas institucionales, ampliando la cobertura y el servicio de capacitación para el trabajo con calidad, buscando la disminución de la deserción y reprobación así como el aumento de la eficiencia terminal. Contar con planes, programas de estudio y materiales de apoyo didáctico, actualizados y pertinentes que fundamenten el desarrollo académico del Instituto.
</a:t>
          </a:r>
        </a:p>
      </xdr:txBody>
    </xdr:sp>
    <xdr:clientData/>
  </xdr:twoCellAnchor>
  <xdr:twoCellAnchor>
    <xdr:from>
      <xdr:col>8</xdr:col>
      <xdr:colOff>523875</xdr:colOff>
      <xdr:row>0</xdr:row>
      <xdr:rowOff>0</xdr:rowOff>
    </xdr:from>
    <xdr:to>
      <xdr:col>9</xdr:col>
      <xdr:colOff>47625</xdr:colOff>
      <xdr:row>0</xdr:row>
      <xdr:rowOff>0</xdr:rowOff>
    </xdr:to>
    <xdr:sp>
      <xdr:nvSpPr>
        <xdr:cNvPr id="12" name="AutoShape 12"/>
        <xdr:cNvSpPr>
          <a:spLocks/>
        </xdr:cNvSpPr>
      </xdr:nvSpPr>
      <xdr:spPr>
        <a:xfrm>
          <a:off x="5362575" y="0"/>
          <a:ext cx="56197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0</xdr:colOff>
      <xdr:row>0</xdr:row>
      <xdr:rowOff>0</xdr:rowOff>
    </xdr:to>
    <xdr:sp>
      <xdr:nvSpPr>
        <xdr:cNvPr id="13" name="AutoShape 13"/>
        <xdr:cNvSpPr>
          <a:spLocks/>
        </xdr:cNvSpPr>
      </xdr:nvSpPr>
      <xdr:spPr>
        <a:xfrm>
          <a:off x="3667125" y="0"/>
          <a:ext cx="2000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2</xdr:col>
      <xdr:colOff>1714500</xdr:colOff>
      <xdr:row>0</xdr:row>
      <xdr:rowOff>0</xdr:rowOff>
    </xdr:to>
    <xdr:sp>
      <xdr:nvSpPr>
        <xdr:cNvPr id="14" name="TextBox 14"/>
        <xdr:cNvSpPr txBox="1">
          <a:spLocks noChangeArrowheads="1"/>
        </xdr:cNvSpPr>
      </xdr:nvSpPr>
      <xdr:spPr>
        <a:xfrm>
          <a:off x="295275" y="0"/>
          <a:ext cx="2219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Proporcionar servicios de capacitación especializada para y en el trabajo; acorde a las necesidades crecientes del mercado laboral, desarrollando las competencias laborales de los capacitandos, logrando el egreso de personal altamente capacitado tanto en lo practico como  en conocimientos teóricos, con un alto sentido de responsabilidad social.
</a:t>
          </a:r>
        </a:p>
      </xdr:txBody>
    </xdr:sp>
    <xdr:clientData/>
  </xdr:twoCellAnchor>
  <xdr:twoCellAnchor>
    <xdr:from>
      <xdr:col>4</xdr:col>
      <xdr:colOff>685800</xdr:colOff>
      <xdr:row>0</xdr:row>
      <xdr:rowOff>0</xdr:rowOff>
    </xdr:from>
    <xdr:to>
      <xdr:col>6</xdr:col>
      <xdr:colOff>0</xdr:colOff>
      <xdr:row>0</xdr:row>
      <xdr:rowOff>0</xdr:rowOff>
    </xdr:to>
    <xdr:sp>
      <xdr:nvSpPr>
        <xdr:cNvPr id="15" name="AutoShape 15"/>
        <xdr:cNvSpPr>
          <a:spLocks/>
        </xdr:cNvSpPr>
      </xdr:nvSpPr>
      <xdr:spPr>
        <a:xfrm>
          <a:off x="3657600" y="0"/>
          <a:ext cx="2095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0</xdr:row>
      <xdr:rowOff>0</xdr:rowOff>
    </xdr:from>
    <xdr:to>
      <xdr:col>9</xdr:col>
      <xdr:colOff>47625</xdr:colOff>
      <xdr:row>0</xdr:row>
      <xdr:rowOff>0</xdr:rowOff>
    </xdr:to>
    <xdr:sp>
      <xdr:nvSpPr>
        <xdr:cNvPr id="16" name="AutoShape 16"/>
        <xdr:cNvSpPr>
          <a:spLocks/>
        </xdr:cNvSpPr>
      </xdr:nvSpPr>
      <xdr:spPr>
        <a:xfrm>
          <a:off x="5362575" y="0"/>
          <a:ext cx="56197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17" name="AutoShape 17"/>
        <xdr:cNvSpPr>
          <a:spLocks/>
        </xdr:cNvSpPr>
      </xdr:nvSpPr>
      <xdr:spPr>
        <a:xfrm>
          <a:off x="3867150" y="0"/>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0</xdr:colOff>
      <xdr:row>0</xdr:row>
      <xdr:rowOff>0</xdr:rowOff>
    </xdr:to>
    <xdr:sp>
      <xdr:nvSpPr>
        <xdr:cNvPr id="18" name="AutoShape 18"/>
        <xdr:cNvSpPr>
          <a:spLocks/>
        </xdr:cNvSpPr>
      </xdr:nvSpPr>
      <xdr:spPr>
        <a:xfrm>
          <a:off x="3667125" y="0"/>
          <a:ext cx="2000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0</xdr:row>
      <xdr:rowOff>0</xdr:rowOff>
    </xdr:from>
    <xdr:to>
      <xdr:col>9</xdr:col>
      <xdr:colOff>0</xdr:colOff>
      <xdr:row>0</xdr:row>
      <xdr:rowOff>0</xdr:rowOff>
    </xdr:to>
    <xdr:sp>
      <xdr:nvSpPr>
        <xdr:cNvPr id="19" name="AutoShape 19"/>
        <xdr:cNvSpPr>
          <a:spLocks/>
        </xdr:cNvSpPr>
      </xdr:nvSpPr>
      <xdr:spPr>
        <a:xfrm>
          <a:off x="5410200" y="0"/>
          <a:ext cx="466725"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2</xdr:col>
      <xdr:colOff>1390650</xdr:colOff>
      <xdr:row>0</xdr:row>
      <xdr:rowOff>0</xdr:rowOff>
    </xdr:to>
    <xdr:sp>
      <xdr:nvSpPr>
        <xdr:cNvPr id="20" name="TextBox 20"/>
        <xdr:cNvSpPr txBox="1">
          <a:spLocks noChangeArrowheads="1"/>
        </xdr:cNvSpPr>
      </xdr:nvSpPr>
      <xdr:spPr>
        <a:xfrm>
          <a:off x="304800" y="0"/>
          <a:ext cx="1885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Consolidar y posicionar a la Institución en el ámbito del sector productivo y social a través de un aparato de vinculación fortalecido.
</a:t>
          </a:r>
        </a:p>
      </xdr:txBody>
    </xdr:sp>
    <xdr:clientData/>
  </xdr:twoCellAnchor>
  <xdr:twoCellAnchor>
    <xdr:from>
      <xdr:col>4</xdr:col>
      <xdr:colOff>685800</xdr:colOff>
      <xdr:row>0</xdr:row>
      <xdr:rowOff>0</xdr:rowOff>
    </xdr:from>
    <xdr:to>
      <xdr:col>6</xdr:col>
      <xdr:colOff>0</xdr:colOff>
      <xdr:row>0</xdr:row>
      <xdr:rowOff>0</xdr:rowOff>
    </xdr:to>
    <xdr:sp>
      <xdr:nvSpPr>
        <xdr:cNvPr id="21" name="AutoShape 21"/>
        <xdr:cNvSpPr>
          <a:spLocks/>
        </xdr:cNvSpPr>
      </xdr:nvSpPr>
      <xdr:spPr>
        <a:xfrm>
          <a:off x="3657600" y="0"/>
          <a:ext cx="2095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0</xdr:row>
      <xdr:rowOff>0</xdr:rowOff>
    </xdr:from>
    <xdr:to>
      <xdr:col>9</xdr:col>
      <xdr:colOff>47625</xdr:colOff>
      <xdr:row>0</xdr:row>
      <xdr:rowOff>0</xdr:rowOff>
    </xdr:to>
    <xdr:sp>
      <xdr:nvSpPr>
        <xdr:cNvPr id="22" name="AutoShape 22"/>
        <xdr:cNvSpPr>
          <a:spLocks/>
        </xdr:cNvSpPr>
      </xdr:nvSpPr>
      <xdr:spPr>
        <a:xfrm>
          <a:off x="5362575" y="0"/>
          <a:ext cx="56197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23" name="AutoShape 23"/>
        <xdr:cNvSpPr>
          <a:spLocks/>
        </xdr:cNvSpPr>
      </xdr:nvSpPr>
      <xdr:spPr>
        <a:xfrm>
          <a:off x="3867150" y="0"/>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0</xdr:colOff>
      <xdr:row>0</xdr:row>
      <xdr:rowOff>0</xdr:rowOff>
    </xdr:to>
    <xdr:sp>
      <xdr:nvSpPr>
        <xdr:cNvPr id="24" name="AutoShape 24"/>
        <xdr:cNvSpPr>
          <a:spLocks/>
        </xdr:cNvSpPr>
      </xdr:nvSpPr>
      <xdr:spPr>
        <a:xfrm>
          <a:off x="3667125" y="0"/>
          <a:ext cx="2000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0</xdr:row>
      <xdr:rowOff>0</xdr:rowOff>
    </xdr:from>
    <xdr:to>
      <xdr:col>9</xdr:col>
      <xdr:colOff>0</xdr:colOff>
      <xdr:row>0</xdr:row>
      <xdr:rowOff>0</xdr:rowOff>
    </xdr:to>
    <xdr:sp>
      <xdr:nvSpPr>
        <xdr:cNvPr id="25" name="AutoShape 25"/>
        <xdr:cNvSpPr>
          <a:spLocks/>
        </xdr:cNvSpPr>
      </xdr:nvSpPr>
      <xdr:spPr>
        <a:xfrm>
          <a:off x="5410200" y="0"/>
          <a:ext cx="466725"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0</xdr:row>
      <xdr:rowOff>0</xdr:rowOff>
    </xdr:from>
    <xdr:to>
      <xdr:col>2</xdr:col>
      <xdr:colOff>1752600</xdr:colOff>
      <xdr:row>0</xdr:row>
      <xdr:rowOff>0</xdr:rowOff>
    </xdr:to>
    <xdr:sp>
      <xdr:nvSpPr>
        <xdr:cNvPr id="26" name="TextBox 26"/>
        <xdr:cNvSpPr txBox="1">
          <a:spLocks noChangeArrowheads="1"/>
        </xdr:cNvSpPr>
      </xdr:nvSpPr>
      <xdr:spPr>
        <a:xfrm>
          <a:off x="352425" y="0"/>
          <a:ext cx="2200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r>
            <a:rPr lang="en-US" cap="none" sz="1000" b="0" i="0" u="none" baseline="0">
              <a:latin typeface="Arial"/>
              <a:ea typeface="Arial"/>
              <a:cs typeface="Arial"/>
            </a:rPr>
            <a:t> Contar con instalaciones suficientes, pertinentes y en óptimas condiciones, así como equipo actualizado, acorde a los avances tecnológicos y los requerimientos de capacitación; mediante el diagnóstico, diseño y evaluación de la guía de equipamiento y propuesta de nuevos modelos de construcción.                                                * Consolidar un equipo humano comprometido con la misión institucional y en constante superación.
</a:t>
          </a:r>
        </a:p>
      </xdr:txBody>
    </xdr:sp>
    <xdr:clientData/>
  </xdr:twoCellAnchor>
  <xdr:twoCellAnchor>
    <xdr:from>
      <xdr:col>4</xdr:col>
      <xdr:colOff>685800</xdr:colOff>
      <xdr:row>0</xdr:row>
      <xdr:rowOff>0</xdr:rowOff>
    </xdr:from>
    <xdr:to>
      <xdr:col>6</xdr:col>
      <xdr:colOff>0</xdr:colOff>
      <xdr:row>0</xdr:row>
      <xdr:rowOff>0</xdr:rowOff>
    </xdr:to>
    <xdr:sp>
      <xdr:nvSpPr>
        <xdr:cNvPr id="27" name="AutoShape 27"/>
        <xdr:cNvSpPr>
          <a:spLocks/>
        </xdr:cNvSpPr>
      </xdr:nvSpPr>
      <xdr:spPr>
        <a:xfrm>
          <a:off x="3657600" y="0"/>
          <a:ext cx="2095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0</xdr:row>
      <xdr:rowOff>0</xdr:rowOff>
    </xdr:from>
    <xdr:to>
      <xdr:col>9</xdr:col>
      <xdr:colOff>47625</xdr:colOff>
      <xdr:row>0</xdr:row>
      <xdr:rowOff>0</xdr:rowOff>
    </xdr:to>
    <xdr:sp>
      <xdr:nvSpPr>
        <xdr:cNvPr id="28" name="AutoShape 28"/>
        <xdr:cNvSpPr>
          <a:spLocks/>
        </xdr:cNvSpPr>
      </xdr:nvSpPr>
      <xdr:spPr>
        <a:xfrm>
          <a:off x="5362575" y="0"/>
          <a:ext cx="56197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29" name="AutoShape 29"/>
        <xdr:cNvSpPr>
          <a:spLocks/>
        </xdr:cNvSpPr>
      </xdr:nvSpPr>
      <xdr:spPr>
        <a:xfrm>
          <a:off x="3867150" y="0"/>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0</xdr:colOff>
      <xdr:row>0</xdr:row>
      <xdr:rowOff>0</xdr:rowOff>
    </xdr:to>
    <xdr:sp>
      <xdr:nvSpPr>
        <xdr:cNvPr id="30" name="AutoShape 30"/>
        <xdr:cNvSpPr>
          <a:spLocks/>
        </xdr:cNvSpPr>
      </xdr:nvSpPr>
      <xdr:spPr>
        <a:xfrm>
          <a:off x="3667125" y="0"/>
          <a:ext cx="2000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0</xdr:row>
      <xdr:rowOff>0</xdr:rowOff>
    </xdr:from>
    <xdr:to>
      <xdr:col>9</xdr:col>
      <xdr:colOff>0</xdr:colOff>
      <xdr:row>0</xdr:row>
      <xdr:rowOff>0</xdr:rowOff>
    </xdr:to>
    <xdr:sp>
      <xdr:nvSpPr>
        <xdr:cNvPr id="31" name="AutoShape 31"/>
        <xdr:cNvSpPr>
          <a:spLocks/>
        </xdr:cNvSpPr>
      </xdr:nvSpPr>
      <xdr:spPr>
        <a:xfrm>
          <a:off x="5410200" y="0"/>
          <a:ext cx="466725"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2</xdr:col>
      <xdr:colOff>1733550</xdr:colOff>
      <xdr:row>0</xdr:row>
      <xdr:rowOff>0</xdr:rowOff>
    </xdr:to>
    <xdr:sp>
      <xdr:nvSpPr>
        <xdr:cNvPr id="32" name="TextBox 32"/>
        <xdr:cNvSpPr txBox="1">
          <a:spLocks noChangeArrowheads="1"/>
        </xdr:cNvSpPr>
      </xdr:nvSpPr>
      <xdr:spPr>
        <a:xfrm>
          <a:off x="266700" y="0"/>
          <a:ext cx="2266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Propiciar la cultura de la planeación y desarrollo institucional, definiendo directrices y políticas que orienten claramente el eficaz funcionamiento de todas las áreas, hacia el logro de la misión y visión del Instituto.
</a:t>
          </a:r>
        </a:p>
      </xdr:txBody>
    </xdr:sp>
    <xdr:clientData/>
  </xdr:twoCellAnchor>
  <xdr:twoCellAnchor>
    <xdr:from>
      <xdr:col>3</xdr:col>
      <xdr:colOff>352425</xdr:colOff>
      <xdr:row>0</xdr:row>
      <xdr:rowOff>0</xdr:rowOff>
    </xdr:from>
    <xdr:to>
      <xdr:col>5</xdr:col>
      <xdr:colOff>19050</xdr:colOff>
      <xdr:row>0</xdr:row>
      <xdr:rowOff>0</xdr:rowOff>
    </xdr:to>
    <xdr:sp>
      <xdr:nvSpPr>
        <xdr:cNvPr id="33" name="AutoShape 33"/>
        <xdr:cNvSpPr>
          <a:spLocks/>
        </xdr:cNvSpPr>
      </xdr:nvSpPr>
      <xdr:spPr>
        <a:xfrm>
          <a:off x="2905125" y="0"/>
          <a:ext cx="7715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0</xdr:row>
      <xdr:rowOff>0</xdr:rowOff>
    </xdr:from>
    <xdr:to>
      <xdr:col>9</xdr:col>
      <xdr:colOff>47625</xdr:colOff>
      <xdr:row>0</xdr:row>
      <xdr:rowOff>0</xdr:rowOff>
    </xdr:to>
    <xdr:sp>
      <xdr:nvSpPr>
        <xdr:cNvPr id="34" name="AutoShape 34"/>
        <xdr:cNvSpPr>
          <a:spLocks/>
        </xdr:cNvSpPr>
      </xdr:nvSpPr>
      <xdr:spPr>
        <a:xfrm>
          <a:off x="5362575" y="0"/>
          <a:ext cx="56197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35" name="AutoShape 35"/>
        <xdr:cNvSpPr>
          <a:spLocks/>
        </xdr:cNvSpPr>
      </xdr:nvSpPr>
      <xdr:spPr>
        <a:xfrm>
          <a:off x="3867150" y="0"/>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0</xdr:row>
      <xdr:rowOff>0</xdr:rowOff>
    </xdr:from>
    <xdr:to>
      <xdr:col>9</xdr:col>
      <xdr:colOff>28575</xdr:colOff>
      <xdr:row>0</xdr:row>
      <xdr:rowOff>0</xdr:rowOff>
    </xdr:to>
    <xdr:sp>
      <xdr:nvSpPr>
        <xdr:cNvPr id="36" name="AutoShape 36"/>
        <xdr:cNvSpPr>
          <a:spLocks/>
        </xdr:cNvSpPr>
      </xdr:nvSpPr>
      <xdr:spPr>
        <a:xfrm>
          <a:off x="5438775" y="0"/>
          <a:ext cx="466725"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0</xdr:row>
      <xdr:rowOff>0</xdr:rowOff>
    </xdr:from>
    <xdr:to>
      <xdr:col>9</xdr:col>
      <xdr:colOff>47625</xdr:colOff>
      <xdr:row>0</xdr:row>
      <xdr:rowOff>0</xdr:rowOff>
    </xdr:to>
    <xdr:sp>
      <xdr:nvSpPr>
        <xdr:cNvPr id="37" name="AutoShape 37"/>
        <xdr:cNvSpPr>
          <a:spLocks/>
        </xdr:cNvSpPr>
      </xdr:nvSpPr>
      <xdr:spPr>
        <a:xfrm>
          <a:off x="5362575" y="0"/>
          <a:ext cx="56197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0</xdr:colOff>
      <xdr:row>0</xdr:row>
      <xdr:rowOff>0</xdr:rowOff>
    </xdr:to>
    <xdr:sp>
      <xdr:nvSpPr>
        <xdr:cNvPr id="38" name="AutoShape 38"/>
        <xdr:cNvSpPr>
          <a:spLocks/>
        </xdr:cNvSpPr>
      </xdr:nvSpPr>
      <xdr:spPr>
        <a:xfrm>
          <a:off x="3667125" y="0"/>
          <a:ext cx="2000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0</xdr:row>
      <xdr:rowOff>0</xdr:rowOff>
    </xdr:from>
    <xdr:to>
      <xdr:col>5</xdr:col>
      <xdr:colOff>19050</xdr:colOff>
      <xdr:row>0</xdr:row>
      <xdr:rowOff>0</xdr:rowOff>
    </xdr:to>
    <xdr:sp>
      <xdr:nvSpPr>
        <xdr:cNvPr id="39" name="AutoShape 39"/>
        <xdr:cNvSpPr>
          <a:spLocks/>
        </xdr:cNvSpPr>
      </xdr:nvSpPr>
      <xdr:spPr>
        <a:xfrm>
          <a:off x="2905125" y="0"/>
          <a:ext cx="77152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0</xdr:row>
      <xdr:rowOff>0</xdr:rowOff>
    </xdr:from>
    <xdr:to>
      <xdr:col>9</xdr:col>
      <xdr:colOff>47625</xdr:colOff>
      <xdr:row>0</xdr:row>
      <xdr:rowOff>0</xdr:rowOff>
    </xdr:to>
    <xdr:sp>
      <xdr:nvSpPr>
        <xdr:cNvPr id="40" name="AutoShape 40"/>
        <xdr:cNvSpPr>
          <a:spLocks/>
        </xdr:cNvSpPr>
      </xdr:nvSpPr>
      <xdr:spPr>
        <a:xfrm>
          <a:off x="5362575" y="0"/>
          <a:ext cx="56197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1" name="AutoShape 41"/>
        <xdr:cNvSpPr>
          <a:spLocks/>
        </xdr:cNvSpPr>
      </xdr:nvSpPr>
      <xdr:spPr>
        <a:xfrm>
          <a:off x="3867150" y="0"/>
          <a:ext cx="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0</xdr:row>
      <xdr:rowOff>0</xdr:rowOff>
    </xdr:from>
    <xdr:to>
      <xdr:col>9</xdr:col>
      <xdr:colOff>28575</xdr:colOff>
      <xdr:row>0</xdr:row>
      <xdr:rowOff>0</xdr:rowOff>
    </xdr:to>
    <xdr:sp>
      <xdr:nvSpPr>
        <xdr:cNvPr id="42" name="AutoShape 42"/>
        <xdr:cNvSpPr>
          <a:spLocks/>
        </xdr:cNvSpPr>
      </xdr:nvSpPr>
      <xdr:spPr>
        <a:xfrm>
          <a:off x="5438775" y="0"/>
          <a:ext cx="466725"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xdr:row>
      <xdr:rowOff>95250</xdr:rowOff>
    </xdr:from>
    <xdr:to>
      <xdr:col>2</xdr:col>
      <xdr:colOff>1714500</xdr:colOff>
      <xdr:row>19</xdr:row>
      <xdr:rowOff>142875</xdr:rowOff>
    </xdr:to>
    <xdr:sp>
      <xdr:nvSpPr>
        <xdr:cNvPr id="43" name="TextBox 43"/>
        <xdr:cNvSpPr txBox="1">
          <a:spLocks noChangeArrowheads="1"/>
        </xdr:cNvSpPr>
      </xdr:nvSpPr>
      <xdr:spPr>
        <a:xfrm>
          <a:off x="295275" y="1924050"/>
          <a:ext cx="2219325" cy="236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Proporcionar servicios de capacitación especializada para y en el trabajo; acorde a las necesidades crecientes del mercado laboral, desarrollando las competencias laborales de los capacitandos, logrando el egreso de personal altamente capacitado tanto en lo practico como  en conocimientos teóricos, con un alto sentido de responsabilidad social.
</a:t>
          </a:r>
        </a:p>
      </xdr:txBody>
    </xdr:sp>
    <xdr:clientData/>
  </xdr:twoCellAnchor>
  <xdr:twoCellAnchor>
    <xdr:from>
      <xdr:col>8</xdr:col>
      <xdr:colOff>1038225</xdr:colOff>
      <xdr:row>53</xdr:row>
      <xdr:rowOff>0</xdr:rowOff>
    </xdr:from>
    <xdr:to>
      <xdr:col>8</xdr:col>
      <xdr:colOff>1038225</xdr:colOff>
      <xdr:row>53</xdr:row>
      <xdr:rowOff>0</xdr:rowOff>
    </xdr:to>
    <xdr:sp>
      <xdr:nvSpPr>
        <xdr:cNvPr id="44" name="AutoShape 44"/>
        <xdr:cNvSpPr>
          <a:spLocks/>
        </xdr:cNvSpPr>
      </xdr:nvSpPr>
      <xdr:spPr>
        <a:xfrm>
          <a:off x="5876925" y="13515975"/>
          <a:ext cx="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66</xdr:row>
      <xdr:rowOff>104775</xdr:rowOff>
    </xdr:from>
    <xdr:to>
      <xdr:col>2</xdr:col>
      <xdr:colOff>1752600</xdr:colOff>
      <xdr:row>75</xdr:row>
      <xdr:rowOff>114300</xdr:rowOff>
    </xdr:to>
    <xdr:sp>
      <xdr:nvSpPr>
        <xdr:cNvPr id="45" name="TextBox 45"/>
        <xdr:cNvSpPr txBox="1">
          <a:spLocks noChangeArrowheads="1"/>
        </xdr:cNvSpPr>
      </xdr:nvSpPr>
      <xdr:spPr>
        <a:xfrm>
          <a:off x="352425" y="16116300"/>
          <a:ext cx="2200275" cy="2733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r>
            <a:rPr lang="en-US" cap="none" sz="1000" b="0" i="0" u="none" baseline="0">
              <a:latin typeface="Arial"/>
              <a:ea typeface="Arial"/>
              <a:cs typeface="Arial"/>
            </a:rPr>
            <a:t> Contar con instalaciones suficientes, pertinentes y en óptimas condiciones, así como equipo actualizado, acorde a los avances tecnológicos y los requerimientos de capacitación; mediante el diagnóstico, diseño y evaluación de la guía de equipamiento y propuesta de nuevos modelos de construcción.                                                * Consolidar un equipo humano comprometido con la misión institucional y en constante superación.
</a:t>
          </a:r>
        </a:p>
      </xdr:txBody>
    </xdr:sp>
    <xdr:clientData/>
  </xdr:twoCellAnchor>
  <xdr:twoCellAnchor>
    <xdr:from>
      <xdr:col>8</xdr:col>
      <xdr:colOff>1038225</xdr:colOff>
      <xdr:row>84</xdr:row>
      <xdr:rowOff>0</xdr:rowOff>
    </xdr:from>
    <xdr:to>
      <xdr:col>8</xdr:col>
      <xdr:colOff>1038225</xdr:colOff>
      <xdr:row>84</xdr:row>
      <xdr:rowOff>0</xdr:rowOff>
    </xdr:to>
    <xdr:sp>
      <xdr:nvSpPr>
        <xdr:cNvPr id="46" name="AutoShape 46"/>
        <xdr:cNvSpPr>
          <a:spLocks/>
        </xdr:cNvSpPr>
      </xdr:nvSpPr>
      <xdr:spPr>
        <a:xfrm>
          <a:off x="5876925" y="20840700"/>
          <a:ext cx="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91</xdr:row>
      <xdr:rowOff>0</xdr:rowOff>
    </xdr:from>
    <xdr:to>
      <xdr:col>2</xdr:col>
      <xdr:colOff>1390650</xdr:colOff>
      <xdr:row>94</xdr:row>
      <xdr:rowOff>200025</xdr:rowOff>
    </xdr:to>
    <xdr:sp>
      <xdr:nvSpPr>
        <xdr:cNvPr id="47" name="TextBox 47"/>
        <xdr:cNvSpPr txBox="1">
          <a:spLocks noChangeArrowheads="1"/>
        </xdr:cNvSpPr>
      </xdr:nvSpPr>
      <xdr:spPr>
        <a:xfrm>
          <a:off x="304800" y="22259925"/>
          <a:ext cx="1885950"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Consolidar y posicionar a la Institución en el ámbito del sector productivo y social a través de un aparato de vinculación fortalecido.
</a:t>
          </a:r>
        </a:p>
      </xdr:txBody>
    </xdr:sp>
    <xdr:clientData/>
  </xdr:twoCellAnchor>
  <xdr:twoCellAnchor>
    <xdr:from>
      <xdr:col>8</xdr:col>
      <xdr:colOff>1038225</xdr:colOff>
      <xdr:row>116</xdr:row>
      <xdr:rowOff>0</xdr:rowOff>
    </xdr:from>
    <xdr:to>
      <xdr:col>9</xdr:col>
      <xdr:colOff>0</xdr:colOff>
      <xdr:row>116</xdr:row>
      <xdr:rowOff>0</xdr:rowOff>
    </xdr:to>
    <xdr:sp>
      <xdr:nvSpPr>
        <xdr:cNvPr id="48" name="AutoShape 48"/>
        <xdr:cNvSpPr>
          <a:spLocks/>
        </xdr:cNvSpPr>
      </xdr:nvSpPr>
      <xdr:spPr>
        <a:xfrm>
          <a:off x="5876925" y="28127325"/>
          <a:ext cx="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125</xdr:row>
      <xdr:rowOff>219075</xdr:rowOff>
    </xdr:from>
    <xdr:to>
      <xdr:col>2</xdr:col>
      <xdr:colOff>1733550</xdr:colOff>
      <xdr:row>134</xdr:row>
      <xdr:rowOff>85725</xdr:rowOff>
    </xdr:to>
    <xdr:sp>
      <xdr:nvSpPr>
        <xdr:cNvPr id="49" name="TextBox 49"/>
        <xdr:cNvSpPr txBox="1">
          <a:spLocks noChangeArrowheads="1"/>
        </xdr:cNvSpPr>
      </xdr:nvSpPr>
      <xdr:spPr>
        <a:xfrm>
          <a:off x="266700" y="30165675"/>
          <a:ext cx="2266950" cy="226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Propiciar la cultura de la planeación y desarrollo institucional, definiendo directrices y políticas que orienten claramente el eficaz funcionamiento de todas las áreas, hacia el logro de la misión y visión del Instituto.
</a:t>
          </a:r>
        </a:p>
      </xdr:txBody>
    </xdr:sp>
    <xdr:clientData/>
  </xdr:twoCellAnchor>
  <xdr:twoCellAnchor>
    <xdr:from>
      <xdr:col>8</xdr:col>
      <xdr:colOff>1038225</xdr:colOff>
      <xdr:row>159</xdr:row>
      <xdr:rowOff>0</xdr:rowOff>
    </xdr:from>
    <xdr:to>
      <xdr:col>8</xdr:col>
      <xdr:colOff>1038225</xdr:colOff>
      <xdr:row>159</xdr:row>
      <xdr:rowOff>0</xdr:rowOff>
    </xdr:to>
    <xdr:sp>
      <xdr:nvSpPr>
        <xdr:cNvPr id="50" name="AutoShape 50"/>
        <xdr:cNvSpPr>
          <a:spLocks/>
        </xdr:cNvSpPr>
      </xdr:nvSpPr>
      <xdr:spPr>
        <a:xfrm>
          <a:off x="5876925" y="39109650"/>
          <a:ext cx="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168</xdr:row>
      <xdr:rowOff>85725</xdr:rowOff>
    </xdr:from>
    <xdr:to>
      <xdr:col>3</xdr:col>
      <xdr:colOff>0</xdr:colOff>
      <xdr:row>175</xdr:row>
      <xdr:rowOff>114300</xdr:rowOff>
    </xdr:to>
    <xdr:sp>
      <xdr:nvSpPr>
        <xdr:cNvPr id="51" name="TextBox 51"/>
        <xdr:cNvSpPr txBox="1">
          <a:spLocks noChangeArrowheads="1"/>
        </xdr:cNvSpPr>
      </xdr:nvSpPr>
      <xdr:spPr>
        <a:xfrm>
          <a:off x="276225" y="41233725"/>
          <a:ext cx="227647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Operar un sistema de evaluación objetivo y confiable, que permita la toma de decisiones oportunas y pertinentes orientadas al logro de los objetivos y metas institucionales, ampliando la cobertura y el servicio de capacitación para el trabajo con calidad, buscando la disminución de la deserción y reprobación así como el aumento de la eficiencia terminal. Contar con planes, programas de estudio y materiales de apoyo didáctico, actualizados y pertinentes que fundamenten el desarrollo académico del Instituto.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0</xdr:row>
      <xdr:rowOff>0</xdr:rowOff>
    </xdr:from>
    <xdr:to>
      <xdr:col>6</xdr:col>
      <xdr:colOff>0</xdr:colOff>
      <xdr:row>0</xdr:row>
      <xdr:rowOff>0</xdr:rowOff>
    </xdr:to>
    <xdr:sp>
      <xdr:nvSpPr>
        <xdr:cNvPr id="1" name="AutoShape 1"/>
        <xdr:cNvSpPr>
          <a:spLocks/>
        </xdr:cNvSpPr>
      </xdr:nvSpPr>
      <xdr:spPr>
        <a:xfrm>
          <a:off x="45148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2" name="AutoShape 2"/>
        <xdr:cNvSpPr>
          <a:spLocks/>
        </xdr:cNvSpPr>
      </xdr:nvSpPr>
      <xdr:spPr>
        <a:xfrm>
          <a:off x="9734550"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3" name="AutoShape 3"/>
        <xdr:cNvSpPr>
          <a:spLocks/>
        </xdr:cNvSpPr>
      </xdr:nvSpPr>
      <xdr:spPr>
        <a:xfrm>
          <a:off x="66675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4" name="AutoShape 4"/>
        <xdr:cNvSpPr>
          <a:spLocks/>
        </xdr:cNvSpPr>
      </xdr:nvSpPr>
      <xdr:spPr>
        <a:xfrm>
          <a:off x="50863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5" name="AutoShape 5"/>
        <xdr:cNvSpPr>
          <a:spLocks/>
        </xdr:cNvSpPr>
      </xdr:nvSpPr>
      <xdr:spPr>
        <a:xfrm>
          <a:off x="9782175"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0</xdr:row>
      <xdr:rowOff>0</xdr:rowOff>
    </xdr:from>
    <xdr:to>
      <xdr:col>6</xdr:col>
      <xdr:colOff>0</xdr:colOff>
      <xdr:row>0</xdr:row>
      <xdr:rowOff>0</xdr:rowOff>
    </xdr:to>
    <xdr:sp>
      <xdr:nvSpPr>
        <xdr:cNvPr id="6" name="AutoShape 6"/>
        <xdr:cNvSpPr>
          <a:spLocks/>
        </xdr:cNvSpPr>
      </xdr:nvSpPr>
      <xdr:spPr>
        <a:xfrm>
          <a:off x="45148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7" name="AutoShape 7"/>
        <xdr:cNvSpPr>
          <a:spLocks/>
        </xdr:cNvSpPr>
      </xdr:nvSpPr>
      <xdr:spPr>
        <a:xfrm>
          <a:off x="9734550"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8" name="AutoShape 8"/>
        <xdr:cNvSpPr>
          <a:spLocks/>
        </xdr:cNvSpPr>
      </xdr:nvSpPr>
      <xdr:spPr>
        <a:xfrm>
          <a:off x="66675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9" name="AutoShape 9"/>
        <xdr:cNvSpPr>
          <a:spLocks/>
        </xdr:cNvSpPr>
      </xdr:nvSpPr>
      <xdr:spPr>
        <a:xfrm>
          <a:off x="50863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10" name="AutoShape 10"/>
        <xdr:cNvSpPr>
          <a:spLocks/>
        </xdr:cNvSpPr>
      </xdr:nvSpPr>
      <xdr:spPr>
        <a:xfrm>
          <a:off x="9782175"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2</xdr:col>
      <xdr:colOff>1666875</xdr:colOff>
      <xdr:row>0</xdr:row>
      <xdr:rowOff>0</xdr:rowOff>
    </xdr:to>
    <xdr:sp>
      <xdr:nvSpPr>
        <xdr:cNvPr id="11" name="TextBox 11"/>
        <xdr:cNvSpPr txBox="1">
          <a:spLocks noChangeArrowheads="1"/>
        </xdr:cNvSpPr>
      </xdr:nvSpPr>
      <xdr:spPr>
        <a:xfrm>
          <a:off x="276225" y="0"/>
          <a:ext cx="2190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Operar un sistema de evaluación objetivo y confiable, que permita la toma de decisiones oportunas y pertinentes orientadas al logro de los objetivos y metas institucionales, ampliando la cobertura y el servicio de capacitación para el trabajo con calidad, buscando la disminución de la deserción y reprobación así como el aumento de la eficiencia terminal. Contar con planes, programas de estudio y materiales de apoyo didáctico, actualizados y pertinentes que fundamenten el desarrollo académico del Instituto.
</a:t>
          </a:r>
        </a:p>
      </xdr:txBody>
    </xdr:sp>
    <xdr:clientData/>
  </xdr:twoCellAnchor>
  <xdr:twoCellAnchor>
    <xdr:from>
      <xdr:col>10</xdr:col>
      <xdr:colOff>523875</xdr:colOff>
      <xdr:row>0</xdr:row>
      <xdr:rowOff>0</xdr:rowOff>
    </xdr:from>
    <xdr:to>
      <xdr:col>11</xdr:col>
      <xdr:colOff>47625</xdr:colOff>
      <xdr:row>0</xdr:row>
      <xdr:rowOff>0</xdr:rowOff>
    </xdr:to>
    <xdr:sp>
      <xdr:nvSpPr>
        <xdr:cNvPr id="12" name="AutoShape 12"/>
        <xdr:cNvSpPr>
          <a:spLocks/>
        </xdr:cNvSpPr>
      </xdr:nvSpPr>
      <xdr:spPr>
        <a:xfrm>
          <a:off x="9734550"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13" name="AutoShape 13"/>
        <xdr:cNvSpPr>
          <a:spLocks/>
        </xdr:cNvSpPr>
      </xdr:nvSpPr>
      <xdr:spPr>
        <a:xfrm>
          <a:off x="50863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2</xdr:col>
      <xdr:colOff>1666875</xdr:colOff>
      <xdr:row>0</xdr:row>
      <xdr:rowOff>0</xdr:rowOff>
    </xdr:to>
    <xdr:sp>
      <xdr:nvSpPr>
        <xdr:cNvPr id="14" name="TextBox 14"/>
        <xdr:cNvSpPr txBox="1">
          <a:spLocks noChangeArrowheads="1"/>
        </xdr:cNvSpPr>
      </xdr:nvSpPr>
      <xdr:spPr>
        <a:xfrm>
          <a:off x="295275" y="0"/>
          <a:ext cx="2171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Proporcionar servicios de capacitación especializada para y en el trabajo; acorde a las necesidades crecientes del mercado laboral, desarrollando las competencias laborales de los capacitandos, logrando el egreso de personal altamente capacitado tanto en lo practico como  en conocimientos teóricos, con un alto sentido de responsabilidad social.
</a:t>
          </a:r>
        </a:p>
      </xdr:txBody>
    </xdr:sp>
    <xdr:clientData/>
  </xdr:twoCellAnchor>
  <xdr:twoCellAnchor>
    <xdr:from>
      <xdr:col>4</xdr:col>
      <xdr:colOff>752475</xdr:colOff>
      <xdr:row>0</xdr:row>
      <xdr:rowOff>0</xdr:rowOff>
    </xdr:from>
    <xdr:to>
      <xdr:col>6</xdr:col>
      <xdr:colOff>0</xdr:colOff>
      <xdr:row>0</xdr:row>
      <xdr:rowOff>0</xdr:rowOff>
    </xdr:to>
    <xdr:sp>
      <xdr:nvSpPr>
        <xdr:cNvPr id="15" name="AutoShape 15"/>
        <xdr:cNvSpPr>
          <a:spLocks/>
        </xdr:cNvSpPr>
      </xdr:nvSpPr>
      <xdr:spPr>
        <a:xfrm>
          <a:off x="45148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16" name="AutoShape 16"/>
        <xdr:cNvSpPr>
          <a:spLocks/>
        </xdr:cNvSpPr>
      </xdr:nvSpPr>
      <xdr:spPr>
        <a:xfrm>
          <a:off x="9734550"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17" name="AutoShape 17"/>
        <xdr:cNvSpPr>
          <a:spLocks/>
        </xdr:cNvSpPr>
      </xdr:nvSpPr>
      <xdr:spPr>
        <a:xfrm>
          <a:off x="66675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18" name="AutoShape 18"/>
        <xdr:cNvSpPr>
          <a:spLocks/>
        </xdr:cNvSpPr>
      </xdr:nvSpPr>
      <xdr:spPr>
        <a:xfrm>
          <a:off x="50863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19" name="AutoShape 19"/>
        <xdr:cNvSpPr>
          <a:spLocks/>
        </xdr:cNvSpPr>
      </xdr:nvSpPr>
      <xdr:spPr>
        <a:xfrm>
          <a:off x="9782175"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2</xdr:col>
      <xdr:colOff>1390650</xdr:colOff>
      <xdr:row>0</xdr:row>
      <xdr:rowOff>0</xdr:rowOff>
    </xdr:to>
    <xdr:sp>
      <xdr:nvSpPr>
        <xdr:cNvPr id="20" name="TextBox 20"/>
        <xdr:cNvSpPr txBox="1">
          <a:spLocks noChangeArrowheads="1"/>
        </xdr:cNvSpPr>
      </xdr:nvSpPr>
      <xdr:spPr>
        <a:xfrm>
          <a:off x="304800" y="0"/>
          <a:ext cx="18859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Consolidar y posicionar a la Institución en el ámbito del sector productivo y social a través de un aparato de vinculación fortalecido.
</a:t>
          </a:r>
        </a:p>
      </xdr:txBody>
    </xdr:sp>
    <xdr:clientData/>
  </xdr:twoCellAnchor>
  <xdr:twoCellAnchor>
    <xdr:from>
      <xdr:col>4</xdr:col>
      <xdr:colOff>752475</xdr:colOff>
      <xdr:row>0</xdr:row>
      <xdr:rowOff>0</xdr:rowOff>
    </xdr:from>
    <xdr:to>
      <xdr:col>6</xdr:col>
      <xdr:colOff>0</xdr:colOff>
      <xdr:row>0</xdr:row>
      <xdr:rowOff>0</xdr:rowOff>
    </xdr:to>
    <xdr:sp>
      <xdr:nvSpPr>
        <xdr:cNvPr id="21" name="AutoShape 21"/>
        <xdr:cNvSpPr>
          <a:spLocks/>
        </xdr:cNvSpPr>
      </xdr:nvSpPr>
      <xdr:spPr>
        <a:xfrm>
          <a:off x="45148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22" name="AutoShape 22"/>
        <xdr:cNvSpPr>
          <a:spLocks/>
        </xdr:cNvSpPr>
      </xdr:nvSpPr>
      <xdr:spPr>
        <a:xfrm>
          <a:off x="9734550"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23" name="AutoShape 23"/>
        <xdr:cNvSpPr>
          <a:spLocks/>
        </xdr:cNvSpPr>
      </xdr:nvSpPr>
      <xdr:spPr>
        <a:xfrm>
          <a:off x="66675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24" name="AutoShape 24"/>
        <xdr:cNvSpPr>
          <a:spLocks/>
        </xdr:cNvSpPr>
      </xdr:nvSpPr>
      <xdr:spPr>
        <a:xfrm>
          <a:off x="50863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25" name="AutoShape 25"/>
        <xdr:cNvSpPr>
          <a:spLocks/>
        </xdr:cNvSpPr>
      </xdr:nvSpPr>
      <xdr:spPr>
        <a:xfrm>
          <a:off x="9782175"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0</xdr:row>
      <xdr:rowOff>0</xdr:rowOff>
    </xdr:from>
    <xdr:to>
      <xdr:col>2</xdr:col>
      <xdr:colOff>1666875</xdr:colOff>
      <xdr:row>0</xdr:row>
      <xdr:rowOff>0</xdr:rowOff>
    </xdr:to>
    <xdr:sp>
      <xdr:nvSpPr>
        <xdr:cNvPr id="26" name="TextBox 26"/>
        <xdr:cNvSpPr txBox="1">
          <a:spLocks noChangeArrowheads="1"/>
        </xdr:cNvSpPr>
      </xdr:nvSpPr>
      <xdr:spPr>
        <a:xfrm>
          <a:off x="352425" y="0"/>
          <a:ext cx="2114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r>
          <a:r>
            <a:rPr lang="en-US" cap="none" sz="1000" b="0" i="0" u="none" baseline="0">
              <a:latin typeface="Arial"/>
              <a:ea typeface="Arial"/>
              <a:cs typeface="Arial"/>
            </a:rPr>
            <a:t> Contar con instalaciones suficientes, pertinentes y en óptimas condiciones, así como equipo actualizado, acorde a los avances tecnológicos y los requerimientos de capacitación; mediante el diagnóstico, diseño y evaluación de la guía de equipamiento y propuesta de nuevos modelos de construcción.                                                * Consolidar un equipo humano comprometido con la misión institucional y en constante superación.
</a:t>
          </a:r>
        </a:p>
      </xdr:txBody>
    </xdr:sp>
    <xdr:clientData/>
  </xdr:twoCellAnchor>
  <xdr:twoCellAnchor>
    <xdr:from>
      <xdr:col>4</xdr:col>
      <xdr:colOff>752475</xdr:colOff>
      <xdr:row>0</xdr:row>
      <xdr:rowOff>0</xdr:rowOff>
    </xdr:from>
    <xdr:to>
      <xdr:col>6</xdr:col>
      <xdr:colOff>0</xdr:colOff>
      <xdr:row>0</xdr:row>
      <xdr:rowOff>0</xdr:rowOff>
    </xdr:to>
    <xdr:sp>
      <xdr:nvSpPr>
        <xdr:cNvPr id="27" name="AutoShape 27"/>
        <xdr:cNvSpPr>
          <a:spLocks/>
        </xdr:cNvSpPr>
      </xdr:nvSpPr>
      <xdr:spPr>
        <a:xfrm>
          <a:off x="4514850" y="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28" name="AutoShape 28"/>
        <xdr:cNvSpPr>
          <a:spLocks/>
        </xdr:cNvSpPr>
      </xdr:nvSpPr>
      <xdr:spPr>
        <a:xfrm>
          <a:off x="9734550"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29" name="AutoShape 29"/>
        <xdr:cNvSpPr>
          <a:spLocks/>
        </xdr:cNvSpPr>
      </xdr:nvSpPr>
      <xdr:spPr>
        <a:xfrm>
          <a:off x="66675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30" name="AutoShape 30"/>
        <xdr:cNvSpPr>
          <a:spLocks/>
        </xdr:cNvSpPr>
      </xdr:nvSpPr>
      <xdr:spPr>
        <a:xfrm>
          <a:off x="50863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571500</xdr:colOff>
      <xdr:row>0</xdr:row>
      <xdr:rowOff>0</xdr:rowOff>
    </xdr:from>
    <xdr:to>
      <xdr:col>11</xdr:col>
      <xdr:colOff>0</xdr:colOff>
      <xdr:row>0</xdr:row>
      <xdr:rowOff>0</xdr:rowOff>
    </xdr:to>
    <xdr:sp>
      <xdr:nvSpPr>
        <xdr:cNvPr id="31" name="AutoShape 31"/>
        <xdr:cNvSpPr>
          <a:spLocks/>
        </xdr:cNvSpPr>
      </xdr:nvSpPr>
      <xdr:spPr>
        <a:xfrm>
          <a:off x="9782175"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2</xdr:col>
      <xdr:colOff>1666875</xdr:colOff>
      <xdr:row>0</xdr:row>
      <xdr:rowOff>0</xdr:rowOff>
    </xdr:to>
    <xdr:sp>
      <xdr:nvSpPr>
        <xdr:cNvPr id="32" name="TextBox 32"/>
        <xdr:cNvSpPr txBox="1">
          <a:spLocks noChangeArrowheads="1"/>
        </xdr:cNvSpPr>
      </xdr:nvSpPr>
      <xdr:spPr>
        <a:xfrm>
          <a:off x="266700" y="0"/>
          <a:ext cx="2200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Propiciar la cultura de la planeación y desarrollo institucional, definiendo directrices y políticas que orienten claramente el eficaz funcionamiento de todas las áreas, hacia el logro de la misión y visión del Instituto.
</a:t>
          </a:r>
        </a:p>
      </xdr:txBody>
    </xdr:sp>
    <xdr:clientData/>
  </xdr:twoCellAnchor>
  <xdr:twoCellAnchor>
    <xdr:from>
      <xdr:col>3</xdr:col>
      <xdr:colOff>352425</xdr:colOff>
      <xdr:row>0</xdr:row>
      <xdr:rowOff>0</xdr:rowOff>
    </xdr:from>
    <xdr:to>
      <xdr:col>5</xdr:col>
      <xdr:colOff>19050</xdr:colOff>
      <xdr:row>0</xdr:row>
      <xdr:rowOff>0</xdr:rowOff>
    </xdr:to>
    <xdr:sp>
      <xdr:nvSpPr>
        <xdr:cNvPr id="33" name="AutoShape 33"/>
        <xdr:cNvSpPr>
          <a:spLocks/>
        </xdr:cNvSpPr>
      </xdr:nvSpPr>
      <xdr:spPr>
        <a:xfrm>
          <a:off x="2819400" y="0"/>
          <a:ext cx="227647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34" name="AutoShape 34"/>
        <xdr:cNvSpPr>
          <a:spLocks/>
        </xdr:cNvSpPr>
      </xdr:nvSpPr>
      <xdr:spPr>
        <a:xfrm>
          <a:off x="9734550"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0</xdr:rowOff>
    </xdr:from>
    <xdr:to>
      <xdr:col>7</xdr:col>
      <xdr:colOff>66675</xdr:colOff>
      <xdr:row>0</xdr:row>
      <xdr:rowOff>0</xdr:rowOff>
    </xdr:to>
    <xdr:sp>
      <xdr:nvSpPr>
        <xdr:cNvPr id="35" name="AutoShape 35"/>
        <xdr:cNvSpPr>
          <a:spLocks/>
        </xdr:cNvSpPr>
      </xdr:nvSpPr>
      <xdr:spPr>
        <a:xfrm>
          <a:off x="6667500"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600075</xdr:colOff>
      <xdr:row>0</xdr:row>
      <xdr:rowOff>0</xdr:rowOff>
    </xdr:from>
    <xdr:to>
      <xdr:col>11</xdr:col>
      <xdr:colOff>28575</xdr:colOff>
      <xdr:row>0</xdr:row>
      <xdr:rowOff>0</xdr:rowOff>
    </xdr:to>
    <xdr:sp>
      <xdr:nvSpPr>
        <xdr:cNvPr id="36" name="AutoShape 36"/>
        <xdr:cNvSpPr>
          <a:spLocks/>
        </xdr:cNvSpPr>
      </xdr:nvSpPr>
      <xdr:spPr>
        <a:xfrm>
          <a:off x="9810750"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37" name="AutoShape 37"/>
        <xdr:cNvSpPr>
          <a:spLocks/>
        </xdr:cNvSpPr>
      </xdr:nvSpPr>
      <xdr:spPr>
        <a:xfrm>
          <a:off x="9734550"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0</xdr:row>
      <xdr:rowOff>0</xdr:rowOff>
    </xdr:from>
    <xdr:to>
      <xdr:col>6</xdr:col>
      <xdr:colOff>19050</xdr:colOff>
      <xdr:row>0</xdr:row>
      <xdr:rowOff>0</xdr:rowOff>
    </xdr:to>
    <xdr:sp>
      <xdr:nvSpPr>
        <xdr:cNvPr id="38" name="AutoShape 38"/>
        <xdr:cNvSpPr>
          <a:spLocks/>
        </xdr:cNvSpPr>
      </xdr:nvSpPr>
      <xdr:spPr>
        <a:xfrm>
          <a:off x="5086350" y="0"/>
          <a:ext cx="108585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0</xdr:row>
      <xdr:rowOff>0</xdr:rowOff>
    </xdr:from>
    <xdr:to>
      <xdr:col>5</xdr:col>
      <xdr:colOff>19050</xdr:colOff>
      <xdr:row>0</xdr:row>
      <xdr:rowOff>0</xdr:rowOff>
    </xdr:to>
    <xdr:sp>
      <xdr:nvSpPr>
        <xdr:cNvPr id="39" name="AutoShape 39"/>
        <xdr:cNvSpPr>
          <a:spLocks/>
        </xdr:cNvSpPr>
      </xdr:nvSpPr>
      <xdr:spPr>
        <a:xfrm>
          <a:off x="2819400" y="0"/>
          <a:ext cx="2276475"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0</xdr:row>
      <xdr:rowOff>0</xdr:rowOff>
    </xdr:from>
    <xdr:to>
      <xdr:col>11</xdr:col>
      <xdr:colOff>47625</xdr:colOff>
      <xdr:row>0</xdr:row>
      <xdr:rowOff>0</xdr:rowOff>
    </xdr:to>
    <xdr:sp>
      <xdr:nvSpPr>
        <xdr:cNvPr id="40" name="AutoShape 40"/>
        <xdr:cNvSpPr>
          <a:spLocks/>
        </xdr:cNvSpPr>
      </xdr:nvSpPr>
      <xdr:spPr>
        <a:xfrm>
          <a:off x="9734550" y="0"/>
          <a:ext cx="11620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0</xdr:row>
      <xdr:rowOff>0</xdr:rowOff>
    </xdr:from>
    <xdr:to>
      <xdr:col>7</xdr:col>
      <xdr:colOff>66675</xdr:colOff>
      <xdr:row>0</xdr:row>
      <xdr:rowOff>0</xdr:rowOff>
    </xdr:to>
    <xdr:sp>
      <xdr:nvSpPr>
        <xdr:cNvPr id="41" name="AutoShape 41"/>
        <xdr:cNvSpPr>
          <a:spLocks/>
        </xdr:cNvSpPr>
      </xdr:nvSpPr>
      <xdr:spPr>
        <a:xfrm>
          <a:off x="6334125" y="0"/>
          <a:ext cx="57150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600075</xdr:colOff>
      <xdr:row>0</xdr:row>
      <xdr:rowOff>0</xdr:rowOff>
    </xdr:from>
    <xdr:to>
      <xdr:col>11</xdr:col>
      <xdr:colOff>28575</xdr:colOff>
      <xdr:row>0</xdr:row>
      <xdr:rowOff>0</xdr:rowOff>
    </xdr:to>
    <xdr:sp>
      <xdr:nvSpPr>
        <xdr:cNvPr id="42" name="AutoShape 42"/>
        <xdr:cNvSpPr>
          <a:spLocks/>
        </xdr:cNvSpPr>
      </xdr:nvSpPr>
      <xdr:spPr>
        <a:xfrm>
          <a:off x="9810750" y="0"/>
          <a:ext cx="106680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2</xdr:col>
      <xdr:colOff>1666875</xdr:colOff>
      <xdr:row>0</xdr:row>
      <xdr:rowOff>0</xdr:rowOff>
    </xdr:to>
    <xdr:sp>
      <xdr:nvSpPr>
        <xdr:cNvPr id="43" name="TextBox 43"/>
        <xdr:cNvSpPr txBox="1">
          <a:spLocks noChangeArrowheads="1"/>
        </xdr:cNvSpPr>
      </xdr:nvSpPr>
      <xdr:spPr>
        <a:xfrm>
          <a:off x="295275" y="0"/>
          <a:ext cx="2171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Proporcionar servicios de capacitación especializada para y en el trabajo; acorde a las necesidades crecientes del mercado laboral, desarrollando las competencias laborales de los capacitandos, logrando el egreso de personal altamente capacitado tanto en lo practico como  en conocimientos teóricos, con un alto sentido de responsabilidad social.
</a:t>
          </a:r>
        </a:p>
      </xdr:txBody>
    </xdr:sp>
    <xdr:clientData/>
  </xdr:twoCellAnchor>
  <xdr:twoCellAnchor>
    <xdr:from>
      <xdr:col>10</xdr:col>
      <xdr:colOff>1638300</xdr:colOff>
      <xdr:row>95</xdr:row>
      <xdr:rowOff>0</xdr:rowOff>
    </xdr:from>
    <xdr:to>
      <xdr:col>10</xdr:col>
      <xdr:colOff>1638300</xdr:colOff>
      <xdr:row>95</xdr:row>
      <xdr:rowOff>0</xdr:rowOff>
    </xdr:to>
    <xdr:sp>
      <xdr:nvSpPr>
        <xdr:cNvPr id="44" name="AutoShape 44"/>
        <xdr:cNvSpPr>
          <a:spLocks/>
        </xdr:cNvSpPr>
      </xdr:nvSpPr>
      <xdr:spPr>
        <a:xfrm>
          <a:off x="10848975" y="18573750"/>
          <a:ext cx="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195</xdr:row>
      <xdr:rowOff>47625</xdr:rowOff>
    </xdr:from>
    <xdr:to>
      <xdr:col>16</xdr:col>
      <xdr:colOff>171450</xdr:colOff>
      <xdr:row>195</xdr:row>
      <xdr:rowOff>47625</xdr:rowOff>
    </xdr:to>
    <xdr:sp>
      <xdr:nvSpPr>
        <xdr:cNvPr id="45" name="AutoShape 45"/>
        <xdr:cNvSpPr>
          <a:spLocks/>
        </xdr:cNvSpPr>
      </xdr:nvSpPr>
      <xdr:spPr>
        <a:xfrm>
          <a:off x="14944725" y="37280850"/>
          <a:ext cx="1638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75" zoomScaleNormal="75" workbookViewId="0" topLeftCell="A1">
      <selection activeCell="L23" sqref="L23"/>
    </sheetView>
  </sheetViews>
  <sheetFormatPr defaultColWidth="11.421875" defaultRowHeight="12.75"/>
  <cols>
    <col min="1" max="1" width="9.7109375" style="0" customWidth="1"/>
    <col min="2" max="2" width="11.28125" style="0" customWidth="1"/>
  </cols>
  <sheetData/>
  <printOptions verticalCentered="1"/>
  <pageMargins left="0.7874015748031497" right="0" top="0.1968503937007874" bottom="0.1968503937007874" header="0" footer="0"/>
  <pageSetup fitToHeight="1" fitToWidth="1"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B1:I18"/>
  <sheetViews>
    <sheetView showGridLines="0" workbookViewId="0" topLeftCell="A1">
      <selection activeCell="L31" sqref="L31"/>
    </sheetView>
  </sheetViews>
  <sheetFormatPr defaultColWidth="11.421875" defaultRowHeight="12.75"/>
  <cols>
    <col min="1" max="1" width="3.421875" style="0" customWidth="1"/>
    <col min="2" max="2" width="8.57421875" style="0" customWidth="1"/>
    <col min="3" max="3" width="26.7109375" style="0" customWidth="1"/>
    <col min="4" max="4" width="19.421875" style="0" customWidth="1"/>
    <col min="5" max="5" width="19.7109375" style="0" customWidth="1"/>
    <col min="6" max="6" width="16.140625" style="0" customWidth="1"/>
    <col min="7" max="7" width="10.28125" style="0" customWidth="1"/>
    <col min="8" max="8" width="7.8515625" style="0" customWidth="1"/>
    <col min="9" max="9" width="8.421875" style="0" customWidth="1"/>
    <col min="10" max="10" width="11.421875" style="4" customWidth="1"/>
    <col min="11" max="11" width="24.57421875" style="4" customWidth="1"/>
    <col min="12" max="12" width="29.8515625" style="4" customWidth="1"/>
    <col min="13" max="13" width="15.57421875" style="4" customWidth="1"/>
    <col min="14" max="14" width="9.140625" style="4" customWidth="1"/>
    <col min="15" max="15" width="22.57421875" style="4" customWidth="1"/>
    <col min="16" max="16" width="6.28125" style="4" customWidth="1"/>
    <col min="17" max="17" width="12.28125" style="4" customWidth="1"/>
    <col min="18" max="18" width="10.421875" style="4" customWidth="1"/>
    <col min="19" max="19" width="9.28125" style="4" customWidth="1"/>
    <col min="20" max="20" width="8.421875" style="4" customWidth="1"/>
    <col min="21" max="21" width="8.28125" style="4" customWidth="1"/>
    <col min="22" max="23" width="8.57421875" style="4" customWidth="1"/>
    <col min="24" max="24" width="9.421875" style="4" customWidth="1"/>
    <col min="25" max="25" width="9.28125" style="4" customWidth="1"/>
    <col min="26" max="29" width="9.421875" style="4" customWidth="1"/>
    <col min="30" max="30" width="9.8515625" style="4" customWidth="1"/>
    <col min="31" max="42" width="11.421875" style="4" customWidth="1"/>
  </cols>
  <sheetData>
    <row r="1" spans="2:9" ht="12.75">
      <c r="B1" s="1"/>
      <c r="C1" s="2" t="s">
        <v>0</v>
      </c>
      <c r="D1" s="2"/>
      <c r="E1" s="2"/>
      <c r="F1" s="2"/>
      <c r="G1" s="2"/>
      <c r="H1" s="2"/>
      <c r="I1" s="3"/>
    </row>
    <row r="2" spans="2:9" ht="12.75">
      <c r="B2" s="1"/>
      <c r="C2" s="2"/>
      <c r="D2" s="2"/>
      <c r="E2" s="2"/>
      <c r="F2" s="2"/>
      <c r="G2" s="2"/>
      <c r="H2" s="2"/>
      <c r="I2" s="3"/>
    </row>
    <row r="3" spans="2:9" ht="12.75">
      <c r="B3" s="1"/>
      <c r="C3" s="2" t="s">
        <v>1</v>
      </c>
      <c r="D3" s="2"/>
      <c r="E3" s="2"/>
      <c r="F3" s="2"/>
      <c r="G3" s="2"/>
      <c r="H3" s="2"/>
      <c r="I3" s="3"/>
    </row>
    <row r="4" spans="2:9" ht="12.75">
      <c r="B4" s="1"/>
      <c r="C4" s="59"/>
      <c r="D4" s="60" t="s">
        <v>54</v>
      </c>
      <c r="E4" s="60"/>
      <c r="F4" s="60"/>
      <c r="G4" s="60"/>
      <c r="H4" s="60"/>
      <c r="I4" s="61"/>
    </row>
    <row r="5" spans="2:9" ht="12.75">
      <c r="B5" s="1"/>
      <c r="C5" s="1" t="s">
        <v>55</v>
      </c>
      <c r="D5" s="62" t="s">
        <v>56</v>
      </c>
      <c r="E5" s="63"/>
      <c r="F5" s="63"/>
      <c r="G5" s="63"/>
      <c r="H5" s="64"/>
      <c r="I5" s="3"/>
    </row>
    <row r="6" spans="2:9" ht="12.75">
      <c r="B6" s="1"/>
      <c r="C6" s="1" t="s">
        <v>57</v>
      </c>
      <c r="D6" s="62" t="s">
        <v>58</v>
      </c>
      <c r="E6" s="63"/>
      <c r="F6" s="63"/>
      <c r="G6" s="63"/>
      <c r="H6" s="64"/>
      <c r="I6" s="3"/>
    </row>
    <row r="7" spans="2:9" ht="12.75">
      <c r="B7" s="1"/>
      <c r="C7" s="1" t="s">
        <v>59</v>
      </c>
      <c r="D7" s="65" t="s">
        <v>56</v>
      </c>
      <c r="E7" s="66"/>
      <c r="F7" s="66"/>
      <c r="G7" s="66"/>
      <c r="H7" s="67"/>
      <c r="I7" s="3"/>
    </row>
    <row r="8" spans="2:9" ht="12.75">
      <c r="B8" s="1"/>
      <c r="C8" s="1" t="s">
        <v>60</v>
      </c>
      <c r="D8" s="68" t="s">
        <v>61</v>
      </c>
      <c r="E8" s="69"/>
      <c r="F8" s="69"/>
      <c r="G8" s="69"/>
      <c r="H8" s="70"/>
      <c r="I8" s="3"/>
    </row>
    <row r="9" spans="2:9" ht="12.75">
      <c r="B9" s="1"/>
      <c r="C9" s="1" t="s">
        <v>62</v>
      </c>
      <c r="D9" s="65"/>
      <c r="E9" s="66"/>
      <c r="F9" s="66"/>
      <c r="G9" s="66"/>
      <c r="H9" s="67"/>
      <c r="I9" s="3"/>
    </row>
    <row r="10" spans="2:9" ht="12.75">
      <c r="B10" s="1"/>
      <c r="C10" s="1"/>
      <c r="D10" s="1"/>
      <c r="E10" s="1"/>
      <c r="F10" s="1"/>
      <c r="G10" s="1"/>
      <c r="H10" s="1"/>
      <c r="I10" s="3"/>
    </row>
    <row r="11" spans="2:9" ht="12.75">
      <c r="B11" s="1"/>
      <c r="C11" s="1"/>
      <c r="D11" s="1"/>
      <c r="E11" s="1"/>
      <c r="F11" s="1"/>
      <c r="G11" s="1"/>
      <c r="H11" s="1"/>
      <c r="I11" s="3"/>
    </row>
    <row r="12" spans="2:9" ht="12.75">
      <c r="B12" s="1"/>
      <c r="C12" s="1"/>
      <c r="D12" s="1"/>
      <c r="E12" s="1"/>
      <c r="F12" s="1"/>
      <c r="G12" s="1"/>
      <c r="H12" s="1"/>
      <c r="I12" s="3"/>
    </row>
    <row r="13" spans="2:9" ht="47.25" customHeight="1">
      <c r="B13" s="71" t="s">
        <v>63</v>
      </c>
      <c r="C13" s="71"/>
      <c r="D13" s="71"/>
      <c r="E13" s="71"/>
      <c r="F13" s="71"/>
      <c r="G13" s="71"/>
      <c r="H13" s="71"/>
      <c r="I13" s="71"/>
    </row>
    <row r="14" spans="2:9" ht="73.5" customHeight="1">
      <c r="B14" s="3"/>
      <c r="C14" s="19" t="s">
        <v>64</v>
      </c>
      <c r="D14" s="25"/>
      <c r="E14" s="25"/>
      <c r="F14" s="25"/>
      <c r="G14" s="25"/>
      <c r="H14" s="25"/>
      <c r="I14" s="3"/>
    </row>
    <row r="15" spans="2:9" ht="41.25" customHeight="1">
      <c r="B15" s="3"/>
      <c r="C15" s="3"/>
      <c r="D15" s="3"/>
      <c r="E15" s="3"/>
      <c r="F15" s="3"/>
      <c r="G15" s="3"/>
      <c r="H15" s="3"/>
      <c r="I15" s="3"/>
    </row>
    <row r="16" spans="2:9" ht="42" customHeight="1">
      <c r="B16" s="71" t="s">
        <v>65</v>
      </c>
      <c r="C16" s="71"/>
      <c r="D16" s="71"/>
      <c r="E16" s="71"/>
      <c r="F16" s="71"/>
      <c r="G16" s="71"/>
      <c r="H16" s="71"/>
      <c r="I16" s="71"/>
    </row>
    <row r="17" spans="2:9" ht="75.75" customHeight="1">
      <c r="B17" s="3"/>
      <c r="C17" s="19" t="s">
        <v>66</v>
      </c>
      <c r="D17" s="19"/>
      <c r="E17" s="19"/>
      <c r="F17" s="19"/>
      <c r="G17" s="19"/>
      <c r="H17" s="19"/>
      <c r="I17" s="3"/>
    </row>
    <row r="18" spans="2:9" ht="262.5" customHeight="1">
      <c r="B18" s="3"/>
      <c r="C18" s="1"/>
      <c r="D18" s="1"/>
      <c r="E18" s="1"/>
      <c r="F18" s="1"/>
      <c r="G18" s="1"/>
      <c r="H18" s="1"/>
      <c r="I18" s="3"/>
    </row>
  </sheetData>
  <mergeCells count="11">
    <mergeCell ref="C1:H2"/>
    <mergeCell ref="C3:H3"/>
    <mergeCell ref="D5:H5"/>
    <mergeCell ref="D6:H6"/>
    <mergeCell ref="C17:H17"/>
    <mergeCell ref="C14:H14"/>
    <mergeCell ref="D9:H9"/>
    <mergeCell ref="D7:H7"/>
    <mergeCell ref="D8:H8"/>
    <mergeCell ref="B13:I13"/>
    <mergeCell ref="B16:I16"/>
  </mergeCells>
  <printOptions/>
  <pageMargins left="0.5905511811023623" right="0.75" top="0.7874015748031497" bottom="0.1968503937007874" header="0.1968503937007874" footer="0"/>
  <pageSetup horizontalDpi="300" verticalDpi="300" orientation="portrait" scale="79" r:id="rId2"/>
  <drawing r:id="rId1"/>
</worksheet>
</file>

<file path=xl/worksheets/sheet3.xml><?xml version="1.0" encoding="utf-8"?>
<worksheet xmlns="http://schemas.openxmlformats.org/spreadsheetml/2006/main" xmlns:r="http://schemas.openxmlformats.org/officeDocument/2006/relationships">
  <dimension ref="A5:L92"/>
  <sheetViews>
    <sheetView showGridLines="0" workbookViewId="0" topLeftCell="A1">
      <selection activeCell="O48" sqref="O48"/>
    </sheetView>
  </sheetViews>
  <sheetFormatPr defaultColWidth="11.421875" defaultRowHeight="12.75"/>
  <cols>
    <col min="1" max="1" width="3.421875" style="0" customWidth="1"/>
    <col min="2" max="2" width="8.57421875" style="0" customWidth="1"/>
    <col min="3" max="3" width="25.00390625" style="0" customWidth="1"/>
    <col min="4" max="4" width="19.421875" style="0" customWidth="1"/>
    <col min="5" max="5" width="11.00390625" style="0" customWidth="1"/>
    <col min="6" max="6" width="16.140625" style="0" customWidth="1"/>
    <col min="7" max="7" width="10.28125" style="0" customWidth="1"/>
    <col min="8" max="8" width="15.7109375" style="0" customWidth="1"/>
    <col min="9" max="9" width="8.421875" style="0" customWidth="1"/>
    <col min="10" max="10" width="11.421875" style="4" customWidth="1"/>
    <col min="11" max="11" width="28.00390625" style="4" customWidth="1"/>
    <col min="12" max="12" width="8.8515625" style="4" customWidth="1"/>
    <col min="13" max="13" width="15.57421875" style="4" customWidth="1"/>
    <col min="14" max="14" width="9.140625" style="4" customWidth="1"/>
    <col min="15" max="15" width="22.57421875" style="4" customWidth="1"/>
    <col min="16" max="16" width="6.28125" style="4" customWidth="1"/>
    <col min="17" max="17" width="12.28125" style="4" customWidth="1"/>
    <col min="18" max="18" width="10.421875" style="4" customWidth="1"/>
    <col min="19" max="19" width="9.28125" style="4" customWidth="1"/>
    <col min="20" max="20" width="8.421875" style="4" customWidth="1"/>
    <col min="21" max="21" width="8.28125" style="4" customWidth="1"/>
    <col min="22" max="23" width="8.57421875" style="4" customWidth="1"/>
    <col min="24" max="24" width="9.421875" style="4" customWidth="1"/>
    <col min="25" max="25" width="9.28125" style="4" customWidth="1"/>
    <col min="26" max="29" width="9.421875" style="4" customWidth="1"/>
    <col min="30" max="30" width="9.8515625" style="4" customWidth="1"/>
    <col min="31" max="42" width="11.421875" style="4" customWidth="1"/>
  </cols>
  <sheetData>
    <row r="5" spans="2:12" ht="12.75">
      <c r="B5" s="1"/>
      <c r="C5" s="2" t="s">
        <v>0</v>
      </c>
      <c r="D5" s="2"/>
      <c r="E5" s="2"/>
      <c r="F5" s="2"/>
      <c r="G5" s="2"/>
      <c r="H5" s="2"/>
      <c r="I5" s="3"/>
      <c r="J5" s="3"/>
      <c r="K5" s="3"/>
      <c r="L5" s="3"/>
    </row>
    <row r="6" spans="2:12" ht="12.75">
      <c r="B6" s="1"/>
      <c r="C6" s="2"/>
      <c r="D6" s="2"/>
      <c r="E6" s="2"/>
      <c r="F6" s="2"/>
      <c r="G6" s="2"/>
      <c r="H6" s="2"/>
      <c r="I6" s="3"/>
      <c r="J6" s="3"/>
      <c r="K6" s="3"/>
      <c r="L6" s="3"/>
    </row>
    <row r="7" spans="2:12" ht="12.75">
      <c r="B7" s="1"/>
      <c r="C7" s="2" t="s">
        <v>1</v>
      </c>
      <c r="D7" s="2"/>
      <c r="E7" s="2"/>
      <c r="F7" s="2"/>
      <c r="G7" s="2"/>
      <c r="H7" s="2"/>
      <c r="I7" s="3"/>
      <c r="J7" s="3"/>
      <c r="K7" s="3"/>
      <c r="L7" s="3"/>
    </row>
    <row r="8" spans="2:12" ht="13.5" thickBot="1">
      <c r="B8" s="5"/>
      <c r="C8" s="6" t="s">
        <v>2</v>
      </c>
      <c r="D8" s="6"/>
      <c r="E8" s="6"/>
      <c r="F8" s="6"/>
      <c r="G8" s="6"/>
      <c r="H8" s="6"/>
      <c r="I8" s="6"/>
      <c r="J8" s="6"/>
      <c r="K8" s="6"/>
      <c r="L8" s="7"/>
    </row>
    <row r="9" spans="2:12" ht="13.5" thickBot="1">
      <c r="B9" s="8" t="s">
        <v>3</v>
      </c>
      <c r="C9" s="8"/>
      <c r="D9" s="8"/>
      <c r="E9" s="9"/>
      <c r="F9" s="10" t="s">
        <v>4</v>
      </c>
      <c r="G9" s="11"/>
      <c r="H9" s="11"/>
      <c r="I9" s="11"/>
      <c r="J9" s="11"/>
      <c r="K9" s="12"/>
      <c r="L9" s="3"/>
    </row>
    <row r="10" spans="2:12" ht="13.5" thickBot="1">
      <c r="B10" s="8" t="s">
        <v>5</v>
      </c>
      <c r="C10" s="8"/>
      <c r="D10" s="8"/>
      <c r="E10" s="9"/>
      <c r="F10" s="13"/>
      <c r="G10" s="14"/>
      <c r="H10" s="14"/>
      <c r="I10" s="14"/>
      <c r="J10" s="14"/>
      <c r="K10" s="15"/>
      <c r="L10" s="3"/>
    </row>
    <row r="11" spans="2:12" ht="12.75">
      <c r="B11" s="1"/>
      <c r="C11" s="1" t="s">
        <v>6</v>
      </c>
      <c r="D11" s="1"/>
      <c r="E11" s="1"/>
      <c r="F11" s="1"/>
      <c r="G11" s="1"/>
      <c r="H11" s="1"/>
      <c r="I11" s="1"/>
      <c r="J11" s="3"/>
      <c r="K11" s="3"/>
      <c r="L11" s="3"/>
    </row>
    <row r="12" spans="2:12" ht="15" customHeight="1">
      <c r="B12" s="3"/>
      <c r="C12" s="16" t="s">
        <v>43</v>
      </c>
      <c r="D12" s="17"/>
      <c r="E12" s="17"/>
      <c r="F12" s="17"/>
      <c r="G12" s="17"/>
      <c r="H12" s="17"/>
      <c r="I12" s="17"/>
      <c r="J12" s="18"/>
      <c r="K12" s="3"/>
      <c r="L12" s="3"/>
    </row>
    <row r="13" spans="2:12" ht="39" customHeight="1">
      <c r="B13" s="3"/>
      <c r="C13" s="19" t="s">
        <v>7</v>
      </c>
      <c r="D13" s="19"/>
      <c r="E13" s="19"/>
      <c r="F13" s="19"/>
      <c r="G13" s="19"/>
      <c r="H13" s="19"/>
      <c r="I13" s="19"/>
      <c r="J13" s="19"/>
      <c r="K13" s="3"/>
      <c r="L13" s="3"/>
    </row>
    <row r="14" spans="2:12" ht="12.75">
      <c r="B14" s="3"/>
      <c r="C14" s="3"/>
      <c r="D14" s="3"/>
      <c r="E14" s="3"/>
      <c r="F14" s="3"/>
      <c r="G14" s="3"/>
      <c r="H14" s="3"/>
      <c r="I14" s="3"/>
      <c r="J14" s="3"/>
      <c r="K14" s="3"/>
      <c r="L14" s="3"/>
    </row>
    <row r="15" spans="2:12" ht="12.75">
      <c r="B15" s="3"/>
      <c r="C15" s="1" t="s">
        <v>8</v>
      </c>
      <c r="D15" s="1"/>
      <c r="E15" s="1"/>
      <c r="F15" s="3"/>
      <c r="G15" s="1" t="s">
        <v>9</v>
      </c>
      <c r="H15" s="3"/>
      <c r="I15" s="3"/>
      <c r="J15" s="3"/>
      <c r="K15" s="3"/>
      <c r="L15" s="3"/>
    </row>
    <row r="16" spans="2:12" ht="179.25" customHeight="1">
      <c r="B16" s="20" t="s">
        <v>10</v>
      </c>
      <c r="C16" s="21"/>
      <c r="D16" s="21"/>
      <c r="E16" s="22"/>
      <c r="F16" s="23"/>
      <c r="G16" s="24"/>
      <c r="H16" s="24"/>
      <c r="I16" s="19" t="s">
        <v>11</v>
      </c>
      <c r="J16" s="25"/>
      <c r="K16" s="26"/>
      <c r="L16" s="3"/>
    </row>
    <row r="17" spans="2:12" ht="12.75">
      <c r="B17" s="27"/>
      <c r="C17" s="28"/>
      <c r="D17" s="28"/>
      <c r="E17" s="29"/>
      <c r="F17" s="30"/>
      <c r="G17" s="24"/>
      <c r="H17" s="24"/>
      <c r="I17" s="3"/>
      <c r="J17" s="3"/>
      <c r="K17" s="3"/>
      <c r="L17" s="3"/>
    </row>
    <row r="18" spans="2:12" ht="12.75">
      <c r="B18" s="27"/>
      <c r="C18" s="28"/>
      <c r="D18" s="28"/>
      <c r="E18" s="29"/>
      <c r="F18" s="30"/>
      <c r="G18" s="30"/>
      <c r="H18" s="30"/>
      <c r="I18" s="31"/>
      <c r="J18" s="32" t="s">
        <v>12</v>
      </c>
      <c r="K18" s="31"/>
      <c r="L18" s="3"/>
    </row>
    <row r="19" spans="2:12" ht="12.75">
      <c r="B19" s="33"/>
      <c r="C19" s="34"/>
      <c r="D19" s="34"/>
      <c r="E19" s="35"/>
      <c r="F19" s="30"/>
      <c r="G19" s="36" t="s">
        <v>44</v>
      </c>
      <c r="H19" s="17"/>
      <c r="I19" s="17"/>
      <c r="J19" s="17"/>
      <c r="K19" s="18"/>
      <c r="L19" s="3"/>
    </row>
    <row r="20" spans="2:12" ht="12.75">
      <c r="B20" s="27"/>
      <c r="C20" s="28"/>
      <c r="D20" s="28"/>
      <c r="E20" s="29"/>
      <c r="F20" s="3"/>
      <c r="G20" s="36" t="s">
        <v>45</v>
      </c>
      <c r="H20" s="17"/>
      <c r="I20" s="17"/>
      <c r="J20" s="17"/>
      <c r="K20" s="18"/>
      <c r="L20" s="3"/>
    </row>
    <row r="21" spans="2:12" ht="12.75">
      <c r="B21" s="27"/>
      <c r="C21" s="28"/>
      <c r="D21" s="28"/>
      <c r="E21" s="29"/>
      <c r="F21" s="3"/>
      <c r="G21" s="36" t="s">
        <v>46</v>
      </c>
      <c r="H21" s="17"/>
      <c r="I21" s="17"/>
      <c r="J21" s="17"/>
      <c r="K21" s="18"/>
      <c r="L21" s="3"/>
    </row>
    <row r="22" spans="2:12" ht="12.75">
      <c r="B22" s="3"/>
      <c r="C22" s="3"/>
      <c r="D22" s="3"/>
      <c r="E22" s="3"/>
      <c r="F22" s="3"/>
      <c r="G22" s="3"/>
      <c r="H22" s="3"/>
      <c r="I22" s="3"/>
      <c r="J22" s="3"/>
      <c r="K22" s="3"/>
      <c r="L22" s="3"/>
    </row>
    <row r="23" spans="2:12" ht="12.75">
      <c r="B23" s="3"/>
      <c r="C23" s="3"/>
      <c r="D23" s="3"/>
      <c r="E23" s="3"/>
      <c r="F23" s="3"/>
      <c r="G23" s="3"/>
      <c r="H23" s="3"/>
      <c r="I23" s="3"/>
      <c r="J23" s="3"/>
      <c r="K23" s="3"/>
      <c r="L23" s="3"/>
    </row>
    <row r="24" spans="2:12" ht="12.75">
      <c r="B24" s="1"/>
      <c r="C24" s="2" t="s">
        <v>0</v>
      </c>
      <c r="D24" s="2"/>
      <c r="E24" s="2"/>
      <c r="F24" s="2"/>
      <c r="G24" s="2"/>
      <c r="H24" s="2"/>
      <c r="I24" s="3"/>
      <c r="J24" s="3"/>
      <c r="K24" s="3"/>
      <c r="L24" s="3"/>
    </row>
    <row r="25" spans="2:12" ht="12.75">
      <c r="B25" s="1"/>
      <c r="C25" s="2"/>
      <c r="D25" s="2"/>
      <c r="E25" s="2"/>
      <c r="F25" s="2"/>
      <c r="G25" s="2"/>
      <c r="H25" s="2"/>
      <c r="I25" s="3"/>
      <c r="J25" s="3"/>
      <c r="K25" s="3"/>
      <c r="L25" s="3"/>
    </row>
    <row r="26" spans="2:12" ht="12.75">
      <c r="B26" s="1"/>
      <c r="C26" s="2" t="s">
        <v>1</v>
      </c>
      <c r="D26" s="2"/>
      <c r="E26" s="2"/>
      <c r="F26" s="2"/>
      <c r="G26" s="2"/>
      <c r="H26" s="2"/>
      <c r="I26" s="3"/>
      <c r="J26" s="3"/>
      <c r="K26" s="3"/>
      <c r="L26" s="3"/>
    </row>
    <row r="27" spans="2:12" ht="13.5" thickBot="1">
      <c r="B27" s="5"/>
      <c r="C27" s="6" t="s">
        <v>2</v>
      </c>
      <c r="D27" s="6"/>
      <c r="E27" s="6"/>
      <c r="F27" s="6"/>
      <c r="G27" s="6"/>
      <c r="H27" s="6"/>
      <c r="I27" s="6"/>
      <c r="J27" s="6"/>
      <c r="K27" s="6"/>
      <c r="L27" s="7"/>
    </row>
    <row r="28" spans="2:12" ht="13.5" thickBot="1">
      <c r="B28" s="8" t="s">
        <v>3</v>
      </c>
      <c r="C28" s="8"/>
      <c r="D28" s="8"/>
      <c r="E28" s="9"/>
      <c r="F28" s="37" t="s">
        <v>13</v>
      </c>
      <c r="G28" s="11"/>
      <c r="H28" s="11"/>
      <c r="I28" s="11"/>
      <c r="J28" s="11"/>
      <c r="K28" s="12"/>
      <c r="L28" s="3"/>
    </row>
    <row r="29" spans="2:12" ht="13.5" thickBot="1">
      <c r="B29" s="8" t="s">
        <v>5</v>
      </c>
      <c r="C29" s="8"/>
      <c r="D29" s="8"/>
      <c r="E29" s="9"/>
      <c r="F29" s="13"/>
      <c r="G29" s="14"/>
      <c r="H29" s="14"/>
      <c r="I29" s="14"/>
      <c r="J29" s="14"/>
      <c r="K29" s="15"/>
      <c r="L29" s="3"/>
    </row>
    <row r="30" spans="2:12" ht="12.75">
      <c r="B30" s="1"/>
      <c r="C30" s="1" t="s">
        <v>6</v>
      </c>
      <c r="D30" s="1"/>
      <c r="E30" s="1"/>
      <c r="F30" s="1"/>
      <c r="G30" s="1"/>
      <c r="H30" s="1"/>
      <c r="I30" s="1"/>
      <c r="J30" s="3"/>
      <c r="K30" s="3"/>
      <c r="L30" s="3"/>
    </row>
    <row r="31" spans="2:12" ht="75.75" customHeight="1">
      <c r="B31" s="3"/>
      <c r="C31" s="19" t="s">
        <v>14</v>
      </c>
      <c r="D31" s="19"/>
      <c r="E31" s="19"/>
      <c r="F31" s="19"/>
      <c r="G31" s="19"/>
      <c r="H31" s="19"/>
      <c r="I31" s="19"/>
      <c r="J31" s="22"/>
      <c r="K31" s="3"/>
      <c r="L31" s="3"/>
    </row>
    <row r="32" spans="2:12" ht="12.75">
      <c r="B32" s="3"/>
      <c r="C32" s="3"/>
      <c r="D32" s="3"/>
      <c r="E32" s="3"/>
      <c r="F32" s="3"/>
      <c r="G32" s="3"/>
      <c r="H32" s="3"/>
      <c r="I32" s="3"/>
      <c r="J32" s="3"/>
      <c r="K32" s="3"/>
      <c r="L32" s="3"/>
    </row>
    <row r="33" spans="2:12" ht="12.75">
      <c r="B33" s="3"/>
      <c r="C33" s="1" t="s">
        <v>8</v>
      </c>
      <c r="D33" s="1"/>
      <c r="E33" s="1"/>
      <c r="F33" s="3"/>
      <c r="G33" s="1" t="s">
        <v>9</v>
      </c>
      <c r="H33" s="3"/>
      <c r="I33" s="3"/>
      <c r="J33" s="3"/>
      <c r="K33" s="3"/>
      <c r="L33" s="3"/>
    </row>
    <row r="34" spans="2:12" ht="102" customHeight="1">
      <c r="B34" s="38" t="s">
        <v>47</v>
      </c>
      <c r="C34" s="19"/>
      <c r="D34" s="19"/>
      <c r="E34" s="21"/>
      <c r="F34" s="30"/>
      <c r="G34" s="24"/>
      <c r="H34" s="24"/>
      <c r="I34" s="17" t="s">
        <v>15</v>
      </c>
      <c r="J34" s="39"/>
      <c r="K34" s="40"/>
      <c r="L34" s="3"/>
    </row>
    <row r="35" spans="2:12" ht="42.75" customHeight="1">
      <c r="B35" s="38" t="s">
        <v>48</v>
      </c>
      <c r="C35" s="19"/>
      <c r="D35" s="19"/>
      <c r="E35" s="22"/>
      <c r="F35" s="30"/>
      <c r="G35" s="30"/>
      <c r="H35" s="30"/>
      <c r="I35" s="30"/>
      <c r="J35" s="32" t="s">
        <v>12</v>
      </c>
      <c r="K35" s="31"/>
      <c r="L35" s="3"/>
    </row>
    <row r="36" spans="2:12" ht="15.75" customHeight="1">
      <c r="B36" s="19" t="s">
        <v>16</v>
      </c>
      <c r="C36" s="19"/>
      <c r="D36" s="19"/>
      <c r="E36" s="22"/>
      <c r="F36" s="30"/>
      <c r="G36" s="19" t="s">
        <v>17</v>
      </c>
      <c r="H36" s="25"/>
      <c r="I36" s="25"/>
      <c r="J36" s="25"/>
      <c r="K36" s="26"/>
      <c r="L36" s="3"/>
    </row>
    <row r="37" spans="2:12" ht="15" customHeight="1">
      <c r="B37" s="21" t="s">
        <v>18</v>
      </c>
      <c r="C37" s="41"/>
      <c r="D37" s="41"/>
      <c r="E37" s="26"/>
      <c r="F37" s="3"/>
      <c r="G37" s="19" t="s">
        <v>19</v>
      </c>
      <c r="H37" s="25"/>
      <c r="I37" s="25"/>
      <c r="J37" s="25"/>
      <c r="K37" s="26"/>
      <c r="L37" s="3"/>
    </row>
    <row r="38" spans="2:12" ht="12.75">
      <c r="B38" s="42"/>
      <c r="C38" s="43"/>
      <c r="D38" s="44"/>
      <c r="E38" s="45"/>
      <c r="F38" s="3"/>
      <c r="G38" s="19" t="s">
        <v>20</v>
      </c>
      <c r="H38" s="25"/>
      <c r="I38" s="25"/>
      <c r="J38" s="25"/>
      <c r="K38" s="26"/>
      <c r="L38" s="3"/>
    </row>
    <row r="39" spans="2:12" ht="12.75">
      <c r="B39" s="3"/>
      <c r="C39" s="3"/>
      <c r="D39" s="3"/>
      <c r="E39" s="3"/>
      <c r="F39" s="3"/>
      <c r="G39" s="19" t="s">
        <v>21</v>
      </c>
      <c r="H39" s="25"/>
      <c r="I39" s="25"/>
      <c r="J39" s="25"/>
      <c r="K39" s="26"/>
      <c r="L39" s="3"/>
    </row>
    <row r="40" spans="2:12" ht="12.75">
      <c r="B40" s="3"/>
      <c r="C40" s="3"/>
      <c r="D40" s="3"/>
      <c r="E40" s="3"/>
      <c r="F40" s="3"/>
      <c r="G40" s="19" t="s">
        <v>22</v>
      </c>
      <c r="H40" s="25"/>
      <c r="I40" s="25"/>
      <c r="J40" s="25"/>
      <c r="K40" s="26"/>
      <c r="L40" s="3"/>
    </row>
    <row r="41" spans="2:12" ht="12.75">
      <c r="B41" s="3"/>
      <c r="C41" s="3"/>
      <c r="D41" s="3"/>
      <c r="E41" s="3"/>
      <c r="F41" s="3"/>
      <c r="G41" s="3"/>
      <c r="H41" s="3"/>
      <c r="I41" s="3"/>
      <c r="J41" s="3"/>
      <c r="K41" s="3"/>
      <c r="L41" s="3"/>
    </row>
    <row r="42" spans="2:12" ht="12.75">
      <c r="B42" s="3"/>
      <c r="C42" s="3"/>
      <c r="D42" s="3"/>
      <c r="E42" s="3"/>
      <c r="F42" s="3"/>
      <c r="G42" s="3"/>
      <c r="H42" s="3"/>
      <c r="I42" s="3"/>
      <c r="J42" s="3"/>
      <c r="K42" s="3"/>
      <c r="L42" s="3"/>
    </row>
    <row r="43" spans="1:12" ht="12.75">
      <c r="A43" s="46"/>
      <c r="B43" s="1"/>
      <c r="C43" s="2" t="s">
        <v>0</v>
      </c>
      <c r="D43" s="2"/>
      <c r="E43" s="2"/>
      <c r="F43" s="2"/>
      <c r="G43" s="2"/>
      <c r="H43" s="2"/>
      <c r="I43" s="3"/>
      <c r="J43" s="3"/>
      <c r="K43" s="3"/>
      <c r="L43" s="3"/>
    </row>
    <row r="44" spans="1:12" ht="12.75">
      <c r="A44" s="46"/>
      <c r="B44" s="1"/>
      <c r="C44" s="2"/>
      <c r="D44" s="2"/>
      <c r="E44" s="2"/>
      <c r="F44" s="2"/>
      <c r="G44" s="2"/>
      <c r="H44" s="2"/>
      <c r="I44" s="3"/>
      <c r="J44" s="3"/>
      <c r="K44" s="3"/>
      <c r="L44" s="3"/>
    </row>
    <row r="45" spans="1:12" ht="12.75">
      <c r="A45" s="46"/>
      <c r="B45" s="1"/>
      <c r="C45" s="2" t="s">
        <v>1</v>
      </c>
      <c r="D45" s="2"/>
      <c r="E45" s="2"/>
      <c r="F45" s="2"/>
      <c r="G45" s="2"/>
      <c r="H45" s="2"/>
      <c r="I45" s="3"/>
      <c r="J45" s="3"/>
      <c r="K45" s="3"/>
      <c r="L45" s="3"/>
    </row>
    <row r="46" spans="1:12" ht="13.5" thickBot="1">
      <c r="A46" s="46"/>
      <c r="B46" s="5"/>
      <c r="C46" s="6" t="s">
        <v>2</v>
      </c>
      <c r="D46" s="6"/>
      <c r="E46" s="6"/>
      <c r="F46" s="6"/>
      <c r="G46" s="6"/>
      <c r="H46" s="6"/>
      <c r="I46" s="6"/>
      <c r="J46" s="6"/>
      <c r="K46" s="6"/>
      <c r="L46" s="7"/>
    </row>
    <row r="47" spans="1:12" ht="13.5" thickBot="1">
      <c r="A47" s="46"/>
      <c r="B47" s="8" t="s">
        <v>3</v>
      </c>
      <c r="C47" s="8"/>
      <c r="D47" s="8"/>
      <c r="E47" s="9"/>
      <c r="F47" s="10" t="s">
        <v>23</v>
      </c>
      <c r="G47" s="11"/>
      <c r="H47" s="11"/>
      <c r="I47" s="11"/>
      <c r="J47" s="11"/>
      <c r="K47" s="12"/>
      <c r="L47" s="3"/>
    </row>
    <row r="48" spans="1:12" ht="13.5" thickBot="1">
      <c r="A48" s="46"/>
      <c r="B48" s="8" t="s">
        <v>5</v>
      </c>
      <c r="C48" s="8"/>
      <c r="D48" s="8"/>
      <c r="E48" s="9"/>
      <c r="F48" s="13"/>
      <c r="G48" s="14"/>
      <c r="H48" s="14"/>
      <c r="I48" s="14"/>
      <c r="J48" s="14"/>
      <c r="K48" s="15"/>
      <c r="L48" s="3"/>
    </row>
    <row r="49" spans="1:12" ht="12.75">
      <c r="A49" s="46"/>
      <c r="B49" s="1"/>
      <c r="C49" s="1" t="s">
        <v>6</v>
      </c>
      <c r="D49" s="1"/>
      <c r="E49" s="1"/>
      <c r="F49" s="1"/>
      <c r="G49" s="1"/>
      <c r="H49" s="1"/>
      <c r="I49" s="1"/>
      <c r="J49" s="3"/>
      <c r="K49" s="3"/>
      <c r="L49" s="3"/>
    </row>
    <row r="50" spans="1:12" ht="41.25" customHeight="1">
      <c r="A50" s="46"/>
      <c r="B50" s="3"/>
      <c r="C50" s="19" t="s">
        <v>24</v>
      </c>
      <c r="D50" s="19"/>
      <c r="E50" s="19"/>
      <c r="F50" s="19"/>
      <c r="G50" s="19"/>
      <c r="H50" s="19"/>
      <c r="I50" s="19"/>
      <c r="J50" s="19"/>
      <c r="K50" s="3"/>
      <c r="L50" s="3"/>
    </row>
    <row r="51" spans="1:12" ht="12.75">
      <c r="A51" s="46"/>
      <c r="B51" s="3"/>
      <c r="C51" s="3"/>
      <c r="D51" s="3"/>
      <c r="E51" s="3"/>
      <c r="F51" s="3"/>
      <c r="G51" s="3"/>
      <c r="H51" s="3"/>
      <c r="I51" s="3"/>
      <c r="J51" s="3"/>
      <c r="K51" s="3"/>
      <c r="L51" s="3"/>
    </row>
    <row r="52" spans="1:12" ht="12.75">
      <c r="A52" s="46"/>
      <c r="B52" s="3" t="s">
        <v>25</v>
      </c>
      <c r="C52" s="1" t="s">
        <v>8</v>
      </c>
      <c r="D52" s="1"/>
      <c r="E52" s="1"/>
      <c r="F52" s="3"/>
      <c r="G52" s="1" t="s">
        <v>9</v>
      </c>
      <c r="H52" s="3"/>
      <c r="I52" s="3"/>
      <c r="J52" s="3"/>
      <c r="K52" s="3"/>
      <c r="L52" s="3"/>
    </row>
    <row r="53" spans="1:12" ht="53.25" customHeight="1">
      <c r="A53" s="46"/>
      <c r="B53" s="19" t="s">
        <v>26</v>
      </c>
      <c r="C53" s="19"/>
      <c r="D53" s="19"/>
      <c r="E53" s="22"/>
      <c r="F53" s="30"/>
      <c r="G53" s="24"/>
      <c r="H53" s="24"/>
      <c r="I53" s="19" t="s">
        <v>27</v>
      </c>
      <c r="J53" s="25"/>
      <c r="K53" s="26"/>
      <c r="L53" s="3"/>
    </row>
    <row r="54" spans="1:12" ht="12.75">
      <c r="A54" s="46"/>
      <c r="B54" s="19" t="s">
        <v>49</v>
      </c>
      <c r="C54" s="19"/>
      <c r="D54" s="19"/>
      <c r="E54" s="22"/>
      <c r="F54" s="30"/>
      <c r="G54" s="30"/>
      <c r="H54" s="30"/>
      <c r="I54" s="30"/>
      <c r="J54" s="32" t="s">
        <v>12</v>
      </c>
      <c r="K54" s="31"/>
      <c r="L54" s="3"/>
    </row>
    <row r="55" spans="1:12" ht="12.75">
      <c r="A55" s="46"/>
      <c r="B55" s="38" t="s">
        <v>50</v>
      </c>
      <c r="C55" s="19"/>
      <c r="D55" s="19"/>
      <c r="E55" s="22"/>
      <c r="F55" s="30"/>
      <c r="G55" s="47" t="s">
        <v>28</v>
      </c>
      <c r="H55" s="47"/>
      <c r="I55" s="47"/>
      <c r="J55" s="47"/>
      <c r="K55" s="48"/>
      <c r="L55" s="3"/>
    </row>
    <row r="56" spans="1:12" ht="12.75">
      <c r="A56" s="46"/>
      <c r="B56" s="19" t="s">
        <v>29</v>
      </c>
      <c r="C56" s="19"/>
      <c r="D56" s="19"/>
      <c r="E56" s="22"/>
      <c r="F56" s="3"/>
      <c r="G56" s="47" t="s">
        <v>30</v>
      </c>
      <c r="H56" s="47"/>
      <c r="I56" s="47"/>
      <c r="J56" s="47"/>
      <c r="K56" s="48"/>
      <c r="L56" s="3"/>
    </row>
    <row r="57" spans="1:12" ht="12.75">
      <c r="A57" s="46"/>
      <c r="B57" s="44"/>
      <c r="C57" s="43"/>
      <c r="D57" s="44"/>
      <c r="E57" s="45"/>
      <c r="F57" s="3"/>
      <c r="G57" s="47" t="s">
        <v>31</v>
      </c>
      <c r="H57" s="47"/>
      <c r="I57" s="47"/>
      <c r="J57" s="47"/>
      <c r="K57" s="48"/>
      <c r="L57" s="3"/>
    </row>
    <row r="58" spans="1:12" ht="12.75">
      <c r="A58" s="46"/>
      <c r="B58" s="3"/>
      <c r="C58" s="3"/>
      <c r="D58" s="3"/>
      <c r="E58" s="3"/>
      <c r="F58" s="3"/>
      <c r="G58" s="3"/>
      <c r="H58" s="3"/>
      <c r="I58" s="3"/>
      <c r="J58" s="3"/>
      <c r="K58" s="3"/>
      <c r="L58" s="3"/>
    </row>
    <row r="59" spans="1:12" ht="12.75">
      <c r="A59" s="46"/>
      <c r="B59" s="3"/>
      <c r="C59" s="3"/>
      <c r="D59" s="3"/>
      <c r="E59" s="3"/>
      <c r="F59" s="3"/>
      <c r="G59" s="3"/>
      <c r="H59" s="3"/>
      <c r="I59" s="3"/>
      <c r="J59" s="3"/>
      <c r="K59" s="3"/>
      <c r="L59" s="3"/>
    </row>
    <row r="60" spans="2:12" ht="12.75">
      <c r="B60" s="1"/>
      <c r="C60" s="2" t="s">
        <v>0</v>
      </c>
      <c r="D60" s="2"/>
      <c r="E60" s="2"/>
      <c r="F60" s="2"/>
      <c r="G60" s="2"/>
      <c r="H60" s="2"/>
      <c r="I60" s="3"/>
      <c r="J60" s="3"/>
      <c r="K60" s="3"/>
      <c r="L60" s="3"/>
    </row>
    <row r="61" spans="2:12" ht="12.75">
      <c r="B61" s="1"/>
      <c r="C61" s="2"/>
      <c r="D61" s="2"/>
      <c r="E61" s="2"/>
      <c r="F61" s="2"/>
      <c r="G61" s="2"/>
      <c r="H61" s="2"/>
      <c r="I61" s="3"/>
      <c r="J61" s="3"/>
      <c r="K61" s="3"/>
      <c r="L61" s="3"/>
    </row>
    <row r="62" spans="2:12" ht="12.75">
      <c r="B62" s="1"/>
      <c r="C62" s="2" t="s">
        <v>1</v>
      </c>
      <c r="D62" s="2"/>
      <c r="E62" s="2"/>
      <c r="F62" s="2"/>
      <c r="G62" s="2"/>
      <c r="H62" s="2"/>
      <c r="I62" s="3"/>
      <c r="J62" s="3"/>
      <c r="K62" s="3"/>
      <c r="L62" s="3"/>
    </row>
    <row r="63" spans="2:12" ht="13.5" thickBot="1">
      <c r="B63" s="5"/>
      <c r="C63" s="6" t="s">
        <v>2</v>
      </c>
      <c r="D63" s="6"/>
      <c r="E63" s="6"/>
      <c r="F63" s="6"/>
      <c r="G63" s="6"/>
      <c r="H63" s="6"/>
      <c r="I63" s="6"/>
      <c r="J63" s="6"/>
      <c r="K63" s="6"/>
      <c r="L63" s="7"/>
    </row>
    <row r="64" spans="2:12" ht="13.5" thickBot="1">
      <c r="B64" s="8" t="s">
        <v>3</v>
      </c>
      <c r="C64" s="8"/>
      <c r="D64" s="8"/>
      <c r="E64" s="9"/>
      <c r="F64" s="37" t="s">
        <v>32</v>
      </c>
      <c r="G64" s="11"/>
      <c r="H64" s="11"/>
      <c r="I64" s="11"/>
      <c r="J64" s="11"/>
      <c r="K64" s="12"/>
      <c r="L64" s="3"/>
    </row>
    <row r="65" spans="2:12" ht="13.5" thickBot="1">
      <c r="B65" s="8" t="s">
        <v>5</v>
      </c>
      <c r="C65" s="8"/>
      <c r="D65" s="8"/>
      <c r="E65" s="9"/>
      <c r="F65" s="13"/>
      <c r="G65" s="14"/>
      <c r="H65" s="14"/>
      <c r="I65" s="14"/>
      <c r="J65" s="14"/>
      <c r="K65" s="15"/>
      <c r="L65" s="3"/>
    </row>
    <row r="66" spans="2:12" ht="12.75">
      <c r="B66" s="1"/>
      <c r="C66" s="1" t="s">
        <v>6</v>
      </c>
      <c r="D66" s="1"/>
      <c r="E66" s="1"/>
      <c r="F66" s="1"/>
      <c r="G66" s="1"/>
      <c r="H66" s="1"/>
      <c r="I66" s="1"/>
      <c r="J66" s="3"/>
      <c r="K66" s="3"/>
      <c r="L66" s="3"/>
    </row>
    <row r="67" spans="2:12" ht="54" customHeight="1">
      <c r="B67" s="3"/>
      <c r="C67" s="19" t="s">
        <v>33</v>
      </c>
      <c r="D67" s="25"/>
      <c r="E67" s="25"/>
      <c r="F67" s="25"/>
      <c r="G67" s="25"/>
      <c r="H67" s="25"/>
      <c r="I67" s="25"/>
      <c r="J67" s="26"/>
      <c r="K67" s="3"/>
      <c r="L67" s="3"/>
    </row>
    <row r="68" spans="2:12" ht="12.75">
      <c r="B68" s="3"/>
      <c r="C68" s="3"/>
      <c r="D68" s="3"/>
      <c r="E68" s="3"/>
      <c r="F68" s="3"/>
      <c r="G68" s="3"/>
      <c r="H68" s="3"/>
      <c r="I68" s="3"/>
      <c r="J68" s="3"/>
      <c r="K68" s="3"/>
      <c r="L68" s="3"/>
    </row>
    <row r="69" spans="2:12" ht="12.75">
      <c r="B69" s="3"/>
      <c r="C69" s="1" t="s">
        <v>8</v>
      </c>
      <c r="D69" s="1"/>
      <c r="E69" s="1"/>
      <c r="F69" s="3"/>
      <c r="G69" s="1" t="s">
        <v>9</v>
      </c>
      <c r="H69" s="3"/>
      <c r="I69" s="3"/>
      <c r="J69" s="3"/>
      <c r="K69" s="3"/>
      <c r="L69" s="3"/>
    </row>
    <row r="70" spans="2:12" ht="75" customHeight="1">
      <c r="B70" s="49" t="s">
        <v>34</v>
      </c>
      <c r="C70" s="41"/>
      <c r="D70" s="41"/>
      <c r="E70" s="41"/>
      <c r="F70" s="30"/>
      <c r="G70" s="24"/>
      <c r="H70" s="24"/>
      <c r="I70" s="19" t="s">
        <v>35</v>
      </c>
      <c r="J70" s="25"/>
      <c r="K70" s="26"/>
      <c r="L70" s="3"/>
    </row>
    <row r="71" spans="1:12" ht="22.5" customHeight="1">
      <c r="A71" s="50"/>
      <c r="B71" s="51"/>
      <c r="C71" s="52"/>
      <c r="D71" s="52"/>
      <c r="E71" s="52"/>
      <c r="F71" s="3"/>
      <c r="G71" s="30"/>
      <c r="H71" s="30"/>
      <c r="I71" s="31"/>
      <c r="J71" s="32" t="s">
        <v>12</v>
      </c>
      <c r="K71" s="31"/>
      <c r="L71" s="3"/>
    </row>
    <row r="72" spans="2:12" ht="18.75" customHeight="1">
      <c r="B72" s="51"/>
      <c r="C72" s="52"/>
      <c r="D72" s="52"/>
      <c r="E72" s="52"/>
      <c r="F72" s="3"/>
      <c r="G72" s="47" t="s">
        <v>36</v>
      </c>
      <c r="H72" s="53"/>
      <c r="I72" s="53"/>
      <c r="J72" s="53"/>
      <c r="K72" s="54"/>
      <c r="L72" s="3"/>
    </row>
    <row r="73" spans="2:12" ht="15" customHeight="1">
      <c r="B73" s="51"/>
      <c r="C73" s="52"/>
      <c r="D73" s="52"/>
      <c r="E73" s="52"/>
      <c r="F73" s="3"/>
      <c r="G73" s="19" t="s">
        <v>37</v>
      </c>
      <c r="H73" s="25"/>
      <c r="I73" s="25"/>
      <c r="J73" s="25"/>
      <c r="K73" s="26"/>
      <c r="L73" s="3"/>
    </row>
    <row r="74" spans="2:12" ht="12.75" customHeight="1">
      <c r="B74" s="51"/>
      <c r="C74" s="52"/>
      <c r="D74" s="52"/>
      <c r="E74" s="52"/>
      <c r="F74" s="3"/>
      <c r="G74" s="47" t="s">
        <v>38</v>
      </c>
      <c r="H74" s="53"/>
      <c r="I74" s="53"/>
      <c r="J74" s="53"/>
      <c r="K74" s="54"/>
      <c r="L74" s="3"/>
    </row>
    <row r="75" spans="2:12" ht="12.75">
      <c r="B75" s="51"/>
      <c r="C75" s="52"/>
      <c r="D75" s="52"/>
      <c r="E75" s="52"/>
      <c r="F75" s="3"/>
      <c r="G75" s="53"/>
      <c r="H75" s="53"/>
      <c r="I75" s="53"/>
      <c r="J75" s="53"/>
      <c r="K75" s="54"/>
      <c r="L75" s="3"/>
    </row>
    <row r="76" spans="2:12" ht="12.75">
      <c r="B76" s="3"/>
      <c r="C76" s="3"/>
      <c r="D76" s="3"/>
      <c r="E76" s="3"/>
      <c r="F76" s="3"/>
      <c r="G76" s="3"/>
      <c r="H76" s="3"/>
      <c r="I76" s="3"/>
      <c r="J76" s="3"/>
      <c r="K76" s="3"/>
      <c r="L76" s="3"/>
    </row>
    <row r="77" spans="2:12" ht="12.75">
      <c r="B77" s="2" t="s">
        <v>0</v>
      </c>
      <c r="C77" s="2"/>
      <c r="D77" s="2"/>
      <c r="E77" s="2"/>
      <c r="F77" s="2"/>
      <c r="G77" s="2"/>
      <c r="H77" s="2"/>
      <c r="I77" s="2"/>
      <c r="J77" s="2"/>
      <c r="K77" s="2"/>
      <c r="L77" s="2"/>
    </row>
    <row r="78" spans="2:12" ht="12.75">
      <c r="B78" s="2"/>
      <c r="C78" s="2"/>
      <c r="D78" s="2"/>
      <c r="E78" s="2"/>
      <c r="F78" s="2"/>
      <c r="G78" s="2"/>
      <c r="H78" s="2"/>
      <c r="I78" s="2"/>
      <c r="J78" s="2"/>
      <c r="K78" s="2"/>
      <c r="L78" s="2"/>
    </row>
    <row r="79" spans="2:12" ht="12.75">
      <c r="B79" s="2" t="s">
        <v>1</v>
      </c>
      <c r="C79" s="2"/>
      <c r="D79" s="2"/>
      <c r="E79" s="2"/>
      <c r="F79" s="2"/>
      <c r="G79" s="2"/>
      <c r="H79" s="2"/>
      <c r="I79" s="2"/>
      <c r="J79" s="2"/>
      <c r="K79" s="2"/>
      <c r="L79" s="2"/>
    </row>
    <row r="80" spans="2:12" ht="13.5" thickBot="1">
      <c r="B80" s="6" t="s">
        <v>2</v>
      </c>
      <c r="C80" s="6"/>
      <c r="D80" s="6"/>
      <c r="E80" s="6"/>
      <c r="F80" s="6"/>
      <c r="G80" s="6"/>
      <c r="H80" s="6"/>
      <c r="I80" s="6"/>
      <c r="J80" s="6"/>
      <c r="K80" s="6"/>
      <c r="L80" s="6"/>
    </row>
    <row r="81" spans="2:12" ht="13.5" thickBot="1">
      <c r="B81" s="8" t="s">
        <v>3</v>
      </c>
      <c r="C81" s="8"/>
      <c r="D81" s="8"/>
      <c r="E81" s="9"/>
      <c r="F81" s="10" t="s">
        <v>39</v>
      </c>
      <c r="G81" s="11"/>
      <c r="H81" s="11"/>
      <c r="I81" s="11"/>
      <c r="J81" s="11"/>
      <c r="K81" s="12"/>
      <c r="L81" s="3"/>
    </row>
    <row r="82" spans="2:12" ht="13.5" thickBot="1">
      <c r="B82" s="8" t="s">
        <v>5</v>
      </c>
      <c r="C82" s="8"/>
      <c r="D82" s="8"/>
      <c r="E82" s="9"/>
      <c r="F82" s="13"/>
      <c r="G82" s="14"/>
      <c r="H82" s="14"/>
      <c r="I82" s="14"/>
      <c r="J82" s="14"/>
      <c r="K82" s="15"/>
      <c r="L82" s="3"/>
    </row>
    <row r="83" spans="2:12" ht="12.75">
      <c r="B83" s="1"/>
      <c r="C83" s="1" t="s">
        <v>6</v>
      </c>
      <c r="D83" s="1"/>
      <c r="E83" s="1"/>
      <c r="F83" s="1"/>
      <c r="G83" s="1"/>
      <c r="H83" s="1"/>
      <c r="I83" s="1"/>
      <c r="J83" s="3"/>
      <c r="K83" s="3"/>
      <c r="L83" s="3"/>
    </row>
    <row r="84" spans="2:12" ht="40.5" customHeight="1">
      <c r="B84" s="3"/>
      <c r="C84" s="55" t="s">
        <v>40</v>
      </c>
      <c r="D84" s="56"/>
      <c r="E84" s="56"/>
      <c r="F84" s="56"/>
      <c r="G84" s="56"/>
      <c r="H84" s="56"/>
      <c r="I84" s="56"/>
      <c r="J84" s="57"/>
      <c r="K84" s="3"/>
      <c r="L84" s="3"/>
    </row>
    <row r="85" spans="2:12" ht="12.75">
      <c r="B85" s="3"/>
      <c r="C85" s="3"/>
      <c r="D85" s="3"/>
      <c r="E85" s="3"/>
      <c r="F85" s="3"/>
      <c r="G85" s="3"/>
      <c r="H85" s="3"/>
      <c r="I85" s="3"/>
      <c r="J85" s="3"/>
      <c r="K85" s="3"/>
      <c r="L85" s="3"/>
    </row>
    <row r="86" spans="2:12" ht="12.75">
      <c r="B86" s="3"/>
      <c r="C86" s="1" t="s">
        <v>8</v>
      </c>
      <c r="D86" s="1"/>
      <c r="E86" s="1"/>
      <c r="F86" s="3"/>
      <c r="G86" s="1" t="s">
        <v>9</v>
      </c>
      <c r="H86" s="3"/>
      <c r="I86" s="3"/>
      <c r="J86" s="3"/>
      <c r="K86" s="3"/>
      <c r="L86" s="3"/>
    </row>
    <row r="87" spans="2:12" ht="127.5" customHeight="1">
      <c r="B87" s="49" t="s">
        <v>41</v>
      </c>
      <c r="C87" s="41"/>
      <c r="D87" s="41"/>
      <c r="E87" s="41"/>
      <c r="F87" s="30"/>
      <c r="G87" s="24"/>
      <c r="H87" s="24"/>
      <c r="I87" s="17" t="s">
        <v>42</v>
      </c>
      <c r="J87" s="39"/>
      <c r="K87" s="40"/>
      <c r="L87" s="3"/>
    </row>
    <row r="88" spans="2:12" ht="12.75">
      <c r="B88" s="51"/>
      <c r="C88" s="52"/>
      <c r="D88" s="52"/>
      <c r="E88" s="52"/>
      <c r="F88" s="30"/>
      <c r="G88" s="30"/>
      <c r="H88" s="30"/>
      <c r="I88" s="31"/>
      <c r="J88" s="32" t="s">
        <v>12</v>
      </c>
      <c r="K88" s="31"/>
      <c r="L88" s="3"/>
    </row>
    <row r="89" spans="2:12" ht="12.75">
      <c r="B89" s="51"/>
      <c r="C89" s="52"/>
      <c r="D89" s="52"/>
      <c r="E89" s="52"/>
      <c r="F89" s="30"/>
      <c r="G89" s="17" t="s">
        <v>51</v>
      </c>
      <c r="H89" s="17"/>
      <c r="I89" s="17"/>
      <c r="J89" s="17"/>
      <c r="K89" s="18"/>
      <c r="L89" s="3"/>
    </row>
    <row r="90" spans="2:12" ht="12.75">
      <c r="B90" s="51"/>
      <c r="C90" s="52"/>
      <c r="D90" s="52"/>
      <c r="E90" s="52"/>
      <c r="F90" s="3"/>
      <c r="G90" s="17" t="s">
        <v>52</v>
      </c>
      <c r="H90" s="17"/>
      <c r="I90" s="17"/>
      <c r="J90" s="17"/>
      <c r="K90" s="18"/>
      <c r="L90" s="3"/>
    </row>
    <row r="91" spans="2:12" ht="12.75">
      <c r="B91" s="51"/>
      <c r="C91" s="52"/>
      <c r="D91" s="52"/>
      <c r="E91" s="52"/>
      <c r="F91" s="3"/>
      <c r="G91" s="36" t="s">
        <v>53</v>
      </c>
      <c r="H91" s="17"/>
      <c r="I91" s="17"/>
      <c r="J91" s="17"/>
      <c r="K91" s="18"/>
      <c r="L91" s="3"/>
    </row>
    <row r="92" spans="2:12" ht="12.75">
      <c r="B92" s="58"/>
      <c r="C92" s="30"/>
      <c r="D92" s="30"/>
      <c r="E92" s="30"/>
      <c r="F92" s="3"/>
      <c r="G92" s="3"/>
      <c r="H92" s="3"/>
      <c r="I92" s="3"/>
      <c r="J92" s="3"/>
      <c r="K92" s="3"/>
      <c r="L92" s="3"/>
    </row>
  </sheetData>
  <mergeCells count="73">
    <mergeCell ref="G89:K89"/>
    <mergeCell ref="G90:K90"/>
    <mergeCell ref="C84:J84"/>
    <mergeCell ref="G91:K91"/>
    <mergeCell ref="B87:E87"/>
    <mergeCell ref="I87:K87"/>
    <mergeCell ref="B82:E82"/>
    <mergeCell ref="F82:K82"/>
    <mergeCell ref="G72:K72"/>
    <mergeCell ref="G73:K73"/>
    <mergeCell ref="G74:K75"/>
    <mergeCell ref="B77:L78"/>
    <mergeCell ref="B79:L79"/>
    <mergeCell ref="B81:E81"/>
    <mergeCell ref="B80:L80"/>
    <mergeCell ref="F48:K48"/>
    <mergeCell ref="C50:J50"/>
    <mergeCell ref="I53:K53"/>
    <mergeCell ref="B53:E53"/>
    <mergeCell ref="B48:E48"/>
    <mergeCell ref="G39:K39"/>
    <mergeCell ref="G40:K40"/>
    <mergeCell ref="C43:H44"/>
    <mergeCell ref="C45:H45"/>
    <mergeCell ref="B21:E21"/>
    <mergeCell ref="G21:K21"/>
    <mergeCell ref="G37:K37"/>
    <mergeCell ref="G38:K38"/>
    <mergeCell ref="B36:E36"/>
    <mergeCell ref="G36:K36"/>
    <mergeCell ref="B37:E37"/>
    <mergeCell ref="C31:J31"/>
    <mergeCell ref="B34:E34"/>
    <mergeCell ref="I34:K34"/>
    <mergeCell ref="I16:K16"/>
    <mergeCell ref="B18:E18"/>
    <mergeCell ref="B20:E20"/>
    <mergeCell ref="G20:K20"/>
    <mergeCell ref="B17:E17"/>
    <mergeCell ref="C5:H6"/>
    <mergeCell ref="C7:H7"/>
    <mergeCell ref="G19:K19"/>
    <mergeCell ref="B16:E16"/>
    <mergeCell ref="C8:K8"/>
    <mergeCell ref="B9:E9"/>
    <mergeCell ref="B10:E10"/>
    <mergeCell ref="F10:K10"/>
    <mergeCell ref="C12:J12"/>
    <mergeCell ref="C13:J13"/>
    <mergeCell ref="B35:E35"/>
    <mergeCell ref="F65:K65"/>
    <mergeCell ref="G57:K57"/>
    <mergeCell ref="B47:E47"/>
    <mergeCell ref="C46:K46"/>
    <mergeCell ref="B54:E54"/>
    <mergeCell ref="G55:K55"/>
    <mergeCell ref="G56:K56"/>
    <mergeCell ref="B55:E55"/>
    <mergeCell ref="B56:E56"/>
    <mergeCell ref="B29:E29"/>
    <mergeCell ref="F29:K29"/>
    <mergeCell ref="I70:K70"/>
    <mergeCell ref="C60:H61"/>
    <mergeCell ref="C62:H62"/>
    <mergeCell ref="C67:J67"/>
    <mergeCell ref="B70:E70"/>
    <mergeCell ref="C63:K63"/>
    <mergeCell ref="B64:E64"/>
    <mergeCell ref="B65:E65"/>
    <mergeCell ref="C24:H25"/>
    <mergeCell ref="C26:H26"/>
    <mergeCell ref="C27:K27"/>
    <mergeCell ref="B28:E28"/>
  </mergeCells>
  <printOptions/>
  <pageMargins left="0.7874015748031497" right="0.7874015748031497" top="0.3937007874015748" bottom="0.1968503937007874" header="0.1968503937007874" footer="0"/>
  <pageSetup horizontalDpi="300" verticalDpi="300" orientation="landscape" scale="75" r:id="rId2"/>
  <rowBreaks count="4" manualBreakCount="4">
    <brk id="23" min="1" max="11" man="1"/>
    <brk id="42" min="1" max="11" man="1"/>
    <brk id="59" min="1" max="11" man="1"/>
    <brk id="76" min="1" max="11" man="1"/>
  </rowBreaks>
  <drawing r:id="rId1"/>
</worksheet>
</file>

<file path=xl/worksheets/sheet4.xml><?xml version="1.0" encoding="utf-8"?>
<worksheet xmlns="http://schemas.openxmlformats.org/spreadsheetml/2006/main" xmlns:r="http://schemas.openxmlformats.org/officeDocument/2006/relationships">
  <dimension ref="B1:AE188"/>
  <sheetViews>
    <sheetView showGridLines="0" workbookViewId="0" topLeftCell="B10">
      <pane xSplit="22425" topLeftCell="Z2" activePane="topLeft" state="split"/>
      <selection pane="topLeft" activeCell="B1" sqref="B1:AB1"/>
      <selection pane="topRight" activeCell="AB172" sqref="AB172"/>
    </sheetView>
  </sheetViews>
  <sheetFormatPr defaultColWidth="11.421875" defaultRowHeight="12.75"/>
  <cols>
    <col min="1" max="1" width="3.421875" style="0" customWidth="1"/>
    <col min="2" max="2" width="8.57421875" style="0" customWidth="1"/>
    <col min="3" max="3" width="26.28125" style="0" customWidth="1"/>
    <col min="4" max="4" width="6.28125" style="0" customWidth="1"/>
    <col min="5" max="5" width="10.28125" style="0" customWidth="1"/>
    <col min="6" max="6" width="3.140625" style="0" customWidth="1"/>
    <col min="7" max="7" width="8.421875" style="0" customWidth="1"/>
    <col min="8" max="8" width="6.140625" style="4" customWidth="1"/>
    <col min="9" max="9" width="15.57421875" style="4" customWidth="1"/>
    <col min="10" max="10" width="21.7109375" style="4" customWidth="1"/>
    <col min="11" max="11" width="15.57421875" style="4" customWidth="1"/>
    <col min="12" max="12" width="0.85546875" style="4" customWidth="1"/>
    <col min="13" max="13" width="18.7109375" style="4" customWidth="1"/>
    <col min="14" max="14" width="0.71875" style="4" customWidth="1"/>
    <col min="15" max="15" width="14.140625" style="4" customWidth="1"/>
    <col min="16" max="16" width="10.421875" style="4" customWidth="1"/>
    <col min="17" max="17" width="6.8515625" style="4" customWidth="1"/>
    <col min="18" max="18" width="5.7109375" style="4" customWidth="1"/>
    <col min="19" max="19" width="7.140625" style="4" customWidth="1"/>
    <col min="20" max="20" width="5.8515625" style="4" customWidth="1"/>
    <col min="21" max="21" width="5.140625" style="4" customWidth="1"/>
    <col min="22" max="22" width="7.57421875" style="4" customWidth="1"/>
    <col min="23" max="23" width="6.28125" style="4" customWidth="1"/>
    <col min="24" max="24" width="4.28125" style="4" customWidth="1"/>
    <col min="25" max="25" width="7.421875" style="4" customWidth="1"/>
    <col min="26" max="26" width="6.421875" style="4" customWidth="1"/>
    <col min="27" max="27" width="4.28125" style="4" customWidth="1"/>
    <col min="28" max="28" width="8.8515625" style="4" customWidth="1"/>
    <col min="29" max="40" width="11.421875" style="4" customWidth="1"/>
  </cols>
  <sheetData>
    <row r="1" spans="2:28" ht="15.75">
      <c r="B1" s="120" t="s">
        <v>67</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row>
    <row r="2" spans="2:28" ht="15.75">
      <c r="B2" s="120" t="s">
        <v>122</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2:28" ht="5.25" customHeight="1">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row>
    <row r="4" spans="2:28" ht="12.75">
      <c r="B4" s="1"/>
      <c r="C4" s="131" t="s">
        <v>0</v>
      </c>
      <c r="D4" s="131"/>
      <c r="E4" s="131"/>
      <c r="F4" s="131"/>
      <c r="G4" s="131"/>
      <c r="H4" s="131"/>
      <c r="I4" s="131"/>
      <c r="J4" s="131"/>
      <c r="K4" s="3"/>
      <c r="L4" s="3"/>
      <c r="M4" s="3"/>
      <c r="N4" s="3"/>
      <c r="O4" s="3"/>
      <c r="P4" s="3"/>
      <c r="Q4" s="3"/>
      <c r="R4" s="3" t="s">
        <v>123</v>
      </c>
      <c r="S4" s="3"/>
      <c r="T4" s="3"/>
      <c r="U4" s="3"/>
      <c r="V4" s="3"/>
      <c r="W4" s="3"/>
      <c r="X4" s="3"/>
      <c r="Y4" s="3"/>
      <c r="Z4" s="3"/>
      <c r="AA4" s="3"/>
      <c r="AB4" s="3"/>
    </row>
    <row r="5" spans="2:28" ht="12.75">
      <c r="B5" s="71" t="s">
        <v>1</v>
      </c>
      <c r="C5" s="113"/>
      <c r="D5" s="113"/>
      <c r="E5" s="113"/>
      <c r="F5" s="113"/>
      <c r="G5" s="113"/>
      <c r="H5" s="113"/>
      <c r="I5" s="113"/>
      <c r="J5" s="113"/>
      <c r="K5" s="114"/>
      <c r="L5" s="114"/>
      <c r="M5" s="114"/>
      <c r="N5" s="114"/>
      <c r="O5" s="114"/>
      <c r="P5" s="114"/>
      <c r="Q5" s="114"/>
      <c r="R5" s="114"/>
      <c r="S5" s="114"/>
      <c r="T5" s="114"/>
      <c r="U5" s="114"/>
      <c r="V5" s="114"/>
      <c r="W5" s="114"/>
      <c r="X5" s="114"/>
      <c r="Y5" s="114"/>
      <c r="Z5" s="114"/>
      <c r="AA5" s="114"/>
      <c r="AB5" s="114"/>
    </row>
    <row r="6" spans="2:28" ht="13.5" thickBot="1">
      <c r="B6" s="6" t="s">
        <v>124</v>
      </c>
      <c r="C6" s="6"/>
      <c r="D6" s="6"/>
      <c r="E6" s="6"/>
      <c r="F6" s="6"/>
      <c r="G6" s="6"/>
      <c r="H6" s="6"/>
      <c r="I6" s="6"/>
      <c r="J6" s="6"/>
      <c r="K6" s="6"/>
      <c r="L6" s="6"/>
      <c r="M6" s="6"/>
      <c r="N6" s="6"/>
      <c r="O6" s="6"/>
      <c r="P6" s="6"/>
      <c r="Q6" s="6"/>
      <c r="R6" s="6"/>
      <c r="S6" s="6"/>
      <c r="T6" s="6"/>
      <c r="U6" s="6"/>
      <c r="V6" s="6"/>
      <c r="W6" s="6"/>
      <c r="X6" s="6"/>
      <c r="Y6" s="6"/>
      <c r="Z6" s="6"/>
      <c r="AA6" s="6"/>
      <c r="AB6" s="6"/>
    </row>
    <row r="7" spans="2:28" ht="27" customHeight="1" thickBot="1">
      <c r="B7" s="1"/>
      <c r="C7" s="114"/>
      <c r="D7" s="132"/>
      <c r="E7" s="133" t="s">
        <v>125</v>
      </c>
      <c r="F7" s="134"/>
      <c r="G7" s="114"/>
      <c r="H7" s="114"/>
      <c r="I7" s="114"/>
      <c r="J7" s="114"/>
      <c r="K7" s="114"/>
      <c r="L7" s="114"/>
      <c r="M7" s="114"/>
      <c r="N7" s="3"/>
      <c r="O7" s="135" t="s">
        <v>126</v>
      </c>
      <c r="P7" s="136" t="s">
        <v>127</v>
      </c>
      <c r="Q7" s="136" t="s">
        <v>128</v>
      </c>
      <c r="R7" s="136" t="s">
        <v>129</v>
      </c>
      <c r="S7" s="136" t="s">
        <v>130</v>
      </c>
      <c r="T7" s="136" t="s">
        <v>131</v>
      </c>
      <c r="U7" s="136" t="s">
        <v>132</v>
      </c>
      <c r="V7" s="136" t="s">
        <v>133</v>
      </c>
      <c r="W7" s="136" t="s">
        <v>134</v>
      </c>
      <c r="X7" s="136" t="s">
        <v>135</v>
      </c>
      <c r="Y7" s="136" t="s">
        <v>136</v>
      </c>
      <c r="Z7" s="136" t="s">
        <v>137</v>
      </c>
      <c r="AA7" s="136" t="s">
        <v>138</v>
      </c>
      <c r="AB7" s="136" t="s">
        <v>139</v>
      </c>
    </row>
    <row r="8" spans="2:28" ht="34.5" thickBot="1">
      <c r="B8" s="1"/>
      <c r="C8" s="114"/>
      <c r="D8" s="132"/>
      <c r="E8" s="137"/>
      <c r="F8" s="134"/>
      <c r="G8" s="114"/>
      <c r="H8" s="114"/>
      <c r="I8" s="114"/>
      <c r="J8" s="114"/>
      <c r="K8" s="137" t="s">
        <v>140</v>
      </c>
      <c r="L8" s="138">
        <v>1.1</v>
      </c>
      <c r="M8" s="139" t="s">
        <v>141</v>
      </c>
      <c r="N8" s="3"/>
      <c r="O8" s="140" t="s">
        <v>142</v>
      </c>
      <c r="P8" s="141">
        <f>SUM(Q8:AB8)</f>
        <v>4</v>
      </c>
      <c r="Q8" s="142">
        <v>1</v>
      </c>
      <c r="R8" s="142"/>
      <c r="S8" s="142"/>
      <c r="T8" s="142">
        <v>1</v>
      </c>
      <c r="U8" s="142"/>
      <c r="V8" s="142"/>
      <c r="W8" s="142">
        <v>1</v>
      </c>
      <c r="X8" s="142"/>
      <c r="Y8" s="142"/>
      <c r="Z8" s="142">
        <v>1</v>
      </c>
      <c r="AA8" s="142"/>
      <c r="AB8" s="142"/>
    </row>
    <row r="9" spans="2:28" ht="6.75" customHeight="1" thickBot="1">
      <c r="B9" s="1"/>
      <c r="C9" s="114"/>
      <c r="D9" s="132"/>
      <c r="E9" s="143"/>
      <c r="F9" s="134"/>
      <c r="G9" s="114"/>
      <c r="H9" s="114"/>
      <c r="I9" s="114"/>
      <c r="J9" s="114"/>
      <c r="K9" s="143"/>
      <c r="L9" s="3"/>
      <c r="M9" s="114"/>
      <c r="N9" s="3"/>
      <c r="O9" s="144"/>
      <c r="P9" s="145"/>
      <c r="Q9" s="146"/>
      <c r="R9" s="146"/>
      <c r="S9" s="146"/>
      <c r="T9" s="146"/>
      <c r="U9" s="146"/>
      <c r="V9" s="146"/>
      <c r="W9" s="146"/>
      <c r="X9" s="146"/>
      <c r="Y9" s="146"/>
      <c r="Z9" s="146"/>
      <c r="AA9" s="146"/>
      <c r="AB9" s="146"/>
    </row>
    <row r="10" spans="2:28" ht="26.25" customHeight="1" thickBot="1">
      <c r="B10" s="147"/>
      <c r="C10" s="147"/>
      <c r="D10" s="148" t="s">
        <v>143</v>
      </c>
      <c r="E10" s="143"/>
      <c r="F10" s="149"/>
      <c r="G10" s="3"/>
      <c r="H10" s="3"/>
      <c r="I10" s="3"/>
      <c r="J10" s="3"/>
      <c r="K10" s="143"/>
      <c r="L10" s="138">
        <v>1.2</v>
      </c>
      <c r="M10" s="139" t="s">
        <v>144</v>
      </c>
      <c r="N10" s="3"/>
      <c r="O10" s="150" t="s">
        <v>145</v>
      </c>
      <c r="P10" s="151">
        <f>SUM(Q10:AB10)</f>
        <v>12</v>
      </c>
      <c r="Q10" s="152">
        <v>1</v>
      </c>
      <c r="R10" s="152">
        <v>1</v>
      </c>
      <c r="S10" s="152">
        <v>1</v>
      </c>
      <c r="T10" s="152">
        <v>1</v>
      </c>
      <c r="U10" s="152">
        <v>1</v>
      </c>
      <c r="V10" s="152">
        <v>1</v>
      </c>
      <c r="W10" s="152">
        <v>1</v>
      </c>
      <c r="X10" s="152">
        <v>1</v>
      </c>
      <c r="Y10" s="152">
        <v>1</v>
      </c>
      <c r="Z10" s="152">
        <v>1</v>
      </c>
      <c r="AA10" s="152">
        <v>1</v>
      </c>
      <c r="AB10" s="152">
        <v>1</v>
      </c>
    </row>
    <row r="11" spans="2:28" ht="12" customHeight="1" thickBot="1">
      <c r="B11" s="153"/>
      <c r="C11" s="147"/>
      <c r="D11" s="148"/>
      <c r="E11" s="143"/>
      <c r="F11" s="149">
        <v>1</v>
      </c>
      <c r="G11" s="154" t="s">
        <v>146</v>
      </c>
      <c r="H11" s="155"/>
      <c r="I11" s="155"/>
      <c r="J11" s="156"/>
      <c r="K11" s="143"/>
      <c r="L11" s="3"/>
      <c r="M11" s="3"/>
      <c r="N11" s="3"/>
      <c r="O11" s="144"/>
      <c r="P11" s="145"/>
      <c r="Q11" s="146"/>
      <c r="R11" s="146"/>
      <c r="S11" s="146"/>
      <c r="T11" s="146"/>
      <c r="U11" s="146"/>
      <c r="V11" s="146"/>
      <c r="W11" s="146"/>
      <c r="X11" s="146"/>
      <c r="Y11" s="146"/>
      <c r="Z11" s="146"/>
      <c r="AA11" s="146"/>
      <c r="AB11" s="146"/>
    </row>
    <row r="12" spans="2:28" ht="34.5" thickBot="1">
      <c r="B12" s="153"/>
      <c r="C12" s="147"/>
      <c r="D12" s="148"/>
      <c r="E12" s="143"/>
      <c r="F12" s="149"/>
      <c r="G12" s="138"/>
      <c r="H12" s="138"/>
      <c r="I12" s="138"/>
      <c r="J12" s="138"/>
      <c r="K12" s="143"/>
      <c r="L12" s="138">
        <v>1.3</v>
      </c>
      <c r="M12" s="139" t="s">
        <v>147</v>
      </c>
      <c r="N12" s="3"/>
      <c r="O12" s="150" t="s">
        <v>148</v>
      </c>
      <c r="P12" s="151">
        <f>SUM(Q12:AB12)</f>
        <v>4</v>
      </c>
      <c r="Q12" s="152">
        <v>1</v>
      </c>
      <c r="R12" s="152"/>
      <c r="S12" s="152"/>
      <c r="T12" s="152">
        <v>1</v>
      </c>
      <c r="U12" s="152"/>
      <c r="V12" s="152"/>
      <c r="W12" s="152">
        <v>1</v>
      </c>
      <c r="X12" s="152"/>
      <c r="Y12" s="152"/>
      <c r="Z12" s="152">
        <v>1</v>
      </c>
      <c r="AA12" s="152"/>
      <c r="AB12" s="152"/>
    </row>
    <row r="13" spans="2:28" ht="7.5" customHeight="1" thickBot="1">
      <c r="B13" s="153"/>
      <c r="C13" s="147"/>
      <c r="D13" s="148"/>
      <c r="E13" s="143"/>
      <c r="F13" s="149"/>
      <c r="G13" s="138"/>
      <c r="H13" s="138"/>
      <c r="I13" s="138"/>
      <c r="J13" s="138"/>
      <c r="K13" s="143"/>
      <c r="L13" s="3"/>
      <c r="M13" s="3"/>
      <c r="N13" s="3"/>
      <c r="O13" s="144"/>
      <c r="P13" s="145"/>
      <c r="Q13" s="146"/>
      <c r="R13" s="146"/>
      <c r="S13" s="146"/>
      <c r="T13" s="146"/>
      <c r="U13" s="146"/>
      <c r="V13" s="146"/>
      <c r="W13" s="146"/>
      <c r="X13" s="146"/>
      <c r="Y13" s="146"/>
      <c r="Z13" s="146"/>
      <c r="AA13" s="146"/>
      <c r="AB13" s="146"/>
    </row>
    <row r="14" spans="2:28" ht="23.25" thickBot="1">
      <c r="B14" s="153"/>
      <c r="C14" s="147"/>
      <c r="D14" s="148"/>
      <c r="E14" s="157"/>
      <c r="F14" s="149"/>
      <c r="G14" s="3"/>
      <c r="H14" s="3"/>
      <c r="I14" s="3"/>
      <c r="J14" s="3"/>
      <c r="K14" s="157"/>
      <c r="L14" s="138">
        <v>1.4</v>
      </c>
      <c r="M14" s="139" t="s">
        <v>149</v>
      </c>
      <c r="N14" s="3"/>
      <c r="O14" s="150" t="s">
        <v>148</v>
      </c>
      <c r="P14" s="151">
        <f>SUM(Q14:AB14)</f>
        <v>1</v>
      </c>
      <c r="Q14" s="152"/>
      <c r="R14" s="152"/>
      <c r="S14" s="152"/>
      <c r="T14" s="152"/>
      <c r="U14" s="152"/>
      <c r="V14" s="152"/>
      <c r="W14" s="152"/>
      <c r="X14" s="152">
        <v>1</v>
      </c>
      <c r="Y14" s="152"/>
      <c r="Z14" s="152"/>
      <c r="AA14" s="152"/>
      <c r="AB14" s="152"/>
    </row>
    <row r="15" spans="2:28" ht="9" customHeight="1" thickBot="1">
      <c r="B15" s="153"/>
      <c r="C15" s="147"/>
      <c r="D15" s="148"/>
      <c r="E15" s="158"/>
      <c r="F15" s="149"/>
      <c r="G15" s="3"/>
      <c r="H15" s="3"/>
      <c r="I15" s="3"/>
      <c r="J15" s="3"/>
      <c r="K15" s="3"/>
      <c r="L15" s="3"/>
      <c r="M15" s="144"/>
      <c r="N15" s="3"/>
      <c r="O15" s="144"/>
      <c r="P15" s="145"/>
      <c r="Q15" s="146"/>
      <c r="R15" s="146"/>
      <c r="S15" s="146"/>
      <c r="T15" s="146"/>
      <c r="U15" s="146"/>
      <c r="V15" s="146"/>
      <c r="W15" s="146"/>
      <c r="X15" s="146"/>
      <c r="Y15" s="146"/>
      <c r="Z15" s="146"/>
      <c r="AA15" s="146"/>
      <c r="AB15" s="146"/>
    </row>
    <row r="16" spans="2:28" ht="23.25" thickBot="1">
      <c r="B16" s="153"/>
      <c r="C16" s="147"/>
      <c r="D16" s="148"/>
      <c r="E16" s="137"/>
      <c r="F16" s="149"/>
      <c r="G16" s="3"/>
      <c r="H16" s="3"/>
      <c r="I16" s="3"/>
      <c r="J16" s="3"/>
      <c r="K16" s="137" t="s">
        <v>140</v>
      </c>
      <c r="L16" s="138">
        <v>2.1</v>
      </c>
      <c r="M16" s="139" t="s">
        <v>150</v>
      </c>
      <c r="N16" s="3"/>
      <c r="O16" s="150" t="s">
        <v>151</v>
      </c>
      <c r="P16" s="151">
        <f>SUM(Q16:AB16)</f>
        <v>8744</v>
      </c>
      <c r="Q16" s="159">
        <v>2186</v>
      </c>
      <c r="R16" s="160"/>
      <c r="S16" s="160"/>
      <c r="T16" s="159">
        <v>2186</v>
      </c>
      <c r="U16" s="160"/>
      <c r="V16" s="160"/>
      <c r="W16" s="159">
        <v>2186</v>
      </c>
      <c r="X16" s="160"/>
      <c r="Y16" s="160"/>
      <c r="Z16" s="159">
        <v>2186</v>
      </c>
      <c r="AA16" s="160"/>
      <c r="AB16" s="161"/>
    </row>
    <row r="17" spans="2:28" ht="8.25" customHeight="1" thickBot="1">
      <c r="B17" s="153"/>
      <c r="C17" s="147"/>
      <c r="D17" s="148"/>
      <c r="E17" s="143"/>
      <c r="F17" s="149"/>
      <c r="G17" s="3"/>
      <c r="H17" s="3"/>
      <c r="I17" s="3"/>
      <c r="J17" s="3"/>
      <c r="K17" s="143"/>
      <c r="L17" s="3"/>
      <c r="M17" s="162"/>
      <c r="N17" s="3"/>
      <c r="O17" s="144"/>
      <c r="P17" s="145"/>
      <c r="Q17" s="146"/>
      <c r="R17" s="146"/>
      <c r="S17" s="146"/>
      <c r="T17" s="146"/>
      <c r="U17" s="146"/>
      <c r="V17" s="146"/>
      <c r="W17" s="146"/>
      <c r="X17" s="146"/>
      <c r="Y17" s="146"/>
      <c r="Z17" s="146"/>
      <c r="AA17" s="146"/>
      <c r="AB17" s="146"/>
    </row>
    <row r="18" spans="2:28" ht="23.25" thickBot="1">
      <c r="B18" s="153"/>
      <c r="C18" s="147"/>
      <c r="D18" s="148"/>
      <c r="E18" s="143"/>
      <c r="F18" s="149"/>
      <c r="G18" s="3"/>
      <c r="H18" s="3"/>
      <c r="I18" s="3"/>
      <c r="J18" s="3"/>
      <c r="K18" s="143"/>
      <c r="L18" s="138">
        <v>2.2</v>
      </c>
      <c r="M18" s="139" t="s">
        <v>152</v>
      </c>
      <c r="N18" s="3"/>
      <c r="O18" s="150" t="s">
        <v>153</v>
      </c>
      <c r="P18" s="151">
        <f>SUM(Q18:AB18)</f>
        <v>4066</v>
      </c>
      <c r="Q18" s="163">
        <v>1016</v>
      </c>
      <c r="R18" s="160"/>
      <c r="S18" s="160"/>
      <c r="T18" s="159">
        <v>1016</v>
      </c>
      <c r="U18" s="160"/>
      <c r="V18" s="160"/>
      <c r="W18" s="159">
        <v>1017</v>
      </c>
      <c r="X18" s="160"/>
      <c r="Y18" s="160"/>
      <c r="Z18" s="159">
        <v>1017</v>
      </c>
      <c r="AA18" s="160"/>
      <c r="AB18" s="161"/>
    </row>
    <row r="19" spans="2:28" ht="15" customHeight="1" thickBot="1">
      <c r="B19" s="153"/>
      <c r="C19" s="147"/>
      <c r="D19" s="148"/>
      <c r="E19" s="164"/>
      <c r="F19" s="165"/>
      <c r="G19" s="3"/>
      <c r="H19" s="3"/>
      <c r="I19" s="3"/>
      <c r="J19" s="3"/>
      <c r="K19" s="143"/>
      <c r="L19" s="3"/>
      <c r="M19" s="144"/>
      <c r="N19" s="3"/>
      <c r="O19" s="144"/>
      <c r="P19" s="145"/>
      <c r="Q19" s="146"/>
      <c r="R19" s="146"/>
      <c r="S19" s="146"/>
      <c r="T19" s="146"/>
      <c r="U19" s="146"/>
      <c r="V19" s="146"/>
      <c r="W19" s="146"/>
      <c r="X19" s="146"/>
      <c r="Y19" s="146"/>
      <c r="Z19" s="146"/>
      <c r="AA19" s="146"/>
      <c r="AB19" s="146"/>
    </row>
    <row r="20" spans="2:28" ht="23.25" thickBot="1">
      <c r="B20" s="153"/>
      <c r="C20" s="147"/>
      <c r="D20" s="148"/>
      <c r="E20" s="143"/>
      <c r="F20" s="149">
        <v>2</v>
      </c>
      <c r="G20" s="154" t="s">
        <v>154</v>
      </c>
      <c r="H20" s="155"/>
      <c r="I20" s="155"/>
      <c r="J20" s="156"/>
      <c r="K20" s="143"/>
      <c r="L20" s="138">
        <v>2.3</v>
      </c>
      <c r="M20" s="139" t="s">
        <v>155</v>
      </c>
      <c r="N20" s="3"/>
      <c r="O20" s="150" t="s">
        <v>153</v>
      </c>
      <c r="P20" s="151">
        <f>SUM(Q20:AB20)</f>
        <v>8008</v>
      </c>
      <c r="Q20" s="163">
        <v>2002</v>
      </c>
      <c r="R20" s="160"/>
      <c r="S20" s="160"/>
      <c r="T20" s="159">
        <v>2002</v>
      </c>
      <c r="U20" s="160"/>
      <c r="V20" s="160"/>
      <c r="W20" s="159">
        <v>2002</v>
      </c>
      <c r="X20" s="160"/>
      <c r="Y20" s="160"/>
      <c r="Z20" s="159">
        <v>2002</v>
      </c>
      <c r="AA20" s="160"/>
      <c r="AB20" s="161"/>
    </row>
    <row r="21" spans="2:28" ht="9" customHeight="1">
      <c r="B21" s="153"/>
      <c r="C21" s="147"/>
      <c r="D21" s="148"/>
      <c r="E21" s="143"/>
      <c r="F21" s="149"/>
      <c r="G21" s="138"/>
      <c r="H21" s="138"/>
      <c r="I21" s="138"/>
      <c r="J21" s="138"/>
      <c r="K21" s="143"/>
      <c r="L21" s="138"/>
      <c r="M21" s="144"/>
      <c r="N21" s="3"/>
      <c r="O21" s="144"/>
      <c r="P21" s="145"/>
      <c r="Q21" s="146"/>
      <c r="R21" s="146"/>
      <c r="S21" s="146"/>
      <c r="T21" s="146"/>
      <c r="U21" s="146"/>
      <c r="V21" s="146"/>
      <c r="W21" s="146"/>
      <c r="X21" s="146"/>
      <c r="Y21" s="146"/>
      <c r="Z21" s="146"/>
      <c r="AA21" s="146"/>
      <c r="AB21" s="146"/>
    </row>
    <row r="22" spans="2:28" ht="22.5">
      <c r="B22" s="153"/>
      <c r="C22" s="147"/>
      <c r="D22" s="148"/>
      <c r="E22" s="143"/>
      <c r="F22" s="149"/>
      <c r="G22" s="138"/>
      <c r="H22" s="138"/>
      <c r="I22" s="138"/>
      <c r="J22" s="138"/>
      <c r="K22" s="143"/>
      <c r="L22" s="138"/>
      <c r="M22" s="150" t="s">
        <v>156</v>
      </c>
      <c r="N22" s="3"/>
      <c r="O22" s="150" t="s">
        <v>157</v>
      </c>
      <c r="P22" s="151">
        <f>SUM(Q22:AB22)</f>
        <v>75</v>
      </c>
      <c r="Q22" s="163">
        <v>18</v>
      </c>
      <c r="R22" s="160"/>
      <c r="S22" s="160"/>
      <c r="T22" s="159">
        <v>19</v>
      </c>
      <c r="U22" s="160"/>
      <c r="V22" s="160"/>
      <c r="W22" s="159">
        <v>19</v>
      </c>
      <c r="X22" s="160"/>
      <c r="Y22" s="160"/>
      <c r="Z22" s="159">
        <v>19</v>
      </c>
      <c r="AA22" s="160"/>
      <c r="AB22" s="161"/>
    </row>
    <row r="23" spans="2:28" ht="9" customHeight="1" thickBot="1">
      <c r="B23" s="153"/>
      <c r="C23" s="147"/>
      <c r="D23" s="148"/>
      <c r="E23" s="143"/>
      <c r="F23" s="149"/>
      <c r="G23" s="138"/>
      <c r="H23" s="138"/>
      <c r="I23" s="138"/>
      <c r="J23" s="138"/>
      <c r="K23" s="143"/>
      <c r="L23" s="114"/>
      <c r="M23" s="166"/>
      <c r="N23" s="138"/>
      <c r="O23" s="166"/>
      <c r="P23" s="138"/>
      <c r="Q23" s="138"/>
      <c r="R23" s="138"/>
      <c r="S23" s="138"/>
      <c r="T23" s="138"/>
      <c r="U23" s="138"/>
      <c r="V23" s="138"/>
      <c r="W23" s="138"/>
      <c r="X23" s="138"/>
      <c r="Y23" s="138"/>
      <c r="Z23" s="138"/>
      <c r="AA23" s="138"/>
      <c r="AB23" s="138"/>
    </row>
    <row r="24" spans="2:28" ht="34.5" thickBot="1">
      <c r="B24" s="153"/>
      <c r="C24" s="147"/>
      <c r="D24" s="148"/>
      <c r="E24" s="157"/>
      <c r="F24" s="149"/>
      <c r="G24" s="3"/>
      <c r="H24" s="3"/>
      <c r="I24" s="3"/>
      <c r="J24" s="3"/>
      <c r="K24" s="157"/>
      <c r="L24" s="138">
        <v>2.4</v>
      </c>
      <c r="M24" s="139" t="s">
        <v>158</v>
      </c>
      <c r="N24" s="3"/>
      <c r="O24" s="150" t="s">
        <v>159</v>
      </c>
      <c r="P24" s="151">
        <f>SUM(Q24:AB24)</f>
        <v>1294</v>
      </c>
      <c r="Q24" s="152">
        <v>323</v>
      </c>
      <c r="R24" s="152"/>
      <c r="S24" s="152"/>
      <c r="T24" s="152">
        <v>323</v>
      </c>
      <c r="U24" s="152"/>
      <c r="V24" s="152"/>
      <c r="W24" s="152">
        <v>324</v>
      </c>
      <c r="X24" s="152"/>
      <c r="Y24" s="152"/>
      <c r="Z24" s="152">
        <v>324</v>
      </c>
      <c r="AA24" s="152"/>
      <c r="AB24" s="152"/>
    </row>
    <row r="25" spans="2:28" ht="12" customHeight="1" thickBot="1">
      <c r="B25" s="3"/>
      <c r="C25" s="167"/>
      <c r="D25" s="148"/>
      <c r="E25" s="168"/>
      <c r="F25" s="149"/>
      <c r="G25" s="3"/>
      <c r="H25" s="3"/>
      <c r="I25" s="3"/>
      <c r="J25" s="3"/>
      <c r="K25" s="169"/>
      <c r="L25" s="3"/>
      <c r="M25" s="144"/>
      <c r="N25" s="3"/>
      <c r="O25" s="144"/>
      <c r="P25" s="145"/>
      <c r="Q25" s="146"/>
      <c r="R25" s="146"/>
      <c r="S25" s="146"/>
      <c r="T25" s="146"/>
      <c r="U25" s="146"/>
      <c r="V25" s="146"/>
      <c r="W25" s="146"/>
      <c r="X25" s="146"/>
      <c r="Y25" s="146"/>
      <c r="Z25" s="146"/>
      <c r="AA25" s="146"/>
      <c r="AB25" s="146"/>
    </row>
    <row r="26" spans="2:28" ht="32.25" customHeight="1" thickBot="1">
      <c r="B26" s="3"/>
      <c r="C26" s="170"/>
      <c r="D26" s="148"/>
      <c r="E26" s="137"/>
      <c r="F26" s="171"/>
      <c r="G26" s="3"/>
      <c r="H26" s="3"/>
      <c r="I26" s="3"/>
      <c r="J26" s="3"/>
      <c r="K26" s="137" t="s">
        <v>140</v>
      </c>
      <c r="L26" s="138">
        <v>3.1</v>
      </c>
      <c r="M26" s="139" t="s">
        <v>160</v>
      </c>
      <c r="N26" s="3"/>
      <c r="O26" s="150" t="s">
        <v>161</v>
      </c>
      <c r="P26" s="151">
        <f>SUM(Q26:AB26)</f>
        <v>3634</v>
      </c>
      <c r="Q26" s="152"/>
      <c r="R26" s="152"/>
      <c r="S26" s="152">
        <v>908</v>
      </c>
      <c r="T26" s="152"/>
      <c r="U26" s="152"/>
      <c r="V26" s="152">
        <v>908</v>
      </c>
      <c r="W26" s="152"/>
      <c r="X26" s="152"/>
      <c r="Y26" s="152">
        <v>909</v>
      </c>
      <c r="Z26" s="152"/>
      <c r="AA26" s="152"/>
      <c r="AB26" s="152">
        <v>909</v>
      </c>
    </row>
    <row r="27" spans="2:28" ht="12" customHeight="1" thickBot="1">
      <c r="B27" s="3"/>
      <c r="C27" s="170"/>
      <c r="D27" s="148"/>
      <c r="E27" s="143"/>
      <c r="F27" s="171"/>
      <c r="G27" s="3"/>
      <c r="H27" s="3"/>
      <c r="I27" s="3"/>
      <c r="J27" s="3"/>
      <c r="K27" s="143"/>
      <c r="L27" s="138"/>
      <c r="M27" s="162"/>
      <c r="N27" s="3"/>
      <c r="O27" s="144"/>
      <c r="P27" s="145"/>
      <c r="Q27" s="146"/>
      <c r="R27" s="146"/>
      <c r="S27" s="146"/>
      <c r="T27" s="146"/>
      <c r="U27" s="146"/>
      <c r="V27" s="146"/>
      <c r="W27" s="146"/>
      <c r="X27" s="146"/>
      <c r="Y27" s="146"/>
      <c r="Z27" s="146"/>
      <c r="AA27" s="146"/>
      <c r="AB27" s="146"/>
    </row>
    <row r="28" spans="2:28" ht="32.25" customHeight="1" thickBot="1">
      <c r="B28" s="3"/>
      <c r="C28" s="170"/>
      <c r="D28" s="148"/>
      <c r="E28" s="143"/>
      <c r="F28" s="171"/>
      <c r="G28" s="3"/>
      <c r="H28" s="3"/>
      <c r="I28" s="3"/>
      <c r="J28" s="3"/>
      <c r="K28" s="143"/>
      <c r="L28" s="138"/>
      <c r="M28" s="139" t="s">
        <v>162</v>
      </c>
      <c r="N28" s="3"/>
      <c r="O28" s="150" t="s">
        <v>161</v>
      </c>
      <c r="P28" s="151">
        <f>SUM(Q28:AB28)</f>
        <v>3225</v>
      </c>
      <c r="Q28" s="152"/>
      <c r="R28" s="152"/>
      <c r="S28" s="152">
        <v>806</v>
      </c>
      <c r="T28" s="152"/>
      <c r="U28" s="152"/>
      <c r="V28" s="152">
        <v>806</v>
      </c>
      <c r="W28" s="152"/>
      <c r="X28" s="152"/>
      <c r="Y28" s="152">
        <v>806</v>
      </c>
      <c r="Z28" s="152"/>
      <c r="AA28" s="152"/>
      <c r="AB28" s="152">
        <v>807</v>
      </c>
    </row>
    <row r="29" spans="2:28" ht="16.5" thickBot="1">
      <c r="B29" s="3"/>
      <c r="C29" s="170"/>
      <c r="D29" s="148"/>
      <c r="E29" s="143"/>
      <c r="F29" s="149"/>
      <c r="G29" s="3"/>
      <c r="H29" s="3"/>
      <c r="I29" s="3"/>
      <c r="J29" s="3"/>
      <c r="K29" s="143"/>
      <c r="L29" s="3"/>
      <c r="M29" s="162"/>
      <c r="N29" s="3"/>
      <c r="O29" s="144"/>
      <c r="P29" s="145"/>
      <c r="Q29" s="146"/>
      <c r="R29" s="146"/>
      <c r="S29" s="146"/>
      <c r="T29" s="146"/>
      <c r="U29" s="146"/>
      <c r="V29" s="146"/>
      <c r="W29" s="146"/>
      <c r="X29" s="146"/>
      <c r="Y29" s="146"/>
      <c r="Z29" s="146"/>
      <c r="AA29" s="146"/>
      <c r="AB29" s="146"/>
    </row>
    <row r="30" spans="2:28" ht="23.25" thickBot="1">
      <c r="B30" s="3"/>
      <c r="C30" s="170"/>
      <c r="D30" s="172"/>
      <c r="E30" s="143"/>
      <c r="F30" s="149">
        <v>3</v>
      </c>
      <c r="G30" s="154" t="s">
        <v>163</v>
      </c>
      <c r="H30" s="155"/>
      <c r="I30" s="155"/>
      <c r="J30" s="156"/>
      <c r="K30" s="143"/>
      <c r="L30" s="138">
        <v>3.2</v>
      </c>
      <c r="M30" s="139" t="s">
        <v>164</v>
      </c>
      <c r="N30" s="3"/>
      <c r="O30" s="150" t="s">
        <v>165</v>
      </c>
      <c r="P30" s="151">
        <f>SUM(Q30:AB30)</f>
        <v>6013</v>
      </c>
      <c r="Q30" s="152"/>
      <c r="R30" s="152"/>
      <c r="S30" s="152">
        <v>1503</v>
      </c>
      <c r="T30" s="152"/>
      <c r="U30" s="152"/>
      <c r="V30" s="152">
        <v>1504</v>
      </c>
      <c r="W30" s="152"/>
      <c r="X30" s="152"/>
      <c r="Y30" s="152">
        <v>1503</v>
      </c>
      <c r="Z30" s="152"/>
      <c r="AA30" s="152"/>
      <c r="AB30" s="152">
        <v>1503</v>
      </c>
    </row>
    <row r="31" spans="2:28" ht="16.5" thickBot="1">
      <c r="B31" s="3"/>
      <c r="C31" s="170"/>
      <c r="D31" s="172"/>
      <c r="E31" s="164"/>
      <c r="F31" s="165"/>
      <c r="G31" s="3"/>
      <c r="H31" s="3"/>
      <c r="I31" s="3"/>
      <c r="J31" s="3"/>
      <c r="K31" s="143"/>
      <c r="L31" s="146"/>
      <c r="M31" s="144"/>
      <c r="N31" s="3"/>
      <c r="O31" s="144"/>
      <c r="P31" s="145"/>
      <c r="Q31" s="146"/>
      <c r="R31" s="146"/>
      <c r="S31" s="146"/>
      <c r="T31" s="146"/>
      <c r="U31" s="146"/>
      <c r="V31" s="146"/>
      <c r="W31" s="146"/>
      <c r="X31" s="146"/>
      <c r="Y31" s="146"/>
      <c r="Z31" s="146"/>
      <c r="AA31" s="146"/>
      <c r="AB31" s="146"/>
    </row>
    <row r="32" spans="2:28" ht="40.5" customHeight="1" thickBot="1">
      <c r="B32" s="3"/>
      <c r="C32" s="170"/>
      <c r="D32" s="172"/>
      <c r="E32" s="157"/>
      <c r="F32" s="171"/>
      <c r="G32" s="3"/>
      <c r="H32" s="3"/>
      <c r="I32" s="3"/>
      <c r="J32" s="3"/>
      <c r="K32" s="157"/>
      <c r="L32" s="138">
        <v>3.3</v>
      </c>
      <c r="M32" s="139" t="s">
        <v>166</v>
      </c>
      <c r="N32" s="3"/>
      <c r="O32" s="150" t="s">
        <v>165</v>
      </c>
      <c r="P32" s="151">
        <f>SUM(Q32:AB32)</f>
        <v>68</v>
      </c>
      <c r="Q32" s="163"/>
      <c r="R32" s="159"/>
      <c r="S32" s="159">
        <v>17</v>
      </c>
      <c r="T32" s="159"/>
      <c r="U32" s="159"/>
      <c r="V32" s="159">
        <v>17</v>
      </c>
      <c r="W32" s="159"/>
      <c r="X32" s="159"/>
      <c r="Y32" s="159">
        <v>17</v>
      </c>
      <c r="Z32" s="159"/>
      <c r="AA32" s="159"/>
      <c r="AB32" s="173">
        <v>17</v>
      </c>
    </row>
    <row r="33" spans="2:28" ht="8.25" customHeight="1" thickBot="1">
      <c r="B33" s="3"/>
      <c r="C33" s="170"/>
      <c r="D33" s="172"/>
      <c r="E33" s="172"/>
      <c r="F33" s="171"/>
      <c r="G33" s="3"/>
      <c r="H33" s="3"/>
      <c r="I33" s="3"/>
      <c r="J33" s="3"/>
      <c r="K33" s="3"/>
      <c r="L33" s="3"/>
      <c r="M33" s="144"/>
      <c r="N33" s="3"/>
      <c r="O33" s="144"/>
      <c r="P33" s="145"/>
      <c r="Q33" s="146"/>
      <c r="R33" s="146"/>
      <c r="S33" s="146"/>
      <c r="T33" s="146"/>
      <c r="U33" s="146"/>
      <c r="V33" s="146"/>
      <c r="W33" s="146"/>
      <c r="X33" s="146"/>
      <c r="Y33" s="146"/>
      <c r="Z33" s="146"/>
      <c r="AA33" s="146"/>
      <c r="AB33" s="146"/>
    </row>
    <row r="34" spans="2:28" ht="48" customHeight="1" thickBot="1">
      <c r="B34" s="3"/>
      <c r="C34" s="170"/>
      <c r="D34" s="172"/>
      <c r="E34" s="137"/>
      <c r="F34" s="134"/>
      <c r="G34" s="114"/>
      <c r="H34" s="114"/>
      <c r="I34" s="114"/>
      <c r="J34" s="114"/>
      <c r="K34" s="137" t="s">
        <v>140</v>
      </c>
      <c r="L34" s="138">
        <v>4.1</v>
      </c>
      <c r="M34" s="139" t="s">
        <v>167</v>
      </c>
      <c r="N34" s="3"/>
      <c r="O34" s="150" t="s">
        <v>168</v>
      </c>
      <c r="P34" s="151">
        <f>SUM(Q34:AB34)</f>
        <v>10</v>
      </c>
      <c r="Q34" s="152"/>
      <c r="R34" s="152"/>
      <c r="S34" s="152"/>
      <c r="T34" s="152"/>
      <c r="U34" s="152"/>
      <c r="V34" s="174"/>
      <c r="W34" s="152"/>
      <c r="X34" s="152"/>
      <c r="Y34" s="152"/>
      <c r="Z34" s="152">
        <v>10</v>
      </c>
      <c r="AA34" s="152"/>
      <c r="AB34" s="152"/>
    </row>
    <row r="35" spans="2:28" ht="16.5" customHeight="1" thickBot="1">
      <c r="B35" s="3"/>
      <c r="C35" s="170"/>
      <c r="D35" s="172"/>
      <c r="E35" s="175"/>
      <c r="F35" s="149">
        <v>4</v>
      </c>
      <c r="G35" s="154" t="s">
        <v>169</v>
      </c>
      <c r="H35" s="155"/>
      <c r="I35" s="155"/>
      <c r="J35" s="156"/>
      <c r="K35" s="175"/>
      <c r="L35" s="3"/>
      <c r="M35" s="162"/>
      <c r="N35" s="3"/>
      <c r="O35" s="144"/>
      <c r="P35" s="145"/>
      <c r="Q35" s="146"/>
      <c r="R35" s="146"/>
      <c r="S35" s="146"/>
      <c r="T35" s="146"/>
      <c r="U35" s="146"/>
      <c r="V35" s="146"/>
      <c r="W35" s="146"/>
      <c r="X35" s="146"/>
      <c r="Y35" s="146"/>
      <c r="Z35" s="146"/>
      <c r="AA35" s="146"/>
      <c r="AB35" s="146"/>
    </row>
    <row r="36" spans="2:28" ht="34.5" thickBot="1">
      <c r="B36" s="3"/>
      <c r="C36" s="170"/>
      <c r="D36" s="172"/>
      <c r="E36" s="176"/>
      <c r="F36" s="149"/>
      <c r="G36" s="3"/>
      <c r="H36" s="3"/>
      <c r="I36" s="3"/>
      <c r="J36" s="3"/>
      <c r="K36" s="176"/>
      <c r="L36" s="138">
        <v>4.2</v>
      </c>
      <c r="M36" s="139" t="s">
        <v>170</v>
      </c>
      <c r="N36" s="3"/>
      <c r="O36" s="150" t="s">
        <v>171</v>
      </c>
      <c r="P36" s="151">
        <f>SUM(Q36:AB36)</f>
        <v>240</v>
      </c>
      <c r="Q36" s="163">
        <v>60</v>
      </c>
      <c r="R36" s="160"/>
      <c r="S36" s="160"/>
      <c r="T36" s="159">
        <v>60</v>
      </c>
      <c r="U36" s="160"/>
      <c r="V36" s="160"/>
      <c r="W36" s="159">
        <v>60</v>
      </c>
      <c r="X36" s="160"/>
      <c r="Y36" s="160"/>
      <c r="Z36" s="159">
        <v>60</v>
      </c>
      <c r="AA36" s="160"/>
      <c r="AB36" s="161"/>
    </row>
    <row r="37" spans="2:28" ht="8.25" customHeight="1" thickBot="1">
      <c r="B37" s="3"/>
      <c r="C37" s="170"/>
      <c r="D37" s="172"/>
      <c r="E37" s="172"/>
      <c r="F37" s="149"/>
      <c r="G37" s="3"/>
      <c r="H37" s="3"/>
      <c r="I37" s="3"/>
      <c r="J37" s="3"/>
      <c r="K37" s="144"/>
      <c r="L37" s="3"/>
      <c r="M37" s="144"/>
      <c r="N37" s="3"/>
      <c r="O37" s="3"/>
      <c r="P37" s="145"/>
      <c r="Q37" s="146"/>
      <c r="R37" s="146"/>
      <c r="S37" s="146"/>
      <c r="T37" s="146"/>
      <c r="U37" s="146"/>
      <c r="V37" s="146"/>
      <c r="W37" s="146"/>
      <c r="X37" s="146"/>
      <c r="Y37" s="146"/>
      <c r="Z37" s="146"/>
      <c r="AA37" s="146"/>
      <c r="AB37" s="146"/>
    </row>
    <row r="38" spans="2:28" ht="45.75" thickBot="1">
      <c r="B38" s="3"/>
      <c r="C38" s="170"/>
      <c r="D38" s="172"/>
      <c r="E38" s="137"/>
      <c r="F38" s="149"/>
      <c r="G38" s="3"/>
      <c r="H38" s="3"/>
      <c r="I38" s="3"/>
      <c r="J38" s="3"/>
      <c r="K38" s="137" t="s">
        <v>140</v>
      </c>
      <c r="L38" s="138">
        <v>5.1</v>
      </c>
      <c r="M38" s="139" t="s">
        <v>172</v>
      </c>
      <c r="N38" s="3"/>
      <c r="O38" s="150" t="s">
        <v>173</v>
      </c>
      <c r="P38" s="151">
        <f>SUM(Q38:AB38)</f>
        <v>20</v>
      </c>
      <c r="Q38" s="152">
        <v>5</v>
      </c>
      <c r="R38" s="152"/>
      <c r="S38" s="152"/>
      <c r="T38" s="152">
        <v>5</v>
      </c>
      <c r="U38" s="152"/>
      <c r="V38" s="152"/>
      <c r="W38" s="152">
        <v>5</v>
      </c>
      <c r="X38" s="152"/>
      <c r="Y38" s="152"/>
      <c r="Z38" s="152">
        <v>5</v>
      </c>
      <c r="AA38" s="152"/>
      <c r="AB38" s="152"/>
    </row>
    <row r="39" spans="2:28" ht="7.5" customHeight="1" thickBot="1">
      <c r="B39" s="3"/>
      <c r="C39" s="170"/>
      <c r="D39" s="172"/>
      <c r="E39" s="177"/>
      <c r="F39" s="149"/>
      <c r="G39" s="3"/>
      <c r="H39" s="3"/>
      <c r="I39" s="3"/>
      <c r="J39" s="3"/>
      <c r="K39" s="178"/>
      <c r="L39" s="3"/>
      <c r="M39" s="162"/>
      <c r="N39" s="3"/>
      <c r="O39" s="3"/>
      <c r="P39" s="145"/>
      <c r="Q39" s="146"/>
      <c r="R39" s="146"/>
      <c r="S39" s="146"/>
      <c r="T39" s="146"/>
      <c r="U39" s="146"/>
      <c r="V39" s="146"/>
      <c r="W39" s="146"/>
      <c r="X39" s="146"/>
      <c r="Y39" s="146"/>
      <c r="Z39" s="146"/>
      <c r="AA39" s="146"/>
      <c r="AB39" s="146"/>
    </row>
    <row r="40" spans="2:28" ht="45.75" thickBot="1">
      <c r="B40" s="3"/>
      <c r="C40" s="170"/>
      <c r="D40" s="172"/>
      <c r="E40" s="177"/>
      <c r="F40" s="149"/>
      <c r="G40" s="3"/>
      <c r="H40" s="3"/>
      <c r="I40" s="3"/>
      <c r="J40" s="3"/>
      <c r="K40" s="178"/>
      <c r="L40" s="138">
        <v>5.2</v>
      </c>
      <c r="M40" s="139" t="s">
        <v>174</v>
      </c>
      <c r="N40" s="3"/>
      <c r="O40" s="150" t="s">
        <v>173</v>
      </c>
      <c r="P40" s="151">
        <f>SUM(Q40:AB40)</f>
        <v>11</v>
      </c>
      <c r="Q40" s="152"/>
      <c r="R40" s="152"/>
      <c r="S40" s="152"/>
      <c r="T40" s="152"/>
      <c r="U40" s="152"/>
      <c r="V40" s="152">
        <v>6</v>
      </c>
      <c r="W40" s="152"/>
      <c r="X40" s="152"/>
      <c r="Y40" s="152"/>
      <c r="Z40" s="152"/>
      <c r="AA40" s="152"/>
      <c r="AB40" s="152">
        <v>5</v>
      </c>
    </row>
    <row r="41" spans="2:28" ht="6.75" customHeight="1" thickBot="1">
      <c r="B41" s="3"/>
      <c r="C41" s="170"/>
      <c r="D41" s="172"/>
      <c r="E41" s="177"/>
      <c r="F41" s="149"/>
      <c r="G41" s="3"/>
      <c r="H41" s="3"/>
      <c r="I41" s="3"/>
      <c r="J41" s="3"/>
      <c r="K41" s="178"/>
      <c r="L41" s="3"/>
      <c r="M41" s="144"/>
      <c r="N41" s="3"/>
      <c r="O41" s="3"/>
      <c r="P41" s="145"/>
      <c r="Q41" s="146"/>
      <c r="R41" s="146"/>
      <c r="S41" s="146"/>
      <c r="T41" s="146"/>
      <c r="U41" s="146"/>
      <c r="V41" s="146"/>
      <c r="W41" s="146"/>
      <c r="X41" s="146"/>
      <c r="Y41" s="146"/>
      <c r="Z41" s="146"/>
      <c r="AA41" s="146"/>
      <c r="AB41" s="146"/>
    </row>
    <row r="42" spans="2:28" ht="38.25" customHeight="1" thickBot="1">
      <c r="B42" s="3"/>
      <c r="C42" s="170"/>
      <c r="D42" s="172"/>
      <c r="E42" s="177"/>
      <c r="F42" s="149">
        <v>5</v>
      </c>
      <c r="G42" s="154" t="s">
        <v>175</v>
      </c>
      <c r="H42" s="155"/>
      <c r="I42" s="155"/>
      <c r="J42" s="156"/>
      <c r="K42" s="178"/>
      <c r="L42" s="138">
        <v>5.3</v>
      </c>
      <c r="M42" s="139" t="s">
        <v>176</v>
      </c>
      <c r="N42" s="3"/>
      <c r="O42" s="150" t="s">
        <v>142</v>
      </c>
      <c r="P42" s="151">
        <f>SUM(Q42:AB42)</f>
        <v>11</v>
      </c>
      <c r="Q42" s="152">
        <v>2</v>
      </c>
      <c r="R42" s="152"/>
      <c r="S42" s="152"/>
      <c r="T42" s="152">
        <v>3</v>
      </c>
      <c r="U42" s="152"/>
      <c r="V42" s="152"/>
      <c r="W42" s="152">
        <v>3</v>
      </c>
      <c r="X42" s="152"/>
      <c r="Y42" s="152"/>
      <c r="Z42" s="152">
        <v>3</v>
      </c>
      <c r="AA42" s="152"/>
      <c r="AB42" s="152"/>
    </row>
    <row r="43" spans="2:28" ht="12.75" customHeight="1" thickBot="1">
      <c r="B43" s="3"/>
      <c r="C43" s="170"/>
      <c r="D43" s="172"/>
      <c r="E43" s="177"/>
      <c r="F43" s="149"/>
      <c r="G43" s="138"/>
      <c r="H43" s="138"/>
      <c r="I43" s="138"/>
      <c r="J43" s="138"/>
      <c r="K43" s="178"/>
      <c r="L43" s="114"/>
      <c r="M43" s="162"/>
      <c r="N43" s="114"/>
      <c r="O43" s="114"/>
      <c r="P43" s="114"/>
      <c r="Q43" s="114"/>
      <c r="R43" s="114"/>
      <c r="S43" s="114"/>
      <c r="T43" s="114"/>
      <c r="U43" s="114"/>
      <c r="V43" s="114"/>
      <c r="W43" s="114"/>
      <c r="X43" s="114"/>
      <c r="Y43" s="114"/>
      <c r="Z43" s="114"/>
      <c r="AA43" s="114"/>
      <c r="AB43" s="114"/>
    </row>
    <row r="44" spans="2:28" ht="23.25" thickBot="1">
      <c r="B44" s="3"/>
      <c r="C44" s="170"/>
      <c r="D44" s="172"/>
      <c r="E44" s="177"/>
      <c r="F44" s="149"/>
      <c r="G44" s="138"/>
      <c r="H44" s="138"/>
      <c r="I44" s="138"/>
      <c r="J44" s="138"/>
      <c r="K44" s="178"/>
      <c r="L44" s="138">
        <v>5.4</v>
      </c>
      <c r="M44" s="139" t="s">
        <v>177</v>
      </c>
      <c r="N44" s="3"/>
      <c r="O44" s="150" t="s">
        <v>178</v>
      </c>
      <c r="P44" s="151">
        <f>SUM(Q44:AB44)</f>
        <v>4</v>
      </c>
      <c r="Q44" s="152"/>
      <c r="R44" s="152"/>
      <c r="S44" s="152"/>
      <c r="T44" s="152"/>
      <c r="U44" s="152"/>
      <c r="V44" s="152">
        <v>2</v>
      </c>
      <c r="W44" s="152"/>
      <c r="X44" s="152"/>
      <c r="Y44" s="152"/>
      <c r="Z44" s="152"/>
      <c r="AA44" s="152"/>
      <c r="AB44" s="152">
        <v>2</v>
      </c>
    </row>
    <row r="45" spans="2:28" ht="6.75" customHeight="1" thickBot="1">
      <c r="B45" s="3"/>
      <c r="C45" s="170"/>
      <c r="D45" s="172"/>
      <c r="E45" s="177"/>
      <c r="F45" s="149"/>
      <c r="G45" s="138"/>
      <c r="H45" s="138"/>
      <c r="I45" s="138"/>
      <c r="J45" s="138"/>
      <c r="K45" s="178"/>
      <c r="L45" s="114"/>
      <c r="M45" s="162"/>
      <c r="N45" s="114"/>
      <c r="O45" s="114"/>
      <c r="P45" s="114"/>
      <c r="Q45" s="114"/>
      <c r="R45" s="114"/>
      <c r="S45" s="114"/>
      <c r="T45" s="114"/>
      <c r="U45" s="114"/>
      <c r="V45" s="114"/>
      <c r="W45" s="114"/>
      <c r="X45" s="114"/>
      <c r="Y45" s="114"/>
      <c r="Z45" s="114"/>
      <c r="AA45" s="114"/>
      <c r="AB45" s="114"/>
    </row>
    <row r="46" spans="2:28" ht="34.5" thickBot="1">
      <c r="B46" s="3"/>
      <c r="C46" s="170"/>
      <c r="D46" s="172"/>
      <c r="E46" s="177"/>
      <c r="F46" s="149"/>
      <c r="G46" s="138"/>
      <c r="H46" s="138"/>
      <c r="I46" s="138"/>
      <c r="J46" s="138"/>
      <c r="K46" s="178"/>
      <c r="L46" s="138">
        <v>5.5</v>
      </c>
      <c r="M46" s="139" t="s">
        <v>179</v>
      </c>
      <c r="N46" s="3"/>
      <c r="O46" s="150" t="s">
        <v>180</v>
      </c>
      <c r="P46" s="151">
        <f>SUM(Q46:AB46)</f>
        <v>250</v>
      </c>
      <c r="Q46" s="152"/>
      <c r="R46" s="152"/>
      <c r="S46" s="152"/>
      <c r="T46" s="152"/>
      <c r="U46" s="152">
        <v>250</v>
      </c>
      <c r="V46" s="152"/>
      <c r="W46" s="152"/>
      <c r="X46" s="152"/>
      <c r="Y46" s="152"/>
      <c r="Z46" s="152"/>
      <c r="AA46" s="152"/>
      <c r="AB46" s="152"/>
    </row>
    <row r="47" spans="2:28" ht="5.25" customHeight="1" thickBot="1">
      <c r="B47" s="3"/>
      <c r="C47" s="170"/>
      <c r="D47" s="172"/>
      <c r="E47" s="177"/>
      <c r="F47" s="149"/>
      <c r="G47" s="138"/>
      <c r="H47" s="138"/>
      <c r="I47" s="138"/>
      <c r="J47" s="138"/>
      <c r="K47" s="178"/>
      <c r="L47" s="114"/>
      <c r="M47" s="162"/>
      <c r="N47" s="114"/>
      <c r="O47" s="114"/>
      <c r="P47" s="114"/>
      <c r="Q47" s="114"/>
      <c r="R47" s="114"/>
      <c r="S47" s="114"/>
      <c r="T47" s="114"/>
      <c r="U47" s="114"/>
      <c r="V47" s="114"/>
      <c r="W47" s="114"/>
      <c r="X47" s="114"/>
      <c r="Y47" s="114"/>
      <c r="Z47" s="114"/>
      <c r="AA47" s="114"/>
      <c r="AB47" s="114"/>
    </row>
    <row r="48" spans="2:28" ht="45.75" thickBot="1">
      <c r="B48" s="3"/>
      <c r="C48" s="170"/>
      <c r="D48" s="172"/>
      <c r="E48" s="179"/>
      <c r="F48" s="149"/>
      <c r="G48" s="138"/>
      <c r="H48" s="138"/>
      <c r="I48" s="138"/>
      <c r="J48" s="138"/>
      <c r="K48" s="180"/>
      <c r="L48" s="138">
        <v>5.6</v>
      </c>
      <c r="M48" s="139" t="s">
        <v>181</v>
      </c>
      <c r="N48" s="3"/>
      <c r="O48" s="150" t="s">
        <v>178</v>
      </c>
      <c r="P48" s="151">
        <v>1</v>
      </c>
      <c r="Q48" s="152"/>
      <c r="R48" s="152"/>
      <c r="S48" s="152"/>
      <c r="T48" s="152"/>
      <c r="U48" s="152">
        <v>1</v>
      </c>
      <c r="V48" s="152"/>
      <c r="W48" s="152"/>
      <c r="X48" s="152"/>
      <c r="Y48" s="152"/>
      <c r="Z48" s="152"/>
      <c r="AA48" s="152"/>
      <c r="AB48" s="152"/>
    </row>
    <row r="49" spans="2:28" ht="9" customHeight="1" thickBot="1">
      <c r="B49" s="3"/>
      <c r="C49" s="170"/>
      <c r="D49" s="172"/>
      <c r="E49" s="172"/>
      <c r="F49" s="149"/>
      <c r="G49" s="3"/>
      <c r="H49" s="3"/>
      <c r="I49" s="3"/>
      <c r="J49" s="3"/>
      <c r="K49" s="181"/>
      <c r="L49" s="182"/>
      <c r="M49" s="182"/>
      <c r="N49" s="182"/>
      <c r="O49" s="182"/>
      <c r="P49" s="182"/>
      <c r="Q49" s="182"/>
      <c r="R49" s="182"/>
      <c r="S49" s="182"/>
      <c r="T49" s="182"/>
      <c r="U49" s="182"/>
      <c r="V49" s="182"/>
      <c r="W49" s="182"/>
      <c r="X49" s="182"/>
      <c r="Y49" s="182"/>
      <c r="Z49" s="182"/>
      <c r="AA49" s="182"/>
      <c r="AB49" s="182"/>
    </row>
    <row r="50" spans="2:28" ht="28.5" customHeight="1" thickBot="1">
      <c r="B50" s="3"/>
      <c r="C50" s="170"/>
      <c r="D50" s="183"/>
      <c r="E50" s="137"/>
      <c r="F50" s="149">
        <v>6</v>
      </c>
      <c r="G50" s="154" t="s">
        <v>182</v>
      </c>
      <c r="H50" s="184"/>
      <c r="I50" s="184"/>
      <c r="J50" s="185"/>
      <c r="K50" s="137" t="s">
        <v>140</v>
      </c>
      <c r="L50" s="138">
        <v>6.1</v>
      </c>
      <c r="M50" s="139" t="s">
        <v>183</v>
      </c>
      <c r="N50" s="3"/>
      <c r="O50" s="150" t="s">
        <v>151</v>
      </c>
      <c r="P50" s="151">
        <f>SUM(Q50:AB50)</f>
        <v>300</v>
      </c>
      <c r="Q50" s="186"/>
      <c r="R50" s="159">
        <v>75</v>
      </c>
      <c r="S50" s="160"/>
      <c r="T50" s="160"/>
      <c r="U50" s="159">
        <v>75</v>
      </c>
      <c r="V50" s="160"/>
      <c r="W50" s="160"/>
      <c r="X50" s="159">
        <v>75</v>
      </c>
      <c r="Y50" s="160"/>
      <c r="Z50" s="160"/>
      <c r="AA50" s="159">
        <v>75</v>
      </c>
      <c r="AB50" s="161"/>
    </row>
    <row r="51" spans="2:28" ht="15" customHeight="1" thickBot="1">
      <c r="B51" s="3"/>
      <c r="C51" s="170"/>
      <c r="D51" s="183"/>
      <c r="E51" s="157"/>
      <c r="F51" s="149"/>
      <c r="G51" s="3"/>
      <c r="H51" s="3"/>
      <c r="I51" s="3"/>
      <c r="J51" s="3"/>
      <c r="K51" s="157"/>
      <c r="L51" s="3"/>
      <c r="M51" s="3"/>
      <c r="N51" s="3"/>
      <c r="O51" s="3"/>
      <c r="P51" s="145"/>
      <c r="Q51" s="146"/>
      <c r="R51" s="146"/>
      <c r="S51" s="146"/>
      <c r="T51" s="146"/>
      <c r="U51" s="146"/>
      <c r="V51" s="146"/>
      <c r="W51" s="146"/>
      <c r="X51" s="146"/>
      <c r="Y51" s="146"/>
      <c r="Z51" s="146"/>
      <c r="AA51" s="146"/>
      <c r="AB51" s="146"/>
    </row>
    <row r="52" spans="2:28" ht="9" customHeight="1">
      <c r="B52" s="3"/>
      <c r="C52" s="170"/>
      <c r="D52" s="172"/>
      <c r="E52" s="172"/>
      <c r="F52" s="149"/>
      <c r="G52" s="3"/>
      <c r="H52" s="3"/>
      <c r="I52" s="3"/>
      <c r="J52" s="3"/>
      <c r="K52" s="3"/>
      <c r="L52" s="3"/>
      <c r="M52" s="144"/>
      <c r="N52" s="3"/>
      <c r="O52" s="3"/>
      <c r="P52" s="145"/>
      <c r="Q52" s="3"/>
      <c r="R52" s="3"/>
      <c r="S52" s="3"/>
      <c r="T52" s="3"/>
      <c r="U52" s="3"/>
      <c r="V52" s="3"/>
      <c r="W52" s="3"/>
      <c r="X52" s="3"/>
      <c r="Y52" s="3"/>
      <c r="Z52" s="3"/>
      <c r="AA52" s="3"/>
      <c r="AB52" s="3"/>
    </row>
    <row r="53" spans="2:28" ht="5.25" customHeight="1">
      <c r="B53" s="3"/>
      <c r="C53" s="170"/>
      <c r="D53" s="172"/>
      <c r="E53" s="172"/>
      <c r="F53" s="149"/>
      <c r="G53" s="3"/>
      <c r="H53" s="3"/>
      <c r="I53" s="3"/>
      <c r="J53" s="3"/>
      <c r="K53" s="169"/>
      <c r="L53" s="3"/>
      <c r="M53" s="144"/>
      <c r="N53" s="3"/>
      <c r="O53" s="3"/>
      <c r="P53" s="145"/>
      <c r="Q53" s="3"/>
      <c r="R53" s="3"/>
      <c r="S53" s="3"/>
      <c r="T53" s="3"/>
      <c r="U53" s="3"/>
      <c r="V53" s="3"/>
      <c r="W53" s="3"/>
      <c r="X53" s="3"/>
      <c r="Y53" s="3"/>
      <c r="Z53" s="3"/>
      <c r="AA53" s="3"/>
      <c r="AB53" s="3"/>
    </row>
    <row r="54" spans="2:28" ht="5.25" customHeight="1">
      <c r="B54" s="3"/>
      <c r="C54" s="170"/>
      <c r="D54" s="172"/>
      <c r="E54" s="172"/>
      <c r="F54" s="149"/>
      <c r="G54" s="3"/>
      <c r="H54" s="3"/>
      <c r="I54" s="3"/>
      <c r="J54" s="3"/>
      <c r="K54" s="169"/>
      <c r="L54" s="3"/>
      <c r="M54" s="144"/>
      <c r="N54" s="3"/>
      <c r="O54" s="3"/>
      <c r="P54" s="145"/>
      <c r="Q54" s="3"/>
      <c r="R54" s="3"/>
      <c r="S54" s="3"/>
      <c r="T54" s="3"/>
      <c r="U54" s="3"/>
      <c r="V54" s="3"/>
      <c r="W54" s="3"/>
      <c r="X54" s="3"/>
      <c r="Y54" s="3"/>
      <c r="Z54" s="3"/>
      <c r="AA54" s="3"/>
      <c r="AB54" s="3"/>
    </row>
    <row r="56" spans="2:28" ht="15.75">
      <c r="B56" s="120" t="s">
        <v>67</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row>
    <row r="57" spans="2:28" ht="15.75">
      <c r="B57" s="120" t="s">
        <v>184</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row>
    <row r="58" spans="2:28" ht="12.75">
      <c r="B58" s="1"/>
      <c r="C58" s="131"/>
      <c r="D58" s="131"/>
      <c r="E58" s="131"/>
      <c r="F58" s="131"/>
      <c r="G58" s="131"/>
      <c r="H58" s="131"/>
      <c r="I58" s="131"/>
      <c r="J58" s="131"/>
      <c r="K58" s="3"/>
      <c r="L58" s="3"/>
      <c r="M58" s="3"/>
      <c r="N58" s="3"/>
      <c r="O58" s="3"/>
      <c r="P58" s="3"/>
      <c r="Q58" s="3"/>
      <c r="R58" s="3"/>
      <c r="S58" s="3"/>
      <c r="T58" s="3"/>
      <c r="U58" s="3"/>
      <c r="V58" s="3"/>
      <c r="W58" s="3"/>
      <c r="X58" s="3"/>
      <c r="Y58" s="3"/>
      <c r="Z58" s="3"/>
      <c r="AA58" s="3"/>
      <c r="AB58" s="3"/>
    </row>
    <row r="59" spans="2:28" ht="12.75">
      <c r="B59" s="1"/>
      <c r="C59" s="131" t="s">
        <v>0</v>
      </c>
      <c r="D59" s="131"/>
      <c r="E59" s="131"/>
      <c r="F59" s="131"/>
      <c r="G59" s="131"/>
      <c r="H59" s="131"/>
      <c r="I59" s="131"/>
      <c r="J59" s="131"/>
      <c r="K59" s="3"/>
      <c r="L59" s="3"/>
      <c r="M59" s="3"/>
      <c r="N59" s="3"/>
      <c r="O59" s="3"/>
      <c r="P59" s="3"/>
      <c r="Q59" s="3"/>
      <c r="R59" s="3"/>
      <c r="S59" s="3"/>
      <c r="T59" s="3"/>
      <c r="U59" s="3"/>
      <c r="V59" s="3"/>
      <c r="W59" s="3"/>
      <c r="X59" s="3"/>
      <c r="Y59" s="3"/>
      <c r="Z59" s="3"/>
      <c r="AA59" s="3"/>
      <c r="AB59" s="3"/>
    </row>
    <row r="60" spans="2:28" ht="12.75">
      <c r="B60" s="71" t="s">
        <v>1</v>
      </c>
      <c r="C60" s="113"/>
      <c r="D60" s="113"/>
      <c r="E60" s="113"/>
      <c r="F60" s="113"/>
      <c r="G60" s="113"/>
      <c r="H60" s="113"/>
      <c r="I60" s="113"/>
      <c r="J60" s="113"/>
      <c r="K60" s="3"/>
      <c r="L60" s="3"/>
      <c r="M60" s="3"/>
      <c r="N60" s="3"/>
      <c r="O60" s="3"/>
      <c r="P60" s="3"/>
      <c r="Q60" s="3"/>
      <c r="R60" s="3" t="s">
        <v>123</v>
      </c>
      <c r="S60" s="3"/>
      <c r="T60" s="3"/>
      <c r="U60" s="3"/>
      <c r="V60" s="3"/>
      <c r="W60" s="3"/>
      <c r="X60" s="3"/>
      <c r="Y60" s="3"/>
      <c r="Z60" s="3"/>
      <c r="AA60" s="3"/>
      <c r="AB60" s="3"/>
    </row>
    <row r="61" spans="2:28" ht="13.5" thickBot="1">
      <c r="B61" s="5"/>
      <c r="C61" s="6" t="s">
        <v>124</v>
      </c>
      <c r="D61" s="6"/>
      <c r="E61" s="6"/>
      <c r="F61" s="6"/>
      <c r="G61" s="6"/>
      <c r="H61" s="6"/>
      <c r="I61" s="6"/>
      <c r="J61" s="6"/>
      <c r="K61" s="6"/>
      <c r="L61" s="6"/>
      <c r="M61" s="6"/>
      <c r="N61" s="7"/>
      <c r="O61" s="3"/>
      <c r="P61" s="3"/>
      <c r="Q61" s="3"/>
      <c r="R61" s="3"/>
      <c r="S61" s="3"/>
      <c r="T61" s="3"/>
      <c r="U61" s="3"/>
      <c r="V61" s="3"/>
      <c r="W61" s="3"/>
      <c r="X61" s="3"/>
      <c r="Y61" s="3"/>
      <c r="Z61" s="3"/>
      <c r="AA61" s="3"/>
      <c r="AB61" s="3"/>
    </row>
    <row r="62" spans="2:28" ht="29.25" customHeight="1" thickBot="1">
      <c r="B62" s="1"/>
      <c r="C62" s="114"/>
      <c r="D62" s="132"/>
      <c r="E62" s="133" t="s">
        <v>125</v>
      </c>
      <c r="F62" s="134"/>
      <c r="G62" s="114"/>
      <c r="H62" s="114"/>
      <c r="I62" s="114"/>
      <c r="J62" s="114"/>
      <c r="K62" s="114"/>
      <c r="L62" s="114"/>
      <c r="M62" s="187"/>
      <c r="N62" s="3"/>
      <c r="O62" s="188" t="s">
        <v>126</v>
      </c>
      <c r="P62" s="189" t="s">
        <v>127</v>
      </c>
      <c r="Q62" s="190" t="s">
        <v>128</v>
      </c>
      <c r="R62" s="190" t="s">
        <v>129</v>
      </c>
      <c r="S62" s="190" t="s">
        <v>130</v>
      </c>
      <c r="T62" s="190" t="s">
        <v>131</v>
      </c>
      <c r="U62" s="190" t="s">
        <v>132</v>
      </c>
      <c r="V62" s="190" t="s">
        <v>133</v>
      </c>
      <c r="W62" s="190" t="s">
        <v>134</v>
      </c>
      <c r="X62" s="190" t="s">
        <v>135</v>
      </c>
      <c r="Y62" s="190" t="s">
        <v>136</v>
      </c>
      <c r="Z62" s="190" t="s">
        <v>137</v>
      </c>
      <c r="AA62" s="190" t="s">
        <v>138</v>
      </c>
      <c r="AB62" s="191" t="s">
        <v>139</v>
      </c>
    </row>
    <row r="63" spans="2:30" ht="16.5" customHeight="1" thickBot="1">
      <c r="B63" s="1"/>
      <c r="C63" s="114"/>
      <c r="D63" s="132"/>
      <c r="E63" s="133"/>
      <c r="F63" s="134"/>
      <c r="G63" s="114"/>
      <c r="H63" s="114"/>
      <c r="I63" s="114"/>
      <c r="J63" s="114"/>
      <c r="K63" s="137" t="s">
        <v>140</v>
      </c>
      <c r="L63" s="114">
        <v>1.1</v>
      </c>
      <c r="M63" s="139" t="s">
        <v>185</v>
      </c>
      <c r="N63" s="3"/>
      <c r="O63" s="150" t="s">
        <v>186</v>
      </c>
      <c r="P63" s="151">
        <v>216</v>
      </c>
      <c r="Q63" s="192">
        <v>216</v>
      </c>
      <c r="R63" s="193">
        <v>216</v>
      </c>
      <c r="S63" s="193">
        <v>216</v>
      </c>
      <c r="T63" s="193">
        <v>216</v>
      </c>
      <c r="U63" s="193">
        <v>216</v>
      </c>
      <c r="V63" s="193">
        <v>216</v>
      </c>
      <c r="W63" s="193">
        <v>216</v>
      </c>
      <c r="X63" s="193">
        <v>216</v>
      </c>
      <c r="Y63" s="193">
        <v>216</v>
      </c>
      <c r="Z63" s="193">
        <v>216</v>
      </c>
      <c r="AA63" s="193">
        <v>216</v>
      </c>
      <c r="AB63" s="193">
        <v>216</v>
      </c>
      <c r="AD63" s="4">
        <v>8010</v>
      </c>
    </row>
    <row r="64" spans="2:31" ht="16.5" thickBot="1">
      <c r="B64" s="1"/>
      <c r="C64" s="114"/>
      <c r="D64" s="132"/>
      <c r="E64" s="133"/>
      <c r="F64" s="134"/>
      <c r="G64" s="114"/>
      <c r="H64" s="114"/>
      <c r="I64" s="114"/>
      <c r="J64" s="114"/>
      <c r="K64" s="178"/>
      <c r="L64" s="114"/>
      <c r="M64" s="114"/>
      <c r="N64" s="3"/>
      <c r="O64" s="3"/>
      <c r="P64" s="3"/>
      <c r="Q64" s="3"/>
      <c r="R64" s="3"/>
      <c r="S64" s="3"/>
      <c r="T64" s="3"/>
      <c r="U64" s="3"/>
      <c r="V64" s="3"/>
      <c r="W64" s="3"/>
      <c r="X64" s="3"/>
      <c r="Y64" s="3"/>
      <c r="Z64" s="3"/>
      <c r="AA64" s="3"/>
      <c r="AB64" s="3"/>
      <c r="AE64" s="194"/>
    </row>
    <row r="65" spans="2:28" ht="16.5" thickBot="1">
      <c r="B65" s="1"/>
      <c r="C65" s="114"/>
      <c r="D65" s="132"/>
      <c r="E65" s="132"/>
      <c r="F65" s="134"/>
      <c r="G65" s="114"/>
      <c r="H65" s="114"/>
      <c r="I65" s="114"/>
      <c r="J65" s="114"/>
      <c r="K65" s="178"/>
      <c r="L65" s="114">
        <v>1.2</v>
      </c>
      <c r="M65" s="139" t="s">
        <v>187</v>
      </c>
      <c r="N65" s="3"/>
      <c r="O65" s="150" t="s">
        <v>186</v>
      </c>
      <c r="P65" s="151">
        <v>26</v>
      </c>
      <c r="Q65" s="192">
        <v>26</v>
      </c>
      <c r="R65" s="193">
        <v>26</v>
      </c>
      <c r="S65" s="193">
        <v>26</v>
      </c>
      <c r="T65" s="193">
        <v>26</v>
      </c>
      <c r="U65" s="193">
        <v>26</v>
      </c>
      <c r="V65" s="193">
        <v>26</v>
      </c>
      <c r="W65" s="193">
        <v>26</v>
      </c>
      <c r="X65" s="193">
        <v>26</v>
      </c>
      <c r="Y65" s="193">
        <v>26</v>
      </c>
      <c r="Z65" s="193">
        <v>26</v>
      </c>
      <c r="AA65" s="193">
        <v>26</v>
      </c>
      <c r="AB65" s="193">
        <v>26</v>
      </c>
    </row>
    <row r="66" spans="2:28" ht="16.5" thickBot="1">
      <c r="B66" s="1"/>
      <c r="C66" s="114"/>
      <c r="D66" s="132"/>
      <c r="E66" s="132"/>
      <c r="F66" s="134"/>
      <c r="G66" s="114"/>
      <c r="H66" s="114"/>
      <c r="I66" s="114"/>
      <c r="J66" s="114"/>
      <c r="K66" s="178"/>
      <c r="L66" s="3"/>
      <c r="M66" s="162"/>
      <c r="N66" s="3"/>
      <c r="O66" s="3"/>
      <c r="P66" s="145"/>
      <c r="Q66" s="3"/>
      <c r="R66" s="3"/>
      <c r="S66" s="3"/>
      <c r="T66" s="3"/>
      <c r="U66" s="3"/>
      <c r="V66" s="3"/>
      <c r="W66" s="3"/>
      <c r="X66" s="3"/>
      <c r="Y66" s="3"/>
      <c r="Z66" s="3"/>
      <c r="AA66" s="3"/>
      <c r="AB66" s="3"/>
    </row>
    <row r="67" spans="2:28" ht="23.25" thickBot="1">
      <c r="B67" s="147"/>
      <c r="C67" s="147"/>
      <c r="D67" s="148" t="s">
        <v>143</v>
      </c>
      <c r="E67" s="195"/>
      <c r="F67" s="149"/>
      <c r="G67" s="3"/>
      <c r="H67" s="3"/>
      <c r="I67" s="3"/>
      <c r="J67" s="3"/>
      <c r="K67" s="178"/>
      <c r="L67" s="114">
        <v>1.3</v>
      </c>
      <c r="M67" s="139" t="s">
        <v>188</v>
      </c>
      <c r="N67" s="3"/>
      <c r="O67" s="150" t="s">
        <v>186</v>
      </c>
      <c r="P67" s="151">
        <v>58</v>
      </c>
      <c r="Q67" s="192">
        <v>58</v>
      </c>
      <c r="R67" s="193">
        <v>58</v>
      </c>
      <c r="S67" s="193">
        <v>58</v>
      </c>
      <c r="T67" s="193" t="s">
        <v>189</v>
      </c>
      <c r="U67" s="193">
        <v>58</v>
      </c>
      <c r="V67" s="193">
        <v>58</v>
      </c>
      <c r="W67" s="193">
        <v>58</v>
      </c>
      <c r="X67" s="193">
        <v>58</v>
      </c>
      <c r="Y67" s="193">
        <v>58</v>
      </c>
      <c r="Z67" s="193">
        <v>58</v>
      </c>
      <c r="AA67" s="193">
        <v>58</v>
      </c>
      <c r="AB67" s="196">
        <v>58</v>
      </c>
    </row>
    <row r="68" spans="2:28" ht="18.75" thickBot="1">
      <c r="B68" s="153"/>
      <c r="C68" s="147"/>
      <c r="D68" s="148"/>
      <c r="E68" s="197"/>
      <c r="F68" s="149"/>
      <c r="G68" s="3"/>
      <c r="H68" s="3"/>
      <c r="I68" s="3"/>
      <c r="J68" s="3"/>
      <c r="K68" s="178"/>
      <c r="L68" s="3"/>
      <c r="M68" s="198"/>
      <c r="N68" s="3"/>
      <c r="O68" s="3"/>
      <c r="P68" s="145"/>
      <c r="Q68" s="3"/>
      <c r="R68" s="3"/>
      <c r="S68" s="3"/>
      <c r="T68" s="3"/>
      <c r="U68" s="3"/>
      <c r="V68" s="3"/>
      <c r="W68" s="3"/>
      <c r="X68" s="3"/>
      <c r="Y68" s="3"/>
      <c r="Z68" s="3"/>
      <c r="AA68" s="3"/>
      <c r="AB68" s="3"/>
    </row>
    <row r="69" spans="2:28" ht="27.75" customHeight="1" thickBot="1">
      <c r="B69" s="153"/>
      <c r="C69" s="147"/>
      <c r="D69" s="148"/>
      <c r="E69" s="197"/>
      <c r="F69" s="149">
        <v>1</v>
      </c>
      <c r="G69" s="154" t="s">
        <v>190</v>
      </c>
      <c r="H69" s="184"/>
      <c r="I69" s="184"/>
      <c r="J69" s="185"/>
      <c r="K69" s="178"/>
      <c r="L69" s="114">
        <v>1.4</v>
      </c>
      <c r="M69" s="139" t="s">
        <v>191</v>
      </c>
      <c r="N69" s="3"/>
      <c r="O69" s="150" t="s">
        <v>186</v>
      </c>
      <c r="P69" s="151">
        <v>42</v>
      </c>
      <c r="Q69" s="192">
        <v>42</v>
      </c>
      <c r="R69" s="193">
        <v>42</v>
      </c>
      <c r="S69" s="193">
        <v>42</v>
      </c>
      <c r="T69" s="193">
        <v>42</v>
      </c>
      <c r="U69" s="193">
        <v>42</v>
      </c>
      <c r="V69" s="193">
        <v>42</v>
      </c>
      <c r="W69" s="193">
        <v>42</v>
      </c>
      <c r="X69" s="193">
        <v>42</v>
      </c>
      <c r="Y69" s="193">
        <v>42</v>
      </c>
      <c r="Z69" s="193">
        <v>42</v>
      </c>
      <c r="AA69" s="193">
        <v>42</v>
      </c>
      <c r="AB69" s="196">
        <v>42</v>
      </c>
    </row>
    <row r="70" spans="2:28" ht="18.75" thickBot="1">
      <c r="B70" s="153"/>
      <c r="C70" s="147"/>
      <c r="D70" s="148"/>
      <c r="E70" s="197"/>
      <c r="F70" s="149"/>
      <c r="G70" s="138"/>
      <c r="H70" s="138"/>
      <c r="I70" s="138"/>
      <c r="J70" s="138"/>
      <c r="K70" s="178"/>
      <c r="L70" s="3"/>
      <c r="M70" s="198"/>
      <c r="N70" s="3"/>
      <c r="O70" s="3"/>
      <c r="P70" s="145"/>
      <c r="Q70" s="3"/>
      <c r="R70" s="3"/>
      <c r="S70" s="3"/>
      <c r="T70" s="3"/>
      <c r="U70" s="3"/>
      <c r="V70" s="3"/>
      <c r="W70" s="3"/>
      <c r="X70" s="3"/>
      <c r="Y70" s="3"/>
      <c r="Z70" s="3"/>
      <c r="AA70" s="3"/>
      <c r="AB70" s="3"/>
    </row>
    <row r="71" spans="2:28" ht="38.25" customHeight="1" thickBot="1">
      <c r="B71" s="153"/>
      <c r="C71" s="147"/>
      <c r="D71" s="148"/>
      <c r="E71" s="197"/>
      <c r="F71" s="149"/>
      <c r="G71" s="138"/>
      <c r="H71" s="138"/>
      <c r="I71" s="138"/>
      <c r="J71" s="138"/>
      <c r="K71" s="178"/>
      <c r="L71" s="114">
        <v>1.5</v>
      </c>
      <c r="M71" s="139" t="s">
        <v>192</v>
      </c>
      <c r="N71" s="3"/>
      <c r="O71" s="150" t="s">
        <v>193</v>
      </c>
      <c r="P71" s="151">
        <f>SUM(Q71:AB71)</f>
        <v>100</v>
      </c>
      <c r="Q71" s="199"/>
      <c r="R71" s="200"/>
      <c r="S71" s="193">
        <v>25</v>
      </c>
      <c r="T71" s="200"/>
      <c r="U71" s="200"/>
      <c r="V71" s="193">
        <v>25</v>
      </c>
      <c r="W71" s="200"/>
      <c r="X71" s="200"/>
      <c r="Y71" s="193">
        <v>25</v>
      </c>
      <c r="Z71" s="200"/>
      <c r="AA71" s="200"/>
      <c r="AB71" s="196">
        <v>25</v>
      </c>
    </row>
    <row r="72" spans="2:28" ht="18.75" thickBot="1">
      <c r="B72" s="153"/>
      <c r="C72" s="147"/>
      <c r="D72" s="148"/>
      <c r="E72" s="197"/>
      <c r="F72" s="149"/>
      <c r="G72" s="138"/>
      <c r="H72" s="138"/>
      <c r="I72" s="138"/>
      <c r="J72" s="138"/>
      <c r="K72" s="178"/>
      <c r="L72" s="3"/>
      <c r="M72" s="198"/>
      <c r="N72" s="3"/>
      <c r="O72" s="3"/>
      <c r="P72" s="145"/>
      <c r="Q72" s="3"/>
      <c r="R72" s="3"/>
      <c r="S72" s="3"/>
      <c r="T72" s="3"/>
      <c r="U72" s="3"/>
      <c r="V72" s="3"/>
      <c r="W72" s="3"/>
      <c r="X72" s="3"/>
      <c r="Y72" s="3"/>
      <c r="Z72" s="3"/>
      <c r="AA72" s="3"/>
      <c r="AB72" s="3"/>
    </row>
    <row r="73" spans="2:28" ht="23.25" thickBot="1">
      <c r="B73" s="153"/>
      <c r="C73" s="147"/>
      <c r="D73" s="148"/>
      <c r="E73" s="201"/>
      <c r="F73" s="149"/>
      <c r="G73" s="3"/>
      <c r="H73" s="3"/>
      <c r="I73" s="3"/>
      <c r="J73" s="3"/>
      <c r="K73" s="180"/>
      <c r="L73" s="114">
        <v>1.6</v>
      </c>
      <c r="M73" s="139" t="s">
        <v>194</v>
      </c>
      <c r="N73" s="3"/>
      <c r="O73" s="202" t="s">
        <v>195</v>
      </c>
      <c r="P73" s="151">
        <f>SUM(Q73:AB73)</f>
        <v>4</v>
      </c>
      <c r="Q73" s="199"/>
      <c r="R73" s="200"/>
      <c r="S73" s="193">
        <v>1</v>
      </c>
      <c r="T73" s="200"/>
      <c r="U73" s="200"/>
      <c r="V73" s="193">
        <v>1</v>
      </c>
      <c r="W73" s="200"/>
      <c r="X73" s="200"/>
      <c r="Y73" s="193">
        <v>1</v>
      </c>
      <c r="Z73" s="200"/>
      <c r="AA73" s="200"/>
      <c r="AB73" s="196">
        <v>1</v>
      </c>
    </row>
    <row r="74" spans="2:28" ht="18.75" thickBot="1">
      <c r="B74" s="153"/>
      <c r="C74" s="147"/>
      <c r="D74" s="148"/>
      <c r="E74" s="158"/>
      <c r="F74" s="149"/>
      <c r="G74" s="3"/>
      <c r="H74" s="3"/>
      <c r="I74" s="3"/>
      <c r="J74" s="3"/>
      <c r="K74" s="3"/>
      <c r="L74" s="3"/>
      <c r="M74" s="3"/>
      <c r="N74" s="3"/>
      <c r="O74" s="3"/>
      <c r="P74" s="145"/>
      <c r="Q74" s="3"/>
      <c r="R74" s="3"/>
      <c r="S74" s="3"/>
      <c r="T74" s="3"/>
      <c r="U74" s="3"/>
      <c r="V74" s="3"/>
      <c r="W74" s="3"/>
      <c r="X74" s="3"/>
      <c r="Y74" s="3"/>
      <c r="Z74" s="3"/>
      <c r="AA74" s="3"/>
      <c r="AB74" s="3"/>
    </row>
    <row r="75" spans="2:28" ht="27" customHeight="1" thickBot="1">
      <c r="B75" s="153"/>
      <c r="C75" s="147"/>
      <c r="D75" s="148"/>
      <c r="E75" s="195"/>
      <c r="F75" s="149"/>
      <c r="G75" s="3"/>
      <c r="H75" s="3"/>
      <c r="I75" s="3"/>
      <c r="J75" s="3"/>
      <c r="K75" s="137" t="s">
        <v>140</v>
      </c>
      <c r="L75" s="114">
        <v>2.1</v>
      </c>
      <c r="M75" s="139" t="s">
        <v>196</v>
      </c>
      <c r="N75" s="114"/>
      <c r="O75" s="150" t="s">
        <v>178</v>
      </c>
      <c r="P75" s="151">
        <f>SUM(Q75:AB75)</f>
        <v>1</v>
      </c>
      <c r="Q75" s="203"/>
      <c r="R75" s="203"/>
      <c r="S75" s="203"/>
      <c r="T75" s="203"/>
      <c r="U75" s="203"/>
      <c r="V75" s="203">
        <v>1</v>
      </c>
      <c r="W75" s="203"/>
      <c r="X75" s="203"/>
      <c r="Y75" s="203"/>
      <c r="Z75" s="203"/>
      <c r="AA75" s="203"/>
      <c r="AB75" s="203"/>
    </row>
    <row r="76" spans="2:28" ht="18.75" thickBot="1">
      <c r="B76" s="153"/>
      <c r="C76" s="147"/>
      <c r="D76" s="148"/>
      <c r="E76" s="197"/>
      <c r="F76" s="149">
        <v>2</v>
      </c>
      <c r="G76" s="154" t="s">
        <v>197</v>
      </c>
      <c r="H76" s="184"/>
      <c r="I76" s="184"/>
      <c r="J76" s="185"/>
      <c r="K76" s="143"/>
      <c r="L76" s="3"/>
      <c r="M76" s="114"/>
      <c r="N76" s="3"/>
      <c r="O76" s="144"/>
      <c r="P76" s="145"/>
      <c r="Q76" s="3"/>
      <c r="R76" s="3"/>
      <c r="S76" s="3"/>
      <c r="T76" s="3"/>
      <c r="U76" s="3"/>
      <c r="V76" s="3"/>
      <c r="W76" s="3"/>
      <c r="X76" s="3"/>
      <c r="Y76" s="3"/>
      <c r="Z76" s="3"/>
      <c r="AA76" s="3"/>
      <c r="AB76" s="3"/>
    </row>
    <row r="77" spans="2:28" ht="26.25" customHeight="1" thickBot="1">
      <c r="B77" s="153"/>
      <c r="C77" s="147"/>
      <c r="D77" s="148"/>
      <c r="E77" s="201"/>
      <c r="F77" s="149"/>
      <c r="G77" s="3"/>
      <c r="H77" s="3"/>
      <c r="I77" s="3"/>
      <c r="J77" s="3"/>
      <c r="K77" s="157"/>
      <c r="L77" s="114">
        <v>2.2</v>
      </c>
      <c r="M77" s="204"/>
      <c r="N77" s="3"/>
      <c r="O77" s="150"/>
      <c r="P77" s="151"/>
      <c r="Q77" s="205"/>
      <c r="R77" s="206"/>
      <c r="S77" s="193"/>
      <c r="T77" s="206"/>
      <c r="U77" s="206"/>
      <c r="V77" s="193"/>
      <c r="W77" s="206"/>
      <c r="X77" s="206"/>
      <c r="Y77" s="193"/>
      <c r="Z77" s="206"/>
      <c r="AA77" s="206"/>
      <c r="AB77" s="196"/>
    </row>
    <row r="78" spans="2:28" ht="18.75" thickBot="1">
      <c r="B78" s="153"/>
      <c r="C78" s="147"/>
      <c r="D78" s="148"/>
      <c r="E78" s="207"/>
      <c r="F78" s="149"/>
      <c r="G78" s="3"/>
      <c r="H78" s="3"/>
      <c r="I78" s="3"/>
      <c r="J78" s="3"/>
      <c r="K78" s="114"/>
      <c r="L78" s="114"/>
      <c r="M78" s="114"/>
      <c r="N78" s="114"/>
      <c r="O78" s="114"/>
      <c r="P78" s="114"/>
      <c r="Q78" s="114"/>
      <c r="R78" s="114"/>
      <c r="S78" s="114"/>
      <c r="T78" s="114"/>
      <c r="U78" s="114"/>
      <c r="V78" s="114"/>
      <c r="W78" s="114"/>
      <c r="X78" s="114"/>
      <c r="Y78" s="114"/>
      <c r="Z78" s="114"/>
      <c r="AA78" s="114"/>
      <c r="AB78" s="114"/>
    </row>
    <row r="79" spans="2:28" ht="18.75" thickBot="1">
      <c r="B79" s="153"/>
      <c r="C79" s="147"/>
      <c r="D79" s="148"/>
      <c r="E79" s="208"/>
      <c r="F79" s="149"/>
      <c r="G79" s="3"/>
      <c r="H79" s="3"/>
      <c r="I79" s="3"/>
      <c r="J79" s="3"/>
      <c r="K79" s="137" t="s">
        <v>140</v>
      </c>
      <c r="L79" s="114">
        <v>3.1</v>
      </c>
      <c r="M79" s="139" t="s">
        <v>198</v>
      </c>
      <c r="N79" s="3"/>
      <c r="O79" s="150" t="s">
        <v>199</v>
      </c>
      <c r="P79" s="151">
        <f>SUM(Q79:AB79)</f>
        <v>2</v>
      </c>
      <c r="Q79" s="205"/>
      <c r="R79" s="206"/>
      <c r="S79" s="206"/>
      <c r="T79" s="206">
        <v>1</v>
      </c>
      <c r="U79" s="206"/>
      <c r="V79" s="206"/>
      <c r="W79" s="193"/>
      <c r="X79" s="206"/>
      <c r="Y79" s="206">
        <v>1</v>
      </c>
      <c r="Z79" s="206"/>
      <c r="AA79" s="206"/>
      <c r="AB79" s="209"/>
    </row>
    <row r="80" spans="2:28" ht="16.5" thickBot="1">
      <c r="B80" s="3"/>
      <c r="C80" s="170"/>
      <c r="D80" s="148"/>
      <c r="E80" s="175"/>
      <c r="F80" s="149">
        <v>3</v>
      </c>
      <c r="G80" s="154" t="s">
        <v>198</v>
      </c>
      <c r="H80" s="184"/>
      <c r="I80" s="184"/>
      <c r="J80" s="185"/>
      <c r="K80" s="143"/>
      <c r="L80" s="3"/>
      <c r="M80" s="114"/>
      <c r="N80" s="138"/>
      <c r="O80" s="162"/>
      <c r="P80" s="114"/>
      <c r="Q80" s="114"/>
      <c r="R80" s="114"/>
      <c r="S80" s="114"/>
      <c r="T80" s="114"/>
      <c r="U80" s="114"/>
      <c r="V80" s="114"/>
      <c r="W80" s="114"/>
      <c r="X80" s="114"/>
      <c r="Y80" s="114"/>
      <c r="Z80" s="114"/>
      <c r="AA80" s="114"/>
      <c r="AB80" s="114"/>
    </row>
    <row r="81" spans="2:28" ht="26.25" customHeight="1" thickBot="1">
      <c r="B81" s="3"/>
      <c r="C81" s="170"/>
      <c r="D81" s="148"/>
      <c r="E81" s="176"/>
      <c r="F81" s="210"/>
      <c r="G81" s="3"/>
      <c r="H81" s="3"/>
      <c r="I81" s="3"/>
      <c r="J81" s="3"/>
      <c r="K81" s="157"/>
      <c r="L81" s="114">
        <v>3.2</v>
      </c>
      <c r="M81" s="204"/>
      <c r="N81" s="144"/>
      <c r="O81" s="150"/>
      <c r="P81" s="151"/>
      <c r="Q81" s="205"/>
      <c r="R81" s="205"/>
      <c r="S81" s="205"/>
      <c r="T81" s="205"/>
      <c r="U81" s="205"/>
      <c r="V81" s="205"/>
      <c r="W81" s="205"/>
      <c r="X81" s="205"/>
      <c r="Y81" s="205"/>
      <c r="Z81" s="205"/>
      <c r="AA81" s="205"/>
      <c r="AB81" s="205"/>
    </row>
    <row r="82" spans="2:28" ht="15">
      <c r="B82" s="3"/>
      <c r="C82" s="170"/>
      <c r="D82" s="172"/>
      <c r="E82" s="172"/>
      <c r="F82" s="171"/>
      <c r="G82" s="3"/>
      <c r="H82" s="3"/>
      <c r="I82" s="3"/>
      <c r="J82" s="3"/>
      <c r="K82" s="3"/>
      <c r="L82" s="114"/>
      <c r="M82" s="114"/>
      <c r="N82" s="114"/>
      <c r="O82" s="114"/>
      <c r="P82" s="114"/>
      <c r="Q82" s="114"/>
      <c r="R82" s="114"/>
      <c r="S82" s="114"/>
      <c r="T82" s="114"/>
      <c r="U82" s="114"/>
      <c r="V82" s="114"/>
      <c r="W82" s="114"/>
      <c r="X82" s="114"/>
      <c r="Y82" s="114"/>
      <c r="Z82" s="114"/>
      <c r="AA82" s="114"/>
      <c r="AB82" s="114"/>
    </row>
    <row r="85" spans="2:28" ht="15.75">
      <c r="B85" s="120" t="s">
        <v>67</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row>
    <row r="86" spans="2:28" ht="15.75">
      <c r="B86" s="120" t="s">
        <v>200</v>
      </c>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row>
    <row r="87" spans="2:28" ht="12.75">
      <c r="B87" s="1"/>
      <c r="C87" s="2" t="s">
        <v>0</v>
      </c>
      <c r="D87" s="2"/>
      <c r="E87" s="2"/>
      <c r="F87" s="2"/>
      <c r="G87" s="2"/>
      <c r="H87" s="2"/>
      <c r="I87" s="2"/>
      <c r="J87" s="2"/>
      <c r="K87" s="3"/>
      <c r="L87" s="3"/>
      <c r="M87" s="3"/>
      <c r="N87" s="3"/>
      <c r="O87" s="3"/>
      <c r="P87" s="3"/>
      <c r="Q87" s="3"/>
      <c r="R87" s="3"/>
      <c r="S87" s="3"/>
      <c r="T87" s="3"/>
      <c r="U87" s="3"/>
      <c r="V87" s="3"/>
      <c r="W87" s="3"/>
      <c r="X87" s="3"/>
      <c r="Y87" s="3"/>
      <c r="Z87" s="3"/>
      <c r="AA87" s="3"/>
      <c r="AB87" s="3"/>
    </row>
    <row r="88" spans="2:28" ht="12.75">
      <c r="B88" s="1"/>
      <c r="C88" s="2"/>
      <c r="D88" s="2"/>
      <c r="E88" s="2"/>
      <c r="F88" s="2"/>
      <c r="G88" s="2"/>
      <c r="H88" s="2"/>
      <c r="I88" s="2"/>
      <c r="J88" s="2"/>
      <c r="K88" s="3"/>
      <c r="L88" s="3"/>
      <c r="M88" s="3"/>
      <c r="N88" s="3"/>
      <c r="O88" s="3"/>
      <c r="P88" s="3"/>
      <c r="Q88" s="3"/>
      <c r="R88" s="3"/>
      <c r="S88" s="3"/>
      <c r="T88" s="3"/>
      <c r="U88" s="3"/>
      <c r="V88" s="3"/>
      <c r="W88" s="3"/>
      <c r="X88" s="3"/>
      <c r="Y88" s="3"/>
      <c r="Z88" s="3"/>
      <c r="AA88" s="3"/>
      <c r="AB88" s="3"/>
    </row>
    <row r="89" spans="2:28" ht="12.75">
      <c r="B89" s="1"/>
      <c r="C89" s="2" t="s">
        <v>1</v>
      </c>
      <c r="D89" s="2"/>
      <c r="E89" s="2"/>
      <c r="F89" s="2"/>
      <c r="G89" s="2"/>
      <c r="H89" s="2"/>
      <c r="I89" s="2"/>
      <c r="J89" s="2"/>
      <c r="K89" s="3"/>
      <c r="L89" s="3"/>
      <c r="M89" s="3"/>
      <c r="N89" s="3"/>
      <c r="O89" s="3"/>
      <c r="P89" s="3"/>
      <c r="Q89" s="3"/>
      <c r="R89" s="3" t="s">
        <v>123</v>
      </c>
      <c r="S89" s="3"/>
      <c r="T89" s="3"/>
      <c r="U89" s="3"/>
      <c r="V89" s="3"/>
      <c r="W89" s="3"/>
      <c r="X89" s="3"/>
      <c r="Y89" s="3"/>
      <c r="Z89" s="3"/>
      <c r="AA89" s="3"/>
      <c r="AB89" s="3"/>
    </row>
    <row r="90" spans="2:28" ht="13.5" thickBot="1">
      <c r="B90" s="5"/>
      <c r="C90" s="6" t="s">
        <v>124</v>
      </c>
      <c r="D90" s="6"/>
      <c r="E90" s="6"/>
      <c r="F90" s="6"/>
      <c r="G90" s="6"/>
      <c r="H90" s="6"/>
      <c r="I90" s="6"/>
      <c r="J90" s="6"/>
      <c r="K90" s="6"/>
      <c r="L90" s="6"/>
      <c r="M90" s="6"/>
      <c r="N90" s="7"/>
      <c r="O90" s="3"/>
      <c r="P90" s="3"/>
      <c r="Q90" s="3"/>
      <c r="R90" s="3"/>
      <c r="S90" s="3"/>
      <c r="T90" s="3"/>
      <c r="U90" s="3"/>
      <c r="V90" s="3"/>
      <c r="W90" s="3"/>
      <c r="X90" s="3"/>
      <c r="Y90" s="3"/>
      <c r="Z90" s="3"/>
      <c r="AA90" s="3"/>
      <c r="AB90" s="3"/>
    </row>
    <row r="91" spans="2:28" ht="28.5" customHeight="1" thickBot="1">
      <c r="B91" s="1"/>
      <c r="C91" s="114"/>
      <c r="D91" s="132"/>
      <c r="E91" s="133" t="s">
        <v>125</v>
      </c>
      <c r="F91" s="134"/>
      <c r="G91" s="114"/>
      <c r="H91" s="114"/>
      <c r="I91" s="114"/>
      <c r="J91" s="114"/>
      <c r="K91" s="211" t="s">
        <v>140</v>
      </c>
      <c r="L91" s="114"/>
      <c r="M91" s="212"/>
      <c r="N91" s="3"/>
      <c r="O91" s="135" t="s">
        <v>126</v>
      </c>
      <c r="P91" s="135" t="s">
        <v>127</v>
      </c>
      <c r="Q91" s="190" t="s">
        <v>128</v>
      </c>
      <c r="R91" s="190" t="s">
        <v>129</v>
      </c>
      <c r="S91" s="190" t="s">
        <v>130</v>
      </c>
      <c r="T91" s="190" t="s">
        <v>131</v>
      </c>
      <c r="U91" s="190" t="s">
        <v>132</v>
      </c>
      <c r="V91" s="190" t="s">
        <v>133</v>
      </c>
      <c r="W91" s="190" t="s">
        <v>134</v>
      </c>
      <c r="X91" s="190" t="s">
        <v>135</v>
      </c>
      <c r="Y91" s="190" t="s">
        <v>136</v>
      </c>
      <c r="Z91" s="190" t="s">
        <v>137</v>
      </c>
      <c r="AA91" s="190" t="s">
        <v>138</v>
      </c>
      <c r="AB91" s="191" t="s">
        <v>139</v>
      </c>
    </row>
    <row r="92" spans="2:28" ht="34.5" customHeight="1" thickBot="1">
      <c r="B92" s="153"/>
      <c r="C92" s="147"/>
      <c r="D92" s="148"/>
      <c r="E92" s="213"/>
      <c r="F92" s="149"/>
      <c r="G92" s="3"/>
      <c r="H92" s="3"/>
      <c r="I92" s="3"/>
      <c r="J92" s="3"/>
      <c r="K92" s="178"/>
      <c r="L92" s="114">
        <v>1.1</v>
      </c>
      <c r="M92" s="214" t="s">
        <v>201</v>
      </c>
      <c r="N92" s="114"/>
      <c r="O92" s="140" t="s">
        <v>142</v>
      </c>
      <c r="P92" s="141">
        <f>SUM(Q92:AB92)</f>
        <v>1</v>
      </c>
      <c r="Q92" s="203" t="s">
        <v>202</v>
      </c>
      <c r="R92" s="203"/>
      <c r="S92" s="203"/>
      <c r="T92" s="203"/>
      <c r="U92" s="203"/>
      <c r="V92" s="203"/>
      <c r="W92" s="203"/>
      <c r="X92" s="203"/>
      <c r="Y92" s="203"/>
      <c r="Z92" s="203">
        <v>1</v>
      </c>
      <c r="AA92" s="203" t="s">
        <v>203</v>
      </c>
      <c r="AB92" s="203"/>
    </row>
    <row r="93" spans="2:28" ht="18.75" thickBot="1">
      <c r="B93" s="153"/>
      <c r="C93" s="147"/>
      <c r="D93" s="148"/>
      <c r="E93" s="215"/>
      <c r="F93" s="149"/>
      <c r="G93" s="3"/>
      <c r="H93" s="3"/>
      <c r="I93" s="3"/>
      <c r="J93" s="3"/>
      <c r="K93" s="178"/>
      <c r="L93" s="3"/>
      <c r="M93" s="114"/>
      <c r="N93" s="3"/>
      <c r="O93" s="144"/>
      <c r="P93" s="145"/>
      <c r="Q93" s="3"/>
      <c r="R93" s="3"/>
      <c r="S93" s="3"/>
      <c r="T93" s="3"/>
      <c r="U93" s="3"/>
      <c r="V93" s="3"/>
      <c r="W93" s="3"/>
      <c r="X93" s="3"/>
      <c r="Y93" s="3"/>
      <c r="Z93" s="3"/>
      <c r="AA93" s="3"/>
      <c r="AB93" s="3"/>
    </row>
    <row r="94" spans="2:28" ht="18.75" thickBot="1">
      <c r="B94" s="153"/>
      <c r="C94" s="147"/>
      <c r="D94" s="148"/>
      <c r="E94" s="215"/>
      <c r="F94" s="149"/>
      <c r="G94" s="3"/>
      <c r="H94" s="3"/>
      <c r="I94" s="3"/>
      <c r="J94" s="30"/>
      <c r="K94" s="178"/>
      <c r="L94" s="114">
        <v>1.2</v>
      </c>
      <c r="M94" s="139" t="s">
        <v>204</v>
      </c>
      <c r="N94" s="3"/>
      <c r="O94" s="150" t="s">
        <v>205</v>
      </c>
      <c r="P94" s="151">
        <f>SUM(Q94:AB94)</f>
        <v>4000</v>
      </c>
      <c r="Q94" s="205"/>
      <c r="R94" s="206"/>
      <c r="S94" s="193">
        <v>1000</v>
      </c>
      <c r="T94" s="206"/>
      <c r="U94" s="206"/>
      <c r="V94" s="193">
        <v>1000</v>
      </c>
      <c r="W94" s="206"/>
      <c r="X94" s="206"/>
      <c r="Y94" s="193">
        <v>1000</v>
      </c>
      <c r="Z94" s="206"/>
      <c r="AA94" s="206"/>
      <c r="AB94" s="196">
        <v>1000</v>
      </c>
    </row>
    <row r="95" spans="2:28" ht="18.75" customHeight="1" thickBot="1">
      <c r="B95" s="153"/>
      <c r="C95" s="147"/>
      <c r="D95" s="148"/>
      <c r="E95" s="215"/>
      <c r="F95" s="149">
        <v>1</v>
      </c>
      <c r="G95" s="154" t="s">
        <v>206</v>
      </c>
      <c r="H95" s="184"/>
      <c r="I95" s="184"/>
      <c r="J95" s="184"/>
      <c r="K95" s="178"/>
      <c r="L95" s="3"/>
      <c r="M95" s="145"/>
      <c r="N95" s="3"/>
      <c r="O95" s="144"/>
      <c r="P95" s="145"/>
      <c r="Q95" s="216"/>
      <c r="R95" s="216"/>
      <c r="S95" s="216"/>
      <c r="T95" s="216"/>
      <c r="U95" s="216"/>
      <c r="V95" s="216"/>
      <c r="W95" s="216"/>
      <c r="X95" s="216"/>
      <c r="Y95" s="216"/>
      <c r="Z95" s="216"/>
      <c r="AA95" s="216"/>
      <c r="AB95" s="216"/>
    </row>
    <row r="96" spans="2:28" ht="18.75" thickBot="1">
      <c r="B96" s="153"/>
      <c r="C96" s="147"/>
      <c r="D96" s="148"/>
      <c r="E96" s="215"/>
      <c r="F96" s="149"/>
      <c r="G96" s="3"/>
      <c r="H96" s="3"/>
      <c r="I96" s="3"/>
      <c r="J96" s="3"/>
      <c r="K96" s="178"/>
      <c r="L96" s="114">
        <v>1.3</v>
      </c>
      <c r="M96" s="139" t="s">
        <v>207</v>
      </c>
      <c r="N96" s="3"/>
      <c r="O96" s="150" t="s">
        <v>208</v>
      </c>
      <c r="P96" s="151">
        <f>SUM(Q96:AB96)</f>
        <v>167800</v>
      </c>
      <c r="Q96" s="205"/>
      <c r="R96" s="206"/>
      <c r="S96" s="193">
        <v>41950</v>
      </c>
      <c r="T96" s="206"/>
      <c r="U96" s="206"/>
      <c r="V96" s="193">
        <v>41950</v>
      </c>
      <c r="W96" s="206"/>
      <c r="X96" s="206"/>
      <c r="Y96" s="193">
        <v>41950</v>
      </c>
      <c r="Z96" s="206"/>
      <c r="AA96" s="206"/>
      <c r="AB96" s="196">
        <v>41950</v>
      </c>
    </row>
    <row r="97" spans="2:28" ht="18.75" thickBot="1">
      <c r="B97" s="153"/>
      <c r="C97" s="147"/>
      <c r="D97" s="148"/>
      <c r="E97" s="215"/>
      <c r="F97" s="149"/>
      <c r="G97" s="3"/>
      <c r="H97" s="3"/>
      <c r="I97" s="3"/>
      <c r="J97" s="3"/>
      <c r="K97" s="178"/>
      <c r="L97" s="3"/>
      <c r="M97" s="145"/>
      <c r="N97" s="3"/>
      <c r="O97" s="144"/>
      <c r="P97" s="145"/>
      <c r="Q97" s="216"/>
      <c r="R97" s="216"/>
      <c r="S97" s="216"/>
      <c r="T97" s="216"/>
      <c r="U97" s="216"/>
      <c r="V97" s="216"/>
      <c r="W97" s="216"/>
      <c r="X97" s="216"/>
      <c r="Y97" s="216"/>
      <c r="Z97" s="216"/>
      <c r="AA97" s="216"/>
      <c r="AB97" s="216"/>
    </row>
    <row r="98" spans="2:28" ht="18.75" thickBot="1">
      <c r="B98" s="153"/>
      <c r="C98" s="147"/>
      <c r="D98" s="148"/>
      <c r="E98" s="215"/>
      <c r="F98" s="165"/>
      <c r="G98" s="3"/>
      <c r="H98" s="3"/>
      <c r="I98" s="3"/>
      <c r="J98" s="3"/>
      <c r="K98" s="178"/>
      <c r="L98" s="114">
        <v>1.4</v>
      </c>
      <c r="M98" s="139" t="s">
        <v>145</v>
      </c>
      <c r="N98" s="3"/>
      <c r="O98" s="150" t="s">
        <v>145</v>
      </c>
      <c r="P98" s="151">
        <f>SUM(Q98:AB98)</f>
        <v>4</v>
      </c>
      <c r="Q98" s="205"/>
      <c r="R98" s="206"/>
      <c r="S98" s="193">
        <v>1</v>
      </c>
      <c r="T98" s="206"/>
      <c r="U98" s="206"/>
      <c r="V98" s="193">
        <v>1</v>
      </c>
      <c r="W98" s="206"/>
      <c r="X98" s="206"/>
      <c r="Y98" s="193">
        <v>1</v>
      </c>
      <c r="Z98" s="206"/>
      <c r="AA98" s="206"/>
      <c r="AB98" s="196">
        <v>1</v>
      </c>
    </row>
    <row r="99" spans="2:28" ht="18.75" thickBot="1">
      <c r="B99" s="153"/>
      <c r="C99" s="147"/>
      <c r="D99" s="158"/>
      <c r="E99" s="215"/>
      <c r="F99" s="149"/>
      <c r="G99" s="3"/>
      <c r="H99" s="3"/>
      <c r="I99" s="3"/>
      <c r="J99" s="3"/>
      <c r="K99" s="178"/>
      <c r="L99" s="114"/>
      <c r="M99" s="145"/>
      <c r="N99" s="3"/>
      <c r="O99" s="144"/>
      <c r="P99" s="145"/>
      <c r="Q99" s="216"/>
      <c r="R99" s="216"/>
      <c r="S99" s="216"/>
      <c r="T99" s="216"/>
      <c r="U99" s="216"/>
      <c r="V99" s="216"/>
      <c r="W99" s="216"/>
      <c r="X99" s="216"/>
      <c r="Y99" s="216"/>
      <c r="Z99" s="216"/>
      <c r="AA99" s="216"/>
      <c r="AB99" s="216"/>
    </row>
    <row r="100" spans="2:28" ht="34.5" thickBot="1">
      <c r="B100" s="153"/>
      <c r="C100" s="147"/>
      <c r="D100" s="158"/>
      <c r="E100" s="217"/>
      <c r="F100" s="149"/>
      <c r="G100" s="3"/>
      <c r="H100" s="3"/>
      <c r="I100" s="3"/>
      <c r="J100" s="3"/>
      <c r="K100" s="180"/>
      <c r="L100" s="114"/>
      <c r="M100" s="139" t="s">
        <v>209</v>
      </c>
      <c r="N100" s="3"/>
      <c r="O100" s="150" t="s">
        <v>210</v>
      </c>
      <c r="P100" s="151">
        <f>SUM(Q100:AB100)</f>
        <v>29</v>
      </c>
      <c r="Q100" s="203">
        <v>7</v>
      </c>
      <c r="R100" s="203"/>
      <c r="S100" s="203"/>
      <c r="T100" s="203">
        <v>7</v>
      </c>
      <c r="U100" s="203"/>
      <c r="V100" s="203"/>
      <c r="W100" s="203">
        <v>8</v>
      </c>
      <c r="X100" s="203"/>
      <c r="Y100" s="203"/>
      <c r="Z100" s="203">
        <v>7</v>
      </c>
      <c r="AA100" s="203"/>
      <c r="AB100" s="203"/>
    </row>
    <row r="101" spans="2:28" ht="18">
      <c r="B101" s="153"/>
      <c r="C101" s="147"/>
      <c r="D101" s="158"/>
      <c r="E101" s="218"/>
      <c r="F101" s="149"/>
      <c r="G101" s="3"/>
      <c r="H101" s="3"/>
      <c r="I101" s="3"/>
      <c r="J101" s="3"/>
      <c r="K101" s="219"/>
      <c r="L101" s="114"/>
      <c r="M101" s="145"/>
      <c r="N101" s="3"/>
      <c r="O101" s="144"/>
      <c r="P101" s="145"/>
      <c r="Q101" s="216"/>
      <c r="R101" s="216"/>
      <c r="S101" s="216"/>
      <c r="T101" s="216"/>
      <c r="U101" s="216"/>
      <c r="V101" s="216"/>
      <c r="W101" s="216"/>
      <c r="X101" s="216"/>
      <c r="Y101" s="216"/>
      <c r="Z101" s="216"/>
      <c r="AA101" s="216"/>
      <c r="AB101" s="216"/>
    </row>
    <row r="102" spans="2:28" ht="15.75" thickBot="1">
      <c r="B102" s="3"/>
      <c r="C102" s="170"/>
      <c r="D102" s="172"/>
      <c r="E102" s="172"/>
      <c r="F102" s="171"/>
      <c r="G102" s="3"/>
      <c r="H102" s="3"/>
      <c r="I102" s="3"/>
      <c r="J102" s="3"/>
      <c r="K102" s="3"/>
      <c r="L102" s="3"/>
      <c r="M102" s="3"/>
      <c r="N102" s="3"/>
      <c r="O102" s="3"/>
      <c r="P102" s="3"/>
      <c r="Q102" s="3"/>
      <c r="R102" s="3"/>
      <c r="S102" s="3"/>
      <c r="T102" s="3"/>
      <c r="U102" s="3"/>
      <c r="V102" s="3"/>
      <c r="W102" s="3"/>
      <c r="X102" s="3"/>
      <c r="Y102" s="3"/>
      <c r="Z102" s="3"/>
      <c r="AA102" s="3"/>
      <c r="AB102" s="3"/>
    </row>
    <row r="103" spans="2:28" ht="23.25" thickBot="1">
      <c r="B103" s="3"/>
      <c r="C103" s="170"/>
      <c r="D103" s="172"/>
      <c r="E103" s="220"/>
      <c r="F103" s="134"/>
      <c r="G103" s="114"/>
      <c r="H103" s="114"/>
      <c r="I103" s="114"/>
      <c r="J103" s="114"/>
      <c r="K103" s="220" t="s">
        <v>140</v>
      </c>
      <c r="L103" s="114">
        <v>2.1</v>
      </c>
      <c r="M103" s="139" t="s">
        <v>211</v>
      </c>
      <c r="N103" s="3"/>
      <c r="O103" s="202" t="s">
        <v>212</v>
      </c>
      <c r="P103" s="151">
        <f>SUM(Q103:AB103)</f>
        <v>46</v>
      </c>
      <c r="Q103" s="205"/>
      <c r="R103" s="206"/>
      <c r="S103" s="193">
        <v>11</v>
      </c>
      <c r="T103" s="206"/>
      <c r="U103" s="206"/>
      <c r="V103" s="193">
        <v>12</v>
      </c>
      <c r="W103" s="206"/>
      <c r="X103" s="206"/>
      <c r="Y103" s="193">
        <v>12</v>
      </c>
      <c r="Z103" s="206"/>
      <c r="AA103" s="206"/>
      <c r="AB103" s="196">
        <v>11</v>
      </c>
    </row>
    <row r="104" spans="2:28" ht="16.5" thickBot="1">
      <c r="B104" s="3"/>
      <c r="C104" s="170"/>
      <c r="D104" s="172"/>
      <c r="E104" s="221"/>
      <c r="F104" s="149">
        <v>2</v>
      </c>
      <c r="G104" s="154" t="s">
        <v>213</v>
      </c>
      <c r="H104" s="184"/>
      <c r="I104" s="184"/>
      <c r="J104" s="184"/>
      <c r="K104" s="221"/>
      <c r="L104" s="3"/>
      <c r="M104" s="114"/>
      <c r="N104" s="3"/>
      <c r="O104" s="3"/>
      <c r="P104" s="145"/>
      <c r="Q104" s="3"/>
      <c r="R104" s="3"/>
      <c r="S104" s="3"/>
      <c r="T104" s="3"/>
      <c r="U104" s="3"/>
      <c r="V104" s="146"/>
      <c r="W104" s="146"/>
      <c r="X104" s="146"/>
      <c r="Y104" s="146"/>
      <c r="Z104" s="146"/>
      <c r="AA104" s="146"/>
      <c r="AB104" s="146"/>
    </row>
    <row r="105" spans="2:28" ht="16.5" thickBot="1">
      <c r="B105" s="3"/>
      <c r="C105" s="170"/>
      <c r="D105" s="172"/>
      <c r="E105" s="222"/>
      <c r="F105" s="210"/>
      <c r="G105" s="3"/>
      <c r="H105" s="3"/>
      <c r="I105" s="3"/>
      <c r="J105" s="3"/>
      <c r="K105" s="222"/>
      <c r="L105" s="114">
        <v>2.2</v>
      </c>
      <c r="M105" s="139"/>
      <c r="N105" s="3"/>
      <c r="O105" s="202"/>
      <c r="P105" s="151"/>
      <c r="Q105" s="186"/>
      <c r="R105" s="160"/>
      <c r="S105" s="160"/>
      <c r="T105" s="160"/>
      <c r="U105" s="160"/>
      <c r="V105" s="159"/>
      <c r="W105" s="160"/>
      <c r="X105" s="160"/>
      <c r="Y105" s="160"/>
      <c r="Z105" s="160"/>
      <c r="AA105" s="160"/>
      <c r="AB105" s="173"/>
    </row>
    <row r="106" spans="2:28" ht="16.5" thickBot="1">
      <c r="B106" s="3"/>
      <c r="C106" s="170"/>
      <c r="D106" s="172"/>
      <c r="E106" s="172"/>
      <c r="F106" s="149"/>
      <c r="G106" s="3"/>
      <c r="H106" s="3"/>
      <c r="I106" s="3"/>
      <c r="J106" s="3"/>
      <c r="K106" s="3"/>
      <c r="L106" s="3"/>
      <c r="M106" s="3"/>
      <c r="N106" s="3"/>
      <c r="O106" s="3"/>
      <c r="P106" s="3"/>
      <c r="Q106" s="3"/>
      <c r="R106" s="3"/>
      <c r="S106" s="3"/>
      <c r="T106" s="3"/>
      <c r="U106" s="3"/>
      <c r="V106" s="3"/>
      <c r="W106" s="3"/>
      <c r="X106" s="3"/>
      <c r="Y106" s="3"/>
      <c r="Z106" s="3"/>
      <c r="AA106" s="3"/>
      <c r="AB106" s="3"/>
    </row>
    <row r="107" spans="2:28" ht="16.5" thickBot="1">
      <c r="B107" s="3"/>
      <c r="C107" s="170"/>
      <c r="D107" s="172"/>
      <c r="E107" s="220"/>
      <c r="F107" s="149"/>
      <c r="G107" s="3"/>
      <c r="H107" s="3"/>
      <c r="I107" s="3"/>
      <c r="J107" s="3"/>
      <c r="K107" s="220" t="s">
        <v>140</v>
      </c>
      <c r="L107" s="114">
        <v>3.1</v>
      </c>
      <c r="M107" s="139" t="s">
        <v>214</v>
      </c>
      <c r="N107" s="3"/>
      <c r="O107" s="150" t="s">
        <v>178</v>
      </c>
      <c r="P107" s="151">
        <f>SUM(Q107:AB107)</f>
        <v>4</v>
      </c>
      <c r="Q107" s="205"/>
      <c r="R107" s="206"/>
      <c r="S107" s="193">
        <v>1</v>
      </c>
      <c r="T107" s="206"/>
      <c r="U107" s="206"/>
      <c r="V107" s="193">
        <v>1</v>
      </c>
      <c r="W107" s="206"/>
      <c r="X107" s="206"/>
      <c r="Y107" s="193">
        <v>1</v>
      </c>
      <c r="Z107" s="206"/>
      <c r="AA107" s="206"/>
      <c r="AB107" s="196">
        <v>1</v>
      </c>
    </row>
    <row r="108" spans="2:28" ht="16.5" thickBot="1">
      <c r="B108" s="3"/>
      <c r="C108" s="170"/>
      <c r="D108" s="172"/>
      <c r="E108" s="221"/>
      <c r="F108" s="149">
        <v>3</v>
      </c>
      <c r="G108" s="154" t="s">
        <v>215</v>
      </c>
      <c r="H108" s="184"/>
      <c r="I108" s="184"/>
      <c r="J108" s="185"/>
      <c r="K108" s="221"/>
      <c r="L108" s="3"/>
      <c r="M108" s="114"/>
      <c r="N108" s="3"/>
      <c r="O108" s="146"/>
      <c r="P108" s="145"/>
      <c r="Q108" s="3"/>
      <c r="R108" s="3"/>
      <c r="S108" s="3"/>
      <c r="T108" s="3"/>
      <c r="U108" s="3"/>
      <c r="V108" s="3"/>
      <c r="W108" s="3"/>
      <c r="X108" s="3"/>
      <c r="Y108" s="3"/>
      <c r="Z108" s="3"/>
      <c r="AA108" s="3"/>
      <c r="AB108" s="3"/>
    </row>
    <row r="109" spans="2:28" ht="16.5" thickBot="1">
      <c r="B109" s="3"/>
      <c r="C109" s="170"/>
      <c r="D109" s="172"/>
      <c r="E109" s="222"/>
      <c r="F109" s="149"/>
      <c r="G109" s="3"/>
      <c r="H109" s="3"/>
      <c r="I109" s="3"/>
      <c r="J109" s="3"/>
      <c r="K109" s="222"/>
      <c r="L109" s="114">
        <v>3.2</v>
      </c>
      <c r="M109" s="139" t="s">
        <v>148</v>
      </c>
      <c r="N109" s="3"/>
      <c r="O109" s="150" t="s">
        <v>148</v>
      </c>
      <c r="P109" s="151">
        <f>SUM(Q109:AB109)</f>
        <v>4</v>
      </c>
      <c r="Q109" s="205"/>
      <c r="R109" s="206"/>
      <c r="S109" s="193">
        <v>1</v>
      </c>
      <c r="T109" s="206"/>
      <c r="U109" s="206"/>
      <c r="V109" s="193">
        <v>1</v>
      </c>
      <c r="W109" s="206"/>
      <c r="X109" s="206"/>
      <c r="Y109" s="193">
        <v>1</v>
      </c>
      <c r="Z109" s="206"/>
      <c r="AA109" s="206"/>
      <c r="AB109" s="196">
        <v>1</v>
      </c>
    </row>
    <row r="110" spans="2:28" ht="16.5" thickBot="1">
      <c r="B110" s="3"/>
      <c r="C110" s="170"/>
      <c r="D110" s="172"/>
      <c r="E110" s="169"/>
      <c r="F110" s="149"/>
      <c r="G110" s="3"/>
      <c r="H110" s="3"/>
      <c r="I110" s="3"/>
      <c r="J110" s="3"/>
      <c r="K110" s="169"/>
      <c r="L110" s="3"/>
      <c r="M110" s="223"/>
      <c r="N110" s="3"/>
      <c r="O110" s="146"/>
      <c r="P110" s="145"/>
      <c r="Q110" s="3"/>
      <c r="R110" s="3"/>
      <c r="S110" s="3"/>
      <c r="T110" s="3"/>
      <c r="U110" s="3"/>
      <c r="V110" s="3"/>
      <c r="W110" s="3"/>
      <c r="X110" s="3"/>
      <c r="Y110" s="3"/>
      <c r="Z110" s="3"/>
      <c r="AA110" s="3"/>
      <c r="AB110" s="3"/>
    </row>
    <row r="111" spans="2:28" ht="15.75" thickBot="1">
      <c r="B111" s="3"/>
      <c r="C111" s="170"/>
      <c r="D111" s="172"/>
      <c r="E111" s="137"/>
      <c r="F111" s="224"/>
      <c r="G111" s="3"/>
      <c r="H111" s="3"/>
      <c r="I111" s="3"/>
      <c r="J111" s="3"/>
      <c r="K111" s="137" t="s">
        <v>140</v>
      </c>
      <c r="L111" s="114">
        <v>4.1</v>
      </c>
      <c r="M111" s="139" t="s">
        <v>216</v>
      </c>
      <c r="N111" s="3"/>
      <c r="O111" s="150" t="s">
        <v>178</v>
      </c>
      <c r="P111" s="151">
        <f>SUM(Q111:AB111)</f>
        <v>4</v>
      </c>
      <c r="Q111" s="205"/>
      <c r="R111" s="206"/>
      <c r="S111" s="193">
        <v>1</v>
      </c>
      <c r="T111" s="206"/>
      <c r="U111" s="206"/>
      <c r="V111" s="193">
        <v>1</v>
      </c>
      <c r="W111" s="206"/>
      <c r="X111" s="206"/>
      <c r="Y111" s="193">
        <v>1</v>
      </c>
      <c r="Z111" s="206"/>
      <c r="AA111" s="206"/>
      <c r="AB111" s="196">
        <v>1</v>
      </c>
    </row>
    <row r="112" spans="2:28" ht="16.5" thickBot="1">
      <c r="B112" s="3"/>
      <c r="C112" s="170"/>
      <c r="D112" s="172"/>
      <c r="E112" s="143"/>
      <c r="F112" s="149">
        <v>4</v>
      </c>
      <c r="G112" s="154" t="s">
        <v>217</v>
      </c>
      <c r="H112" s="184"/>
      <c r="I112" s="184"/>
      <c r="J112" s="185"/>
      <c r="K112" s="143"/>
      <c r="L112" s="3"/>
      <c r="M112" s="114"/>
      <c r="N112" s="114"/>
      <c r="O112" s="114"/>
      <c r="P112" s="114"/>
      <c r="Q112" s="3"/>
      <c r="R112" s="3"/>
      <c r="S112" s="3"/>
      <c r="T112" s="3"/>
      <c r="U112" s="3"/>
      <c r="V112" s="3"/>
      <c r="W112" s="3"/>
      <c r="X112" s="3"/>
      <c r="Y112" s="3"/>
      <c r="Z112" s="3"/>
      <c r="AA112" s="3"/>
      <c r="AB112" s="3"/>
    </row>
    <row r="113" spans="2:28" ht="16.5" thickBot="1">
      <c r="B113" s="3"/>
      <c r="C113" s="170"/>
      <c r="D113" s="172"/>
      <c r="E113" s="157"/>
      <c r="F113" s="149"/>
      <c r="G113" s="3"/>
      <c r="H113" s="3"/>
      <c r="I113" s="3"/>
      <c r="J113" s="3"/>
      <c r="K113" s="157"/>
      <c r="L113" s="114">
        <v>4.2</v>
      </c>
      <c r="M113" s="139" t="s">
        <v>148</v>
      </c>
      <c r="N113" s="3"/>
      <c r="O113" s="150" t="s">
        <v>148</v>
      </c>
      <c r="P113" s="151">
        <f>SUM(Q113:AB113)</f>
        <v>4</v>
      </c>
      <c r="Q113" s="205"/>
      <c r="R113" s="206"/>
      <c r="S113" s="193">
        <v>1</v>
      </c>
      <c r="T113" s="206"/>
      <c r="U113" s="206"/>
      <c r="V113" s="193">
        <v>1</v>
      </c>
      <c r="W113" s="206"/>
      <c r="X113" s="206"/>
      <c r="Y113" s="193">
        <v>1</v>
      </c>
      <c r="Z113" s="206"/>
      <c r="AA113" s="206"/>
      <c r="AB113" s="196">
        <v>1</v>
      </c>
    </row>
    <row r="114" spans="2:28" ht="15">
      <c r="B114" s="3"/>
      <c r="C114" s="170"/>
      <c r="D114" s="172"/>
      <c r="E114" s="172"/>
      <c r="F114" s="171"/>
      <c r="G114" s="3"/>
      <c r="H114" s="3"/>
      <c r="I114" s="3"/>
      <c r="J114" s="3"/>
      <c r="K114" s="3"/>
      <c r="L114" s="3"/>
      <c r="M114" s="3"/>
      <c r="N114" s="3"/>
      <c r="O114" s="3"/>
      <c r="P114" s="3"/>
      <c r="Q114" s="3"/>
      <c r="R114" s="3"/>
      <c r="S114" s="3"/>
      <c r="T114" s="3"/>
      <c r="U114" s="3"/>
      <c r="V114" s="3"/>
      <c r="W114" s="3"/>
      <c r="X114" s="3"/>
      <c r="Y114" s="3"/>
      <c r="Z114" s="3"/>
      <c r="AA114" s="3"/>
      <c r="AB114" s="3"/>
    </row>
    <row r="117" spans="2:28" ht="15.75">
      <c r="B117" s="120" t="s">
        <v>67</v>
      </c>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row>
    <row r="118" spans="2:28" ht="15.75">
      <c r="B118" s="120" t="s">
        <v>218</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row>
    <row r="119" spans="2:28" ht="12.75">
      <c r="B119" s="1"/>
      <c r="C119" s="2" t="s">
        <v>0</v>
      </c>
      <c r="D119" s="2"/>
      <c r="E119" s="2"/>
      <c r="F119" s="2"/>
      <c r="G119" s="2"/>
      <c r="H119" s="2"/>
      <c r="I119" s="2"/>
      <c r="J119" s="2"/>
      <c r="K119" s="3"/>
      <c r="L119" s="3"/>
      <c r="M119" s="3"/>
      <c r="N119" s="3"/>
      <c r="O119" s="3"/>
      <c r="P119" s="3"/>
      <c r="Q119" s="3"/>
      <c r="R119" s="3"/>
      <c r="S119" s="3"/>
      <c r="T119" s="3"/>
      <c r="U119" s="3"/>
      <c r="V119" s="3"/>
      <c r="W119" s="3"/>
      <c r="X119" s="3"/>
      <c r="Y119" s="3"/>
      <c r="Z119" s="3"/>
      <c r="AA119" s="3"/>
      <c r="AB119" s="3"/>
    </row>
    <row r="120" spans="2:28" ht="12.75">
      <c r="B120" s="1"/>
      <c r="C120" s="2"/>
      <c r="D120" s="2"/>
      <c r="E120" s="2"/>
      <c r="F120" s="2"/>
      <c r="G120" s="2"/>
      <c r="H120" s="2"/>
      <c r="I120" s="2"/>
      <c r="J120" s="2"/>
      <c r="K120" s="3"/>
      <c r="L120" s="3"/>
      <c r="M120" s="3"/>
      <c r="N120" s="3"/>
      <c r="O120" s="3"/>
      <c r="P120" s="3"/>
      <c r="Q120" s="3"/>
      <c r="R120" s="3"/>
      <c r="S120" s="3"/>
      <c r="T120" s="3"/>
      <c r="U120" s="3"/>
      <c r="V120" s="3"/>
      <c r="W120" s="3"/>
      <c r="X120" s="3"/>
      <c r="Y120" s="3"/>
      <c r="Z120" s="3"/>
      <c r="AA120" s="3"/>
      <c r="AB120" s="3"/>
    </row>
    <row r="121" spans="2:28" ht="12.75">
      <c r="B121" s="1"/>
      <c r="C121" s="2" t="s">
        <v>1</v>
      </c>
      <c r="D121" s="2"/>
      <c r="E121" s="2"/>
      <c r="F121" s="2"/>
      <c r="G121" s="2"/>
      <c r="H121" s="2"/>
      <c r="I121" s="2"/>
      <c r="J121" s="2"/>
      <c r="K121" s="3"/>
      <c r="L121" s="3"/>
      <c r="M121" s="3"/>
      <c r="N121" s="3"/>
      <c r="O121" s="3"/>
      <c r="P121" s="3"/>
      <c r="Q121" s="3"/>
      <c r="R121" s="3" t="s">
        <v>123</v>
      </c>
      <c r="S121" s="3"/>
      <c r="T121" s="3"/>
      <c r="U121" s="3"/>
      <c r="V121" s="3"/>
      <c r="W121" s="3"/>
      <c r="X121" s="3"/>
      <c r="Y121" s="3"/>
      <c r="Z121" s="3"/>
      <c r="AA121" s="3"/>
      <c r="AB121" s="3"/>
    </row>
    <row r="122" spans="2:28" ht="13.5" thickBot="1">
      <c r="B122" s="5"/>
      <c r="C122" s="6" t="s">
        <v>124</v>
      </c>
      <c r="D122" s="6"/>
      <c r="E122" s="6"/>
      <c r="F122" s="6"/>
      <c r="G122" s="6"/>
      <c r="H122" s="6"/>
      <c r="I122" s="6"/>
      <c r="J122" s="6"/>
      <c r="K122" s="6"/>
      <c r="L122" s="6"/>
      <c r="M122" s="6"/>
      <c r="N122" s="7"/>
      <c r="O122" s="3"/>
      <c r="P122" s="3"/>
      <c r="Q122" s="3"/>
      <c r="R122" s="3"/>
      <c r="S122" s="3"/>
      <c r="T122" s="3"/>
      <c r="U122" s="3"/>
      <c r="V122" s="3"/>
      <c r="W122" s="3"/>
      <c r="X122" s="3"/>
      <c r="Y122" s="3"/>
      <c r="Z122" s="3"/>
      <c r="AA122" s="3"/>
      <c r="AB122" s="3"/>
    </row>
    <row r="123" spans="2:28" ht="27" customHeight="1" thickBot="1">
      <c r="B123" s="1"/>
      <c r="C123" s="114"/>
      <c r="D123" s="132"/>
      <c r="E123" s="133" t="s">
        <v>125</v>
      </c>
      <c r="F123" s="134"/>
      <c r="G123" s="114"/>
      <c r="H123" s="114"/>
      <c r="I123" s="114"/>
      <c r="J123" s="114"/>
      <c r="K123" s="225"/>
      <c r="L123" s="114"/>
      <c r="M123" s="187"/>
      <c r="N123" s="226"/>
      <c r="O123" s="227" t="s">
        <v>126</v>
      </c>
      <c r="P123" s="227" t="s">
        <v>127</v>
      </c>
      <c r="Q123" s="190" t="s">
        <v>128</v>
      </c>
      <c r="R123" s="190" t="s">
        <v>129</v>
      </c>
      <c r="S123" s="190" t="s">
        <v>130</v>
      </c>
      <c r="T123" s="190" t="s">
        <v>131</v>
      </c>
      <c r="U123" s="190" t="s">
        <v>132</v>
      </c>
      <c r="V123" s="190" t="s">
        <v>133</v>
      </c>
      <c r="W123" s="190" t="s">
        <v>134</v>
      </c>
      <c r="X123" s="190" t="s">
        <v>135</v>
      </c>
      <c r="Y123" s="190" t="s">
        <v>136</v>
      </c>
      <c r="Z123" s="190" t="s">
        <v>137</v>
      </c>
      <c r="AA123" s="190" t="s">
        <v>138</v>
      </c>
      <c r="AB123" s="191" t="s">
        <v>139</v>
      </c>
    </row>
    <row r="124" spans="2:28" ht="16.5" customHeight="1" thickBot="1">
      <c r="B124" s="1"/>
      <c r="C124" s="114"/>
      <c r="D124" s="132"/>
      <c r="E124" s="137"/>
      <c r="F124" s="134"/>
      <c r="G124" s="114"/>
      <c r="H124" s="114"/>
      <c r="I124" s="114"/>
      <c r="J124" s="114"/>
      <c r="K124" s="228" t="s">
        <v>140</v>
      </c>
      <c r="L124" s="114">
        <v>1.1</v>
      </c>
      <c r="M124" s="229" t="s">
        <v>219</v>
      </c>
      <c r="N124" s="3"/>
      <c r="O124" s="150" t="s">
        <v>195</v>
      </c>
      <c r="P124" s="151">
        <f>SUM(Q124:AB124)</f>
        <v>4</v>
      </c>
      <c r="Q124" s="203" t="s">
        <v>202</v>
      </c>
      <c r="R124" s="203"/>
      <c r="S124" s="203">
        <v>1</v>
      </c>
      <c r="T124" s="203"/>
      <c r="U124" s="203"/>
      <c r="V124" s="203">
        <v>1</v>
      </c>
      <c r="W124" s="203"/>
      <c r="X124" s="203"/>
      <c r="Y124" s="203">
        <v>1</v>
      </c>
      <c r="Z124" s="203"/>
      <c r="AA124" s="203"/>
      <c r="AB124" s="203">
        <v>1</v>
      </c>
    </row>
    <row r="125" spans="2:28" ht="16.5" thickBot="1">
      <c r="B125" s="1"/>
      <c r="C125" s="114"/>
      <c r="D125" s="132"/>
      <c r="E125" s="143"/>
      <c r="F125" s="149">
        <v>1</v>
      </c>
      <c r="G125" s="154" t="s">
        <v>220</v>
      </c>
      <c r="H125" s="230"/>
      <c r="I125" s="230"/>
      <c r="J125" s="230"/>
      <c r="K125" s="231"/>
      <c r="L125" s="3"/>
      <c r="M125" s="114"/>
      <c r="N125" s="3"/>
      <c r="O125" s="3"/>
      <c r="P125" s="145"/>
      <c r="Q125" s="3"/>
      <c r="R125" s="3"/>
      <c r="S125" s="3"/>
      <c r="T125" s="3"/>
      <c r="U125" s="3"/>
      <c r="V125" s="3"/>
      <c r="W125" s="3"/>
      <c r="X125" s="3"/>
      <c r="Y125" s="3"/>
      <c r="Z125" s="3"/>
      <c r="AA125" s="3"/>
      <c r="AB125" s="3"/>
    </row>
    <row r="126" spans="2:28" ht="18.75" customHeight="1" thickBot="1">
      <c r="B126" s="147"/>
      <c r="C126" s="147"/>
      <c r="D126" s="148" t="s">
        <v>143</v>
      </c>
      <c r="E126" s="157"/>
      <c r="F126" s="149"/>
      <c r="G126" s="3"/>
      <c r="H126" s="3"/>
      <c r="I126" s="3"/>
      <c r="J126" s="3"/>
      <c r="K126" s="232"/>
      <c r="L126" s="114">
        <v>1.2</v>
      </c>
      <c r="M126" s="204"/>
      <c r="N126" s="3"/>
      <c r="O126" s="150"/>
      <c r="P126" s="151"/>
      <c r="Q126" s="205"/>
      <c r="R126" s="205"/>
      <c r="S126" s="205"/>
      <c r="T126" s="205"/>
      <c r="U126" s="205"/>
      <c r="V126" s="205"/>
      <c r="W126" s="205"/>
      <c r="X126" s="205"/>
      <c r="Y126" s="205"/>
      <c r="Z126" s="205"/>
      <c r="AA126" s="205"/>
      <c r="AB126" s="205"/>
    </row>
    <row r="127" spans="2:28" ht="18.75" thickBot="1">
      <c r="B127" s="153"/>
      <c r="C127" s="147"/>
      <c r="D127" s="148"/>
      <c r="E127" s="168"/>
      <c r="F127" s="149"/>
      <c r="G127" s="3"/>
      <c r="H127" s="3"/>
      <c r="I127" s="3"/>
      <c r="J127" s="3"/>
      <c r="K127" s="114"/>
      <c r="L127" s="114"/>
      <c r="M127" s="114"/>
      <c r="N127" s="114"/>
      <c r="O127" s="114"/>
      <c r="P127" s="114"/>
      <c r="Q127" s="114"/>
      <c r="R127" s="114"/>
      <c r="S127" s="114"/>
      <c r="T127" s="114"/>
      <c r="U127" s="114"/>
      <c r="V127" s="114"/>
      <c r="W127" s="114"/>
      <c r="X127" s="114"/>
      <c r="Y127" s="114"/>
      <c r="Z127" s="114"/>
      <c r="AA127" s="114"/>
      <c r="AB127" s="114"/>
    </row>
    <row r="128" spans="2:28" ht="23.25" thickBot="1">
      <c r="B128" s="153"/>
      <c r="C128" s="147"/>
      <c r="D128" s="148"/>
      <c r="E128" s="137"/>
      <c r="F128" s="149"/>
      <c r="G128" s="3"/>
      <c r="H128" s="3"/>
      <c r="I128" s="3"/>
      <c r="J128" s="3"/>
      <c r="K128" s="137" t="s">
        <v>140</v>
      </c>
      <c r="L128" s="114">
        <v>2.1</v>
      </c>
      <c r="M128" s="139" t="s">
        <v>221</v>
      </c>
      <c r="N128" s="3"/>
      <c r="O128" s="233" t="s">
        <v>222</v>
      </c>
      <c r="P128" s="234">
        <f>SUM(Q128:AB128)</f>
        <v>400</v>
      </c>
      <c r="Q128" s="205" t="s">
        <v>223</v>
      </c>
      <c r="R128" s="206"/>
      <c r="S128" s="206"/>
      <c r="T128" s="206"/>
      <c r="U128" s="206"/>
      <c r="V128" s="206"/>
      <c r="W128" s="193">
        <v>400</v>
      </c>
      <c r="X128" s="206"/>
      <c r="Y128" s="206"/>
      <c r="Z128" s="206"/>
      <c r="AA128" s="206"/>
      <c r="AB128" s="209"/>
    </row>
    <row r="129" spans="2:28" ht="18.75" thickBot="1">
      <c r="B129" s="153"/>
      <c r="C129" s="147"/>
      <c r="D129" s="148"/>
      <c r="E129" s="143"/>
      <c r="F129" s="149"/>
      <c r="G129" s="3"/>
      <c r="H129" s="3"/>
      <c r="I129" s="3"/>
      <c r="J129" s="3"/>
      <c r="K129" s="143"/>
      <c r="L129" s="3"/>
      <c r="M129" s="114"/>
      <c r="N129" s="114"/>
      <c r="O129" s="162"/>
      <c r="P129" s="114"/>
      <c r="Q129" s="114"/>
      <c r="R129" s="114"/>
      <c r="S129" s="114"/>
      <c r="T129" s="114"/>
      <c r="U129" s="114"/>
      <c r="V129" s="114"/>
      <c r="W129" s="114"/>
      <c r="X129" s="114"/>
      <c r="Y129" s="114"/>
      <c r="Z129" s="114"/>
      <c r="AA129" s="114"/>
      <c r="AB129" s="114"/>
    </row>
    <row r="130" spans="2:28" ht="18.75" thickBot="1">
      <c r="B130" s="153"/>
      <c r="C130" s="147"/>
      <c r="D130" s="148"/>
      <c r="E130" s="143"/>
      <c r="F130" s="149">
        <v>2</v>
      </c>
      <c r="G130" s="154" t="s">
        <v>224</v>
      </c>
      <c r="H130" s="184"/>
      <c r="I130" s="184"/>
      <c r="J130" s="184"/>
      <c r="K130" s="143"/>
      <c r="L130" s="114">
        <v>2.2</v>
      </c>
      <c r="M130" s="139" t="s">
        <v>145</v>
      </c>
      <c r="N130" s="3"/>
      <c r="O130" s="150" t="s">
        <v>145</v>
      </c>
      <c r="P130" s="151">
        <f>SUM(Q130:AB130)</f>
        <v>1</v>
      </c>
      <c r="Q130" s="205"/>
      <c r="R130" s="206"/>
      <c r="S130" s="206"/>
      <c r="T130" s="206"/>
      <c r="U130" s="206"/>
      <c r="V130" s="206"/>
      <c r="W130" s="206"/>
      <c r="X130" s="193">
        <v>1</v>
      </c>
      <c r="Y130" s="206"/>
      <c r="Z130" s="206"/>
      <c r="AA130" s="206"/>
      <c r="AB130" s="209"/>
    </row>
    <row r="131" spans="2:28" ht="18.75" thickBot="1">
      <c r="B131" s="153"/>
      <c r="C131" s="147"/>
      <c r="D131" s="148"/>
      <c r="E131" s="143"/>
      <c r="F131" s="171"/>
      <c r="G131" s="3"/>
      <c r="H131" s="3"/>
      <c r="I131" s="3"/>
      <c r="J131" s="3"/>
      <c r="K131" s="143"/>
      <c r="L131" s="3"/>
      <c r="M131" s="3"/>
      <c r="N131" s="3"/>
      <c r="O131" s="144"/>
      <c r="P131" s="145"/>
      <c r="Q131" s="3"/>
      <c r="R131" s="3"/>
      <c r="S131" s="3"/>
      <c r="T131" s="3"/>
      <c r="U131" s="3"/>
      <c r="V131" s="3"/>
      <c r="W131" s="3"/>
      <c r="X131" s="3"/>
      <c r="Y131" s="3"/>
      <c r="Z131" s="3"/>
      <c r="AA131" s="3"/>
      <c r="AB131" s="3"/>
    </row>
    <row r="132" spans="2:28" ht="18.75" thickBot="1">
      <c r="B132" s="153"/>
      <c r="C132" s="147"/>
      <c r="D132" s="148"/>
      <c r="E132" s="157"/>
      <c r="F132" s="171"/>
      <c r="G132" s="3"/>
      <c r="H132" s="3"/>
      <c r="I132" s="3"/>
      <c r="J132" s="3"/>
      <c r="K132" s="157"/>
      <c r="L132" s="114">
        <v>2.3</v>
      </c>
      <c r="M132" s="204"/>
      <c r="N132" s="3"/>
      <c r="O132" s="150"/>
      <c r="P132" s="151"/>
      <c r="Q132" s="205" t="s">
        <v>202</v>
      </c>
      <c r="R132" s="206" t="s">
        <v>202</v>
      </c>
      <c r="S132" s="206" t="s">
        <v>202</v>
      </c>
      <c r="T132" s="206" t="s">
        <v>225</v>
      </c>
      <c r="U132" s="206"/>
      <c r="V132" s="205"/>
      <c r="W132" s="206"/>
      <c r="X132" s="206"/>
      <c r="Y132" s="206"/>
      <c r="Z132" s="206"/>
      <c r="AA132" s="206"/>
      <c r="AB132" s="206"/>
    </row>
    <row r="133" spans="2:28" ht="18.75" thickBot="1">
      <c r="B133" s="153"/>
      <c r="C133" s="147"/>
      <c r="D133" s="148"/>
      <c r="E133" s="158"/>
      <c r="F133" s="149"/>
      <c r="G133" s="3"/>
      <c r="H133" s="3"/>
      <c r="I133" s="3"/>
      <c r="J133" s="3"/>
      <c r="K133" s="235"/>
      <c r="L133" s="3"/>
      <c r="M133" s="3"/>
      <c r="N133" s="3"/>
      <c r="O133" s="3"/>
      <c r="P133" s="145"/>
      <c r="Q133" s="3"/>
      <c r="R133" s="3"/>
      <c r="S133" s="3"/>
      <c r="T133" s="3"/>
      <c r="U133" s="3"/>
      <c r="V133" s="3"/>
      <c r="W133" s="3"/>
      <c r="X133" s="3"/>
      <c r="Y133" s="3"/>
      <c r="Z133" s="3"/>
      <c r="AA133" s="3"/>
      <c r="AB133" s="3"/>
    </row>
    <row r="134" spans="2:28" ht="34.5" thickBot="1">
      <c r="B134" s="153"/>
      <c r="C134" s="147"/>
      <c r="D134" s="148"/>
      <c r="E134" s="137"/>
      <c r="F134" s="149"/>
      <c r="G134" s="3"/>
      <c r="H134" s="3"/>
      <c r="I134" s="3"/>
      <c r="J134" s="3"/>
      <c r="K134" s="137" t="s">
        <v>140</v>
      </c>
      <c r="L134" s="114">
        <v>3.1</v>
      </c>
      <c r="M134" s="139" t="s">
        <v>226</v>
      </c>
      <c r="N134" s="114"/>
      <c r="O134" s="150" t="s">
        <v>195</v>
      </c>
      <c r="P134" s="151">
        <f>SUM(Q134:AB134)</f>
        <v>1</v>
      </c>
      <c r="Q134" s="205" t="s">
        <v>227</v>
      </c>
      <c r="R134" s="205"/>
      <c r="S134" s="205"/>
      <c r="T134" s="205"/>
      <c r="U134" s="203">
        <v>1</v>
      </c>
      <c r="V134" s="206"/>
      <c r="W134" s="206"/>
      <c r="X134" s="206" t="s">
        <v>202</v>
      </c>
      <c r="Y134" s="206"/>
      <c r="Z134" s="206"/>
      <c r="AA134" s="206"/>
      <c r="AB134" s="206"/>
    </row>
    <row r="135" spans="2:28" ht="18.75" thickBot="1">
      <c r="B135" s="153"/>
      <c r="C135" s="147"/>
      <c r="D135" s="148"/>
      <c r="E135" s="143"/>
      <c r="F135" s="149">
        <v>3</v>
      </c>
      <c r="G135" s="154" t="s">
        <v>228</v>
      </c>
      <c r="H135" s="155"/>
      <c r="I135" s="155"/>
      <c r="J135" s="156"/>
      <c r="K135" s="143"/>
      <c r="L135" s="3"/>
      <c r="M135" s="114"/>
      <c r="N135" s="3"/>
      <c r="O135" s="144"/>
      <c r="P135" s="145"/>
      <c r="Q135" s="3"/>
      <c r="R135" s="3"/>
      <c r="S135" s="3"/>
      <c r="T135" s="3"/>
      <c r="U135" s="3"/>
      <c r="V135" s="3"/>
      <c r="W135" s="3"/>
      <c r="X135" s="3"/>
      <c r="Y135" s="3"/>
      <c r="Z135" s="3"/>
      <c r="AA135" s="3"/>
      <c r="AB135" s="3"/>
    </row>
    <row r="136" spans="2:28" ht="27.75" customHeight="1" thickBot="1">
      <c r="B136" s="153"/>
      <c r="C136" s="147"/>
      <c r="D136" s="148"/>
      <c r="E136" s="143"/>
      <c r="F136" s="149"/>
      <c r="G136" s="3"/>
      <c r="H136" s="3"/>
      <c r="I136" s="3"/>
      <c r="J136" s="3"/>
      <c r="K136" s="143"/>
      <c r="L136" s="114">
        <v>3.2</v>
      </c>
      <c r="M136" s="139" t="s">
        <v>229</v>
      </c>
      <c r="N136" s="3"/>
      <c r="O136" s="150" t="s">
        <v>230</v>
      </c>
      <c r="P136" s="151">
        <f>SUM(Q136:AB136)</f>
        <v>2</v>
      </c>
      <c r="Q136" s="205"/>
      <c r="R136" s="206"/>
      <c r="S136" s="193"/>
      <c r="T136" s="206">
        <v>1</v>
      </c>
      <c r="U136" s="206"/>
      <c r="V136" s="206"/>
      <c r="W136" s="206"/>
      <c r="X136" s="206">
        <v>1</v>
      </c>
      <c r="Y136" s="193"/>
      <c r="Z136" s="206"/>
      <c r="AA136" s="206"/>
      <c r="AB136" s="196"/>
    </row>
    <row r="137" spans="2:28" ht="18.75" thickBot="1">
      <c r="B137" s="153"/>
      <c r="C137" s="147"/>
      <c r="D137" s="148"/>
      <c r="E137" s="143"/>
      <c r="F137" s="149"/>
      <c r="G137" s="3"/>
      <c r="H137" s="3"/>
      <c r="I137" s="3"/>
      <c r="J137" s="3"/>
      <c r="K137" s="143"/>
      <c r="L137" s="3"/>
      <c r="M137" s="3"/>
      <c r="N137" s="3"/>
      <c r="O137" s="144"/>
      <c r="P137" s="145"/>
      <c r="Q137" s="216"/>
      <c r="R137" s="216"/>
      <c r="S137" s="216"/>
      <c r="T137" s="216"/>
      <c r="U137" s="216"/>
      <c r="V137" s="216"/>
      <c r="W137" s="216"/>
      <c r="X137" s="216"/>
      <c r="Y137" s="216"/>
      <c r="Z137" s="216"/>
      <c r="AA137" s="216"/>
      <c r="AB137" s="216"/>
    </row>
    <row r="138" spans="2:28" ht="18.75" thickBot="1">
      <c r="B138" s="153"/>
      <c r="C138" s="147"/>
      <c r="D138" s="148"/>
      <c r="E138" s="157"/>
      <c r="F138" s="149"/>
      <c r="G138" s="3"/>
      <c r="H138" s="3"/>
      <c r="I138" s="3"/>
      <c r="J138" s="3"/>
      <c r="K138" s="157"/>
      <c r="L138" s="114">
        <v>3.3</v>
      </c>
      <c r="M138" s="236"/>
      <c r="N138" s="3"/>
      <c r="O138" s="150"/>
      <c r="P138" s="151"/>
      <c r="Q138" s="205" t="s">
        <v>231</v>
      </c>
      <c r="R138" s="206"/>
      <c r="S138" s="193"/>
      <c r="T138" s="206"/>
      <c r="U138" s="206"/>
      <c r="V138" s="193"/>
      <c r="W138" s="206"/>
      <c r="X138" s="206"/>
      <c r="Y138" s="193"/>
      <c r="Z138" s="206"/>
      <c r="AA138" s="206"/>
      <c r="AB138" s="196"/>
    </row>
    <row r="139" spans="2:28" ht="18.75" thickBot="1">
      <c r="B139" s="3"/>
      <c r="C139" s="167"/>
      <c r="D139" s="148"/>
      <c r="E139" s="168"/>
      <c r="F139" s="149"/>
      <c r="G139" s="3"/>
      <c r="H139" s="3"/>
      <c r="I139" s="3"/>
      <c r="J139" s="3"/>
      <c r="K139" s="169"/>
      <c r="L139" s="3"/>
      <c r="M139" s="3"/>
      <c r="N139" s="3"/>
      <c r="O139" s="3"/>
      <c r="P139" s="3"/>
      <c r="Q139" s="3"/>
      <c r="R139" s="3"/>
      <c r="S139" s="3"/>
      <c r="T139" s="3"/>
      <c r="U139" s="3"/>
      <c r="V139" s="3"/>
      <c r="W139" s="3"/>
      <c r="X139" s="3"/>
      <c r="Y139" s="3"/>
      <c r="Z139" s="3"/>
      <c r="AA139" s="3"/>
      <c r="AB139" s="3"/>
    </row>
    <row r="140" spans="2:28" ht="49.5" customHeight="1" thickBot="1">
      <c r="B140" s="3"/>
      <c r="C140" s="170"/>
      <c r="D140" s="148"/>
      <c r="E140" s="137"/>
      <c r="F140" s="224"/>
      <c r="G140" s="3"/>
      <c r="H140" s="3"/>
      <c r="I140" s="3"/>
      <c r="J140" s="3"/>
      <c r="K140" s="137" t="s">
        <v>140</v>
      </c>
      <c r="L140" s="114">
        <v>4.1</v>
      </c>
      <c r="M140" s="139" t="s">
        <v>232</v>
      </c>
      <c r="N140" s="3"/>
      <c r="O140" s="150" t="s">
        <v>195</v>
      </c>
      <c r="P140" s="151">
        <f>SUM(Q140:AB140)</f>
        <v>3</v>
      </c>
      <c r="Q140" s="205"/>
      <c r="R140" s="160"/>
      <c r="S140" s="160"/>
      <c r="T140" s="160"/>
      <c r="U140" s="160"/>
      <c r="V140" s="206">
        <v>1</v>
      </c>
      <c r="W140" s="160"/>
      <c r="X140" s="159"/>
      <c r="Y140" s="160">
        <v>1</v>
      </c>
      <c r="Z140" s="160"/>
      <c r="AA140" s="160"/>
      <c r="AB140" s="161">
        <v>1</v>
      </c>
    </row>
    <row r="141" spans="2:28" ht="16.5" thickBot="1">
      <c r="B141" s="3"/>
      <c r="C141" s="170"/>
      <c r="D141" s="148"/>
      <c r="E141" s="143"/>
      <c r="F141" s="149">
        <v>4</v>
      </c>
      <c r="G141" s="154" t="s">
        <v>233</v>
      </c>
      <c r="H141" s="155"/>
      <c r="I141" s="155"/>
      <c r="J141" s="155"/>
      <c r="K141" s="143"/>
      <c r="L141" s="3"/>
      <c r="M141" s="114"/>
      <c r="N141" s="3"/>
      <c r="O141" s="144"/>
      <c r="P141" s="145"/>
      <c r="Q141" s="3"/>
      <c r="R141" s="3"/>
      <c r="S141" s="3"/>
      <c r="T141" s="3"/>
      <c r="U141" s="3"/>
      <c r="V141" s="3"/>
      <c r="W141" s="3"/>
      <c r="X141" s="3"/>
      <c r="Y141" s="3"/>
      <c r="Z141" s="3"/>
      <c r="AA141" s="3"/>
      <c r="AB141" s="3"/>
    </row>
    <row r="142" spans="2:28" ht="16.5" thickBot="1">
      <c r="B142" s="3"/>
      <c r="C142" s="170"/>
      <c r="D142" s="172"/>
      <c r="E142" s="157"/>
      <c r="F142" s="210"/>
      <c r="G142" s="3"/>
      <c r="H142" s="3"/>
      <c r="I142" s="3"/>
      <c r="J142" s="3"/>
      <c r="K142" s="157"/>
      <c r="L142" s="114">
        <v>4.2</v>
      </c>
      <c r="M142" s="204"/>
      <c r="N142" s="3"/>
      <c r="O142" s="150"/>
      <c r="P142" s="151"/>
      <c r="Q142" s="203"/>
      <c r="R142" s="203"/>
      <c r="S142" s="203"/>
      <c r="T142" s="203"/>
      <c r="U142" s="203"/>
      <c r="V142" s="203"/>
      <c r="W142" s="203"/>
      <c r="X142" s="203"/>
      <c r="Y142" s="203"/>
      <c r="Z142" s="203"/>
      <c r="AA142" s="203"/>
      <c r="AB142" s="203"/>
    </row>
    <row r="143" spans="2:28" ht="15.75" thickBot="1">
      <c r="B143" s="3"/>
      <c r="C143" s="170"/>
      <c r="D143" s="172"/>
      <c r="E143" s="172"/>
      <c r="F143" s="171"/>
      <c r="G143" s="3"/>
      <c r="H143" s="3"/>
      <c r="I143" s="3"/>
      <c r="J143" s="3"/>
      <c r="K143" s="3"/>
      <c r="L143" s="3"/>
      <c r="M143" s="3"/>
      <c r="N143" s="3"/>
      <c r="O143" s="144"/>
      <c r="P143" s="145"/>
      <c r="Q143" s="3"/>
      <c r="R143" s="3"/>
      <c r="S143" s="3"/>
      <c r="T143" s="3"/>
      <c r="U143" s="3"/>
      <c r="V143" s="3"/>
      <c r="W143" s="3"/>
      <c r="X143" s="3"/>
      <c r="Y143" s="3"/>
      <c r="Z143" s="3"/>
      <c r="AA143" s="3"/>
      <c r="AB143" s="3"/>
    </row>
    <row r="144" spans="2:28" ht="52.5" customHeight="1" thickBot="1">
      <c r="B144" s="3"/>
      <c r="C144" s="170"/>
      <c r="D144" s="172"/>
      <c r="E144" s="220"/>
      <c r="F144" s="134"/>
      <c r="G144" s="114"/>
      <c r="H144" s="114"/>
      <c r="I144" s="114"/>
      <c r="J144" s="114"/>
      <c r="K144" s="220" t="s">
        <v>140</v>
      </c>
      <c r="L144" s="114">
        <v>5.1</v>
      </c>
      <c r="M144" s="139" t="s">
        <v>234</v>
      </c>
      <c r="N144" s="3"/>
      <c r="O144" s="150" t="s">
        <v>195</v>
      </c>
      <c r="P144" s="151">
        <f>SUM(Q144:AB144)</f>
        <v>3</v>
      </c>
      <c r="Q144" s="205" t="s">
        <v>202</v>
      </c>
      <c r="R144" s="205"/>
      <c r="S144" s="205"/>
      <c r="T144" s="205"/>
      <c r="U144" s="205"/>
      <c r="V144" s="193">
        <v>1</v>
      </c>
      <c r="W144" s="206"/>
      <c r="X144" s="206"/>
      <c r="Y144" s="206">
        <v>1</v>
      </c>
      <c r="Z144" s="206"/>
      <c r="AA144" s="206"/>
      <c r="AB144" s="196">
        <v>1</v>
      </c>
    </row>
    <row r="145" spans="2:28" ht="16.5" thickBot="1">
      <c r="B145" s="3"/>
      <c r="C145" s="170"/>
      <c r="D145" s="172"/>
      <c r="E145" s="221"/>
      <c r="F145" s="149">
        <v>5</v>
      </c>
      <c r="G145" s="154" t="s">
        <v>235</v>
      </c>
      <c r="H145" s="155"/>
      <c r="I145" s="155"/>
      <c r="J145" s="155"/>
      <c r="K145" s="221"/>
      <c r="L145" s="3"/>
      <c r="M145" s="114"/>
      <c r="N145" s="3"/>
      <c r="O145" s="3"/>
      <c r="P145" s="145"/>
      <c r="Q145" s="3"/>
      <c r="R145" s="3"/>
      <c r="S145" s="3"/>
      <c r="T145" s="3"/>
      <c r="U145" s="3"/>
      <c r="V145" s="3"/>
      <c r="W145" s="3"/>
      <c r="X145" s="3"/>
      <c r="Y145" s="3"/>
      <c r="Z145" s="3"/>
      <c r="AA145" s="3"/>
      <c r="AB145" s="3"/>
    </row>
    <row r="146" spans="2:28" ht="16.5" thickBot="1">
      <c r="B146" s="3"/>
      <c r="C146" s="170"/>
      <c r="D146" s="172"/>
      <c r="E146" s="222"/>
      <c r="F146" s="210"/>
      <c r="G146" s="3"/>
      <c r="H146" s="3"/>
      <c r="I146" s="3"/>
      <c r="J146" s="3"/>
      <c r="K146" s="222"/>
      <c r="L146" s="114">
        <v>5.2</v>
      </c>
      <c r="M146" s="204"/>
      <c r="N146" s="3"/>
      <c r="O146" s="202"/>
      <c r="P146" s="151"/>
      <c r="Q146" s="205"/>
      <c r="R146" s="205"/>
      <c r="S146" s="205"/>
      <c r="T146" s="205"/>
      <c r="U146" s="205"/>
      <c r="V146" s="205"/>
      <c r="W146" s="205"/>
      <c r="X146" s="205"/>
      <c r="Y146" s="205" t="s">
        <v>202</v>
      </c>
      <c r="Z146" s="205" t="s">
        <v>202</v>
      </c>
      <c r="AA146" s="205"/>
      <c r="AB146" s="205"/>
    </row>
    <row r="147" spans="2:28" ht="16.5" thickBot="1">
      <c r="B147" s="3"/>
      <c r="C147" s="170"/>
      <c r="D147" s="172"/>
      <c r="E147" s="172"/>
      <c r="F147" s="149"/>
      <c r="G147" s="3"/>
      <c r="H147" s="3"/>
      <c r="I147" s="3"/>
      <c r="J147" s="3"/>
      <c r="K147" s="3"/>
      <c r="L147" s="3"/>
      <c r="M147" s="3"/>
      <c r="N147" s="3"/>
      <c r="O147" s="3"/>
      <c r="P147" s="3"/>
      <c r="Q147" s="3"/>
      <c r="R147" s="3"/>
      <c r="S147" s="3"/>
      <c r="T147" s="3"/>
      <c r="U147" s="3"/>
      <c r="V147" s="3"/>
      <c r="W147" s="3"/>
      <c r="X147" s="3"/>
      <c r="Y147" s="3"/>
      <c r="Z147" s="3"/>
      <c r="AA147" s="3"/>
      <c r="AB147" s="3"/>
    </row>
    <row r="148" spans="2:28" ht="33" customHeight="1" thickBot="1">
      <c r="B148" s="3"/>
      <c r="C148" s="170"/>
      <c r="D148" s="172"/>
      <c r="E148" s="137"/>
      <c r="F148" s="149"/>
      <c r="G148" s="3"/>
      <c r="H148" s="3"/>
      <c r="I148" s="3"/>
      <c r="J148" s="3"/>
      <c r="K148" s="137" t="s">
        <v>140</v>
      </c>
      <c r="L148" s="114">
        <v>6.1</v>
      </c>
      <c r="M148" s="139" t="s">
        <v>236</v>
      </c>
      <c r="N148" s="3"/>
      <c r="O148" s="150" t="s">
        <v>195</v>
      </c>
      <c r="P148" s="151">
        <f>SUM(Q148:AB148)</f>
        <v>1</v>
      </c>
      <c r="Q148" s="205" t="s">
        <v>202</v>
      </c>
      <c r="R148" s="205" t="s">
        <v>202</v>
      </c>
      <c r="S148" s="205" t="s">
        <v>202</v>
      </c>
      <c r="T148" s="205" t="s">
        <v>202</v>
      </c>
      <c r="U148" s="205" t="s">
        <v>202</v>
      </c>
      <c r="V148" s="205"/>
      <c r="W148" s="205" t="s">
        <v>202</v>
      </c>
      <c r="X148" s="205" t="s">
        <v>202</v>
      </c>
      <c r="Y148" s="205">
        <v>1</v>
      </c>
      <c r="Z148" s="205" t="s">
        <v>202</v>
      </c>
      <c r="AA148" s="205"/>
      <c r="AB148" s="205"/>
    </row>
    <row r="149" spans="2:28" ht="16.5" thickBot="1">
      <c r="B149" s="3"/>
      <c r="C149" s="170"/>
      <c r="D149" s="172"/>
      <c r="E149" s="143"/>
      <c r="F149" s="149"/>
      <c r="G149" s="3"/>
      <c r="H149" s="3"/>
      <c r="I149" s="3"/>
      <c r="J149" s="3"/>
      <c r="K149" s="143"/>
      <c r="L149" s="3"/>
      <c r="M149" s="114"/>
      <c r="N149" s="3"/>
      <c r="O149" s="146"/>
      <c r="P149" s="145"/>
      <c r="Q149" s="3" t="s">
        <v>202</v>
      </c>
      <c r="R149" s="3"/>
      <c r="S149" s="3"/>
      <c r="T149" s="3"/>
      <c r="U149" s="3"/>
      <c r="V149" s="3"/>
      <c r="W149" s="3"/>
      <c r="X149" s="3"/>
      <c r="Y149" s="3"/>
      <c r="Z149" s="3"/>
      <c r="AA149" s="3"/>
      <c r="AB149" s="3"/>
    </row>
    <row r="150" spans="2:28" ht="31.5" customHeight="1" thickBot="1">
      <c r="B150" s="3"/>
      <c r="C150" s="170"/>
      <c r="D150" s="172"/>
      <c r="E150" s="143"/>
      <c r="F150" s="149">
        <v>6</v>
      </c>
      <c r="G150" s="154" t="s">
        <v>237</v>
      </c>
      <c r="H150" s="155"/>
      <c r="I150" s="155"/>
      <c r="J150" s="155"/>
      <c r="K150" s="143"/>
      <c r="L150" s="114">
        <v>6.2</v>
      </c>
      <c r="M150" s="139" t="s">
        <v>238</v>
      </c>
      <c r="N150" s="3"/>
      <c r="O150" s="150" t="s">
        <v>148</v>
      </c>
      <c r="P150" s="151">
        <f>SUM(Q150:AB150)</f>
        <v>76</v>
      </c>
      <c r="Q150" s="199" t="s">
        <v>202</v>
      </c>
      <c r="R150" s="200" t="s">
        <v>202</v>
      </c>
      <c r="S150" s="193">
        <v>19</v>
      </c>
      <c r="T150" s="200"/>
      <c r="U150" s="200"/>
      <c r="V150" s="193">
        <v>19</v>
      </c>
      <c r="W150" s="200"/>
      <c r="X150" s="200"/>
      <c r="Y150" s="193">
        <v>19</v>
      </c>
      <c r="Z150" s="200"/>
      <c r="AA150" s="200"/>
      <c r="AB150" s="196">
        <v>19</v>
      </c>
    </row>
    <row r="151" spans="2:28" ht="16.5" thickBot="1">
      <c r="B151" s="3"/>
      <c r="C151" s="170"/>
      <c r="D151" s="172"/>
      <c r="E151" s="143"/>
      <c r="F151" s="149"/>
      <c r="G151" s="3"/>
      <c r="H151" s="3"/>
      <c r="I151" s="3"/>
      <c r="J151" s="3"/>
      <c r="K151" s="143"/>
      <c r="L151" s="3"/>
      <c r="M151" s="3"/>
      <c r="N151" s="3"/>
      <c r="O151" s="146"/>
      <c r="P151" s="145"/>
      <c r="Q151" s="3"/>
      <c r="R151" s="3"/>
      <c r="S151" s="3"/>
      <c r="T151" s="3"/>
      <c r="U151" s="3"/>
      <c r="V151" s="3"/>
      <c r="W151" s="3"/>
      <c r="X151" s="3"/>
      <c r="Y151" s="3"/>
      <c r="Z151" s="3"/>
      <c r="AA151" s="3"/>
      <c r="AB151" s="3"/>
    </row>
    <row r="152" spans="2:28" ht="16.5" thickBot="1">
      <c r="B152" s="3"/>
      <c r="C152" s="170"/>
      <c r="D152" s="172"/>
      <c r="E152" s="157"/>
      <c r="F152" s="149"/>
      <c r="G152" s="3"/>
      <c r="H152" s="3"/>
      <c r="I152" s="3"/>
      <c r="J152" s="3"/>
      <c r="K152" s="157"/>
      <c r="L152" s="114">
        <v>6.3</v>
      </c>
      <c r="M152" s="204"/>
      <c r="N152" s="3"/>
      <c r="O152" s="150"/>
      <c r="P152" s="151"/>
      <c r="Q152" s="203"/>
      <c r="R152" s="203"/>
      <c r="S152" s="203"/>
      <c r="T152" s="203"/>
      <c r="U152" s="203"/>
      <c r="V152" s="203"/>
      <c r="W152" s="203"/>
      <c r="X152" s="203"/>
      <c r="Y152" s="203"/>
      <c r="Z152" s="203"/>
      <c r="AA152" s="203"/>
      <c r="AB152" s="203"/>
    </row>
    <row r="153" spans="2:28" ht="16.5" thickBot="1">
      <c r="B153" s="3"/>
      <c r="C153" s="170"/>
      <c r="D153" s="172"/>
      <c r="E153" s="172"/>
      <c r="F153" s="149"/>
      <c r="G153" s="3"/>
      <c r="H153" s="3"/>
      <c r="I153" s="3"/>
      <c r="J153" s="3"/>
      <c r="K153" s="169"/>
      <c r="L153" s="3"/>
      <c r="M153" s="3"/>
      <c r="N153" s="3"/>
      <c r="O153" s="146"/>
      <c r="P153" s="145"/>
      <c r="Q153" s="3"/>
      <c r="R153" s="3"/>
      <c r="S153" s="3"/>
      <c r="T153" s="3"/>
      <c r="U153" s="3"/>
      <c r="V153" s="3"/>
      <c r="W153" s="3"/>
      <c r="X153" s="3"/>
      <c r="Y153" s="3"/>
      <c r="Z153" s="3"/>
      <c r="AA153" s="3"/>
      <c r="AB153" s="3"/>
    </row>
    <row r="154" spans="2:28" ht="25.5" customHeight="1" thickBot="1">
      <c r="B154" s="3"/>
      <c r="C154" s="170"/>
      <c r="D154" s="172"/>
      <c r="E154" s="137"/>
      <c r="F154" s="224"/>
      <c r="G154" s="3"/>
      <c r="H154" s="3"/>
      <c r="I154" s="3"/>
      <c r="J154" s="3"/>
      <c r="K154" s="137" t="s">
        <v>140</v>
      </c>
      <c r="L154" s="114">
        <v>7.1</v>
      </c>
      <c r="M154" s="139" t="s">
        <v>239</v>
      </c>
      <c r="N154" s="3"/>
      <c r="O154" s="150" t="s">
        <v>199</v>
      </c>
      <c r="P154" s="151">
        <f>SUM(Q154:AB154)</f>
        <v>5</v>
      </c>
      <c r="Q154" s="205"/>
      <c r="R154" s="206"/>
      <c r="S154" s="193"/>
      <c r="T154" s="206">
        <v>2</v>
      </c>
      <c r="U154" s="206"/>
      <c r="V154" s="193"/>
      <c r="W154" s="206"/>
      <c r="X154" s="206">
        <v>2</v>
      </c>
      <c r="Y154" s="193"/>
      <c r="Z154" s="206"/>
      <c r="AA154" s="206">
        <v>1</v>
      </c>
      <c r="AB154" s="196"/>
    </row>
    <row r="155" spans="2:28" ht="16.5" thickBot="1">
      <c r="B155" s="3"/>
      <c r="C155" s="170"/>
      <c r="D155" s="172"/>
      <c r="E155" s="143"/>
      <c r="F155" s="149">
        <v>7</v>
      </c>
      <c r="G155" s="154" t="s">
        <v>240</v>
      </c>
      <c r="H155" s="155"/>
      <c r="I155" s="155"/>
      <c r="J155" s="156"/>
      <c r="K155" s="143"/>
      <c r="L155" s="3"/>
      <c r="M155" s="114"/>
      <c r="N155" s="3"/>
      <c r="O155" s="114"/>
      <c r="P155" s="114"/>
      <c r="Q155" s="3"/>
      <c r="R155" s="3"/>
      <c r="S155" s="3"/>
      <c r="T155" s="3"/>
      <c r="U155" s="3"/>
      <c r="V155" s="3"/>
      <c r="W155" s="3"/>
      <c r="X155" s="3"/>
      <c r="Y155" s="3"/>
      <c r="Z155" s="3"/>
      <c r="AA155" s="3"/>
      <c r="AB155" s="3"/>
    </row>
    <row r="156" spans="2:28" ht="16.5" thickBot="1">
      <c r="B156" s="3"/>
      <c r="C156" s="170"/>
      <c r="D156" s="172"/>
      <c r="E156" s="157"/>
      <c r="F156" s="210"/>
      <c r="G156" s="3"/>
      <c r="H156" s="3"/>
      <c r="I156" s="3"/>
      <c r="J156" s="3"/>
      <c r="K156" s="157"/>
      <c r="L156" s="114">
        <v>7.2</v>
      </c>
      <c r="M156" s="204"/>
      <c r="N156" s="3"/>
      <c r="O156" s="150"/>
      <c r="P156" s="151"/>
      <c r="Q156" s="205"/>
      <c r="R156" s="206"/>
      <c r="S156" s="193"/>
      <c r="T156" s="206"/>
      <c r="U156" s="206"/>
      <c r="V156" s="193"/>
      <c r="W156" s="206"/>
      <c r="X156" s="206"/>
      <c r="Y156" s="193"/>
      <c r="Z156" s="206"/>
      <c r="AA156" s="206"/>
      <c r="AB156" s="196"/>
    </row>
    <row r="157" spans="2:28" ht="15">
      <c r="B157" s="3"/>
      <c r="C157" s="170"/>
      <c r="D157" s="172"/>
      <c r="E157" s="172"/>
      <c r="F157" s="171"/>
      <c r="G157" s="3"/>
      <c r="H157" s="3"/>
      <c r="I157" s="3"/>
      <c r="J157" s="3"/>
      <c r="K157" s="3"/>
      <c r="L157" s="3"/>
      <c r="M157" s="3"/>
      <c r="N157" s="3"/>
      <c r="O157" s="114"/>
      <c r="P157" s="114"/>
      <c r="Q157" s="114"/>
      <c r="R157" s="114"/>
      <c r="S157" s="114"/>
      <c r="T157" s="114"/>
      <c r="U157" s="114"/>
      <c r="V157" s="114"/>
      <c r="W157" s="114"/>
      <c r="X157" s="114"/>
      <c r="Y157" s="114"/>
      <c r="Z157" s="114"/>
      <c r="AA157" s="114"/>
      <c r="AB157" s="114"/>
    </row>
    <row r="160" spans="2:28" ht="15.75">
      <c r="B160" s="120" t="s">
        <v>67</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row>
    <row r="161" spans="2:28" ht="15.75">
      <c r="B161" s="120" t="s">
        <v>241</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row>
    <row r="162" spans="2:28" ht="12.75">
      <c r="B162" s="1"/>
      <c r="C162" s="2" t="s">
        <v>0</v>
      </c>
      <c r="D162" s="2"/>
      <c r="E162" s="2"/>
      <c r="F162" s="2"/>
      <c r="G162" s="2"/>
      <c r="H162" s="2"/>
      <c r="I162" s="2"/>
      <c r="J162" s="2"/>
      <c r="K162" s="3"/>
      <c r="L162" s="3"/>
      <c r="M162" s="3"/>
      <c r="N162" s="3"/>
      <c r="O162" s="3"/>
      <c r="P162" s="3"/>
      <c r="Q162" s="3"/>
      <c r="R162" s="3"/>
      <c r="S162" s="3"/>
      <c r="T162" s="3"/>
      <c r="U162" s="3"/>
      <c r="V162" s="3"/>
      <c r="W162" s="3"/>
      <c r="X162" s="3"/>
      <c r="Y162" s="3"/>
      <c r="Z162" s="3"/>
      <c r="AA162" s="3"/>
      <c r="AB162" s="3"/>
    </row>
    <row r="163" spans="2:28" ht="12.75">
      <c r="B163" s="1"/>
      <c r="C163" s="2"/>
      <c r="D163" s="2"/>
      <c r="E163" s="2"/>
      <c r="F163" s="2"/>
      <c r="G163" s="2"/>
      <c r="H163" s="2"/>
      <c r="I163" s="2"/>
      <c r="J163" s="2"/>
      <c r="K163" s="3"/>
      <c r="L163" s="3"/>
      <c r="M163" s="3"/>
      <c r="N163" s="3"/>
      <c r="O163" s="3"/>
      <c r="P163" s="3"/>
      <c r="Q163" s="3"/>
      <c r="R163" s="3"/>
      <c r="S163" s="3"/>
      <c r="T163" s="3"/>
      <c r="U163" s="3"/>
      <c r="V163" s="3"/>
      <c r="W163" s="3"/>
      <c r="X163" s="3"/>
      <c r="Y163" s="3"/>
      <c r="Z163" s="3"/>
      <c r="AA163" s="3"/>
      <c r="AB163" s="3"/>
    </row>
    <row r="164" spans="2:28" ht="12.75">
      <c r="B164" s="1"/>
      <c r="C164" s="2" t="s">
        <v>1</v>
      </c>
      <c r="D164" s="2"/>
      <c r="E164" s="2"/>
      <c r="F164" s="2"/>
      <c r="G164" s="2"/>
      <c r="H164" s="2"/>
      <c r="I164" s="2"/>
      <c r="J164" s="2"/>
      <c r="K164" s="3"/>
      <c r="L164" s="3"/>
      <c r="M164" s="3"/>
      <c r="N164" s="3"/>
      <c r="O164" s="3"/>
      <c r="P164" s="3"/>
      <c r="Q164" s="3"/>
      <c r="R164" s="3" t="s">
        <v>123</v>
      </c>
      <c r="S164" s="3"/>
      <c r="T164" s="3"/>
      <c r="U164" s="3"/>
      <c r="V164" s="3"/>
      <c r="W164" s="3"/>
      <c r="X164" s="3"/>
      <c r="Y164" s="3"/>
      <c r="Z164" s="3"/>
      <c r="AA164" s="3"/>
      <c r="AB164" s="3"/>
    </row>
    <row r="165" spans="2:28" ht="13.5" thickBot="1">
      <c r="B165" s="5"/>
      <c r="C165" s="6" t="s">
        <v>124</v>
      </c>
      <c r="D165" s="6"/>
      <c r="E165" s="6"/>
      <c r="F165" s="6"/>
      <c r="G165" s="6"/>
      <c r="H165" s="6"/>
      <c r="I165" s="6"/>
      <c r="J165" s="6"/>
      <c r="K165" s="6"/>
      <c r="L165" s="6"/>
      <c r="M165" s="6"/>
      <c r="N165" s="7"/>
      <c r="O165" s="3"/>
      <c r="P165" s="3"/>
      <c r="Q165" s="3"/>
      <c r="R165" s="3"/>
      <c r="S165" s="3"/>
      <c r="T165" s="3"/>
      <c r="U165" s="3"/>
      <c r="V165" s="3"/>
      <c r="W165" s="3"/>
      <c r="X165" s="3"/>
      <c r="Y165" s="3"/>
      <c r="Z165" s="3"/>
      <c r="AA165" s="3"/>
      <c r="AB165" s="3"/>
    </row>
    <row r="166" spans="2:28" ht="26.25" customHeight="1" thickBot="1">
      <c r="B166" s="1"/>
      <c r="C166" s="114"/>
      <c r="D166" s="132"/>
      <c r="E166" s="133" t="s">
        <v>125</v>
      </c>
      <c r="F166" s="134"/>
      <c r="G166" s="114"/>
      <c r="H166" s="114"/>
      <c r="I166" s="114"/>
      <c r="J166" s="114"/>
      <c r="K166" s="114"/>
      <c r="L166" s="114"/>
      <c r="M166" s="114"/>
      <c r="N166" s="3"/>
      <c r="O166" s="188" t="s">
        <v>126</v>
      </c>
      <c r="P166" s="189" t="s">
        <v>127</v>
      </c>
      <c r="Q166" s="190" t="s">
        <v>128</v>
      </c>
      <c r="R166" s="190" t="s">
        <v>129</v>
      </c>
      <c r="S166" s="190" t="s">
        <v>130</v>
      </c>
      <c r="T166" s="190" t="s">
        <v>131</v>
      </c>
      <c r="U166" s="190" t="s">
        <v>132</v>
      </c>
      <c r="V166" s="190" t="s">
        <v>133</v>
      </c>
      <c r="W166" s="190" t="s">
        <v>134</v>
      </c>
      <c r="X166" s="190" t="s">
        <v>135</v>
      </c>
      <c r="Y166" s="190" t="s">
        <v>136</v>
      </c>
      <c r="Z166" s="190" t="s">
        <v>137</v>
      </c>
      <c r="AA166" s="190" t="s">
        <v>138</v>
      </c>
      <c r="AB166" s="237" t="s">
        <v>139</v>
      </c>
    </row>
    <row r="167" spans="2:28" ht="34.5" customHeight="1" thickBot="1">
      <c r="B167" s="1"/>
      <c r="C167" s="114"/>
      <c r="D167" s="132"/>
      <c r="E167" s="137"/>
      <c r="F167" s="134"/>
      <c r="G167" s="114"/>
      <c r="H167" s="114"/>
      <c r="I167" s="114"/>
      <c r="J167" s="114"/>
      <c r="K167" s="137" t="s">
        <v>140</v>
      </c>
      <c r="L167" s="114">
        <v>1.1</v>
      </c>
      <c r="M167" s="150" t="s">
        <v>242</v>
      </c>
      <c r="N167" s="3"/>
      <c r="O167" s="238" t="s">
        <v>222</v>
      </c>
      <c r="P167" s="151">
        <f>SUM(Q167:AB167)</f>
        <v>4000</v>
      </c>
      <c r="Q167" s="203"/>
      <c r="R167" s="203"/>
      <c r="S167" s="203">
        <v>1000</v>
      </c>
      <c r="T167" s="203"/>
      <c r="U167" s="203"/>
      <c r="V167" s="203">
        <v>1000</v>
      </c>
      <c r="W167" s="203"/>
      <c r="X167" s="203"/>
      <c r="Y167" s="203">
        <v>1000</v>
      </c>
      <c r="Z167" s="203"/>
      <c r="AA167" s="203"/>
      <c r="AB167" s="203">
        <v>1000</v>
      </c>
    </row>
    <row r="168" spans="2:28" ht="16.5" thickBot="1">
      <c r="B168" s="1"/>
      <c r="C168" s="114"/>
      <c r="D168" s="132"/>
      <c r="E168" s="175"/>
      <c r="F168" s="149">
        <v>1</v>
      </c>
      <c r="G168" s="154" t="s">
        <v>243</v>
      </c>
      <c r="H168" s="184"/>
      <c r="I168" s="184"/>
      <c r="J168" s="184"/>
      <c r="K168" s="175"/>
      <c r="L168" s="3"/>
      <c r="M168" s="162"/>
      <c r="N168" s="3"/>
      <c r="O168" s="3"/>
      <c r="P168" s="145"/>
      <c r="Q168" s="3"/>
      <c r="R168" s="3"/>
      <c r="S168" s="3"/>
      <c r="T168" s="3"/>
      <c r="U168" s="3"/>
      <c r="V168" s="3"/>
      <c r="W168" s="3"/>
      <c r="X168" s="3"/>
      <c r="Y168" s="3"/>
      <c r="Z168" s="3"/>
      <c r="AA168" s="3"/>
      <c r="AB168" s="3"/>
    </row>
    <row r="169" spans="2:28" ht="18.75" thickBot="1">
      <c r="B169" s="147"/>
      <c r="C169" s="147"/>
      <c r="D169" s="148" t="s">
        <v>143</v>
      </c>
      <c r="E169" s="176"/>
      <c r="F169" s="149"/>
      <c r="G169" s="3"/>
      <c r="H169" s="3"/>
      <c r="I169" s="3"/>
      <c r="J169" s="3"/>
      <c r="K169" s="176"/>
      <c r="L169" s="114">
        <v>1.2</v>
      </c>
      <c r="M169" s="139" t="s">
        <v>145</v>
      </c>
      <c r="N169" s="3"/>
      <c r="O169" s="239" t="s">
        <v>145</v>
      </c>
      <c r="P169" s="151">
        <f>SUM(Q169:AB169)</f>
        <v>4</v>
      </c>
      <c r="Q169" s="203"/>
      <c r="R169" s="203"/>
      <c r="S169" s="203">
        <v>1</v>
      </c>
      <c r="T169" s="203"/>
      <c r="U169" s="203"/>
      <c r="V169" s="203">
        <v>1</v>
      </c>
      <c r="W169" s="203"/>
      <c r="X169" s="203"/>
      <c r="Y169" s="203">
        <v>1</v>
      </c>
      <c r="Z169" s="203"/>
      <c r="AA169" s="203"/>
      <c r="AB169" s="203">
        <v>1</v>
      </c>
    </row>
    <row r="170" spans="2:28" ht="12" customHeight="1" thickBot="1">
      <c r="B170" s="153"/>
      <c r="C170" s="147"/>
      <c r="D170" s="148"/>
      <c r="E170" s="158"/>
      <c r="F170" s="149"/>
      <c r="G170" s="3"/>
      <c r="H170" s="3"/>
      <c r="I170" s="3"/>
      <c r="J170" s="3"/>
      <c r="K170" s="3"/>
      <c r="L170" s="3"/>
      <c r="M170" s="144"/>
      <c r="N170" s="3"/>
      <c r="O170" s="3"/>
      <c r="P170" s="145"/>
      <c r="Q170" s="3"/>
      <c r="R170" s="3"/>
      <c r="S170" s="3"/>
      <c r="T170" s="3"/>
      <c r="U170" s="3"/>
      <c r="V170" s="3"/>
      <c r="W170" s="3"/>
      <c r="X170" s="3"/>
      <c r="Y170" s="3"/>
      <c r="Z170" s="3"/>
      <c r="AA170" s="3"/>
      <c r="AB170" s="3"/>
    </row>
    <row r="171" spans="2:28" ht="18.75" thickBot="1">
      <c r="B171" s="153"/>
      <c r="C171" s="147"/>
      <c r="D171" s="148"/>
      <c r="E171" s="137"/>
      <c r="F171" s="149"/>
      <c r="G171" s="3"/>
      <c r="H171" s="3"/>
      <c r="I171" s="3"/>
      <c r="J171" s="3"/>
      <c r="K171" s="137" t="s">
        <v>140</v>
      </c>
      <c r="L171" s="3"/>
      <c r="M171" s="144"/>
      <c r="N171" s="3"/>
      <c r="O171" s="3"/>
      <c r="P171" s="145"/>
      <c r="Q171" s="3"/>
      <c r="R171" s="3"/>
      <c r="S171" s="3"/>
      <c r="T171" s="3"/>
      <c r="U171" s="3"/>
      <c r="V171" s="3"/>
      <c r="W171" s="3"/>
      <c r="X171" s="3"/>
      <c r="Y171" s="3"/>
      <c r="Z171" s="3"/>
      <c r="AA171" s="3"/>
      <c r="AB171" s="3"/>
    </row>
    <row r="172" spans="2:28" ht="23.25" thickBot="1">
      <c r="B172" s="153"/>
      <c r="C172" s="147"/>
      <c r="D172" s="148"/>
      <c r="E172" s="240"/>
      <c r="F172" s="149"/>
      <c r="G172" s="3"/>
      <c r="H172" s="3"/>
      <c r="I172" s="3"/>
      <c r="J172" s="3"/>
      <c r="K172" s="240"/>
      <c r="L172" s="114">
        <v>2.1</v>
      </c>
      <c r="M172" s="139" t="s">
        <v>244</v>
      </c>
      <c r="N172" s="3"/>
      <c r="O172" s="239" t="s">
        <v>178</v>
      </c>
      <c r="P172" s="151">
        <f>SUM(Q172:AB172)</f>
        <v>4</v>
      </c>
      <c r="Q172" s="203"/>
      <c r="R172" s="203"/>
      <c r="S172" s="203">
        <v>1</v>
      </c>
      <c r="T172" s="203"/>
      <c r="U172" s="203"/>
      <c r="V172" s="203">
        <v>1</v>
      </c>
      <c r="W172" s="203"/>
      <c r="X172" s="203"/>
      <c r="Y172" s="203">
        <v>1</v>
      </c>
      <c r="Z172" s="203"/>
      <c r="AA172" s="203"/>
      <c r="AB172" s="203">
        <v>1</v>
      </c>
    </row>
    <row r="173" spans="2:28" ht="18.75" thickBot="1">
      <c r="B173" s="153"/>
      <c r="C173" s="147"/>
      <c r="D173" s="148"/>
      <c r="E173" s="240"/>
      <c r="F173" s="149">
        <v>2</v>
      </c>
      <c r="G173" s="154" t="s">
        <v>245</v>
      </c>
      <c r="H173" s="184"/>
      <c r="I173" s="184"/>
      <c r="J173" s="184"/>
      <c r="K173" s="240"/>
      <c r="L173" s="3"/>
      <c r="M173" s="162"/>
      <c r="N173" s="3"/>
      <c r="O173" s="3"/>
      <c r="P173" s="145"/>
      <c r="Q173" s="3"/>
      <c r="R173" s="3"/>
      <c r="S173" s="3"/>
      <c r="T173" s="3"/>
      <c r="U173" s="3"/>
      <c r="V173" s="3"/>
      <c r="W173" s="3"/>
      <c r="X173" s="3"/>
      <c r="Y173" s="3"/>
      <c r="Z173" s="3"/>
      <c r="AA173" s="3"/>
      <c r="AB173" s="3"/>
    </row>
    <row r="174" spans="2:28" ht="18.75" thickBot="1">
      <c r="B174" s="153"/>
      <c r="C174" s="147"/>
      <c r="D174" s="148"/>
      <c r="E174" s="241"/>
      <c r="F174" s="210"/>
      <c r="G174" s="3"/>
      <c r="H174" s="3"/>
      <c r="I174" s="3"/>
      <c r="J174" s="3"/>
      <c r="K174" s="241"/>
      <c r="L174" s="114">
        <v>2.2</v>
      </c>
      <c r="M174" s="204"/>
      <c r="N174" s="3"/>
      <c r="O174" s="204"/>
      <c r="P174" s="151"/>
      <c r="Q174" s="203"/>
      <c r="R174" s="203"/>
      <c r="S174" s="203"/>
      <c r="T174" s="203"/>
      <c r="U174" s="203"/>
      <c r="V174" s="203"/>
      <c r="W174" s="203"/>
      <c r="X174" s="203"/>
      <c r="Y174" s="203"/>
      <c r="Z174" s="203"/>
      <c r="AA174" s="203"/>
      <c r="AB174" s="203"/>
    </row>
    <row r="175" spans="2:28" ht="18.75" thickBot="1">
      <c r="B175" s="3"/>
      <c r="C175" s="167"/>
      <c r="D175" s="148"/>
      <c r="E175" s="168"/>
      <c r="F175" s="149"/>
      <c r="G175" s="3"/>
      <c r="H175" s="3"/>
      <c r="I175" s="3"/>
      <c r="J175" s="3"/>
      <c r="K175" s="169"/>
      <c r="L175" s="3"/>
      <c r="M175" s="144"/>
      <c r="N175" s="3"/>
      <c r="O175" s="3"/>
      <c r="P175" s="145"/>
      <c r="Q175" s="3"/>
      <c r="R175" s="3"/>
      <c r="S175" s="3"/>
      <c r="T175" s="3"/>
      <c r="U175" s="3"/>
      <c r="V175" s="3"/>
      <c r="W175" s="3"/>
      <c r="X175" s="3"/>
      <c r="Y175" s="3"/>
      <c r="Z175" s="3"/>
      <c r="AA175" s="3"/>
      <c r="AB175" s="3"/>
    </row>
    <row r="176" spans="2:28" ht="39.75" customHeight="1" thickBot="1">
      <c r="B176" s="3"/>
      <c r="C176" s="170"/>
      <c r="D176" s="148"/>
      <c r="E176" s="137"/>
      <c r="F176" s="171"/>
      <c r="G176" s="3"/>
      <c r="H176" s="3"/>
      <c r="I176" s="3"/>
      <c r="J176" s="3"/>
      <c r="K176" s="137" t="s">
        <v>140</v>
      </c>
      <c r="L176" s="114">
        <v>3.1</v>
      </c>
      <c r="M176" s="139" t="s">
        <v>246</v>
      </c>
      <c r="N176" s="3"/>
      <c r="O176" s="239" t="s">
        <v>247</v>
      </c>
      <c r="P176" s="151">
        <f>SUM(Q176:AB176)</f>
        <v>50</v>
      </c>
      <c r="Q176" s="203"/>
      <c r="R176" s="203"/>
      <c r="S176" s="203">
        <v>12</v>
      </c>
      <c r="T176" s="203"/>
      <c r="U176" s="203"/>
      <c r="V176" s="203">
        <v>12</v>
      </c>
      <c r="W176" s="203"/>
      <c r="X176" s="203"/>
      <c r="Y176" s="203">
        <v>13</v>
      </c>
      <c r="Z176" s="203"/>
      <c r="AA176" s="203"/>
      <c r="AB176" s="203">
        <v>13</v>
      </c>
    </row>
    <row r="177" spans="2:28" ht="16.5" thickBot="1">
      <c r="B177" s="3"/>
      <c r="C177" s="170"/>
      <c r="D177" s="148"/>
      <c r="E177" s="143"/>
      <c r="F177" s="149">
        <v>3</v>
      </c>
      <c r="G177" s="154" t="s">
        <v>248</v>
      </c>
      <c r="H177" s="184"/>
      <c r="I177" s="184"/>
      <c r="J177" s="184"/>
      <c r="K177" s="143"/>
      <c r="L177" s="3"/>
      <c r="M177" s="162"/>
      <c r="N177" s="3"/>
      <c r="O177" s="3"/>
      <c r="P177" s="145"/>
      <c r="Q177" s="3"/>
      <c r="R177" s="3"/>
      <c r="S177" s="3"/>
      <c r="T177" s="3"/>
      <c r="U177" s="3"/>
      <c r="V177" s="3"/>
      <c r="W177" s="3"/>
      <c r="X177" s="3"/>
      <c r="Y177" s="3"/>
      <c r="Z177" s="3"/>
      <c r="AA177" s="3"/>
      <c r="AB177" s="3"/>
    </row>
    <row r="178" spans="2:28" ht="16.5" thickBot="1">
      <c r="B178" s="3"/>
      <c r="C178" s="170"/>
      <c r="D178" s="172"/>
      <c r="E178" s="157"/>
      <c r="F178" s="210"/>
      <c r="G178" s="3"/>
      <c r="H178" s="3"/>
      <c r="I178" s="3"/>
      <c r="J178" s="3"/>
      <c r="K178" s="157"/>
      <c r="L178" s="114">
        <v>3.2</v>
      </c>
      <c r="M178" s="204"/>
      <c r="N178" s="3"/>
      <c r="O178" s="204"/>
      <c r="P178" s="151"/>
      <c r="Q178" s="203"/>
      <c r="R178" s="203"/>
      <c r="S178" s="203"/>
      <c r="T178" s="203"/>
      <c r="U178" s="203"/>
      <c r="V178" s="203"/>
      <c r="W178" s="203"/>
      <c r="X178" s="203"/>
      <c r="Y178" s="203"/>
      <c r="Z178" s="203"/>
      <c r="AA178" s="203"/>
      <c r="AB178" s="203"/>
    </row>
    <row r="179" spans="2:28" ht="15.75" thickBot="1">
      <c r="B179" s="3"/>
      <c r="C179" s="170"/>
      <c r="D179" s="172"/>
      <c r="E179" s="172"/>
      <c r="F179" s="171"/>
      <c r="G179" s="3"/>
      <c r="H179" s="3"/>
      <c r="I179" s="3"/>
      <c r="J179" s="3"/>
      <c r="K179" s="3"/>
      <c r="L179" s="3"/>
      <c r="M179" s="144"/>
      <c r="N179" s="3"/>
      <c r="O179" s="3"/>
      <c r="P179" s="145"/>
      <c r="Q179" s="3"/>
      <c r="R179" s="3"/>
      <c r="S179" s="3"/>
      <c r="T179" s="3"/>
      <c r="U179" s="3"/>
      <c r="V179" s="3"/>
      <c r="W179" s="3"/>
      <c r="X179" s="3"/>
      <c r="Y179" s="3"/>
      <c r="Z179" s="3"/>
      <c r="AA179" s="3"/>
      <c r="AB179" s="3"/>
    </row>
    <row r="180" spans="2:28" ht="48" customHeight="1" thickBot="1">
      <c r="B180" s="3"/>
      <c r="C180" s="170"/>
      <c r="D180" s="172"/>
      <c r="E180" s="137"/>
      <c r="F180" s="134"/>
      <c r="G180" s="114"/>
      <c r="H180" s="114"/>
      <c r="I180" s="114"/>
      <c r="J180" s="114"/>
      <c r="K180" s="137" t="s">
        <v>140</v>
      </c>
      <c r="L180" s="242">
        <v>4.1</v>
      </c>
      <c r="M180" s="139" t="s">
        <v>249</v>
      </c>
      <c r="N180" s="3"/>
      <c r="O180" s="239" t="s">
        <v>195</v>
      </c>
      <c r="P180" s="151">
        <f>SUM(Q180:AB180)</f>
        <v>31</v>
      </c>
      <c r="Q180" s="203"/>
      <c r="R180" s="203"/>
      <c r="S180" s="203">
        <v>5</v>
      </c>
      <c r="T180" s="203"/>
      <c r="U180" s="203"/>
      <c r="V180" s="203">
        <v>11</v>
      </c>
      <c r="W180" s="203"/>
      <c r="X180" s="203"/>
      <c r="Y180" s="203">
        <v>5</v>
      </c>
      <c r="Z180" s="203"/>
      <c r="AA180" s="203"/>
      <c r="AB180" s="203">
        <v>10</v>
      </c>
    </row>
    <row r="181" spans="2:28" ht="23.25" customHeight="1" thickBot="1">
      <c r="B181" s="3"/>
      <c r="C181" s="170"/>
      <c r="D181" s="172"/>
      <c r="E181" s="143"/>
      <c r="F181" s="149">
        <v>4</v>
      </c>
      <c r="G181" s="154" t="s">
        <v>249</v>
      </c>
      <c r="H181" s="155"/>
      <c r="I181" s="155"/>
      <c r="J181" s="155"/>
      <c r="K181" s="143"/>
      <c r="L181" s="3"/>
      <c r="M181" s="162"/>
      <c r="N181" s="3"/>
      <c r="O181" s="3"/>
      <c r="P181" s="145"/>
      <c r="Q181" s="3"/>
      <c r="R181" s="3"/>
      <c r="S181" s="3"/>
      <c r="T181" s="3"/>
      <c r="U181" s="3"/>
      <c r="V181" s="3"/>
      <c r="W181" s="3"/>
      <c r="X181" s="3"/>
      <c r="Y181" s="3"/>
      <c r="Z181" s="3"/>
      <c r="AA181" s="3"/>
      <c r="AB181" s="3"/>
    </row>
    <row r="182" spans="2:28" ht="25.5" customHeight="1" thickBot="1">
      <c r="B182" s="3"/>
      <c r="C182" s="170"/>
      <c r="D182" s="172"/>
      <c r="E182" s="157"/>
      <c r="F182" s="210"/>
      <c r="G182" s="3"/>
      <c r="H182" s="3"/>
      <c r="I182" s="3"/>
      <c r="J182" s="3"/>
      <c r="K182" s="157"/>
      <c r="L182" s="138">
        <v>4.2</v>
      </c>
      <c r="M182" s="204"/>
      <c r="N182" s="3"/>
      <c r="O182" s="204"/>
      <c r="P182" s="151"/>
      <c r="Q182" s="203"/>
      <c r="R182" s="203"/>
      <c r="S182" s="203"/>
      <c r="T182" s="203"/>
      <c r="U182" s="203"/>
      <c r="V182" s="203"/>
      <c r="W182" s="203"/>
      <c r="X182" s="203"/>
      <c r="Y182" s="203"/>
      <c r="Z182" s="203"/>
      <c r="AA182" s="203"/>
      <c r="AB182" s="203"/>
    </row>
    <row r="183" spans="2:28" ht="16.5" thickBot="1">
      <c r="B183" s="3"/>
      <c r="C183" s="170"/>
      <c r="D183" s="172"/>
      <c r="E183" s="172"/>
      <c r="F183" s="149"/>
      <c r="G183" s="3"/>
      <c r="H183" s="3"/>
      <c r="I183" s="3"/>
      <c r="J183" s="3"/>
      <c r="K183" s="114"/>
      <c r="L183" s="114"/>
      <c r="M183" s="114"/>
      <c r="N183" s="114"/>
      <c r="O183" s="114"/>
      <c r="P183" s="114"/>
      <c r="Q183" s="114"/>
      <c r="R183" s="114"/>
      <c r="S183" s="114"/>
      <c r="T183" s="114"/>
      <c r="U183" s="114"/>
      <c r="V183" s="114"/>
      <c r="W183" s="114"/>
      <c r="X183" s="114"/>
      <c r="Y183" s="114"/>
      <c r="Z183" s="114"/>
      <c r="AA183" s="114"/>
      <c r="AB183" s="114"/>
    </row>
    <row r="184" spans="2:28" ht="16.5" thickBot="1">
      <c r="B184" s="3"/>
      <c r="C184" s="170"/>
      <c r="D184" s="172"/>
      <c r="E184" s="137"/>
      <c r="F184" s="149"/>
      <c r="G184" s="3"/>
      <c r="H184" s="3"/>
      <c r="I184" s="3"/>
      <c r="J184" s="3"/>
      <c r="K184" s="137" t="s">
        <v>140</v>
      </c>
      <c r="L184" s="114">
        <v>5.1</v>
      </c>
      <c r="M184" s="139" t="s">
        <v>250</v>
      </c>
      <c r="N184" s="3"/>
      <c r="O184" s="150" t="s">
        <v>142</v>
      </c>
      <c r="P184" s="151">
        <f>SUM(Q184:AB184)</f>
        <v>4</v>
      </c>
      <c r="Q184" s="203"/>
      <c r="R184" s="203"/>
      <c r="S184" s="203">
        <v>1</v>
      </c>
      <c r="T184" s="203" t="s">
        <v>202</v>
      </c>
      <c r="U184" s="203"/>
      <c r="V184" s="203">
        <v>1</v>
      </c>
      <c r="W184" s="203"/>
      <c r="X184" s="203">
        <v>1</v>
      </c>
      <c r="Y184" s="203"/>
      <c r="Z184" s="203"/>
      <c r="AA184" s="203">
        <v>1</v>
      </c>
      <c r="AB184" s="203"/>
    </row>
    <row r="185" spans="2:28" ht="16.5" thickBot="1">
      <c r="B185" s="3"/>
      <c r="C185" s="170"/>
      <c r="D185" s="172"/>
      <c r="E185" s="143"/>
      <c r="F185" s="149">
        <v>5</v>
      </c>
      <c r="G185" s="154" t="s">
        <v>251</v>
      </c>
      <c r="H185" s="184"/>
      <c r="I185" s="184"/>
      <c r="J185" s="184"/>
      <c r="K185" s="143"/>
      <c r="L185" s="114"/>
      <c r="M185" s="162"/>
      <c r="N185" s="3"/>
      <c r="O185" s="3"/>
      <c r="P185" s="145"/>
      <c r="Q185" s="3"/>
      <c r="R185" s="3"/>
      <c r="S185" s="3"/>
      <c r="T185" s="3"/>
      <c r="U185" s="3"/>
      <c r="V185" s="3"/>
      <c r="W185" s="3"/>
      <c r="X185" s="3"/>
      <c r="Y185" s="3"/>
      <c r="Z185" s="3"/>
      <c r="AA185" s="3"/>
      <c r="AB185" s="3"/>
    </row>
    <row r="186" spans="2:28" ht="16.5" thickBot="1">
      <c r="B186" s="3"/>
      <c r="C186" s="170"/>
      <c r="D186" s="172"/>
      <c r="E186" s="157"/>
      <c r="F186" s="210"/>
      <c r="G186" s="3"/>
      <c r="H186" s="3"/>
      <c r="I186" s="3"/>
      <c r="J186" s="3"/>
      <c r="K186" s="157"/>
      <c r="L186" s="114">
        <v>5.2</v>
      </c>
      <c r="M186" s="204"/>
      <c r="N186" s="3"/>
      <c r="O186" s="204"/>
      <c r="P186" s="151"/>
      <c r="Q186" s="203"/>
      <c r="R186" s="203"/>
      <c r="S186" s="203"/>
      <c r="T186" s="203"/>
      <c r="U186" s="203"/>
      <c r="V186" s="203"/>
      <c r="W186" s="203"/>
      <c r="X186" s="203"/>
      <c r="Y186" s="203"/>
      <c r="Z186" s="203"/>
      <c r="AA186" s="203"/>
      <c r="AB186" s="203"/>
    </row>
    <row r="187" spans="2:28" ht="15.75">
      <c r="B187" s="3"/>
      <c r="C187" s="170"/>
      <c r="D187" s="172"/>
      <c r="E187" s="172"/>
      <c r="F187" s="149"/>
      <c r="G187" s="3"/>
      <c r="H187" s="3"/>
      <c r="I187" s="3"/>
      <c r="J187" s="3"/>
      <c r="K187" s="3"/>
      <c r="L187" s="3"/>
      <c r="M187" s="144"/>
      <c r="N187" s="3"/>
      <c r="O187" s="3"/>
      <c r="P187" s="145"/>
      <c r="Q187" s="3"/>
      <c r="R187" s="3"/>
      <c r="S187" s="3"/>
      <c r="T187" s="3"/>
      <c r="U187" s="3"/>
      <c r="V187" s="3"/>
      <c r="W187" s="3"/>
      <c r="X187" s="3"/>
      <c r="Y187" s="3"/>
      <c r="Z187" s="3"/>
      <c r="AA187" s="3"/>
      <c r="AB187" s="3"/>
    </row>
    <row r="188" spans="2:28" ht="15.75">
      <c r="B188" s="3"/>
      <c r="C188" s="170"/>
      <c r="D188" s="172"/>
      <c r="E188" s="172"/>
      <c r="F188" s="149"/>
      <c r="G188" s="3"/>
      <c r="H188" s="3"/>
      <c r="I188" s="3"/>
      <c r="J188" s="3"/>
      <c r="K188" s="3"/>
      <c r="L188" s="3"/>
      <c r="M188" s="144"/>
      <c r="N188" s="3"/>
      <c r="O188" s="3"/>
      <c r="P188" s="3"/>
      <c r="Q188" s="3"/>
      <c r="R188" s="3"/>
      <c r="S188" s="3"/>
      <c r="T188" s="3"/>
      <c r="U188" s="3"/>
      <c r="V188" s="3"/>
      <c r="W188" s="3"/>
      <c r="X188" s="3"/>
      <c r="Y188" s="3"/>
      <c r="Z188" s="3"/>
      <c r="AA188" s="3"/>
      <c r="AB188" s="3"/>
    </row>
  </sheetData>
  <mergeCells count="104">
    <mergeCell ref="K34:K36"/>
    <mergeCell ref="E34:E36"/>
    <mergeCell ref="G80:J80"/>
    <mergeCell ref="E79:E81"/>
    <mergeCell ref="K75:K77"/>
    <mergeCell ref="G76:J76"/>
    <mergeCell ref="E50:E51"/>
    <mergeCell ref="E38:E48"/>
    <mergeCell ref="G185:J185"/>
    <mergeCell ref="G173:J173"/>
    <mergeCell ref="G35:J35"/>
    <mergeCell ref="G42:J42"/>
    <mergeCell ref="G50:J50"/>
    <mergeCell ref="G141:J141"/>
    <mergeCell ref="G145:J145"/>
    <mergeCell ref="G155:J155"/>
    <mergeCell ref="G69:J69"/>
    <mergeCell ref="B160:AB160"/>
    <mergeCell ref="D50:D51"/>
    <mergeCell ref="G168:J168"/>
    <mergeCell ref="C58:J58"/>
    <mergeCell ref="B60:J60"/>
    <mergeCell ref="C59:J59"/>
    <mergeCell ref="G130:J130"/>
    <mergeCell ref="G135:J135"/>
    <mergeCell ref="E124:E126"/>
    <mergeCell ref="E134:E138"/>
    <mergeCell ref="B117:AB117"/>
    <mergeCell ref="K8:K14"/>
    <mergeCell ref="C119:J120"/>
    <mergeCell ref="K107:K109"/>
    <mergeCell ref="K63:K73"/>
    <mergeCell ref="C87:J88"/>
    <mergeCell ref="C89:J89"/>
    <mergeCell ref="C90:M90"/>
    <mergeCell ref="K79:K81"/>
    <mergeCell ref="K50:K51"/>
    <mergeCell ref="K38:K48"/>
    <mergeCell ref="B1:AB1"/>
    <mergeCell ref="B2:AB2"/>
    <mergeCell ref="K16:K24"/>
    <mergeCell ref="K26:K32"/>
    <mergeCell ref="C4:J4"/>
    <mergeCell ref="B5:J5"/>
    <mergeCell ref="B6:AB6"/>
    <mergeCell ref="D10:D29"/>
    <mergeCell ref="G30:J30"/>
    <mergeCell ref="G11:J11"/>
    <mergeCell ref="E8:E14"/>
    <mergeCell ref="E16:E24"/>
    <mergeCell ref="E26:E32"/>
    <mergeCell ref="G20:J20"/>
    <mergeCell ref="E154:E156"/>
    <mergeCell ref="G125:J125"/>
    <mergeCell ref="E140:E142"/>
    <mergeCell ref="K103:K105"/>
    <mergeCell ref="E103:E105"/>
    <mergeCell ref="E107:E109"/>
    <mergeCell ref="E111:E113"/>
    <mergeCell ref="G112:J112"/>
    <mergeCell ref="K111:K113"/>
    <mergeCell ref="G108:J108"/>
    <mergeCell ref="G150:J150"/>
    <mergeCell ref="K128:K132"/>
    <mergeCell ref="K140:K142"/>
    <mergeCell ref="E148:E152"/>
    <mergeCell ref="C121:J121"/>
    <mergeCell ref="K154:K156"/>
    <mergeCell ref="C122:M122"/>
    <mergeCell ref="K124:K126"/>
    <mergeCell ref="D126:D141"/>
    <mergeCell ref="K134:K138"/>
    <mergeCell ref="E144:E146"/>
    <mergeCell ref="E128:E132"/>
    <mergeCell ref="K144:K146"/>
    <mergeCell ref="K148:K152"/>
    <mergeCell ref="C162:J163"/>
    <mergeCell ref="C164:J164"/>
    <mergeCell ref="G177:J177"/>
    <mergeCell ref="B161:AB161"/>
    <mergeCell ref="K184:K186"/>
    <mergeCell ref="B56:AB56"/>
    <mergeCell ref="B57:AB57"/>
    <mergeCell ref="B85:AB85"/>
    <mergeCell ref="B86:AB86"/>
    <mergeCell ref="C61:M61"/>
    <mergeCell ref="D67:D81"/>
    <mergeCell ref="E167:E169"/>
    <mergeCell ref="E184:E186"/>
    <mergeCell ref="C165:M165"/>
    <mergeCell ref="E180:E182"/>
    <mergeCell ref="E176:E178"/>
    <mergeCell ref="E171:E174"/>
    <mergeCell ref="B118:AB118"/>
    <mergeCell ref="K176:K178"/>
    <mergeCell ref="K180:K182"/>
    <mergeCell ref="K171:K174"/>
    <mergeCell ref="G181:J181"/>
    <mergeCell ref="K167:K169"/>
    <mergeCell ref="D169:D177"/>
    <mergeCell ref="D92:D98"/>
    <mergeCell ref="K91:K100"/>
    <mergeCell ref="G104:J104"/>
    <mergeCell ref="G95:J95"/>
  </mergeCells>
  <printOptions/>
  <pageMargins left="0.3937007874015748" right="0.75" top="0.7874015748031497" bottom="0.1968503937007874" header="0.1968503937007874" footer="0"/>
  <pageSetup horizontalDpi="300" verticalDpi="300" orientation="landscape" scale="52" r:id="rId2"/>
  <rowBreaks count="3" manualBreakCount="3">
    <brk id="82" min="1" max="27" man="1"/>
    <brk id="114" min="1" max="29" man="1"/>
    <brk id="157" min="1" max="29" man="1"/>
  </rowBreaks>
  <drawing r:id="rId1"/>
</worksheet>
</file>

<file path=xl/worksheets/sheet5.xml><?xml version="1.0" encoding="utf-8"?>
<worksheet xmlns="http://schemas.openxmlformats.org/spreadsheetml/2006/main" xmlns:r="http://schemas.openxmlformats.org/officeDocument/2006/relationships">
  <dimension ref="B1:G297"/>
  <sheetViews>
    <sheetView showGridLines="0" workbookViewId="0" topLeftCell="A238">
      <selection activeCell="M267" sqref="M267"/>
    </sheetView>
  </sheetViews>
  <sheetFormatPr defaultColWidth="11.421875" defaultRowHeight="12.75"/>
  <cols>
    <col min="1" max="1" width="3.421875" style="0" customWidth="1"/>
    <col min="2" max="2" width="8.57421875" style="0" customWidth="1"/>
    <col min="3" max="3" width="25.00390625" style="0" customWidth="1"/>
    <col min="4" max="4" width="19.421875" style="0" customWidth="1"/>
    <col min="5" max="5" width="19.7109375" style="0" customWidth="1"/>
    <col min="6" max="6" width="16.140625" style="0" customWidth="1"/>
    <col min="7" max="7" width="10.28125" style="0" customWidth="1"/>
    <col min="8" max="8" width="15.7109375" style="0" customWidth="1"/>
    <col min="9" max="9" width="8.421875" style="0" customWidth="1"/>
    <col min="10" max="10" width="11.421875" style="4" customWidth="1"/>
    <col min="11" max="11" width="24.57421875" style="4" customWidth="1"/>
    <col min="12" max="12" width="29.8515625" style="4" customWidth="1"/>
    <col min="13" max="13" width="15.57421875" style="4" customWidth="1"/>
    <col min="14" max="14" width="9.140625" style="4" customWidth="1"/>
    <col min="15" max="15" width="22.57421875" style="4" customWidth="1"/>
    <col min="16" max="16" width="6.28125" style="4" customWidth="1"/>
    <col min="17" max="17" width="12.28125" style="4" customWidth="1"/>
    <col min="18" max="18" width="10.421875" style="4" customWidth="1"/>
    <col min="19" max="19" width="9.28125" style="4" customWidth="1"/>
    <col min="20" max="20" width="8.421875" style="4" customWidth="1"/>
    <col min="21" max="21" width="8.28125" style="4" customWidth="1"/>
    <col min="22" max="23" width="8.57421875" style="4" customWidth="1"/>
    <col min="24" max="24" width="9.421875" style="4" customWidth="1"/>
    <col min="25" max="25" width="9.28125" style="4" customWidth="1"/>
    <col min="26" max="29" width="9.421875" style="4" customWidth="1"/>
    <col min="30" max="30" width="9.8515625" style="4" customWidth="1"/>
    <col min="31" max="42" width="11.421875" style="4" customWidth="1"/>
  </cols>
  <sheetData>
    <row r="1" spans="2:7" ht="15">
      <c r="B1" s="72" t="s">
        <v>67</v>
      </c>
      <c r="C1" s="72"/>
      <c r="D1" s="72"/>
      <c r="E1" s="72"/>
      <c r="F1" s="72"/>
      <c r="G1" s="72"/>
    </row>
    <row r="2" spans="2:7" ht="15">
      <c r="B2" s="72" t="s">
        <v>68</v>
      </c>
      <c r="C2" s="72"/>
      <c r="D2" s="72"/>
      <c r="E2" s="72"/>
      <c r="F2" s="72"/>
      <c r="G2" s="72"/>
    </row>
    <row r="4" spans="2:7" ht="12.75">
      <c r="B4" s="1"/>
      <c r="C4" s="2" t="s">
        <v>0</v>
      </c>
      <c r="D4" s="2"/>
      <c r="E4" s="2"/>
      <c r="F4" s="2"/>
      <c r="G4" s="30"/>
    </row>
    <row r="5" spans="2:7" ht="12.75">
      <c r="B5" s="1"/>
      <c r="C5" s="2"/>
      <c r="D5" s="2"/>
      <c r="E5" s="2"/>
      <c r="F5" s="2"/>
      <c r="G5" s="30"/>
    </row>
    <row r="6" spans="2:7" ht="12.75">
      <c r="B6" s="1"/>
      <c r="C6" s="2" t="s">
        <v>1</v>
      </c>
      <c r="D6" s="2"/>
      <c r="E6" s="2"/>
      <c r="F6" s="2"/>
      <c r="G6" s="30"/>
    </row>
    <row r="7" spans="2:7" ht="12.75">
      <c r="B7" s="1"/>
      <c r="C7" s="59"/>
      <c r="D7" s="60" t="s">
        <v>69</v>
      </c>
      <c r="E7" s="60"/>
      <c r="F7" s="60"/>
      <c r="G7" s="30"/>
    </row>
    <row r="8" spans="2:7" ht="25.5">
      <c r="B8" s="1"/>
      <c r="C8" s="73" t="s">
        <v>70</v>
      </c>
      <c r="D8" s="74" t="s">
        <v>71</v>
      </c>
      <c r="E8" s="74" t="s">
        <v>72</v>
      </c>
      <c r="F8" s="74" t="s">
        <v>73</v>
      </c>
      <c r="G8" s="30"/>
    </row>
    <row r="9" spans="2:7" ht="12.75">
      <c r="B9" s="1"/>
      <c r="C9" s="75"/>
      <c r="D9" s="76"/>
      <c r="E9" s="76"/>
      <c r="F9" s="76"/>
      <c r="G9" s="30"/>
    </row>
    <row r="10" spans="2:7" ht="12.75">
      <c r="B10" s="1"/>
      <c r="C10" s="77" t="s">
        <v>74</v>
      </c>
      <c r="D10" s="78"/>
      <c r="E10" s="78"/>
      <c r="F10" s="79"/>
      <c r="G10" s="30"/>
    </row>
    <row r="11" spans="2:7" ht="12.75">
      <c r="B11" s="1"/>
      <c r="C11" s="77"/>
      <c r="D11" s="80">
        <v>249268</v>
      </c>
      <c r="E11" s="80">
        <v>114539</v>
      </c>
      <c r="F11" s="81" t="s">
        <v>75</v>
      </c>
      <c r="G11" s="30"/>
    </row>
    <row r="12" spans="2:7" ht="12.75">
      <c r="B12" s="1"/>
      <c r="C12" s="82"/>
      <c r="D12" s="83"/>
      <c r="E12" s="80">
        <v>134729</v>
      </c>
      <c r="F12" s="81" t="s">
        <v>76</v>
      </c>
      <c r="G12" s="30"/>
    </row>
    <row r="13" spans="2:7" ht="12.75">
      <c r="B13" s="1"/>
      <c r="C13" s="82"/>
      <c r="D13" s="83"/>
      <c r="E13" s="83"/>
      <c r="F13" s="84"/>
      <c r="G13" s="30"/>
    </row>
    <row r="14" spans="2:7" ht="12.75">
      <c r="B14" s="1"/>
      <c r="C14" s="82"/>
      <c r="D14" s="83"/>
      <c r="E14" s="83"/>
      <c r="F14" s="84"/>
      <c r="G14" s="30"/>
    </row>
    <row r="15" spans="2:7" ht="12.75">
      <c r="B15" s="1"/>
      <c r="C15" s="82"/>
      <c r="D15" s="83"/>
      <c r="E15" s="83"/>
      <c r="F15" s="85"/>
      <c r="G15" s="30"/>
    </row>
    <row r="16" spans="2:7" ht="12.75">
      <c r="B16" s="1"/>
      <c r="C16" s="86" t="s">
        <v>77</v>
      </c>
      <c r="D16" s="80">
        <v>664715</v>
      </c>
      <c r="E16" s="80">
        <v>305436</v>
      </c>
      <c r="F16" s="81" t="s">
        <v>75</v>
      </c>
      <c r="G16" s="30"/>
    </row>
    <row r="17" spans="2:7" ht="12.75">
      <c r="B17" s="1"/>
      <c r="C17" s="82"/>
      <c r="D17" s="83"/>
      <c r="E17" s="80">
        <v>359279</v>
      </c>
      <c r="F17" s="81" t="s">
        <v>76</v>
      </c>
      <c r="G17" s="30"/>
    </row>
    <row r="18" spans="2:7" ht="12.75">
      <c r="B18" s="3"/>
      <c r="C18" s="82"/>
      <c r="D18" s="87"/>
      <c r="E18" s="83"/>
      <c r="F18" s="84"/>
      <c r="G18" s="30"/>
    </row>
    <row r="19" spans="2:7" ht="12.75">
      <c r="B19" s="3"/>
      <c r="C19" s="88"/>
      <c r="D19" s="89"/>
      <c r="E19" s="83"/>
      <c r="F19" s="85"/>
      <c r="G19" s="30"/>
    </row>
    <row r="20" spans="2:7" ht="25.5">
      <c r="B20" s="3"/>
      <c r="C20" s="86" t="s">
        <v>78</v>
      </c>
      <c r="D20" s="80">
        <v>149561</v>
      </c>
      <c r="E20" s="80">
        <v>68723</v>
      </c>
      <c r="F20" s="81" t="s">
        <v>75</v>
      </c>
      <c r="G20" s="30"/>
    </row>
    <row r="21" spans="2:7" ht="12.75">
      <c r="B21" s="3"/>
      <c r="C21" s="88"/>
      <c r="D21" s="83"/>
      <c r="E21" s="80">
        <v>80838</v>
      </c>
      <c r="F21" s="81" t="s">
        <v>76</v>
      </c>
      <c r="G21" s="30"/>
    </row>
    <row r="22" spans="2:7" ht="12.75">
      <c r="B22" s="3"/>
      <c r="C22" s="88"/>
      <c r="D22" s="83"/>
      <c r="E22" s="83"/>
      <c r="F22" s="85"/>
      <c r="G22" s="30"/>
    </row>
    <row r="23" spans="2:7" ht="12.75">
      <c r="B23" s="3"/>
      <c r="C23" s="88"/>
      <c r="D23" s="83"/>
      <c r="E23" s="83"/>
      <c r="F23" s="85"/>
      <c r="G23" s="30"/>
    </row>
    <row r="24" spans="2:7" ht="12.75">
      <c r="B24" s="3"/>
      <c r="C24" s="88"/>
      <c r="D24" s="83"/>
      <c r="E24" s="83"/>
      <c r="F24" s="85"/>
      <c r="G24" s="30"/>
    </row>
    <row r="25" spans="2:7" ht="25.5">
      <c r="B25" s="3"/>
      <c r="C25" s="86" t="s">
        <v>79</v>
      </c>
      <c r="D25" s="80">
        <v>332357</v>
      </c>
      <c r="E25" s="80">
        <v>152718</v>
      </c>
      <c r="F25" s="81" t="s">
        <v>75</v>
      </c>
      <c r="G25" s="30"/>
    </row>
    <row r="26" spans="2:7" ht="12.75">
      <c r="B26" s="3"/>
      <c r="C26" s="88"/>
      <c r="D26" s="83"/>
      <c r="E26" s="80">
        <v>179639</v>
      </c>
      <c r="F26" s="81" t="s">
        <v>80</v>
      </c>
      <c r="G26" s="30"/>
    </row>
    <row r="27" spans="2:7" ht="12.75">
      <c r="B27" s="3"/>
      <c r="C27" s="88"/>
      <c r="D27" s="83"/>
      <c r="E27" s="83"/>
      <c r="F27" s="85"/>
      <c r="G27" s="30"/>
    </row>
    <row r="28" spans="2:7" ht="12.75">
      <c r="B28" s="3"/>
      <c r="C28" s="88"/>
      <c r="D28" s="83"/>
      <c r="E28" s="83"/>
      <c r="F28" s="85"/>
      <c r="G28" s="30"/>
    </row>
    <row r="29" spans="2:7" ht="12.75">
      <c r="B29" s="3"/>
      <c r="C29" s="88"/>
      <c r="D29" s="83"/>
      <c r="E29" s="83"/>
      <c r="F29" s="85"/>
      <c r="G29" s="30"/>
    </row>
    <row r="30" spans="2:7" ht="25.5" customHeight="1">
      <c r="B30" s="3"/>
      <c r="C30" s="86" t="s">
        <v>81</v>
      </c>
      <c r="D30" s="80">
        <v>116325</v>
      </c>
      <c r="E30" s="80">
        <v>53451</v>
      </c>
      <c r="F30" s="81" t="s">
        <v>75</v>
      </c>
      <c r="G30" s="30"/>
    </row>
    <row r="31" spans="2:7" ht="21.75" customHeight="1">
      <c r="B31" s="3"/>
      <c r="C31" s="88"/>
      <c r="D31" s="83"/>
      <c r="E31" s="80">
        <v>62874</v>
      </c>
      <c r="F31" s="81" t="s">
        <v>76</v>
      </c>
      <c r="G31" s="30"/>
    </row>
    <row r="32" spans="2:7" ht="12.75">
      <c r="B32" s="3"/>
      <c r="C32" s="88"/>
      <c r="D32" s="83"/>
      <c r="E32" s="83"/>
      <c r="F32" s="85"/>
      <c r="G32" s="30"/>
    </row>
    <row r="33" spans="2:7" ht="51">
      <c r="B33" s="3"/>
      <c r="C33" s="86" t="s">
        <v>82</v>
      </c>
      <c r="D33" s="80">
        <v>149561</v>
      </c>
      <c r="E33" s="80">
        <v>68723</v>
      </c>
      <c r="F33" s="81" t="s">
        <v>75</v>
      </c>
      <c r="G33" s="30"/>
    </row>
    <row r="34" spans="2:7" ht="12.75">
      <c r="B34" s="3"/>
      <c r="C34" s="88"/>
      <c r="D34" s="83"/>
      <c r="E34" s="80">
        <v>80838</v>
      </c>
      <c r="F34" s="81" t="s">
        <v>76</v>
      </c>
      <c r="G34" s="30"/>
    </row>
    <row r="35" spans="2:7" ht="12.75">
      <c r="B35" s="3"/>
      <c r="C35" s="88"/>
      <c r="D35" s="83"/>
      <c r="E35" s="83"/>
      <c r="F35" s="85"/>
      <c r="G35" s="30"/>
    </row>
    <row r="36" spans="2:7" ht="12.75">
      <c r="B36" s="3"/>
      <c r="C36" s="88"/>
      <c r="D36" s="83"/>
      <c r="E36" s="80"/>
      <c r="F36" s="81"/>
      <c r="G36" s="30"/>
    </row>
    <row r="37" spans="2:7" ht="12.75">
      <c r="B37" s="3"/>
      <c r="C37" s="88"/>
      <c r="D37" s="83"/>
      <c r="E37" s="83"/>
      <c r="F37" s="85"/>
      <c r="G37" s="30"/>
    </row>
    <row r="38" spans="2:7" ht="12.75">
      <c r="B38" s="3"/>
      <c r="C38" s="88"/>
      <c r="D38" s="83"/>
      <c r="E38" s="83"/>
      <c r="F38" s="85"/>
      <c r="G38" s="30"/>
    </row>
    <row r="39" spans="2:7" ht="12.75">
      <c r="B39" s="3"/>
      <c r="C39" s="90" t="s">
        <v>83</v>
      </c>
      <c r="D39" s="83"/>
      <c r="E39" s="80">
        <v>14042780</v>
      </c>
      <c r="F39" s="81" t="s">
        <v>84</v>
      </c>
      <c r="G39" s="30"/>
    </row>
    <row r="40" spans="2:7" ht="12.75">
      <c r="B40" s="3"/>
      <c r="C40" s="90"/>
      <c r="D40" s="83"/>
      <c r="E40" s="83"/>
      <c r="F40" s="85"/>
      <c r="G40" s="30"/>
    </row>
    <row r="41" spans="2:7" ht="12.75">
      <c r="B41" s="3"/>
      <c r="C41" s="90"/>
      <c r="D41" s="83"/>
      <c r="E41" s="83"/>
      <c r="F41" s="85"/>
      <c r="G41" s="30"/>
    </row>
    <row r="42" spans="2:7" ht="12.75">
      <c r="B42" s="3"/>
      <c r="C42" s="90"/>
      <c r="D42" s="89"/>
      <c r="E42" s="80">
        <v>21064166</v>
      </c>
      <c r="F42" s="81" t="s">
        <v>84</v>
      </c>
      <c r="G42" s="30"/>
    </row>
    <row r="43" spans="2:7" ht="12.75">
      <c r="B43" s="3"/>
      <c r="C43" s="90" t="s">
        <v>85</v>
      </c>
      <c r="D43" s="80">
        <v>25182209</v>
      </c>
      <c r="E43" s="80">
        <v>1145385</v>
      </c>
      <c r="F43" s="81" t="s">
        <v>75</v>
      </c>
      <c r="G43" s="30"/>
    </row>
    <row r="44" spans="2:7" ht="12.75">
      <c r="B44" s="3"/>
      <c r="C44" s="90"/>
      <c r="D44" s="85"/>
      <c r="E44" s="91">
        <v>1408658</v>
      </c>
      <c r="F44" s="81" t="s">
        <v>76</v>
      </c>
      <c r="G44" s="30"/>
    </row>
    <row r="45" spans="2:7" ht="12.75">
      <c r="B45" s="3"/>
      <c r="C45" s="90"/>
      <c r="D45" s="92"/>
      <c r="E45" s="93">
        <v>1564000</v>
      </c>
      <c r="F45" s="81" t="s">
        <v>86</v>
      </c>
      <c r="G45" s="30"/>
    </row>
    <row r="46" spans="2:7" ht="12.75">
      <c r="B46" s="3"/>
      <c r="C46" s="90"/>
      <c r="D46" s="92"/>
      <c r="E46" s="83"/>
      <c r="F46" s="85"/>
      <c r="G46" s="30"/>
    </row>
    <row r="47" spans="2:7" ht="12.75">
      <c r="B47" s="3"/>
      <c r="C47" s="90" t="s">
        <v>87</v>
      </c>
      <c r="D47" s="80">
        <v>1675838</v>
      </c>
      <c r="E47" s="93">
        <v>733013</v>
      </c>
      <c r="F47" s="81" t="s">
        <v>75</v>
      </c>
      <c r="G47" s="30"/>
    </row>
    <row r="48" spans="2:7" ht="12.75">
      <c r="B48" s="3"/>
      <c r="C48" s="88"/>
      <c r="D48" s="89"/>
      <c r="E48" s="93">
        <v>942825</v>
      </c>
      <c r="F48" s="81" t="s">
        <v>76</v>
      </c>
      <c r="G48" s="30"/>
    </row>
    <row r="49" spans="2:7" ht="12.75">
      <c r="B49" s="3"/>
      <c r="C49" s="88"/>
      <c r="D49" s="89"/>
      <c r="E49" s="89"/>
      <c r="F49" s="89"/>
      <c r="G49" s="30"/>
    </row>
    <row r="50" spans="2:7" ht="12.75">
      <c r="B50" s="3"/>
      <c r="C50" s="90" t="s">
        <v>88</v>
      </c>
      <c r="D50" s="80"/>
      <c r="E50" s="80">
        <f>SUM(E11:E49)</f>
        <v>42562614</v>
      </c>
      <c r="F50" s="89"/>
      <c r="G50" s="30"/>
    </row>
    <row r="51" spans="2:7" ht="12.75">
      <c r="B51" s="3"/>
      <c r="C51" s="88"/>
      <c r="D51" s="89"/>
      <c r="E51" s="89"/>
      <c r="F51" s="89"/>
      <c r="G51" s="30"/>
    </row>
    <row r="52" spans="2:7" ht="12.75">
      <c r="B52" s="3"/>
      <c r="C52" s="94"/>
      <c r="D52" s="95"/>
      <c r="E52" s="95"/>
      <c r="F52" s="95"/>
      <c r="G52" s="30"/>
    </row>
    <row r="53" spans="2:7" ht="41.25" customHeight="1">
      <c r="B53" s="71" t="s">
        <v>89</v>
      </c>
      <c r="C53" s="71"/>
      <c r="D53" s="71"/>
      <c r="E53" s="71"/>
      <c r="F53" s="71"/>
      <c r="G53" s="71"/>
    </row>
    <row r="54" spans="2:7" ht="15">
      <c r="B54" s="72" t="s">
        <v>67</v>
      </c>
      <c r="C54" s="72"/>
      <c r="D54" s="72"/>
      <c r="E54" s="72"/>
      <c r="F54" s="72"/>
      <c r="G54" s="72"/>
    </row>
    <row r="55" spans="2:7" ht="15">
      <c r="B55" s="72" t="s">
        <v>90</v>
      </c>
      <c r="C55" s="72"/>
      <c r="D55" s="72"/>
      <c r="E55" s="72"/>
      <c r="F55" s="72"/>
      <c r="G55" s="72"/>
    </row>
    <row r="57" spans="2:7" ht="18.75" customHeight="1">
      <c r="B57" s="1"/>
      <c r="C57" s="2" t="s">
        <v>0</v>
      </c>
      <c r="D57" s="2"/>
      <c r="E57" s="2"/>
      <c r="F57" s="2"/>
      <c r="G57" s="30"/>
    </row>
    <row r="58" spans="2:7" ht="20.25" customHeight="1">
      <c r="B58" s="1"/>
      <c r="C58" s="2"/>
      <c r="D58" s="2"/>
      <c r="E58" s="2"/>
      <c r="F58" s="2"/>
      <c r="G58" s="30"/>
    </row>
    <row r="59" spans="2:7" ht="15" customHeight="1">
      <c r="B59" s="1"/>
      <c r="C59" s="2" t="s">
        <v>1</v>
      </c>
      <c r="D59" s="2"/>
      <c r="E59" s="2"/>
      <c r="F59" s="2"/>
      <c r="G59" s="30"/>
    </row>
    <row r="60" spans="2:7" ht="12.75">
      <c r="B60" s="1"/>
      <c r="C60" s="59"/>
      <c r="D60" s="60" t="s">
        <v>69</v>
      </c>
      <c r="E60" s="60"/>
      <c r="F60" s="60"/>
      <c r="G60" s="30"/>
    </row>
    <row r="61" spans="2:7" ht="25.5">
      <c r="B61" s="1"/>
      <c r="C61" s="73" t="s">
        <v>70</v>
      </c>
      <c r="D61" s="74" t="s">
        <v>71</v>
      </c>
      <c r="E61" s="74" t="s">
        <v>72</v>
      </c>
      <c r="F61" s="74" t="s">
        <v>73</v>
      </c>
      <c r="G61" s="30"/>
    </row>
    <row r="62" spans="2:7" ht="12.75">
      <c r="B62" s="1"/>
      <c r="C62" s="96"/>
      <c r="D62" s="97"/>
      <c r="E62" s="97"/>
      <c r="F62" s="97"/>
      <c r="G62" s="30"/>
    </row>
    <row r="63" spans="2:7" ht="12.75">
      <c r="B63" s="1"/>
      <c r="C63" s="98"/>
      <c r="D63" s="83"/>
      <c r="E63" s="83"/>
      <c r="F63" s="83"/>
      <c r="G63" s="30"/>
    </row>
    <row r="64" spans="2:7" ht="29.25" customHeight="1">
      <c r="B64" s="1"/>
      <c r="C64" s="99" t="s">
        <v>91</v>
      </c>
      <c r="D64" s="100">
        <v>172046</v>
      </c>
      <c r="E64" s="100">
        <v>31502</v>
      </c>
      <c r="F64" s="81" t="s">
        <v>75</v>
      </c>
      <c r="G64" s="30"/>
    </row>
    <row r="65" spans="2:7" ht="29.25" customHeight="1">
      <c r="B65" s="1"/>
      <c r="C65" s="98"/>
      <c r="D65" s="83"/>
      <c r="E65" s="100">
        <v>140544</v>
      </c>
      <c r="F65" s="81" t="s">
        <v>76</v>
      </c>
      <c r="G65" s="30"/>
    </row>
    <row r="66" spans="2:7" ht="12.75">
      <c r="B66" s="1"/>
      <c r="C66" s="98"/>
      <c r="D66" s="83"/>
      <c r="E66" s="83"/>
      <c r="F66" s="84"/>
      <c r="G66" s="30"/>
    </row>
    <row r="67" spans="2:7" ht="12.75">
      <c r="B67" s="1"/>
      <c r="C67" s="98"/>
      <c r="D67" s="83"/>
      <c r="E67" s="83"/>
      <c r="F67" s="84"/>
      <c r="G67" s="30"/>
    </row>
    <row r="68" spans="2:7" ht="25.5">
      <c r="B68" s="3"/>
      <c r="C68" s="99" t="s">
        <v>92</v>
      </c>
      <c r="D68" s="100">
        <v>133814</v>
      </c>
      <c r="E68" s="100">
        <v>24502</v>
      </c>
      <c r="F68" s="81" t="s">
        <v>75</v>
      </c>
      <c r="G68" s="30"/>
    </row>
    <row r="69" spans="2:7" ht="12.75">
      <c r="B69" s="3"/>
      <c r="C69" s="101"/>
      <c r="D69" s="83"/>
      <c r="E69" s="100">
        <v>109312</v>
      </c>
      <c r="F69" s="81" t="s">
        <v>76</v>
      </c>
      <c r="G69" s="30"/>
    </row>
    <row r="70" spans="2:7" ht="12.75">
      <c r="B70" s="3"/>
      <c r="C70" s="101"/>
      <c r="D70" s="89"/>
      <c r="E70" s="89"/>
      <c r="F70" s="89"/>
      <c r="G70" s="30"/>
    </row>
    <row r="71" spans="2:7" ht="12.75">
      <c r="B71" s="3"/>
      <c r="C71" s="101"/>
      <c r="D71" s="89"/>
      <c r="E71" s="89"/>
      <c r="F71" s="89"/>
      <c r="G71" s="30"/>
    </row>
    <row r="72" spans="2:7" ht="12.75">
      <c r="B72" s="3"/>
      <c r="C72" s="99" t="s">
        <v>93</v>
      </c>
      <c r="D72" s="100">
        <v>76464</v>
      </c>
      <c r="E72" s="100">
        <v>14000</v>
      </c>
      <c r="F72" s="81" t="s">
        <v>75</v>
      </c>
      <c r="G72" s="30"/>
    </row>
    <row r="73" spans="2:7" ht="12.75">
      <c r="B73" s="3"/>
      <c r="C73" s="98"/>
      <c r="D73" s="83"/>
      <c r="E73" s="100">
        <v>62464</v>
      </c>
      <c r="F73" s="81" t="s">
        <v>76</v>
      </c>
      <c r="G73" s="30"/>
    </row>
    <row r="74" spans="2:7" ht="12.75">
      <c r="B74" s="3"/>
      <c r="C74" s="101"/>
      <c r="D74" s="89"/>
      <c r="E74" s="89"/>
      <c r="F74" s="85"/>
      <c r="G74" s="30"/>
    </row>
    <row r="75" spans="2:7" ht="12.75">
      <c r="B75" s="3"/>
      <c r="C75" s="101"/>
      <c r="D75" s="89"/>
      <c r="E75" s="89"/>
      <c r="F75" s="89"/>
      <c r="G75" s="30"/>
    </row>
    <row r="76" spans="2:7" ht="12.75">
      <c r="B76" s="3"/>
      <c r="C76" s="101"/>
      <c r="D76" s="89"/>
      <c r="E76" s="89"/>
      <c r="F76" s="89"/>
      <c r="G76" s="30"/>
    </row>
    <row r="77" spans="2:7" ht="12.75">
      <c r="B77" s="3"/>
      <c r="C77" s="102" t="s">
        <v>83</v>
      </c>
      <c r="D77" s="89"/>
      <c r="E77" s="100">
        <v>1180066</v>
      </c>
      <c r="F77" s="81" t="s">
        <v>84</v>
      </c>
      <c r="G77" s="30"/>
    </row>
    <row r="78" spans="2:7" ht="12.75">
      <c r="B78" s="3"/>
      <c r="C78" s="102"/>
      <c r="D78" s="100"/>
      <c r="E78" s="89"/>
      <c r="F78" s="89"/>
      <c r="G78" s="30"/>
    </row>
    <row r="79" spans="2:7" ht="12.75">
      <c r="B79" s="3"/>
      <c r="C79" s="102"/>
      <c r="D79" s="89"/>
      <c r="E79" s="89"/>
      <c r="F79" s="89"/>
      <c r="G79" s="30"/>
    </row>
    <row r="80" spans="2:7" ht="12.75">
      <c r="B80" s="3"/>
      <c r="C80" s="102"/>
      <c r="D80" s="89"/>
      <c r="E80" s="89"/>
      <c r="F80" s="89"/>
      <c r="G80" s="30"/>
    </row>
    <row r="81" spans="2:7" ht="12.75">
      <c r="B81" s="3"/>
      <c r="C81" s="102"/>
      <c r="D81" s="89"/>
      <c r="E81" s="100">
        <v>1770098</v>
      </c>
      <c r="F81" s="81" t="s">
        <v>84</v>
      </c>
      <c r="G81" s="30"/>
    </row>
    <row r="82" spans="2:7" ht="12.75">
      <c r="B82" s="3"/>
      <c r="C82" s="102" t="s">
        <v>85</v>
      </c>
      <c r="D82" s="100">
        <f>E81+E82+E83</f>
        <v>2389470</v>
      </c>
      <c r="E82" s="100">
        <v>105007</v>
      </c>
      <c r="F82" s="81" t="s">
        <v>75</v>
      </c>
      <c r="G82" s="30"/>
    </row>
    <row r="83" spans="2:7" ht="12.75">
      <c r="B83" s="3"/>
      <c r="C83" s="102"/>
      <c r="D83" s="89"/>
      <c r="E83" s="100">
        <v>514365</v>
      </c>
      <c r="F83" s="81" t="s">
        <v>76</v>
      </c>
      <c r="G83" s="30"/>
    </row>
    <row r="84" spans="2:7" ht="12.75">
      <c r="B84" s="3"/>
      <c r="C84" s="102"/>
      <c r="D84" s="92"/>
      <c r="E84" s="89"/>
      <c r="F84" s="89"/>
      <c r="G84" s="30"/>
    </row>
    <row r="85" spans="2:7" ht="12.75">
      <c r="B85" s="3"/>
      <c r="C85" s="102"/>
      <c r="D85" s="92"/>
      <c r="E85" s="89"/>
      <c r="F85" s="89"/>
      <c r="G85" s="30"/>
    </row>
    <row r="86" spans="2:7" ht="12.75">
      <c r="B86" s="3"/>
      <c r="C86" s="102" t="s">
        <v>87</v>
      </c>
      <c r="D86" s="100">
        <f>E86+E87+E88</f>
        <v>837280</v>
      </c>
      <c r="E86" s="100">
        <v>63796</v>
      </c>
      <c r="F86" s="81" t="s">
        <v>75</v>
      </c>
      <c r="G86" s="30"/>
    </row>
    <row r="87" spans="2:7" ht="12.75">
      <c r="B87" s="3"/>
      <c r="C87" s="101"/>
      <c r="D87" s="89"/>
      <c r="E87" s="100">
        <v>373484</v>
      </c>
      <c r="F87" s="81" t="s">
        <v>76</v>
      </c>
      <c r="G87" s="30"/>
    </row>
    <row r="88" spans="2:7" ht="12.75">
      <c r="B88" s="3"/>
      <c r="C88" s="101"/>
      <c r="D88" s="89"/>
      <c r="E88" s="100">
        <v>400000</v>
      </c>
      <c r="F88" s="81" t="s">
        <v>94</v>
      </c>
      <c r="G88" s="30"/>
    </row>
    <row r="89" spans="2:7" ht="12.75">
      <c r="B89" s="3"/>
      <c r="C89" s="101"/>
      <c r="D89" s="89"/>
      <c r="E89" s="89"/>
      <c r="F89" s="89"/>
      <c r="G89" s="30"/>
    </row>
    <row r="90" spans="2:7" ht="12.75">
      <c r="B90" s="3"/>
      <c r="C90" s="101"/>
      <c r="D90" s="89"/>
      <c r="E90" s="89"/>
      <c r="F90" s="89"/>
      <c r="G90" s="30"/>
    </row>
    <row r="91" spans="2:7" ht="12.75">
      <c r="B91" s="3"/>
      <c r="C91" s="102" t="s">
        <v>88</v>
      </c>
      <c r="D91" s="103"/>
      <c r="E91" s="103">
        <f>SUM(E64:E90)</f>
        <v>4789140</v>
      </c>
      <c r="F91" s="89"/>
      <c r="G91" s="30"/>
    </row>
    <row r="92" spans="2:7" ht="12.75">
      <c r="B92" s="3"/>
      <c r="C92" s="101"/>
      <c r="D92" s="89"/>
      <c r="E92" s="89"/>
      <c r="F92" s="89"/>
      <c r="G92" s="30"/>
    </row>
    <row r="93" spans="2:7" ht="12.75">
      <c r="B93" s="3"/>
      <c r="C93" s="104"/>
      <c r="D93" s="95"/>
      <c r="E93" s="95"/>
      <c r="F93" s="95"/>
      <c r="G93" s="30"/>
    </row>
    <row r="94" spans="2:7" ht="51.75" customHeight="1">
      <c r="B94" s="71" t="s">
        <v>89</v>
      </c>
      <c r="C94" s="71"/>
      <c r="D94" s="71"/>
      <c r="E94" s="71"/>
      <c r="F94" s="71"/>
      <c r="G94" s="71"/>
    </row>
    <row r="95" spans="2:7" ht="15">
      <c r="B95" s="72" t="s">
        <v>67</v>
      </c>
      <c r="C95" s="72"/>
      <c r="D95" s="72"/>
      <c r="E95" s="72"/>
      <c r="F95" s="72"/>
      <c r="G95" s="72"/>
    </row>
    <row r="96" spans="2:7" ht="15">
      <c r="B96" s="72" t="s">
        <v>95</v>
      </c>
      <c r="C96" s="72"/>
      <c r="D96" s="72"/>
      <c r="E96" s="72"/>
      <c r="F96" s="72"/>
      <c r="G96" s="72"/>
    </row>
    <row r="98" spans="2:7" ht="12.75">
      <c r="B98" s="1"/>
      <c r="C98" s="2" t="s">
        <v>0</v>
      </c>
      <c r="D98" s="2"/>
      <c r="E98" s="2"/>
      <c r="F98" s="2"/>
      <c r="G98" s="30"/>
    </row>
    <row r="99" spans="2:7" ht="34.5" customHeight="1">
      <c r="B99" s="1"/>
      <c r="C99" s="2"/>
      <c r="D99" s="2"/>
      <c r="E99" s="2"/>
      <c r="F99" s="2"/>
      <c r="G99" s="30"/>
    </row>
    <row r="100" spans="2:7" ht="12.75">
      <c r="B100" s="1"/>
      <c r="C100" s="2" t="s">
        <v>1</v>
      </c>
      <c r="D100" s="2"/>
      <c r="E100" s="2"/>
      <c r="F100" s="2"/>
      <c r="G100" s="30"/>
    </row>
    <row r="101" spans="2:7" ht="12.75">
      <c r="B101" s="1"/>
      <c r="C101" s="59"/>
      <c r="D101" s="60" t="s">
        <v>69</v>
      </c>
      <c r="E101" s="60"/>
      <c r="F101" s="60"/>
      <c r="G101" s="30"/>
    </row>
    <row r="102" spans="2:7" ht="25.5">
      <c r="B102" s="1"/>
      <c r="C102" s="73" t="s">
        <v>70</v>
      </c>
      <c r="D102" s="74" t="s">
        <v>71</v>
      </c>
      <c r="E102" s="74" t="s">
        <v>72</v>
      </c>
      <c r="F102" s="74" t="s">
        <v>73</v>
      </c>
      <c r="G102" s="30"/>
    </row>
    <row r="103" spans="2:7" ht="12.75">
      <c r="B103" s="1"/>
      <c r="C103" s="82"/>
      <c r="D103" s="78"/>
      <c r="E103" s="78"/>
      <c r="F103" s="78"/>
      <c r="G103" s="30"/>
    </row>
    <row r="104" spans="2:7" ht="12.75">
      <c r="B104" s="1"/>
      <c r="C104" s="82"/>
      <c r="D104" s="105"/>
      <c r="E104" s="105"/>
      <c r="F104" s="105"/>
      <c r="G104" s="30"/>
    </row>
    <row r="105" spans="2:7" ht="25.5">
      <c r="B105" s="3"/>
      <c r="C105" s="86" t="s">
        <v>96</v>
      </c>
      <c r="D105" s="106">
        <f>E105+E106</f>
        <v>70486</v>
      </c>
      <c r="E105" s="106">
        <v>23683</v>
      </c>
      <c r="F105" s="107" t="s">
        <v>75</v>
      </c>
      <c r="G105" s="30"/>
    </row>
    <row r="106" spans="2:7" ht="12.75">
      <c r="B106" s="3"/>
      <c r="C106" s="88"/>
      <c r="D106" s="78"/>
      <c r="E106" s="106">
        <v>46803</v>
      </c>
      <c r="F106" s="107" t="s">
        <v>76</v>
      </c>
      <c r="G106" s="30"/>
    </row>
    <row r="107" spans="2:7" ht="12.75">
      <c r="B107" s="3"/>
      <c r="C107" s="88"/>
      <c r="D107" s="78"/>
      <c r="E107" s="105"/>
      <c r="F107" s="78"/>
      <c r="G107" s="30"/>
    </row>
    <row r="108" spans="2:7" ht="12.75">
      <c r="B108" s="3"/>
      <c r="C108" s="88"/>
      <c r="D108" s="78"/>
      <c r="E108" s="78"/>
      <c r="F108" s="108"/>
      <c r="G108" s="30"/>
    </row>
    <row r="109" spans="2:7" ht="12.75">
      <c r="B109" s="3"/>
      <c r="C109" s="86" t="s">
        <v>97</v>
      </c>
      <c r="D109" s="106">
        <f>E109+E110</f>
        <v>56388</v>
      </c>
      <c r="E109" s="106">
        <v>18946</v>
      </c>
      <c r="F109" s="107" t="s">
        <v>75</v>
      </c>
      <c r="G109" s="30"/>
    </row>
    <row r="110" spans="2:7" ht="12.75">
      <c r="B110" s="3"/>
      <c r="C110" s="88"/>
      <c r="D110" s="78"/>
      <c r="E110" s="106">
        <v>37442</v>
      </c>
      <c r="F110" s="107" t="s">
        <v>76</v>
      </c>
      <c r="G110" s="30"/>
    </row>
    <row r="111" spans="2:7" ht="12.75">
      <c r="B111" s="3"/>
      <c r="C111" s="88"/>
      <c r="D111" s="78"/>
      <c r="E111" s="105"/>
      <c r="F111" s="78"/>
      <c r="G111" s="30"/>
    </row>
    <row r="112" spans="2:7" ht="12.75">
      <c r="B112" s="3"/>
      <c r="C112" s="88"/>
      <c r="D112" s="78"/>
      <c r="E112" s="105"/>
      <c r="F112" s="78"/>
      <c r="G112" s="30"/>
    </row>
    <row r="113" spans="2:7" ht="12.75">
      <c r="B113" s="3"/>
      <c r="C113" s="109" t="s">
        <v>98</v>
      </c>
      <c r="D113" s="106">
        <f>E113+E114</f>
        <v>7048</v>
      </c>
      <c r="E113" s="106">
        <v>2368</v>
      </c>
      <c r="F113" s="107" t="s">
        <v>75</v>
      </c>
      <c r="G113" s="30"/>
    </row>
    <row r="114" spans="2:7" ht="12.75">
      <c r="B114" s="3"/>
      <c r="C114" s="88"/>
      <c r="D114" s="78"/>
      <c r="E114" s="106">
        <v>4680</v>
      </c>
      <c r="F114" s="107" t="s">
        <v>76</v>
      </c>
      <c r="G114" s="30"/>
    </row>
    <row r="115" spans="2:7" ht="12.75">
      <c r="B115" s="3"/>
      <c r="C115" s="88"/>
      <c r="D115" s="110"/>
      <c r="E115" s="110"/>
      <c r="F115" s="110"/>
      <c r="G115" s="30"/>
    </row>
    <row r="116" spans="2:7" ht="12.75">
      <c r="B116" s="3"/>
      <c r="C116" s="88"/>
      <c r="D116" s="110"/>
      <c r="E116" s="110"/>
      <c r="F116" s="110"/>
      <c r="G116" s="30"/>
    </row>
    <row r="117" spans="2:7" ht="12.75">
      <c r="B117" s="3"/>
      <c r="C117" s="86" t="s">
        <v>99</v>
      </c>
      <c r="D117" s="106">
        <f>E117+E118</f>
        <v>7050</v>
      </c>
      <c r="E117" s="106">
        <v>2370</v>
      </c>
      <c r="F117" s="107" t="s">
        <v>75</v>
      </c>
      <c r="G117" s="30"/>
    </row>
    <row r="118" spans="2:7" ht="12.75">
      <c r="B118" s="3"/>
      <c r="C118" s="88"/>
      <c r="D118" s="78"/>
      <c r="E118" s="106">
        <v>4680</v>
      </c>
      <c r="F118" s="107" t="s">
        <v>76</v>
      </c>
      <c r="G118" s="30"/>
    </row>
    <row r="119" spans="2:7" ht="12.75">
      <c r="B119" s="3"/>
      <c r="C119" s="88"/>
      <c r="D119" s="78"/>
      <c r="E119" s="78"/>
      <c r="F119" s="79"/>
      <c r="G119" s="30"/>
    </row>
    <row r="120" spans="2:7" ht="12.75">
      <c r="B120" s="3"/>
      <c r="C120" s="88"/>
      <c r="D120" s="78"/>
      <c r="E120" s="106"/>
      <c r="F120" s="107"/>
      <c r="G120" s="30"/>
    </row>
    <row r="121" spans="2:7" ht="12.75">
      <c r="B121" s="3"/>
      <c r="C121" s="88"/>
      <c r="D121" s="78"/>
      <c r="E121" s="78"/>
      <c r="F121" s="79"/>
      <c r="G121" s="30"/>
    </row>
    <row r="122" spans="2:7" ht="12.75">
      <c r="B122" s="3"/>
      <c r="C122" s="88"/>
      <c r="D122" s="78"/>
      <c r="E122" s="78"/>
      <c r="F122" s="79"/>
      <c r="G122" s="30"/>
    </row>
    <row r="123" spans="2:7" ht="12.75">
      <c r="B123" s="3"/>
      <c r="C123" s="102" t="s">
        <v>83</v>
      </c>
      <c r="D123" s="89"/>
      <c r="E123" s="100">
        <v>247718</v>
      </c>
      <c r="F123" s="81" t="s">
        <v>84</v>
      </c>
      <c r="G123" s="30"/>
    </row>
    <row r="124" spans="2:7" ht="12.75">
      <c r="B124" s="3"/>
      <c r="C124" s="102"/>
      <c r="D124" s="100"/>
      <c r="E124" s="89"/>
      <c r="F124" s="89"/>
      <c r="G124" s="30"/>
    </row>
    <row r="125" spans="2:7" ht="12.75">
      <c r="B125" s="3"/>
      <c r="C125" s="102"/>
      <c r="D125" s="89"/>
      <c r="E125" s="89"/>
      <c r="F125" s="89"/>
      <c r="G125" s="30"/>
    </row>
    <row r="126" spans="2:7" ht="12.75">
      <c r="B126" s="3"/>
      <c r="C126" s="102"/>
      <c r="D126" s="89"/>
      <c r="E126" s="100">
        <v>371577</v>
      </c>
      <c r="F126" s="81" t="s">
        <v>84</v>
      </c>
      <c r="G126" s="30"/>
    </row>
    <row r="127" spans="2:7" ht="12.75">
      <c r="B127" s="3"/>
      <c r="C127" s="102" t="s">
        <v>85</v>
      </c>
      <c r="D127" s="106">
        <f>E126+E127+E128</f>
        <v>530052</v>
      </c>
      <c r="E127" s="100">
        <v>61716</v>
      </c>
      <c r="F127" s="81" t="s">
        <v>75</v>
      </c>
      <c r="G127" s="30"/>
    </row>
    <row r="128" spans="2:7" ht="12.75">
      <c r="B128" s="3"/>
      <c r="C128" s="102"/>
      <c r="D128" s="89"/>
      <c r="E128" s="100">
        <v>96759</v>
      </c>
      <c r="F128" s="81" t="s">
        <v>76</v>
      </c>
      <c r="G128" s="30"/>
    </row>
    <row r="129" spans="2:7" ht="12.75">
      <c r="B129" s="3"/>
      <c r="C129" s="102"/>
      <c r="D129" s="92"/>
      <c r="E129" s="89"/>
      <c r="F129" s="89"/>
      <c r="G129" s="30"/>
    </row>
    <row r="130" spans="2:7" ht="12.75">
      <c r="B130" s="3"/>
      <c r="C130" s="102"/>
      <c r="D130" s="92"/>
      <c r="E130" s="89"/>
      <c r="F130" s="89"/>
      <c r="G130" s="30"/>
    </row>
    <row r="131" spans="2:7" ht="12.75">
      <c r="B131" s="3"/>
      <c r="C131" s="102" t="s">
        <v>87</v>
      </c>
      <c r="D131" s="106">
        <f>E131+E132</f>
        <v>154741</v>
      </c>
      <c r="E131" s="100">
        <v>55261</v>
      </c>
      <c r="F131" s="81" t="s">
        <v>75</v>
      </c>
      <c r="G131" s="30"/>
    </row>
    <row r="132" spans="2:7" ht="12.75">
      <c r="B132" s="3"/>
      <c r="C132" s="101"/>
      <c r="D132" s="89"/>
      <c r="E132" s="100">
        <v>99480</v>
      </c>
      <c r="F132" s="81" t="s">
        <v>76</v>
      </c>
      <c r="G132" s="30"/>
    </row>
    <row r="133" spans="2:7" ht="12.75">
      <c r="B133" s="3"/>
      <c r="C133" s="101"/>
      <c r="D133" s="89"/>
      <c r="E133" s="89"/>
      <c r="F133" s="89"/>
      <c r="G133" s="30"/>
    </row>
    <row r="134" spans="2:7" ht="12.75">
      <c r="B134" s="3"/>
      <c r="C134" s="101"/>
      <c r="D134" s="89"/>
      <c r="E134" s="89"/>
      <c r="F134" s="89"/>
      <c r="G134" s="30"/>
    </row>
    <row r="135" spans="2:7" ht="12.75">
      <c r="B135" s="3"/>
      <c r="C135" s="101"/>
      <c r="D135" s="89"/>
      <c r="E135" s="89"/>
      <c r="F135" s="89"/>
      <c r="G135" s="30"/>
    </row>
    <row r="136" spans="2:7" ht="12.75">
      <c r="B136" s="3"/>
      <c r="C136" s="102" t="s">
        <v>88</v>
      </c>
      <c r="D136" s="103"/>
      <c r="E136" s="103">
        <f>SUM(E105:E135)</f>
        <v>1073483</v>
      </c>
      <c r="F136" s="89"/>
      <c r="G136" s="30"/>
    </row>
    <row r="137" spans="2:7" ht="12.75">
      <c r="B137" s="3"/>
      <c r="C137" s="88"/>
      <c r="D137" s="110"/>
      <c r="E137" s="110"/>
      <c r="F137" s="110"/>
      <c r="G137" s="30"/>
    </row>
    <row r="138" spans="2:7" ht="12.75">
      <c r="B138" s="3"/>
      <c r="C138" s="90"/>
      <c r="D138" s="111"/>
      <c r="E138" s="111"/>
      <c r="F138" s="110"/>
      <c r="G138" s="30"/>
    </row>
    <row r="139" spans="2:7" ht="18.75" customHeight="1">
      <c r="B139" s="3"/>
      <c r="C139" s="94"/>
      <c r="D139" s="112"/>
      <c r="E139" s="112"/>
      <c r="F139" s="112"/>
      <c r="G139" s="30"/>
    </row>
    <row r="140" spans="2:7" ht="35.25" customHeight="1">
      <c r="B140" s="71" t="s">
        <v>89</v>
      </c>
      <c r="C140" s="113"/>
      <c r="D140" s="113"/>
      <c r="E140" s="113"/>
      <c r="F140" s="113"/>
      <c r="G140" s="113"/>
    </row>
    <row r="141" spans="2:7" ht="15">
      <c r="B141" s="72" t="s">
        <v>67</v>
      </c>
      <c r="C141" s="72"/>
      <c r="D141" s="72"/>
      <c r="E141" s="72"/>
      <c r="F141" s="72"/>
      <c r="G141" s="72"/>
    </row>
    <row r="142" spans="2:7" ht="15">
      <c r="B142" s="72" t="s">
        <v>100</v>
      </c>
      <c r="C142" s="72"/>
      <c r="D142" s="72"/>
      <c r="E142" s="72"/>
      <c r="F142" s="72"/>
      <c r="G142" s="72"/>
    </row>
    <row r="144" spans="2:7" ht="27.75" customHeight="1">
      <c r="B144" s="2" t="s">
        <v>0</v>
      </c>
      <c r="C144" s="2"/>
      <c r="D144" s="2"/>
      <c r="E144" s="2"/>
      <c r="F144" s="2"/>
      <c r="G144" s="2"/>
    </row>
    <row r="145" spans="2:7" ht="10.5" customHeight="1">
      <c r="B145" s="1"/>
      <c r="C145" s="114"/>
      <c r="D145" s="114"/>
      <c r="E145" s="114"/>
      <c r="F145" s="114"/>
      <c r="G145" s="30"/>
    </row>
    <row r="146" spans="2:7" ht="14.25" customHeight="1">
      <c r="B146" s="2" t="s">
        <v>1</v>
      </c>
      <c r="C146" s="2"/>
      <c r="D146" s="2"/>
      <c r="E146" s="2"/>
      <c r="F146" s="2"/>
      <c r="G146" s="2"/>
    </row>
    <row r="147" spans="2:7" ht="12.75">
      <c r="B147" s="1"/>
      <c r="C147" s="59"/>
      <c r="D147" s="60" t="s">
        <v>69</v>
      </c>
      <c r="E147" s="60"/>
      <c r="F147" s="60"/>
      <c r="G147" s="30"/>
    </row>
    <row r="148" spans="2:7" ht="25.5">
      <c r="B148" s="1"/>
      <c r="C148" s="73" t="s">
        <v>70</v>
      </c>
      <c r="D148" s="74" t="s">
        <v>71</v>
      </c>
      <c r="E148" s="74" t="s">
        <v>72</v>
      </c>
      <c r="F148" s="74" t="s">
        <v>73</v>
      </c>
      <c r="G148" s="30"/>
    </row>
    <row r="149" spans="2:7" ht="12.75">
      <c r="B149" s="1"/>
      <c r="C149" s="115"/>
      <c r="D149" s="78"/>
      <c r="E149" s="78"/>
      <c r="F149" s="78"/>
      <c r="G149" s="30"/>
    </row>
    <row r="150" spans="2:7" ht="12.75">
      <c r="B150" s="1"/>
      <c r="C150" s="82"/>
      <c r="D150" s="78"/>
      <c r="E150" s="78"/>
      <c r="F150" s="78"/>
      <c r="G150" s="30"/>
    </row>
    <row r="151" spans="2:7" ht="25.5">
      <c r="B151" s="1"/>
      <c r="C151" s="116" t="s">
        <v>101</v>
      </c>
      <c r="D151" s="100">
        <f>E151+E152</f>
        <v>8757</v>
      </c>
      <c r="E151" s="100">
        <v>2607</v>
      </c>
      <c r="F151" s="81" t="s">
        <v>75</v>
      </c>
      <c r="G151" s="30"/>
    </row>
    <row r="152" spans="2:7" ht="12.75">
      <c r="B152" s="1"/>
      <c r="C152" s="82"/>
      <c r="D152" s="83"/>
      <c r="E152" s="100">
        <v>6150</v>
      </c>
      <c r="F152" s="81" t="s">
        <v>76</v>
      </c>
      <c r="G152" s="30"/>
    </row>
    <row r="153" spans="2:7" ht="12.75">
      <c r="B153" s="1"/>
      <c r="C153" s="82"/>
      <c r="D153" s="83"/>
      <c r="E153" s="83"/>
      <c r="F153" s="85"/>
      <c r="G153" s="30"/>
    </row>
    <row r="154" spans="2:7" ht="12.75">
      <c r="B154" s="1"/>
      <c r="C154" s="82"/>
      <c r="D154" s="83"/>
      <c r="E154" s="83"/>
      <c r="F154" s="84"/>
      <c r="G154" s="30"/>
    </row>
    <row r="155" spans="2:7" ht="25.5">
      <c r="B155" s="1"/>
      <c r="C155" s="86" t="s">
        <v>102</v>
      </c>
      <c r="D155" s="100">
        <f>E155+E156</f>
        <v>5254</v>
      </c>
      <c r="E155" s="100">
        <v>1564</v>
      </c>
      <c r="F155" s="81" t="s">
        <v>75</v>
      </c>
      <c r="G155" s="30"/>
    </row>
    <row r="156" spans="2:7" ht="12.75">
      <c r="B156" s="1"/>
      <c r="C156" s="82"/>
      <c r="D156" s="83"/>
      <c r="E156" s="100">
        <v>3690</v>
      </c>
      <c r="F156" s="81" t="s">
        <v>76</v>
      </c>
      <c r="G156" s="30"/>
    </row>
    <row r="157" spans="2:7" ht="12.75">
      <c r="B157" s="1"/>
      <c r="C157" s="82"/>
      <c r="D157" s="83"/>
      <c r="E157" s="83"/>
      <c r="F157" s="84"/>
      <c r="G157" s="30"/>
    </row>
    <row r="158" spans="2:7" ht="12.75">
      <c r="B158" s="1"/>
      <c r="C158" s="82"/>
      <c r="D158" s="83"/>
      <c r="E158" s="83"/>
      <c r="F158" s="83"/>
      <c r="G158" s="30"/>
    </row>
    <row r="159" spans="2:7" ht="12.75">
      <c r="B159" s="3"/>
      <c r="C159" s="86" t="s">
        <v>103</v>
      </c>
      <c r="D159" s="100">
        <f>E159+E160</f>
        <v>4203</v>
      </c>
      <c r="E159" s="100">
        <v>1251</v>
      </c>
      <c r="F159" s="81" t="s">
        <v>75</v>
      </c>
      <c r="G159" s="30"/>
    </row>
    <row r="160" spans="2:7" ht="12.75">
      <c r="B160" s="3"/>
      <c r="C160" s="88"/>
      <c r="D160" s="83"/>
      <c r="E160" s="100">
        <v>2952</v>
      </c>
      <c r="F160" s="81" t="s">
        <v>76</v>
      </c>
      <c r="G160" s="30"/>
    </row>
    <row r="161" spans="2:7" ht="12.75">
      <c r="B161" s="3"/>
      <c r="C161" s="88"/>
      <c r="D161" s="83"/>
      <c r="E161" s="83"/>
      <c r="F161" s="85"/>
      <c r="G161" s="30"/>
    </row>
    <row r="162" spans="2:7" ht="12.75">
      <c r="B162" s="3"/>
      <c r="C162" s="88"/>
      <c r="D162" s="83"/>
      <c r="E162" s="83"/>
      <c r="F162" s="85"/>
      <c r="G162" s="30"/>
    </row>
    <row r="163" spans="2:7" ht="12.75">
      <c r="B163" s="3"/>
      <c r="C163" s="86" t="s">
        <v>104</v>
      </c>
      <c r="D163" s="100">
        <f>E163+E164</f>
        <v>3853</v>
      </c>
      <c r="E163" s="100">
        <v>1147</v>
      </c>
      <c r="F163" s="81" t="s">
        <v>75</v>
      </c>
      <c r="G163" s="30"/>
    </row>
    <row r="164" spans="2:7" ht="12.75">
      <c r="B164" s="3"/>
      <c r="C164" s="88"/>
      <c r="D164" s="83"/>
      <c r="E164" s="100">
        <v>2706</v>
      </c>
      <c r="F164" s="81" t="s">
        <v>76</v>
      </c>
      <c r="G164" s="30"/>
    </row>
    <row r="165" spans="2:7" ht="12.75">
      <c r="B165" s="3"/>
      <c r="C165" s="88"/>
      <c r="D165" s="83"/>
      <c r="E165" s="83"/>
      <c r="F165" s="85"/>
      <c r="G165" s="30"/>
    </row>
    <row r="166" spans="2:7" ht="12.75">
      <c r="B166" s="3"/>
      <c r="C166" s="88"/>
      <c r="D166" s="83"/>
      <c r="E166" s="83"/>
      <c r="F166" s="85"/>
      <c r="G166" s="30"/>
    </row>
    <row r="167" spans="2:7" ht="12.75">
      <c r="B167" s="3"/>
      <c r="C167" s="86" t="s">
        <v>105</v>
      </c>
      <c r="D167" s="100">
        <f>E167+E168</f>
        <v>6305</v>
      </c>
      <c r="E167" s="100">
        <v>1877</v>
      </c>
      <c r="F167" s="81" t="s">
        <v>75</v>
      </c>
      <c r="G167" s="30"/>
    </row>
    <row r="168" spans="2:7" ht="12.75">
      <c r="B168" s="3"/>
      <c r="C168" s="88"/>
      <c r="D168" s="83"/>
      <c r="E168" s="100">
        <v>4428</v>
      </c>
      <c r="F168" s="81" t="s">
        <v>80</v>
      </c>
      <c r="G168" s="30"/>
    </row>
    <row r="169" spans="2:7" ht="12.75">
      <c r="B169" s="3"/>
      <c r="C169" s="88"/>
      <c r="D169" s="83"/>
      <c r="E169" s="83"/>
      <c r="F169" s="85"/>
      <c r="G169" s="30"/>
    </row>
    <row r="170" spans="2:7" ht="12.75">
      <c r="B170" s="3"/>
      <c r="C170" s="88"/>
      <c r="D170" s="83"/>
      <c r="E170" s="83"/>
      <c r="F170" s="85"/>
      <c r="G170" s="30"/>
    </row>
    <row r="171" spans="2:7" ht="25.5">
      <c r="B171" s="3"/>
      <c r="C171" s="86" t="s">
        <v>106</v>
      </c>
      <c r="D171" s="100">
        <f>E171+E172</f>
        <v>3853</v>
      </c>
      <c r="E171" s="100">
        <v>1147</v>
      </c>
      <c r="F171" s="81" t="s">
        <v>75</v>
      </c>
      <c r="G171" s="30"/>
    </row>
    <row r="172" spans="2:7" ht="12.75">
      <c r="B172" s="3"/>
      <c r="C172" s="88"/>
      <c r="D172" s="83"/>
      <c r="E172" s="100">
        <v>2706</v>
      </c>
      <c r="F172" s="81" t="s">
        <v>76</v>
      </c>
      <c r="G172" s="30"/>
    </row>
    <row r="173" spans="2:7" ht="12.75">
      <c r="B173" s="3"/>
      <c r="C173" s="88"/>
      <c r="D173" s="83"/>
      <c r="E173" s="83"/>
      <c r="F173" s="85"/>
      <c r="G173" s="30"/>
    </row>
    <row r="174" spans="2:7" ht="12.75">
      <c r="B174" s="3"/>
      <c r="C174" s="88"/>
      <c r="D174" s="83"/>
      <c r="E174" s="83"/>
      <c r="F174" s="85"/>
      <c r="G174" s="30"/>
    </row>
    <row r="175" spans="2:7" ht="25.5">
      <c r="B175" s="3"/>
      <c r="C175" s="86" t="s">
        <v>107</v>
      </c>
      <c r="D175" s="100">
        <f>E175+E176</f>
        <v>2804</v>
      </c>
      <c r="E175" s="100">
        <v>835</v>
      </c>
      <c r="F175" s="81" t="s">
        <v>75</v>
      </c>
      <c r="G175" s="30"/>
    </row>
    <row r="176" spans="2:7" ht="12.75">
      <c r="B176" s="3"/>
      <c r="C176" s="88"/>
      <c r="D176" s="83"/>
      <c r="E176" s="100">
        <v>1969</v>
      </c>
      <c r="F176" s="81" t="s">
        <v>76</v>
      </c>
      <c r="G176" s="30"/>
    </row>
    <row r="177" spans="2:7" ht="12.75">
      <c r="B177" s="3"/>
      <c r="C177" s="88"/>
      <c r="D177" s="83"/>
      <c r="E177" s="89"/>
      <c r="F177" s="89"/>
      <c r="G177" s="30"/>
    </row>
    <row r="178" spans="2:7" ht="12.75">
      <c r="B178" s="3"/>
      <c r="C178" s="88"/>
      <c r="D178" s="83"/>
      <c r="E178" s="89"/>
      <c r="F178" s="89"/>
      <c r="G178" s="30"/>
    </row>
    <row r="179" spans="2:7" ht="12.75">
      <c r="B179" s="3"/>
      <c r="C179" s="88"/>
      <c r="D179" s="83"/>
      <c r="E179" s="89"/>
      <c r="F179" s="89"/>
      <c r="G179" s="30"/>
    </row>
    <row r="180" spans="2:7" ht="12.75">
      <c r="B180" s="3"/>
      <c r="C180" s="102" t="s">
        <v>83</v>
      </c>
      <c r="D180" s="89"/>
      <c r="E180" s="100">
        <v>247718</v>
      </c>
      <c r="F180" s="81" t="s">
        <v>84</v>
      </c>
      <c r="G180" s="30"/>
    </row>
    <row r="181" spans="2:7" ht="12.75">
      <c r="B181" s="3"/>
      <c r="C181" s="102"/>
      <c r="D181" s="100"/>
      <c r="E181" s="89"/>
      <c r="F181" s="89"/>
      <c r="G181" s="30"/>
    </row>
    <row r="182" spans="2:7" ht="12.75">
      <c r="B182" s="3"/>
      <c r="C182" s="102"/>
      <c r="D182" s="89"/>
      <c r="E182" s="89"/>
      <c r="F182" s="89"/>
      <c r="G182" s="30"/>
    </row>
    <row r="183" spans="2:7" ht="12.75">
      <c r="B183" s="3"/>
      <c r="C183" s="102"/>
      <c r="D183" s="89"/>
      <c r="E183" s="100">
        <v>371577</v>
      </c>
      <c r="F183" s="81" t="s">
        <v>84</v>
      </c>
      <c r="G183" s="30"/>
    </row>
    <row r="184" spans="2:7" ht="12.75">
      <c r="B184" s="3"/>
      <c r="C184" s="102" t="s">
        <v>85</v>
      </c>
      <c r="D184" s="100">
        <f>E183+E184+E185</f>
        <v>424121</v>
      </c>
      <c r="E184" s="100">
        <v>15643</v>
      </c>
      <c r="F184" s="81" t="s">
        <v>75</v>
      </c>
      <c r="G184" s="30"/>
    </row>
    <row r="185" spans="2:7" ht="12.75">
      <c r="B185" s="3"/>
      <c r="C185" s="102"/>
      <c r="D185" s="89"/>
      <c r="E185" s="100">
        <v>36901</v>
      </c>
      <c r="F185" s="81" t="s">
        <v>76</v>
      </c>
      <c r="G185" s="30"/>
    </row>
    <row r="186" spans="2:7" ht="12.75">
      <c r="B186" s="3"/>
      <c r="C186" s="102"/>
      <c r="D186" s="92"/>
      <c r="E186" s="89"/>
      <c r="F186" s="89"/>
      <c r="G186" s="30"/>
    </row>
    <row r="187" spans="2:7" ht="12.75">
      <c r="B187" s="3"/>
      <c r="C187" s="102"/>
      <c r="D187" s="92"/>
      <c r="E187" s="89"/>
      <c r="F187" s="89"/>
      <c r="G187" s="30"/>
    </row>
    <row r="188" spans="2:7" ht="12.75">
      <c r="B188" s="3"/>
      <c r="C188" s="102" t="s">
        <v>87</v>
      </c>
      <c r="D188" s="100">
        <f>E188+E189</f>
        <v>43206</v>
      </c>
      <c r="E188" s="100">
        <v>17062</v>
      </c>
      <c r="F188" s="81" t="s">
        <v>75</v>
      </c>
      <c r="G188" s="30"/>
    </row>
    <row r="189" spans="2:7" ht="12.75">
      <c r="B189" s="3"/>
      <c r="C189" s="101"/>
      <c r="D189" s="89"/>
      <c r="E189" s="100">
        <v>26144</v>
      </c>
      <c r="F189" s="81" t="s">
        <v>76</v>
      </c>
      <c r="G189" s="30"/>
    </row>
    <row r="190" spans="2:7" ht="12.75">
      <c r="B190" s="3"/>
      <c r="C190" s="101"/>
      <c r="D190" s="89"/>
      <c r="E190" s="89"/>
      <c r="F190" s="89"/>
      <c r="G190" s="30"/>
    </row>
    <row r="191" spans="2:7" ht="12.75">
      <c r="B191" s="3"/>
      <c r="C191" s="102" t="s">
        <v>88</v>
      </c>
      <c r="D191" s="103"/>
      <c r="E191" s="103">
        <f>SUM(E151:E190)</f>
        <v>750074</v>
      </c>
      <c r="F191" s="89"/>
      <c r="G191" s="30"/>
    </row>
    <row r="192" spans="2:7" ht="12.75">
      <c r="B192" s="3"/>
      <c r="C192" s="88"/>
      <c r="D192" s="110"/>
      <c r="E192" s="110"/>
      <c r="F192" s="110"/>
      <c r="G192" s="30"/>
    </row>
    <row r="193" spans="2:7" ht="12.75">
      <c r="B193" s="3"/>
      <c r="C193" s="94"/>
      <c r="D193" s="78"/>
      <c r="E193" s="78"/>
      <c r="F193" s="78"/>
      <c r="G193" s="30"/>
    </row>
    <row r="194" spans="2:7" ht="44.25" customHeight="1">
      <c r="B194" s="3"/>
      <c r="C194" s="3"/>
      <c r="D194" s="117" t="s">
        <v>89</v>
      </c>
      <c r="E194" s="3"/>
      <c r="F194" s="3"/>
      <c r="G194" s="30"/>
    </row>
    <row r="195" spans="2:7" ht="15">
      <c r="B195" s="72" t="s">
        <v>67</v>
      </c>
      <c r="C195" s="72"/>
      <c r="D195" s="72"/>
      <c r="E195" s="72"/>
      <c r="F195" s="72"/>
      <c r="G195" s="72"/>
    </row>
    <row r="196" spans="2:7" ht="15">
      <c r="B196" s="72" t="s">
        <v>108</v>
      </c>
      <c r="C196" s="72"/>
      <c r="D196" s="72"/>
      <c r="E196" s="72"/>
      <c r="F196" s="72"/>
      <c r="G196" s="72"/>
    </row>
    <row r="198" spans="2:7" ht="12.75">
      <c r="B198" s="1"/>
      <c r="C198" s="2" t="s">
        <v>0</v>
      </c>
      <c r="D198" s="2"/>
      <c r="E198" s="2"/>
      <c r="F198" s="2"/>
      <c r="G198" s="30"/>
    </row>
    <row r="199" spans="2:7" ht="12.75">
      <c r="B199" s="1"/>
      <c r="C199" s="2"/>
      <c r="D199" s="2"/>
      <c r="E199" s="2"/>
      <c r="F199" s="2"/>
      <c r="G199" s="30"/>
    </row>
    <row r="200" spans="2:7" ht="12.75">
      <c r="B200" s="1"/>
      <c r="C200" s="2" t="s">
        <v>1</v>
      </c>
      <c r="D200" s="2"/>
      <c r="E200" s="2"/>
      <c r="F200" s="2"/>
      <c r="G200" s="30"/>
    </row>
    <row r="201" spans="2:7" ht="12.75">
      <c r="B201" s="1"/>
      <c r="C201" s="59"/>
      <c r="D201" s="60" t="s">
        <v>69</v>
      </c>
      <c r="E201" s="60"/>
      <c r="F201" s="60"/>
      <c r="G201" s="30"/>
    </row>
    <row r="202" spans="2:7" ht="25.5">
      <c r="B202" s="1"/>
      <c r="C202" s="73" t="s">
        <v>70</v>
      </c>
      <c r="D202" s="74" t="s">
        <v>71</v>
      </c>
      <c r="E202" s="74" t="s">
        <v>72</v>
      </c>
      <c r="F202" s="74" t="s">
        <v>73</v>
      </c>
      <c r="G202" s="30"/>
    </row>
    <row r="203" spans="2:7" ht="12.75">
      <c r="B203" s="1"/>
      <c r="C203" s="115"/>
      <c r="D203" s="76"/>
      <c r="E203" s="76"/>
      <c r="F203" s="76"/>
      <c r="G203" s="30"/>
    </row>
    <row r="204" spans="2:7" ht="12.75">
      <c r="B204" s="1"/>
      <c r="C204" s="82"/>
      <c r="D204" s="78"/>
      <c r="E204" s="78"/>
      <c r="F204" s="78"/>
      <c r="G204" s="30"/>
    </row>
    <row r="205" spans="2:7" ht="25.5">
      <c r="B205" s="1"/>
      <c r="C205" s="86" t="s">
        <v>109</v>
      </c>
      <c r="D205" s="100">
        <f>E205+E206</f>
        <v>14437</v>
      </c>
      <c r="E205" s="106">
        <v>1269</v>
      </c>
      <c r="F205" s="107" t="s">
        <v>75</v>
      </c>
      <c r="G205" s="30"/>
    </row>
    <row r="206" spans="2:7" ht="12.75">
      <c r="B206" s="1"/>
      <c r="C206" s="82"/>
      <c r="D206" s="78"/>
      <c r="E206" s="106">
        <v>13168</v>
      </c>
      <c r="F206" s="107" t="s">
        <v>76</v>
      </c>
      <c r="G206" s="30"/>
    </row>
    <row r="207" spans="2:7" ht="12.75">
      <c r="B207" s="1"/>
      <c r="C207" s="82"/>
      <c r="D207" s="78"/>
      <c r="E207" s="110"/>
      <c r="F207" s="110"/>
      <c r="G207" s="30"/>
    </row>
    <row r="208" spans="2:7" ht="12.75">
      <c r="B208" s="1"/>
      <c r="C208" s="82"/>
      <c r="D208" s="110"/>
      <c r="E208" s="110"/>
      <c r="F208" s="110"/>
      <c r="G208" s="30"/>
    </row>
    <row r="209" spans="2:7" ht="25.5">
      <c r="B209" s="3"/>
      <c r="C209" s="86" t="s">
        <v>110</v>
      </c>
      <c r="D209" s="100">
        <f>E209+E210</f>
        <v>105182</v>
      </c>
      <c r="E209" s="106">
        <v>9247</v>
      </c>
      <c r="F209" s="107" t="s">
        <v>75</v>
      </c>
      <c r="G209" s="30"/>
    </row>
    <row r="210" spans="2:7" ht="12.75">
      <c r="B210" s="3"/>
      <c r="C210" s="88"/>
      <c r="D210" s="110"/>
      <c r="E210" s="106">
        <v>95935</v>
      </c>
      <c r="F210" s="107" t="s">
        <v>76</v>
      </c>
      <c r="G210" s="30"/>
    </row>
    <row r="211" spans="2:7" ht="12.75">
      <c r="B211" s="3"/>
      <c r="C211" s="88"/>
      <c r="D211" s="110"/>
      <c r="E211" s="110"/>
      <c r="F211" s="110"/>
      <c r="G211" s="30"/>
    </row>
    <row r="212" spans="2:7" ht="12.75">
      <c r="B212" s="3"/>
      <c r="C212" s="88"/>
      <c r="D212" s="110"/>
      <c r="E212" s="110"/>
      <c r="F212" s="110"/>
      <c r="G212" s="30"/>
    </row>
    <row r="213" spans="2:7" ht="25.5">
      <c r="B213" s="3"/>
      <c r="C213" s="86" t="s">
        <v>111</v>
      </c>
      <c r="D213" s="100">
        <f>E213+E214</f>
        <v>51560</v>
      </c>
      <c r="E213" s="106">
        <v>4533</v>
      </c>
      <c r="F213" s="107" t="s">
        <v>75</v>
      </c>
      <c r="G213" s="30"/>
    </row>
    <row r="214" spans="2:7" ht="12.75">
      <c r="B214" s="3"/>
      <c r="C214" s="88"/>
      <c r="D214" s="78"/>
      <c r="E214" s="106">
        <v>47027</v>
      </c>
      <c r="F214" s="107" t="s">
        <v>76</v>
      </c>
      <c r="G214" s="30"/>
    </row>
    <row r="215" spans="2:7" ht="12.75">
      <c r="B215" s="3"/>
      <c r="C215" s="88"/>
      <c r="D215" s="110"/>
      <c r="E215" s="110"/>
      <c r="F215" s="110"/>
      <c r="G215" s="30"/>
    </row>
    <row r="216" spans="2:7" ht="12.75">
      <c r="B216" s="3"/>
      <c r="C216" s="88"/>
      <c r="D216" s="110"/>
      <c r="E216" s="110"/>
      <c r="F216" s="110"/>
      <c r="G216" s="30"/>
    </row>
    <row r="217" spans="2:7" ht="38.25">
      <c r="B217" s="3"/>
      <c r="C217" s="86" t="s">
        <v>112</v>
      </c>
      <c r="D217" s="100">
        <f>E217+E218</f>
        <v>24749</v>
      </c>
      <c r="E217" s="106">
        <v>2176</v>
      </c>
      <c r="F217" s="107" t="s">
        <v>75</v>
      </c>
      <c r="G217" s="30"/>
    </row>
    <row r="218" spans="2:7" ht="12.75">
      <c r="B218" s="3"/>
      <c r="C218" s="88"/>
      <c r="D218" s="78"/>
      <c r="E218" s="106">
        <v>22573</v>
      </c>
      <c r="F218" s="107" t="s">
        <v>76</v>
      </c>
      <c r="G218" s="30"/>
    </row>
    <row r="219" spans="2:7" ht="12.75">
      <c r="B219" s="3"/>
      <c r="C219" s="88"/>
      <c r="D219" s="110"/>
      <c r="E219" s="110"/>
      <c r="F219" s="110"/>
      <c r="G219" s="30"/>
    </row>
    <row r="220" spans="2:7" ht="12.75">
      <c r="B220" s="3"/>
      <c r="C220" s="88"/>
      <c r="D220" s="110"/>
      <c r="E220" s="110"/>
      <c r="F220" s="110"/>
      <c r="G220" s="30"/>
    </row>
    <row r="221" spans="2:7" ht="25.5">
      <c r="B221" s="3"/>
      <c r="C221" s="86" t="s">
        <v>113</v>
      </c>
      <c r="D221" s="100">
        <f>E221+E222</f>
        <v>10312</v>
      </c>
      <c r="E221" s="106">
        <v>907</v>
      </c>
      <c r="F221" s="107" t="s">
        <v>75</v>
      </c>
      <c r="G221" s="30"/>
    </row>
    <row r="222" spans="2:7" ht="12.75">
      <c r="B222" s="3"/>
      <c r="C222" s="88"/>
      <c r="D222" s="78"/>
      <c r="E222" s="106">
        <v>9405</v>
      </c>
      <c r="F222" s="107" t="s">
        <v>76</v>
      </c>
      <c r="G222" s="30"/>
    </row>
    <row r="223" spans="2:7" ht="12.75">
      <c r="B223" s="3"/>
      <c r="C223" s="88"/>
      <c r="D223" s="78"/>
      <c r="E223" s="78"/>
      <c r="F223" s="78"/>
      <c r="G223" s="30"/>
    </row>
    <row r="224" spans="2:7" ht="12.75">
      <c r="B224" s="3"/>
      <c r="C224" s="88"/>
      <c r="D224" s="78"/>
      <c r="E224" s="78"/>
      <c r="F224" s="78"/>
      <c r="G224" s="30"/>
    </row>
    <row r="225" spans="2:7" ht="12.75">
      <c r="B225" s="3"/>
      <c r="C225" s="88"/>
      <c r="D225" s="78"/>
      <c r="E225" s="78"/>
      <c r="F225" s="78"/>
      <c r="G225" s="30"/>
    </row>
    <row r="226" spans="2:7" ht="12.75">
      <c r="B226" s="3"/>
      <c r="C226" s="102" t="s">
        <v>83</v>
      </c>
      <c r="D226" s="89"/>
      <c r="E226" s="100">
        <v>537117</v>
      </c>
      <c r="F226" s="81" t="s">
        <v>84</v>
      </c>
      <c r="G226" s="30"/>
    </row>
    <row r="227" spans="2:7" ht="12.75">
      <c r="B227" s="3"/>
      <c r="C227" s="102"/>
      <c r="D227" s="100"/>
      <c r="E227" s="89"/>
      <c r="F227" s="89"/>
      <c r="G227" s="30"/>
    </row>
    <row r="228" spans="2:7" ht="12.75">
      <c r="B228" s="3"/>
      <c r="C228" s="102"/>
      <c r="D228" s="89"/>
      <c r="E228" s="89"/>
      <c r="F228" s="89"/>
      <c r="G228" s="30"/>
    </row>
    <row r="229" spans="2:7" ht="12.75">
      <c r="B229" s="3"/>
      <c r="C229" s="102"/>
      <c r="D229" s="89"/>
      <c r="E229" s="100">
        <v>805676</v>
      </c>
      <c r="F229" s="81" t="s">
        <v>84</v>
      </c>
      <c r="G229" s="30"/>
    </row>
    <row r="230" spans="2:7" ht="12.75">
      <c r="B230" s="3"/>
      <c r="C230" s="102" t="s">
        <v>85</v>
      </c>
      <c r="D230" s="100">
        <f>E229+E230+E231</f>
        <v>1060770</v>
      </c>
      <c r="E230" s="100">
        <v>36531</v>
      </c>
      <c r="F230" s="81" t="s">
        <v>75</v>
      </c>
      <c r="G230" s="30"/>
    </row>
    <row r="231" spans="2:7" ht="12.75">
      <c r="B231" s="3"/>
      <c r="C231" s="102"/>
      <c r="D231" s="89"/>
      <c r="E231" s="100">
        <v>218563</v>
      </c>
      <c r="F231" s="81" t="s">
        <v>76</v>
      </c>
      <c r="G231" s="30"/>
    </row>
    <row r="232" spans="2:7" ht="12.75">
      <c r="B232" s="3"/>
      <c r="C232" s="102"/>
      <c r="D232" s="92"/>
      <c r="E232" s="89"/>
      <c r="F232" s="89"/>
      <c r="G232" s="30"/>
    </row>
    <row r="233" spans="2:7" ht="12.75">
      <c r="B233" s="3"/>
      <c r="C233" s="102"/>
      <c r="D233" s="92"/>
      <c r="E233" s="89"/>
      <c r="F233" s="89"/>
      <c r="G233" s="30"/>
    </row>
    <row r="234" spans="2:7" ht="12.75">
      <c r="B234" s="3"/>
      <c r="C234" s="102" t="s">
        <v>87</v>
      </c>
      <c r="D234" s="100">
        <f>E234+E235</f>
        <v>788935</v>
      </c>
      <c r="E234" s="100">
        <v>618868</v>
      </c>
      <c r="F234" s="81" t="s">
        <v>75</v>
      </c>
      <c r="G234" s="30"/>
    </row>
    <row r="235" spans="2:7" ht="12.75">
      <c r="B235" s="3"/>
      <c r="C235" s="101"/>
      <c r="D235" s="89"/>
      <c r="E235" s="100">
        <v>170067</v>
      </c>
      <c r="F235" s="81" t="s">
        <v>76</v>
      </c>
      <c r="G235" s="30"/>
    </row>
    <row r="236" spans="2:7" ht="12.75">
      <c r="B236" s="3"/>
      <c r="C236" s="101"/>
      <c r="D236" s="89"/>
      <c r="E236" s="89"/>
      <c r="F236" s="89"/>
      <c r="G236" s="30"/>
    </row>
    <row r="237" spans="2:7" ht="12.75">
      <c r="B237" s="3"/>
      <c r="C237" s="101"/>
      <c r="D237" s="89"/>
      <c r="E237" s="89"/>
      <c r="F237" s="89"/>
      <c r="G237" s="30"/>
    </row>
    <row r="238" spans="2:7" ht="12.75">
      <c r="B238" s="3"/>
      <c r="C238" s="101"/>
      <c r="D238" s="89"/>
      <c r="E238" s="89"/>
      <c r="F238" s="89"/>
      <c r="G238" s="30"/>
    </row>
    <row r="239" spans="2:7" ht="12.75">
      <c r="B239" s="3"/>
      <c r="C239" s="102" t="s">
        <v>88</v>
      </c>
      <c r="D239" s="103"/>
      <c r="E239" s="103">
        <f>SUM(E195:E237)</f>
        <v>2593062</v>
      </c>
      <c r="F239" s="89"/>
      <c r="G239" s="30"/>
    </row>
    <row r="240" spans="2:7" ht="15.75">
      <c r="B240" s="3"/>
      <c r="C240" s="90"/>
      <c r="D240" s="118"/>
      <c r="E240" s="118"/>
      <c r="F240" s="119"/>
      <c r="G240" s="30"/>
    </row>
    <row r="241" spans="2:7" ht="12.75">
      <c r="B241" s="3"/>
      <c r="C241" s="94"/>
      <c r="D241" s="112"/>
      <c r="E241" s="112"/>
      <c r="F241" s="112"/>
      <c r="G241" s="30"/>
    </row>
    <row r="242" spans="2:7" ht="56.25" customHeight="1">
      <c r="B242" s="71" t="s">
        <v>89</v>
      </c>
      <c r="C242" s="113"/>
      <c r="D242" s="113"/>
      <c r="E242" s="113"/>
      <c r="F242" s="113"/>
      <c r="G242" s="113"/>
    </row>
    <row r="243" spans="2:7" ht="15.75">
      <c r="B243" s="120" t="s">
        <v>67</v>
      </c>
      <c r="C243" s="120"/>
      <c r="D243" s="120"/>
      <c r="E243" s="120"/>
      <c r="F243" s="120"/>
      <c r="G243" s="120"/>
    </row>
    <row r="244" spans="2:7" ht="15.75">
      <c r="B244" s="120" t="s">
        <v>114</v>
      </c>
      <c r="C244" s="120"/>
      <c r="D244" s="120"/>
      <c r="E244" s="120"/>
      <c r="F244" s="120"/>
      <c r="G244" s="120"/>
    </row>
    <row r="247" spans="2:7" ht="26.25" customHeight="1">
      <c r="B247" s="114"/>
      <c r="C247" s="114"/>
      <c r="D247" s="114"/>
      <c r="E247" s="114"/>
      <c r="F247" s="114"/>
      <c r="G247" s="114"/>
    </row>
    <row r="248" spans="2:7" ht="12.75">
      <c r="B248" s="2" t="s">
        <v>0</v>
      </c>
      <c r="C248" s="2"/>
      <c r="D248" s="2"/>
      <c r="E248" s="2"/>
      <c r="F248" s="2"/>
      <c r="G248" s="2"/>
    </row>
    <row r="249" spans="2:7" ht="12.75">
      <c r="B249" s="2" t="s">
        <v>1</v>
      </c>
      <c r="C249" s="2"/>
      <c r="D249" s="2"/>
      <c r="E249" s="2"/>
      <c r="F249" s="2"/>
      <c r="G249" s="2"/>
    </row>
    <row r="250" spans="2:7" ht="12.75">
      <c r="B250" s="1"/>
      <c r="C250" s="59"/>
      <c r="D250" s="60" t="s">
        <v>69</v>
      </c>
      <c r="E250" s="60"/>
      <c r="F250" s="60"/>
      <c r="G250" s="30"/>
    </row>
    <row r="251" spans="2:7" ht="38.25" customHeight="1">
      <c r="B251" s="1"/>
      <c r="C251" s="73" t="s">
        <v>115</v>
      </c>
      <c r="D251" s="74" t="s">
        <v>71</v>
      </c>
      <c r="E251" s="74" t="s">
        <v>72</v>
      </c>
      <c r="F251" s="74" t="s">
        <v>73</v>
      </c>
      <c r="G251" s="30"/>
    </row>
    <row r="252" spans="2:7" ht="12.75">
      <c r="B252" s="1"/>
      <c r="C252" s="115"/>
      <c r="D252" s="121"/>
      <c r="E252" s="121"/>
      <c r="G252" s="30"/>
    </row>
    <row r="253" spans="2:7" ht="12.75">
      <c r="B253" s="1"/>
      <c r="C253" s="82"/>
      <c r="D253" s="122"/>
      <c r="E253" s="93">
        <v>14042780</v>
      </c>
      <c r="F253" s="107" t="s">
        <v>84</v>
      </c>
      <c r="G253" s="30"/>
    </row>
    <row r="254" spans="2:7" ht="12.75">
      <c r="B254" s="1"/>
      <c r="C254" s="82" t="s">
        <v>116</v>
      </c>
      <c r="D254" s="100">
        <f>E253+E254+E255</f>
        <v>15704567</v>
      </c>
      <c r="E254" s="100">
        <f>114539+305436+68723+152718+53451+68723</f>
        <v>763590</v>
      </c>
      <c r="F254" s="107" t="s">
        <v>75</v>
      </c>
      <c r="G254" s="30"/>
    </row>
    <row r="255" spans="2:7" ht="12.75">
      <c r="B255" s="1"/>
      <c r="C255" s="82"/>
      <c r="D255" s="83"/>
      <c r="E255" s="100">
        <f>134729+359279+80838+179639+62874+80838</f>
        <v>898197</v>
      </c>
      <c r="F255" s="107" t="s">
        <v>76</v>
      </c>
      <c r="G255" s="30"/>
    </row>
    <row r="256" spans="2:7" ht="12.75">
      <c r="B256" s="1"/>
      <c r="C256" s="82"/>
      <c r="D256" s="83"/>
      <c r="E256" s="122"/>
      <c r="F256" s="122"/>
      <c r="G256" s="30"/>
    </row>
    <row r="257" spans="2:7" ht="12.75">
      <c r="B257" s="1"/>
      <c r="C257" s="82"/>
      <c r="D257" s="122"/>
      <c r="F257" s="121"/>
      <c r="G257" s="30"/>
    </row>
    <row r="258" spans="2:7" ht="12.75">
      <c r="B258" s="1"/>
      <c r="C258" s="82"/>
      <c r="D258" s="122"/>
      <c r="E258" s="93">
        <v>1180066</v>
      </c>
      <c r="F258" s="107" t="s">
        <v>84</v>
      </c>
      <c r="G258" s="30"/>
    </row>
    <row r="259" spans="2:7" ht="12.75">
      <c r="B259" s="3"/>
      <c r="C259" s="82" t="s">
        <v>117</v>
      </c>
      <c r="D259" s="100">
        <f>E258+E259+E260</f>
        <v>1562390</v>
      </c>
      <c r="E259" s="100">
        <f>31502+24502+14000</f>
        <v>70004</v>
      </c>
      <c r="F259" s="107" t="s">
        <v>75</v>
      </c>
      <c r="G259" s="30"/>
    </row>
    <row r="260" spans="2:7" ht="12.75">
      <c r="B260" s="3"/>
      <c r="C260" s="88"/>
      <c r="D260" s="83"/>
      <c r="E260" s="100">
        <f>140544+109312+62464</f>
        <v>312320</v>
      </c>
      <c r="F260" s="107" t="s">
        <v>76</v>
      </c>
      <c r="G260" s="30"/>
    </row>
    <row r="261" spans="2:7" ht="12.75">
      <c r="B261" s="3"/>
      <c r="C261" s="88"/>
      <c r="D261" s="83"/>
      <c r="E261" s="122"/>
      <c r="F261" s="121"/>
      <c r="G261" s="30"/>
    </row>
    <row r="262" spans="2:7" ht="12.75">
      <c r="B262" s="3"/>
      <c r="C262" s="88"/>
      <c r="D262" s="122"/>
      <c r="E262" s="122"/>
      <c r="F262" s="121"/>
      <c r="G262" s="30"/>
    </row>
    <row r="263" spans="2:7" ht="12.75">
      <c r="B263" s="3"/>
      <c r="C263" s="88"/>
      <c r="D263" s="122"/>
      <c r="E263" s="93">
        <v>247718</v>
      </c>
      <c r="F263" s="107" t="s">
        <v>84</v>
      </c>
      <c r="G263" s="30"/>
    </row>
    <row r="264" spans="2:7" ht="12.75">
      <c r="B264" s="3"/>
      <c r="C264" s="82" t="s">
        <v>118</v>
      </c>
      <c r="D264" s="100">
        <f>E263+E264+E265</f>
        <v>388690</v>
      </c>
      <c r="E264" s="100">
        <f>23683+18946+2368+2370</f>
        <v>47367</v>
      </c>
      <c r="F264" s="107" t="s">
        <v>75</v>
      </c>
      <c r="G264" s="30"/>
    </row>
    <row r="265" spans="2:7" ht="12.75">
      <c r="B265" s="3"/>
      <c r="C265" s="88"/>
      <c r="D265" s="83"/>
      <c r="E265" s="100">
        <f>46803+37442+4680+4680</f>
        <v>93605</v>
      </c>
      <c r="F265" s="107" t="s">
        <v>76</v>
      </c>
      <c r="G265" s="30"/>
    </row>
    <row r="266" spans="2:7" ht="12.75">
      <c r="B266" s="3"/>
      <c r="C266" s="88"/>
      <c r="D266" s="83"/>
      <c r="E266" s="100"/>
      <c r="F266" s="107"/>
      <c r="G266" s="30"/>
    </row>
    <row r="267" spans="2:7" ht="12.75">
      <c r="B267" s="3"/>
      <c r="C267" s="88"/>
      <c r="D267" s="122"/>
      <c r="E267" s="122"/>
      <c r="F267" s="121"/>
      <c r="G267" s="30"/>
    </row>
    <row r="268" spans="2:7" ht="12.75">
      <c r="B268" s="3"/>
      <c r="C268" s="88"/>
      <c r="D268" s="122"/>
      <c r="E268" s="93">
        <v>247718</v>
      </c>
      <c r="F268" s="107" t="s">
        <v>84</v>
      </c>
      <c r="G268" s="30"/>
    </row>
    <row r="269" spans="2:7" ht="12.75">
      <c r="B269" s="3"/>
      <c r="C269" s="82" t="s">
        <v>119</v>
      </c>
      <c r="D269" s="100">
        <f>E268+E269+E270</f>
        <v>282747</v>
      </c>
      <c r="E269" s="100">
        <f>2607+1564+1251+1147+1877+1147+835</f>
        <v>10428</v>
      </c>
      <c r="F269" s="107" t="s">
        <v>75</v>
      </c>
      <c r="G269" s="30"/>
    </row>
    <row r="270" spans="2:7" ht="12.75">
      <c r="B270" s="3"/>
      <c r="C270" s="88"/>
      <c r="D270" s="83"/>
      <c r="E270" s="100">
        <f>6150+3690+2952+2706+4428+2706+1969</f>
        <v>24601</v>
      </c>
      <c r="F270" s="107" t="s">
        <v>76</v>
      </c>
      <c r="G270" s="30"/>
    </row>
    <row r="271" spans="2:7" ht="12.75">
      <c r="B271" s="3"/>
      <c r="C271" s="88"/>
      <c r="D271" s="83"/>
      <c r="E271" s="100"/>
      <c r="F271" s="107"/>
      <c r="G271" s="30"/>
    </row>
    <row r="272" spans="2:7" ht="12.75">
      <c r="B272" s="3"/>
      <c r="C272" s="88"/>
      <c r="D272" s="122"/>
      <c r="E272" s="122"/>
      <c r="F272" s="121"/>
      <c r="G272" s="30"/>
    </row>
    <row r="273" spans="2:7" ht="12.75">
      <c r="B273" s="3"/>
      <c r="C273" s="88"/>
      <c r="D273" s="122"/>
      <c r="E273" s="123">
        <v>537117</v>
      </c>
      <c r="F273" s="107" t="s">
        <v>84</v>
      </c>
      <c r="G273" s="30"/>
    </row>
    <row r="274" spans="2:7" ht="12.75">
      <c r="B274" s="3"/>
      <c r="C274" s="82" t="s">
        <v>120</v>
      </c>
      <c r="D274" s="100">
        <f>E273+E274+E275</f>
        <v>743357</v>
      </c>
      <c r="E274" s="100">
        <f>1269+9247+4533+2176+907</f>
        <v>18132</v>
      </c>
      <c r="F274" s="107" t="s">
        <v>75</v>
      </c>
      <c r="G274" s="30"/>
    </row>
    <row r="275" spans="2:7" ht="12.75">
      <c r="B275" s="3"/>
      <c r="C275" s="88"/>
      <c r="D275" s="83"/>
      <c r="E275" s="100">
        <f>13168+95935+47027+22573+9405</f>
        <v>188108</v>
      </c>
      <c r="F275" s="107" t="s">
        <v>76</v>
      </c>
      <c r="G275" s="30"/>
    </row>
    <row r="276" spans="2:7" ht="12.75">
      <c r="B276" s="3"/>
      <c r="C276" s="88"/>
      <c r="D276" s="89"/>
      <c r="E276" s="89"/>
      <c r="F276" s="110"/>
      <c r="G276" s="30"/>
    </row>
    <row r="277" spans="2:7" ht="12.75">
      <c r="B277" s="3"/>
      <c r="C277" s="88"/>
      <c r="D277" s="122"/>
      <c r="E277" s="122"/>
      <c r="F277" s="107"/>
      <c r="G277" s="30"/>
    </row>
    <row r="278" spans="2:7" ht="12.75">
      <c r="B278" s="3"/>
      <c r="C278" s="90"/>
      <c r="D278" s="100"/>
      <c r="E278" s="100"/>
      <c r="F278" s="124"/>
      <c r="G278" s="30"/>
    </row>
    <row r="279" spans="2:7" ht="12.75">
      <c r="B279" s="3"/>
      <c r="C279" s="90"/>
      <c r="D279" s="85"/>
      <c r="E279" s="89"/>
      <c r="F279" s="124"/>
      <c r="G279" s="30"/>
    </row>
    <row r="280" spans="2:7" ht="12.75">
      <c r="B280" s="3"/>
      <c r="C280" s="90"/>
      <c r="D280" s="122"/>
      <c r="E280" s="93">
        <f>21064166+1770098+371577+371577+805676</f>
        <v>24383094</v>
      </c>
      <c r="F280" s="107" t="s">
        <v>84</v>
      </c>
      <c r="G280" s="30"/>
    </row>
    <row r="281" spans="2:7" ht="12.75">
      <c r="B281" s="3"/>
      <c r="C281" s="90" t="s">
        <v>85</v>
      </c>
      <c r="D281" s="100">
        <v>29586622</v>
      </c>
      <c r="E281" s="100">
        <f>1145385+105007+61716+15643+36531</f>
        <v>1364282</v>
      </c>
      <c r="F281" s="107" t="s">
        <v>75</v>
      </c>
      <c r="G281" s="30"/>
    </row>
    <row r="282" spans="2:7" ht="12.75">
      <c r="B282" s="3"/>
      <c r="C282" s="90"/>
      <c r="D282" s="85"/>
      <c r="E282" s="125">
        <f>1408658+514365+96759+36901+218563</f>
        <v>2275246</v>
      </c>
      <c r="F282" s="107" t="s">
        <v>76</v>
      </c>
      <c r="G282" s="30"/>
    </row>
    <row r="283" spans="2:7" ht="12.75">
      <c r="B283" s="3"/>
      <c r="C283" s="90"/>
      <c r="D283" s="92"/>
      <c r="E283" s="126">
        <v>1564000</v>
      </c>
      <c r="F283" s="107" t="s">
        <v>86</v>
      </c>
      <c r="G283" s="30"/>
    </row>
    <row r="284" spans="2:7" ht="12.75">
      <c r="B284" s="3"/>
      <c r="C284" s="90"/>
      <c r="D284" s="92"/>
      <c r="E284" s="122"/>
      <c r="F284" s="121"/>
      <c r="G284" s="30"/>
    </row>
    <row r="285" spans="2:7" ht="12.75">
      <c r="B285" s="3"/>
      <c r="C285" s="90" t="s">
        <v>87</v>
      </c>
      <c r="D285" s="100">
        <f>E284+E285+E286</f>
        <v>3100000</v>
      </c>
      <c r="E285" s="93">
        <f>733013+63796+55261+17062+618868</f>
        <v>1488000</v>
      </c>
      <c r="F285" s="107" t="s">
        <v>75</v>
      </c>
      <c r="G285" s="30"/>
    </row>
    <row r="286" spans="2:7" ht="12.75">
      <c r="B286" s="3"/>
      <c r="C286" s="90"/>
      <c r="D286" s="89"/>
      <c r="E286" s="93">
        <f>942825+373484+99480+26144+170067</f>
        <v>1612000</v>
      </c>
      <c r="F286" s="107" t="s">
        <v>76</v>
      </c>
      <c r="G286" s="30"/>
    </row>
    <row r="287" spans="2:7" ht="12.75">
      <c r="B287" s="3"/>
      <c r="C287" s="90"/>
      <c r="D287" s="89"/>
      <c r="E287" s="93">
        <v>400000</v>
      </c>
      <c r="F287" s="107" t="s">
        <v>94</v>
      </c>
      <c r="G287" s="30"/>
    </row>
    <row r="288" spans="2:7" ht="12.75">
      <c r="B288" s="3"/>
      <c r="C288" s="90"/>
      <c r="D288" s="89"/>
      <c r="E288" s="93"/>
      <c r="F288" s="127"/>
      <c r="G288" s="30"/>
    </row>
    <row r="289" spans="2:7" ht="12.75">
      <c r="B289" s="3"/>
      <c r="C289" s="90" t="s">
        <v>121</v>
      </c>
      <c r="D289" s="100">
        <v>51888493</v>
      </c>
      <c r="E289" s="103">
        <f>+E253+B259+E263+E268+E273+E280+E285</f>
        <v>40946427</v>
      </c>
      <c r="F289" s="107" t="s">
        <v>84</v>
      </c>
      <c r="G289" s="30"/>
    </row>
    <row r="290" spans="2:7" ht="12.75">
      <c r="B290" s="3"/>
      <c r="C290" s="90"/>
      <c r="D290" s="89"/>
      <c r="E290" s="93">
        <f>E254+E259+E264+E269+E274+E281+E285</f>
        <v>3761803</v>
      </c>
      <c r="F290" s="107" t="s">
        <v>75</v>
      </c>
      <c r="G290" s="30"/>
    </row>
    <row r="291" spans="2:7" ht="12.75">
      <c r="B291" s="3"/>
      <c r="C291" s="128"/>
      <c r="D291" s="89"/>
      <c r="E291" s="93">
        <f>E255+E260+E265+E270+294+E282+E286</f>
        <v>5216263</v>
      </c>
      <c r="F291" s="107" t="s">
        <v>76</v>
      </c>
      <c r="G291" s="30"/>
    </row>
    <row r="292" spans="2:7" ht="12.75">
      <c r="B292" s="3"/>
      <c r="C292" s="128"/>
      <c r="D292" s="89"/>
      <c r="E292" s="93">
        <f>E287</f>
        <v>400000</v>
      </c>
      <c r="F292" s="107" t="s">
        <v>94</v>
      </c>
      <c r="G292" s="30"/>
    </row>
    <row r="293" spans="2:7" ht="12.75">
      <c r="B293" s="3"/>
      <c r="C293" s="128"/>
      <c r="D293" s="89"/>
      <c r="E293" s="93"/>
      <c r="F293" s="127"/>
      <c r="G293" s="30"/>
    </row>
    <row r="294" spans="2:7" ht="12.75">
      <c r="B294" s="3"/>
      <c r="C294" s="128"/>
      <c r="D294" s="89"/>
      <c r="E294" s="93"/>
      <c r="F294" s="127"/>
      <c r="G294" s="30"/>
    </row>
    <row r="295" spans="2:7" ht="15.75">
      <c r="B295" s="3"/>
      <c r="C295" s="90" t="s">
        <v>88</v>
      </c>
      <c r="D295" s="129"/>
      <c r="E295" s="100">
        <v>51888493</v>
      </c>
      <c r="F295" s="130"/>
      <c r="G295" s="30"/>
    </row>
    <row r="296" spans="2:7" ht="12.75">
      <c r="B296" s="3"/>
      <c r="C296" s="94"/>
      <c r="D296" s="95"/>
      <c r="E296" s="112"/>
      <c r="F296" s="112"/>
      <c r="G296" s="30"/>
    </row>
    <row r="297" spans="2:7" ht="65.25" customHeight="1">
      <c r="B297" s="71" t="s">
        <v>89</v>
      </c>
      <c r="C297" s="71"/>
      <c r="D297" s="71"/>
      <c r="E297" s="71"/>
      <c r="F297" s="71"/>
      <c r="G297" s="71"/>
    </row>
  </sheetData>
  <mergeCells count="30">
    <mergeCell ref="B248:G248"/>
    <mergeCell ref="B297:G297"/>
    <mergeCell ref="B249:G249"/>
    <mergeCell ref="B242:G242"/>
    <mergeCell ref="B244:G244"/>
    <mergeCell ref="C98:F99"/>
    <mergeCell ref="C100:F100"/>
    <mergeCell ref="B144:G144"/>
    <mergeCell ref="B146:G146"/>
    <mergeCell ref="B140:G140"/>
    <mergeCell ref="B95:G95"/>
    <mergeCell ref="B1:G1"/>
    <mergeCell ref="B2:G2"/>
    <mergeCell ref="B96:G96"/>
    <mergeCell ref="C57:F58"/>
    <mergeCell ref="C59:F59"/>
    <mergeCell ref="C10:C11"/>
    <mergeCell ref="B94:G94"/>
    <mergeCell ref="B53:G53"/>
    <mergeCell ref="C4:F5"/>
    <mergeCell ref="C6:F6"/>
    <mergeCell ref="B54:G54"/>
    <mergeCell ref="B55:G55"/>
    <mergeCell ref="B243:G243"/>
    <mergeCell ref="B141:G141"/>
    <mergeCell ref="B142:G142"/>
    <mergeCell ref="B195:G195"/>
    <mergeCell ref="B196:G196"/>
    <mergeCell ref="C198:F199"/>
    <mergeCell ref="C200:F200"/>
  </mergeCells>
  <printOptions/>
  <pageMargins left="0.7874015748031497" right="0.7874015748031497" top="0.7874015748031497" bottom="0.1968503937007874" header="0.1968503937007874" footer="0"/>
  <pageSetup horizontalDpi="300" verticalDpi="300" orientation="portrait" scale="90" r:id="rId2"/>
  <rowBreaks count="5" manualBreakCount="5">
    <brk id="53" min="1" max="6" man="1"/>
    <brk id="94" min="1" max="6" man="1"/>
    <brk id="140" min="1" max="6" man="1"/>
    <brk id="194" min="1" max="6" man="1"/>
    <brk id="242" min="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ICATS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dc:creator>
  <cp:keywords/>
  <dc:description/>
  <cp:lastModifiedBy>JOEL</cp:lastModifiedBy>
  <cp:lastPrinted>2007-05-09T18:30:19Z</cp:lastPrinted>
  <dcterms:created xsi:type="dcterms:W3CDTF">2007-05-09T18:15:56Z</dcterms:created>
  <dcterms:modified xsi:type="dcterms:W3CDTF">2007-05-09T18:30:21Z</dcterms:modified>
  <cp:category/>
  <cp:version/>
  <cp:contentType/>
  <cp:contentStatus/>
</cp:coreProperties>
</file>