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15"/>
  </bookViews>
  <sheets>
    <sheet name="EVTOP-01" sheetId="1" r:id="rId1"/>
  </sheets>
  <definedNames>
    <definedName name="_xlnm.Print_Area" localSheetId="0">'EVTOP-01'!$A$1:$I$42</definedName>
    <definedName name="_xlnm.Database">#REF!</definedName>
    <definedName name="_xlnm.Print_Titles" localSheetId="0">'EVTOP-01'!$1:$8</definedName>
  </definedNames>
  <calcPr calcId="144525"/>
</workbook>
</file>

<file path=xl/calcChain.xml><?xml version="1.0" encoding="utf-8"?>
<calcChain xmlns="http://schemas.openxmlformats.org/spreadsheetml/2006/main">
  <c r="I26" i="1" l="1"/>
  <c r="C17" i="1"/>
  <c r="F14" i="1" l="1"/>
  <c r="E20" i="1"/>
  <c r="H36" i="1"/>
  <c r="F31" i="1"/>
  <c r="E31" i="1"/>
  <c r="D31" i="1"/>
  <c r="C36" i="1"/>
  <c r="D14" i="1"/>
  <c r="D20" i="1" s="1"/>
  <c r="H14" i="1"/>
  <c r="G14" i="1"/>
  <c r="G20" i="1" s="1"/>
  <c r="G36" i="1" l="1"/>
  <c r="F36" i="1"/>
  <c r="E36" i="1"/>
  <c r="E38" i="1" s="1"/>
  <c r="D36" i="1"/>
  <c r="D38" i="1" s="1"/>
  <c r="B36" i="1"/>
  <c r="I36" i="1" s="1"/>
  <c r="H20" i="1"/>
  <c r="G38" i="1"/>
  <c r="F20" i="1"/>
  <c r="F38" i="1" s="1"/>
  <c r="C20" i="1"/>
  <c r="I31" i="1" l="1"/>
  <c r="I16" i="1"/>
  <c r="I14" i="1"/>
  <c r="I27" i="1"/>
  <c r="I28" i="1" l="1"/>
  <c r="B20" i="1" l="1"/>
  <c r="I20" i="1" s="1"/>
</calcChain>
</file>

<file path=xl/sharedStrings.xml><?xml version="1.0" encoding="utf-8"?>
<sst xmlns="http://schemas.openxmlformats.org/spreadsheetml/2006/main" count="41" uniqueCount="30">
  <si>
    <t>TOTAL</t>
  </si>
  <si>
    <t>CAPITULO:</t>
  </si>
  <si>
    <t>ACUMULADO</t>
  </si>
  <si>
    <t>TOTAL TRIMESTRE</t>
  </si>
  <si>
    <t>CONCEPTO</t>
  </si>
  <si>
    <t>(Pesos)</t>
  </si>
  <si>
    <t>Variación: Ingreso - Gasto ($)</t>
  </si>
  <si>
    <t>1.-EGRESOS: (GLOBAL)</t>
  </si>
  <si>
    <t xml:space="preserve"> % AVANCE</t>
  </si>
  <si>
    <t>TOTAL DE INGRESOS</t>
  </si>
  <si>
    <t>INGRESOS :</t>
  </si>
  <si>
    <t>Y ENTIDADES DE LA ADMINISTRACION PUBLICA ESTATAL</t>
  </si>
  <si>
    <t>SEGUIMIENTO FINANCIERO DE INGRESOS Y EGRESOS, DE ORGANISMOS</t>
  </si>
  <si>
    <t>EVTOP-01</t>
  </si>
  <si>
    <t>Saldo inicial (Caja y Bancos)</t>
  </si>
  <si>
    <t>FEDERALES</t>
  </si>
  <si>
    <t>ESTATALES</t>
  </si>
  <si>
    <t>INGRESOS PROPIOS</t>
  </si>
  <si>
    <t>OTROS INGRESOS</t>
  </si>
  <si>
    <t xml:space="preserve"> </t>
  </si>
  <si>
    <t>_(* #,##0.00_);_(* (#,##0.00);_(* "-"??_);_(@_)</t>
  </si>
  <si>
    <t>TOTAL EJERCIDO</t>
  </si>
  <si>
    <t xml:space="preserve">ORGANISMO:  JUNTA DE CAMINOS DEL ESTADO DE SONORA </t>
  </si>
  <si>
    <t>ASIGNACION ORIGINAL ANUAL</t>
  </si>
  <si>
    <t>PRESUPUESTO MODIFICADO ANUAL</t>
  </si>
  <si>
    <t>ENERO</t>
  </si>
  <si>
    <t>FEBRERO</t>
  </si>
  <si>
    <t>MARZO</t>
  </si>
  <si>
    <t xml:space="preserve"> TRIMESTRE: PRIMERO DE 2014</t>
  </si>
  <si>
    <t>AVANCE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</si>
</sst>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_-;\-* #,##0_-;_-* &quot;-&quot;??_-;_-@_-"/>
    <numFmt numFmtId="168" formatCode="_(* #,##0_);_(* \(#,##0\);_(* &quot;-&quot;??_);_(@_)"/>
  </numFmts>
  <fonts count="3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7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5" fillId="24" borderId="2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7" borderId="1" applyNumberFormat="0" applyAlignment="0" applyProtection="0"/>
    <xf numFmtId="0" fontId="24" fillId="0" borderId="3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" fillId="10" borderId="8" applyNumberFormat="0" applyFont="0" applyAlignment="0" applyProtection="0"/>
    <xf numFmtId="0" fontId="26" fillId="22" borderId="9" applyNumberFormat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/>
    <xf numFmtId="38" fontId="2" fillId="0" borderId="0"/>
    <xf numFmtId="0" fontId="26" fillId="23" borderId="9" applyNumberFormat="0" applyAlignment="0" applyProtection="0"/>
    <xf numFmtId="0" fontId="26" fillId="23" borderId="9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2" fillId="0" borderId="0" xfId="0" applyFont="1"/>
    <xf numFmtId="0" fontId="6" fillId="0" borderId="0" xfId="0" applyFont="1"/>
    <xf numFmtId="0" fontId="7" fillId="0" borderId="14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5" xfId="0" applyFont="1" applyBorder="1"/>
    <xf numFmtId="0" fontId="7" fillId="0" borderId="14" xfId="0" applyFont="1" applyBorder="1"/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4" fillId="0" borderId="17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165" fontId="0" fillId="0" borderId="0" xfId="0" applyNumberFormat="1"/>
    <xf numFmtId="165" fontId="7" fillId="0" borderId="0" xfId="0" applyNumberFormat="1" applyFont="1" applyAlignment="1">
      <alignment horizontal="center"/>
    </xf>
    <xf numFmtId="165" fontId="7" fillId="0" borderId="14" xfId="0" applyNumberFormat="1" applyFont="1" applyBorder="1" applyAlignment="1">
      <alignment horizontal="centerContinuous" vertical="center"/>
    </xf>
    <xf numFmtId="165" fontId="7" fillId="0" borderId="14" xfId="0" applyNumberFormat="1" applyFont="1" applyBorder="1" applyAlignment="1">
      <alignment horizontal="centerContinuous"/>
    </xf>
    <xf numFmtId="165" fontId="7" fillId="0" borderId="14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wrapText="1"/>
    </xf>
    <xf numFmtId="165" fontId="4" fillId="27" borderId="17" xfId="165" applyNumberFormat="1" applyFont="1" applyFill="1" applyBorder="1" applyAlignment="1">
      <alignment horizontal="right" wrapText="1" indent="1"/>
    </xf>
    <xf numFmtId="165" fontId="4" fillId="27" borderId="17" xfId="165" applyNumberFormat="1" applyFont="1" applyFill="1" applyBorder="1" applyAlignment="1">
      <alignment horizontal="right" indent="1"/>
    </xf>
    <xf numFmtId="165" fontId="5" fillId="27" borderId="14" xfId="0" applyNumberFormat="1" applyFont="1" applyFill="1" applyBorder="1" applyAlignment="1">
      <alignment horizontal="right" indent="1"/>
    </xf>
    <xf numFmtId="165" fontId="6" fillId="0" borderId="0" xfId="0" applyNumberFormat="1" applyFont="1"/>
    <xf numFmtId="165" fontId="7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165" fontId="2" fillId="0" borderId="0" xfId="0" applyNumberFormat="1" applyFont="1"/>
    <xf numFmtId="165" fontId="4" fillId="0" borderId="0" xfId="0" applyNumberFormat="1" applyFont="1"/>
    <xf numFmtId="10" fontId="7" fillId="0" borderId="0" xfId="480" applyNumberFormat="1" applyFont="1" applyAlignment="1">
      <alignment horizontal="center"/>
    </xf>
    <xf numFmtId="10" fontId="0" fillId="0" borderId="0" xfId="480" applyNumberFormat="1" applyFont="1"/>
    <xf numFmtId="10" fontId="4" fillId="27" borderId="17" xfId="480" applyNumberFormat="1" applyFont="1" applyFill="1" applyBorder="1" applyAlignment="1">
      <alignment horizontal="right" vertical="center" indent="1"/>
    </xf>
    <xf numFmtId="10" fontId="4" fillId="0" borderId="17" xfId="480" applyNumberFormat="1" applyFont="1" applyBorder="1" applyAlignment="1">
      <alignment horizontal="right" indent="1"/>
    </xf>
    <xf numFmtId="10" fontId="4" fillId="0" borderId="18" xfId="480" applyNumberFormat="1" applyFont="1" applyBorder="1" applyAlignment="1">
      <alignment horizontal="right" indent="1"/>
    </xf>
    <xf numFmtId="10" fontId="6" fillId="0" borderId="0" xfId="480" applyNumberFormat="1" applyFont="1"/>
    <xf numFmtId="10" fontId="4" fillId="0" borderId="15" xfId="480" applyNumberFormat="1" applyFont="1" applyBorder="1" applyAlignment="1">
      <alignment horizontal="right" indent="1"/>
    </xf>
    <xf numFmtId="10" fontId="5" fillId="0" borderId="0" xfId="480" applyNumberFormat="1" applyFont="1" applyAlignment="1">
      <alignment horizontal="right" indent="1"/>
    </xf>
    <xf numFmtId="10" fontId="5" fillId="0" borderId="16" xfId="480" applyNumberFormat="1" applyFont="1" applyFill="1" applyBorder="1" applyAlignment="1">
      <alignment horizontal="right" indent="1"/>
    </xf>
    <xf numFmtId="10" fontId="4" fillId="0" borderId="0" xfId="480" applyNumberFormat="1" applyFont="1"/>
    <xf numFmtId="165" fontId="4" fillId="0" borderId="0" xfId="0" applyNumberFormat="1" applyFont="1" applyAlignment="1">
      <alignment horizontal="right" indent="1"/>
    </xf>
    <xf numFmtId="10" fontId="4" fillId="0" borderId="0" xfId="480" applyNumberFormat="1" applyFont="1" applyAlignment="1">
      <alignment horizontal="right" indent="1"/>
    </xf>
    <xf numFmtId="0" fontId="7" fillId="0" borderId="20" xfId="0" applyFont="1" applyBorder="1" applyAlignment="1">
      <alignment horizontal="right" wrapText="1" indent="1"/>
    </xf>
    <xf numFmtId="0" fontId="0" fillId="0" borderId="20" xfId="0" applyBorder="1" applyAlignment="1">
      <alignment horizontal="right" wrapText="1" indent="1"/>
    </xf>
    <xf numFmtId="0" fontId="3" fillId="0" borderId="17" xfId="0" applyFont="1" applyBorder="1" applyAlignment="1"/>
    <xf numFmtId="0" fontId="3" fillId="0" borderId="21" xfId="0" applyFont="1" applyBorder="1" applyAlignment="1"/>
    <xf numFmtId="167" fontId="4" fillId="0" borderId="17" xfId="165" applyNumberFormat="1" applyFont="1" applyBorder="1" applyAlignment="1">
      <alignment horizontal="right" indent="1"/>
    </xf>
    <xf numFmtId="167" fontId="4" fillId="0" borderId="18" xfId="165" applyNumberFormat="1" applyFont="1" applyBorder="1" applyAlignment="1">
      <alignment horizontal="right" indent="1"/>
    </xf>
    <xf numFmtId="168" fontId="4" fillId="0" borderId="17" xfId="165" applyNumberFormat="1" applyFont="1" applyBorder="1" applyAlignment="1">
      <alignment horizontal="right" indent="1"/>
    </xf>
    <xf numFmtId="168" fontId="4" fillId="0" borderId="18" xfId="165" applyNumberFormat="1" applyFont="1" applyBorder="1" applyAlignment="1">
      <alignment horizontal="right" indent="1"/>
    </xf>
    <xf numFmtId="168" fontId="5" fillId="27" borderId="14" xfId="0" applyNumberFormat="1" applyFont="1" applyFill="1" applyBorder="1" applyAlignment="1">
      <alignment horizontal="right" indent="1"/>
    </xf>
    <xf numFmtId="168" fontId="4" fillId="0" borderId="17" xfId="0" applyNumberFormat="1" applyFont="1" applyBorder="1" applyAlignment="1">
      <alignment horizontal="right" indent="1"/>
    </xf>
    <xf numFmtId="168" fontId="4" fillId="0" borderId="18" xfId="0" applyNumberFormat="1" applyFont="1" applyBorder="1" applyAlignment="1">
      <alignment horizontal="right" indent="1"/>
    </xf>
    <xf numFmtId="168" fontId="4" fillId="0" borderId="0" xfId="0" applyNumberFormat="1" applyFont="1" applyAlignment="1">
      <alignment horizontal="right" indent="1"/>
    </xf>
    <xf numFmtId="168" fontId="5" fillId="0" borderId="14" xfId="0" applyNumberFormat="1" applyFont="1" applyFill="1" applyBorder="1" applyAlignment="1">
      <alignment horizontal="right" indent="1"/>
    </xf>
    <xf numFmtId="168" fontId="4" fillId="0" borderId="17" xfId="165" applyNumberFormat="1" applyFont="1" applyFill="1" applyBorder="1" applyAlignment="1">
      <alignment horizontal="right" indent="1"/>
    </xf>
    <xf numFmtId="168" fontId="4" fillId="0" borderId="18" xfId="165" applyNumberFormat="1" applyFont="1" applyFill="1" applyBorder="1" applyAlignment="1">
      <alignment horizontal="right" indent="1"/>
    </xf>
    <xf numFmtId="168" fontId="4" fillId="0" borderId="19" xfId="0" applyNumberFormat="1" applyFont="1" applyBorder="1" applyAlignment="1">
      <alignment horizontal="right" indent="1"/>
    </xf>
    <xf numFmtId="168" fontId="4" fillId="0" borderId="17" xfId="0" applyNumberFormat="1" applyFont="1" applyFill="1" applyBorder="1" applyAlignment="1">
      <alignment horizontal="right" indent="1"/>
    </xf>
    <xf numFmtId="168" fontId="4" fillId="0" borderId="18" xfId="0" applyNumberFormat="1" applyFont="1" applyFill="1" applyBorder="1" applyAlignment="1">
      <alignment horizontal="right" indent="1"/>
    </xf>
    <xf numFmtId="10" fontId="4" fillId="0" borderId="22" xfId="480" applyNumberFormat="1" applyFont="1" applyBorder="1" applyAlignment="1">
      <alignment vertical="center"/>
    </xf>
    <xf numFmtId="10" fontId="5" fillId="27" borderId="14" xfId="480" applyNumberFormat="1" applyFont="1" applyFill="1" applyBorder="1" applyAlignment="1">
      <alignment vertical="center"/>
    </xf>
    <xf numFmtId="168" fontId="4" fillId="28" borderId="17" xfId="0" applyNumberFormat="1" applyFont="1" applyFill="1" applyBorder="1" applyAlignment="1">
      <alignment horizontal="right" indent="1"/>
    </xf>
    <xf numFmtId="168" fontId="0" fillId="0" borderId="0" xfId="0" applyNumberFormat="1"/>
    <xf numFmtId="168" fontId="4" fillId="0" borderId="0" xfId="0" applyNumberFormat="1" applyFont="1" applyFill="1" applyBorder="1" applyAlignment="1">
      <alignment horizontal="right" indent="1"/>
    </xf>
    <xf numFmtId="168" fontId="0" fillId="0" borderId="0" xfId="0" applyNumberFormat="1" applyBorder="1"/>
    <xf numFmtId="165" fontId="7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indent="1"/>
    </xf>
    <xf numFmtId="3" fontId="4" fillId="0" borderId="17" xfId="165" applyNumberFormat="1" applyFont="1" applyFill="1" applyBorder="1" applyAlignment="1">
      <alignment horizontal="right" indent="1"/>
    </xf>
    <xf numFmtId="3" fontId="4" fillId="0" borderId="17" xfId="165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165" fontId="4" fillId="0" borderId="23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 wrapText="1" indent="1"/>
    </xf>
    <xf numFmtId="0" fontId="0" fillId="0" borderId="0" xfId="0" applyBorder="1" applyAlignment="1">
      <alignment horizontal="right" wrapText="1" indent="1"/>
    </xf>
    <xf numFmtId="10" fontId="7" fillId="0" borderId="15" xfId="480" applyNumberFormat="1" applyFont="1" applyBorder="1" applyAlignment="1">
      <alignment horizontal="center" vertical="center" wrapText="1"/>
    </xf>
    <xf numFmtId="10" fontId="7" fillId="0" borderId="18" xfId="48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57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 2" xfId="7"/>
    <cellStyle name="20% - Énfasis1 3" xfId="8"/>
    <cellStyle name="20% - Énfasis2 2" xfId="9"/>
    <cellStyle name="20% - Énfasis2 3" xfId="10"/>
    <cellStyle name="20% - Énfasis3 2" xfId="11"/>
    <cellStyle name="20% - Énfasis3 3" xfId="12"/>
    <cellStyle name="20% - Énfasis4 2" xfId="13"/>
    <cellStyle name="20% - Énfasis4 3" xfId="14"/>
    <cellStyle name="20% - Énfasis5 2" xfId="15"/>
    <cellStyle name="20% - Énfasis5 3" xfId="16"/>
    <cellStyle name="20% - Énfasis6 2" xfId="17"/>
    <cellStyle name="20% - Énfasis6 3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1 3" xfId="26"/>
    <cellStyle name="40% - Énfasis2 2" xfId="27"/>
    <cellStyle name="40% - Énfasis2 3" xfId="28"/>
    <cellStyle name="40% - Énfasis3 2" xfId="29"/>
    <cellStyle name="40% - Énfasis3 3" xfId="30"/>
    <cellStyle name="40% - Énfasis4 2" xfId="31"/>
    <cellStyle name="40% - Énfasis4 3" xfId="32"/>
    <cellStyle name="40% - Énfasis5 2" xfId="33"/>
    <cellStyle name="40% - Énfasis5 3" xfId="34"/>
    <cellStyle name="40% - Énfasis6 2" xfId="35"/>
    <cellStyle name="40% - Énfasis6 3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 2" xfId="43"/>
    <cellStyle name="60% - Énfasis1 3" xfId="44"/>
    <cellStyle name="60% - Énfasis2 2" xfId="45"/>
    <cellStyle name="60% - Énfasis2 3" xfId="46"/>
    <cellStyle name="60% - Énfasis3 2" xfId="47"/>
    <cellStyle name="60% - Énfasis3 3" xfId="48"/>
    <cellStyle name="60% - Énfasis4 2" xfId="49"/>
    <cellStyle name="60% - Énfasis4 3" xfId="50"/>
    <cellStyle name="60% - Énfasis5 2" xfId="51"/>
    <cellStyle name="60% - Énfasis5 3" xfId="52"/>
    <cellStyle name="60% - Énfasis6 2" xfId="53"/>
    <cellStyle name="60% - Énfasis6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Buena 3" xfId="63"/>
    <cellStyle name="Calculation" xfId="64"/>
    <cellStyle name="Cálculo 2" xfId="65"/>
    <cellStyle name="Cálculo 3" xfId="66"/>
    <cellStyle name="Celda de comprobación 2" xfId="67"/>
    <cellStyle name="Celda de comprobación 3" xfId="68"/>
    <cellStyle name="Celda vinculada 2" xfId="69"/>
    <cellStyle name="Celda vinculada 3" xfId="70"/>
    <cellStyle name="Check Cell" xfId="71"/>
    <cellStyle name="Encabezado 4 2" xfId="72"/>
    <cellStyle name="Encabezado 4 3" xfId="73"/>
    <cellStyle name="Énfasis1 2" xfId="74"/>
    <cellStyle name="Énfasis1 3" xfId="75"/>
    <cellStyle name="Énfasis2 2" xfId="76"/>
    <cellStyle name="Énfasis2 3" xfId="77"/>
    <cellStyle name="Énfasis3 2" xfId="78"/>
    <cellStyle name="Énfasis3 3" xfId="79"/>
    <cellStyle name="Énfasis4 2" xfId="80"/>
    <cellStyle name="Énfasis4 3" xfId="81"/>
    <cellStyle name="Énfasis5 2" xfId="82"/>
    <cellStyle name="Énfasis5 3" xfId="83"/>
    <cellStyle name="Énfasis6 2" xfId="84"/>
    <cellStyle name="Énfasis6 3" xfId="85"/>
    <cellStyle name="Entrada 2" xfId="86"/>
    <cellStyle name="Entrada 3" xfId="87"/>
    <cellStyle name="Euro" xfId="88"/>
    <cellStyle name="Euro 2" xfId="89"/>
    <cellStyle name="Euro 3" xfId="90"/>
    <cellStyle name="Euro 4" xfId="91"/>
    <cellStyle name="Euro 4 2" xfId="92"/>
    <cellStyle name="Euro 4 3" xfId="93"/>
    <cellStyle name="Euro 4 4" xfId="94"/>
    <cellStyle name="Euro 5" xfId="95"/>
    <cellStyle name="Euro 6" xfId="96"/>
    <cellStyle name="Explanatory Text" xfId="97"/>
    <cellStyle name="Good" xfId="98"/>
    <cellStyle name="Heading 1" xfId="99"/>
    <cellStyle name="Heading 2" xfId="100"/>
    <cellStyle name="Heading 3" xfId="101"/>
    <cellStyle name="Heading 4" xfId="102"/>
    <cellStyle name="Hipervínculo 2" xfId="103"/>
    <cellStyle name="Hipervínculo 2 10" xfId="104"/>
    <cellStyle name="Hipervínculo 2 10 2" xfId="105"/>
    <cellStyle name="Hipervínculo 2 10 2 2" xfId="106"/>
    <cellStyle name="Hipervínculo 2 10 3" xfId="107"/>
    <cellStyle name="Hipervínculo 2 10 4" xfId="108"/>
    <cellStyle name="Hipervínculo 2 10 5" xfId="109"/>
    <cellStyle name="Hipervínculo 2 11" xfId="110"/>
    <cellStyle name="Hipervínculo 2 11 2" xfId="111"/>
    <cellStyle name="Hipervínculo 2 11 2 2" xfId="112"/>
    <cellStyle name="Hipervínculo 2 11 3" xfId="113"/>
    <cellStyle name="Hipervínculo 2 11 4" xfId="114"/>
    <cellStyle name="Hipervínculo 2 11 5" xfId="115"/>
    <cellStyle name="Hipervínculo 2 12" xfId="116"/>
    <cellStyle name="Hipervínculo 2 12 2" xfId="117"/>
    <cellStyle name="Hipervínculo 2 12 2 2" xfId="118"/>
    <cellStyle name="Hipervínculo 2 12 3" xfId="119"/>
    <cellStyle name="Hipervínculo 2 12 4" xfId="120"/>
    <cellStyle name="Hipervínculo 2 12 5" xfId="121"/>
    <cellStyle name="Hipervínculo 2 13" xfId="122"/>
    <cellStyle name="Hipervínculo 2 13 2" xfId="123"/>
    <cellStyle name="Hipervínculo 2 14" xfId="124"/>
    <cellStyle name="Hipervínculo 2 15" xfId="125"/>
    <cellStyle name="Hipervínculo 2 2" xfId="126"/>
    <cellStyle name="Hipervínculo 2 2 2" xfId="127"/>
    <cellStyle name="Hipervínculo 2 2 3" xfId="128"/>
    <cellStyle name="Hipervínculo 2 2 4" xfId="129"/>
    <cellStyle name="Hipervínculo 2 2 4 2" xfId="130"/>
    <cellStyle name="Hipervínculo 2 3" xfId="131"/>
    <cellStyle name="Hipervínculo 2 3 2" xfId="132"/>
    <cellStyle name="Hipervínculo 2 3 3" xfId="133"/>
    <cellStyle name="Hipervínculo 2 3 4" xfId="134"/>
    <cellStyle name="Hipervínculo 2 3 4 2" xfId="135"/>
    <cellStyle name="Hipervínculo 2 3 5" xfId="136"/>
    <cellStyle name="Hipervínculo 2 3 6" xfId="137"/>
    <cellStyle name="Hipervínculo 2 4" xfId="138"/>
    <cellStyle name="Hipervínculo 2 4 2" xfId="139"/>
    <cellStyle name="Hipervínculo 2 4 3" xfId="140"/>
    <cellStyle name="Hipervínculo 2 4 4" xfId="141"/>
    <cellStyle name="Hipervínculo 2 4 4 2" xfId="142"/>
    <cellStyle name="Hipervínculo 2 4 5" xfId="143"/>
    <cellStyle name="Hipervínculo 2 4 6" xfId="144"/>
    <cellStyle name="Hipervínculo 2 5" xfId="145"/>
    <cellStyle name="Hipervínculo 2 5 2" xfId="146"/>
    <cellStyle name="Hipervínculo 2 5 3" xfId="147"/>
    <cellStyle name="Hipervínculo 2 5 4" xfId="148"/>
    <cellStyle name="Hipervínculo 2 5 4 2" xfId="149"/>
    <cellStyle name="Hipervínculo 2 5 5" xfId="150"/>
    <cellStyle name="Hipervínculo 2 5 6" xfId="151"/>
    <cellStyle name="Hipervínculo 2 6" xfId="152"/>
    <cellStyle name="Hipervínculo 2 7" xfId="153"/>
    <cellStyle name="Hipervínculo 2 8" xfId="154"/>
    <cellStyle name="Hipervínculo 2 9" xfId="155"/>
    <cellStyle name="Hipervínculo 2 9 2" xfId="156"/>
    <cellStyle name="Hipervínculo 2 9 2 2" xfId="157"/>
    <cellStyle name="Hipervínculo 2 9 3" xfId="158"/>
    <cellStyle name="Hipervínculo 2 9 4" xfId="159"/>
    <cellStyle name="Hipervínculo 2 9 5" xfId="160"/>
    <cellStyle name="Incorrecto 2" xfId="161"/>
    <cellStyle name="Incorrecto 3" xfId="162"/>
    <cellStyle name="Input" xfId="163"/>
    <cellStyle name="Linked Cell" xfId="164"/>
    <cellStyle name="Millares" xfId="165" builtinId="3"/>
    <cellStyle name="Millares 10" xfId="166"/>
    <cellStyle name="Millares 10 2" xfId="167"/>
    <cellStyle name="Millares 10 3" xfId="168"/>
    <cellStyle name="Millares 10 4" xfId="169"/>
    <cellStyle name="Millares 10 5" xfId="170"/>
    <cellStyle name="Millares 2" xfId="171"/>
    <cellStyle name="Millares 2 10" xfId="172"/>
    <cellStyle name="Millares 2 10 2" xfId="173"/>
    <cellStyle name="Millares 2 10 3" xfId="174"/>
    <cellStyle name="Millares 2 11" xfId="175"/>
    <cellStyle name="Millares 2 11 2" xfId="176"/>
    <cellStyle name="Millares 2 11 3" xfId="177"/>
    <cellStyle name="Millares 2 11 4" xfId="178"/>
    <cellStyle name="Millares 2 12" xfId="179"/>
    <cellStyle name="Millares 2 13" xfId="180"/>
    <cellStyle name="Millares 2 2" xfId="181"/>
    <cellStyle name="Millares 2 2 2" xfId="182"/>
    <cellStyle name="Millares 2 2 3" xfId="183"/>
    <cellStyle name="Millares 2 2 4" xfId="184"/>
    <cellStyle name="Millares 2 2 4 2" xfId="185"/>
    <cellStyle name="Millares 2 3" xfId="186"/>
    <cellStyle name="Millares 2 3 2" xfId="187"/>
    <cellStyle name="Millares 2 3 3" xfId="188"/>
    <cellStyle name="Millares 2 3 4" xfId="189"/>
    <cellStyle name="Millares 2 3 4 2" xfId="190"/>
    <cellStyle name="Millares 2 3 4 3" xfId="191"/>
    <cellStyle name="Millares 2 3 4 4" xfId="192"/>
    <cellStyle name="Millares 2 3 4 5" xfId="193"/>
    <cellStyle name="Millares 2 3 5" xfId="194"/>
    <cellStyle name="Millares 2 3 5 2" xfId="195"/>
    <cellStyle name="Millares 2 3 6" xfId="196"/>
    <cellStyle name="Millares 2 3 7" xfId="197"/>
    <cellStyle name="Millares 2 4" xfId="198"/>
    <cellStyle name="Millares 2 4 2" xfId="199"/>
    <cellStyle name="Millares 2 4 2 2" xfId="200"/>
    <cellStyle name="Millares 2 5" xfId="201"/>
    <cellStyle name="Millares 2 5 2" xfId="202"/>
    <cellStyle name="Millares 2 6" xfId="203"/>
    <cellStyle name="Millares 2 6 2" xfId="204"/>
    <cellStyle name="Millares 2 6 2 2" xfId="205"/>
    <cellStyle name="Millares 2 6 3" xfId="206"/>
    <cellStyle name="Millares 2 6 4" xfId="207"/>
    <cellStyle name="Millares 2 6 5" xfId="208"/>
    <cellStyle name="Millares 2 7" xfId="209"/>
    <cellStyle name="Millares 2 7 2" xfId="210"/>
    <cellStyle name="Millares 2 7 2 2" xfId="211"/>
    <cellStyle name="Millares 2 7 3" xfId="212"/>
    <cellStyle name="Millares 2 7 4" xfId="213"/>
    <cellStyle name="Millares 2 7 5" xfId="214"/>
    <cellStyle name="Millares 2 8" xfId="215"/>
    <cellStyle name="Millares 2 8 2" xfId="216"/>
    <cellStyle name="Millares 2 8 2 2" xfId="217"/>
    <cellStyle name="Millares 2 8 3" xfId="218"/>
    <cellStyle name="Millares 2 8 4" xfId="219"/>
    <cellStyle name="Millares 2 8 5" xfId="220"/>
    <cellStyle name="Millares 2 9" xfId="221"/>
    <cellStyle name="Millares 2 9 2" xfId="222"/>
    <cellStyle name="Millares 2 9 2 2" xfId="223"/>
    <cellStyle name="Millares 2 9 3" xfId="224"/>
    <cellStyle name="Millares 2 9 4" xfId="225"/>
    <cellStyle name="Millares 2 9 5" xfId="226"/>
    <cellStyle name="Millares 3" xfId="227"/>
    <cellStyle name="Millares 3 2" xfId="228"/>
    <cellStyle name="Millares 3 3" xfId="229"/>
    <cellStyle name="Millares 3 4" xfId="230"/>
    <cellStyle name="Millares 3 4 2" xfId="231"/>
    <cellStyle name="Millares 3 4 2 2" xfId="232"/>
    <cellStyle name="Millares 3 5" xfId="233"/>
    <cellStyle name="Millares 3 6" xfId="234"/>
    <cellStyle name="Millares 3 7" xfId="235"/>
    <cellStyle name="Millares 3 8" xfId="236"/>
    <cellStyle name="Millares 3 8 2" xfId="237"/>
    <cellStyle name="Millares 3 8 3" xfId="238"/>
    <cellStyle name="Millares 3 8 4" xfId="239"/>
    <cellStyle name="Millares 3 8 5" xfId="240"/>
    <cellStyle name="Millares 4 2" xfId="241"/>
    <cellStyle name="Millares 9" xfId="242"/>
    <cellStyle name="Millares 9 2" xfId="243"/>
    <cellStyle name="Millares 9 2 2" xfId="244"/>
    <cellStyle name="Millares 9 3" xfId="245"/>
    <cellStyle name="Millares 9 4" xfId="246"/>
    <cellStyle name="Millares 9 5" xfId="247"/>
    <cellStyle name="Moneda 2" xfId="248"/>
    <cellStyle name="Moneda 2 10" xfId="249"/>
    <cellStyle name="Moneda 2 11" xfId="250"/>
    <cellStyle name="Moneda 2 12" xfId="251"/>
    <cellStyle name="Moneda 2 12 2" xfId="252"/>
    <cellStyle name="Moneda 2 12 3" xfId="253"/>
    <cellStyle name="Moneda 2 12 4" xfId="254"/>
    <cellStyle name="Moneda 2 13" xfId="255"/>
    <cellStyle name="Moneda 2 2" xfId="256"/>
    <cellStyle name="Moneda 2 2 2" xfId="257"/>
    <cellStyle name="Moneda 2 2 2 2" xfId="258"/>
    <cellStyle name="Moneda 2 2 2 3" xfId="259"/>
    <cellStyle name="Moneda 2 2 2 4" xfId="260"/>
    <cellStyle name="Moneda 2 2 2 5" xfId="261"/>
    <cellStyle name="Moneda 2 2 3" xfId="262"/>
    <cellStyle name="Moneda 2 3" xfId="263"/>
    <cellStyle name="Moneda 2 3 2" xfId="264"/>
    <cellStyle name="Moneda 2 3 3" xfId="265"/>
    <cellStyle name="Moneda 2 4" xfId="266"/>
    <cellStyle name="Moneda 2 4 2" xfId="267"/>
    <cellStyle name="Moneda 2 5" xfId="268"/>
    <cellStyle name="Moneda 2 6" xfId="269"/>
    <cellStyle name="Moneda 2 7" xfId="270"/>
    <cellStyle name="Moneda 2 8" xfId="271"/>
    <cellStyle name="Moneda 2 9" xfId="272"/>
    <cellStyle name="Moneda 3" xfId="273"/>
    <cellStyle name="Moneda 3 2" xfId="274"/>
    <cellStyle name="Moneda 3 3" xfId="275"/>
    <cellStyle name="Moneda 3 3 2" xfId="276"/>
    <cellStyle name="Moneda 3 3 3" xfId="277"/>
    <cellStyle name="Moneda 3 3 4" xfId="278"/>
    <cellStyle name="Moneda 3 3 5" xfId="279"/>
    <cellStyle name="Moneda 4" xfId="280"/>
    <cellStyle name="Moneda 4 2" xfId="281"/>
    <cellStyle name="Moneda 4 2 2" xfId="282"/>
    <cellStyle name="Moneda 4 2 2 2" xfId="283"/>
    <cellStyle name="Moneda 4 3" xfId="284"/>
    <cellStyle name="Moneda 4 3 2" xfId="285"/>
    <cellStyle name="Moneda 4 3 2 2" xfId="286"/>
    <cellStyle name="Moneda 4 4" xfId="287"/>
    <cellStyle name="Moneda 4 4 2" xfId="288"/>
    <cellStyle name="Moneda 4 4 3" xfId="289"/>
    <cellStyle name="Moneda 4 5" xfId="290"/>
    <cellStyle name="Moneda 4 5 2" xfId="291"/>
    <cellStyle name="Moneda 4 5 3" xfId="292"/>
    <cellStyle name="Moneda 4 5 4" xfId="293"/>
    <cellStyle name="Moneda 4 6" xfId="294"/>
    <cellStyle name="Moneda 4 7" xfId="295"/>
    <cellStyle name="Moneda 5" xfId="296"/>
    <cellStyle name="Moneda 5 2" xfId="297"/>
    <cellStyle name="Moneda 5 2 2" xfId="298"/>
    <cellStyle name="Moneda 5 2 3" xfId="299"/>
    <cellStyle name="Moneda 5 2 4" xfId="300"/>
    <cellStyle name="Moneda 5 2 5" xfId="301"/>
    <cellStyle name="Moneda 5 2 6" xfId="302"/>
    <cellStyle name="Moneda 5 3" xfId="303"/>
    <cellStyle name="Moneda 5 3 2" xfId="304"/>
    <cellStyle name="Moneda 5 3 3" xfId="305"/>
    <cellStyle name="Moneda 5 3 4" xfId="306"/>
    <cellStyle name="Moneda 5 3 5" xfId="307"/>
    <cellStyle name="Moneda 5 3 6" xfId="308"/>
    <cellStyle name="Moneda 5 4" xfId="309"/>
    <cellStyle name="Moneda 5 5" xfId="310"/>
    <cellStyle name="Moneda 5 6" xfId="311"/>
    <cellStyle name="Moneda 5 7" xfId="312"/>
    <cellStyle name="Moneda 5 8" xfId="313"/>
    <cellStyle name="Moneda 6" xfId="314"/>
    <cellStyle name="Moneda 6 2" xfId="315"/>
    <cellStyle name="Moneda 6 2 2" xfId="316"/>
    <cellStyle name="Moneda 6 2 3" xfId="317"/>
    <cellStyle name="Moneda 6 2 4" xfId="318"/>
    <cellStyle name="Moneda 6 2 5" xfId="319"/>
    <cellStyle name="Moneda 6 2 6" xfId="320"/>
    <cellStyle name="Moneda 6 3" xfId="321"/>
    <cellStyle name="Moneda 6 3 2" xfId="322"/>
    <cellStyle name="Moneda 6 3 3" xfId="323"/>
    <cellStyle name="Moneda 6 3 4" xfId="324"/>
    <cellStyle name="Moneda 6 3 5" xfId="325"/>
    <cellStyle name="Moneda 6 3 6" xfId="326"/>
    <cellStyle name="Neutral 2" xfId="327"/>
    <cellStyle name="Neutral 3" xfId="328"/>
    <cellStyle name="Normal" xfId="0" builtinId="0"/>
    <cellStyle name="Normal 2" xfId="329"/>
    <cellStyle name="Normal 2 10" xfId="330"/>
    <cellStyle name="Normal 2 11" xfId="331"/>
    <cellStyle name="Normal 2 2" xfId="332"/>
    <cellStyle name="Normal 2 2 2" xfId="333"/>
    <cellStyle name="Normal 2 2 2 2" xfId="334"/>
    <cellStyle name="Normal 2 2 2 3" xfId="335"/>
    <cellStyle name="Normal 2 2 2 4" xfId="336"/>
    <cellStyle name="Normal 2 2 2 5" xfId="337"/>
    <cellStyle name="Normal 2 2 2 6" xfId="338"/>
    <cellStyle name="Normal 2 2 3" xfId="339"/>
    <cellStyle name="Normal 2 2 4" xfId="340"/>
    <cellStyle name="Normal 2 2 5" xfId="341"/>
    <cellStyle name="Normal 2 2 6" xfId="342"/>
    <cellStyle name="Normal 2 2 7" xfId="343"/>
    <cellStyle name="Normal 2 3" xfId="344"/>
    <cellStyle name="Normal 2 3 2" xfId="345"/>
    <cellStyle name="Normal 2 3 2 2" xfId="346"/>
    <cellStyle name="Normal 2 3 2 3" xfId="347"/>
    <cellStyle name="Normal 2 3 2 4" xfId="348"/>
    <cellStyle name="Normal 2 3 2 5" xfId="349"/>
    <cellStyle name="Normal 2 3 2 6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4" xfId="356"/>
    <cellStyle name="Normal 2 4 2" xfId="357"/>
    <cellStyle name="Normal 2 4 2 2" xfId="358"/>
    <cellStyle name="Normal 2 4 2 2 2" xfId="359"/>
    <cellStyle name="Normal 2 4 2 2 3" xfId="360"/>
    <cellStyle name="Normal 2 4 2 2 4" xfId="361"/>
    <cellStyle name="Normal 2 4 2 2 5" xfId="362"/>
    <cellStyle name="Normal 2 4 2 2 6" xfId="363"/>
    <cellStyle name="Normal 2 4 2 3" xfId="364"/>
    <cellStyle name="Normal 2 4 2 4" xfId="365"/>
    <cellStyle name="Normal 2 4 2 5" xfId="366"/>
    <cellStyle name="Normal 2 4 2 6" xfId="367"/>
    <cellStyle name="Normal 2 4 2 7" xfId="368"/>
    <cellStyle name="Normal 2 5" xfId="369"/>
    <cellStyle name="Normal 2 5 2" xfId="370"/>
    <cellStyle name="Normal 2 5 2 2" xfId="371"/>
    <cellStyle name="Normal 2 5 2 3" xfId="372"/>
    <cellStyle name="Normal 2 5 2 4" xfId="373"/>
    <cellStyle name="Normal 2 5 2 5" xfId="374"/>
    <cellStyle name="Normal 2 5 3" xfId="375"/>
    <cellStyle name="Normal 2 5 4" xfId="376"/>
    <cellStyle name="Normal 2 5 5" xfId="377"/>
    <cellStyle name="Normal 2 5 6" xfId="378"/>
    <cellStyle name="Normal 2 6" xfId="379"/>
    <cellStyle name="Normal 2 6 2" xfId="380"/>
    <cellStyle name="Normal 2 6 3" xfId="381"/>
    <cellStyle name="Normal 2 6 4" xfId="382"/>
    <cellStyle name="Normal 2 6 5" xfId="383"/>
    <cellStyle name="Normal 2 6 6" xfId="384"/>
    <cellStyle name="Normal 2 7" xfId="385"/>
    <cellStyle name="Normal 2 8" xfId="386"/>
    <cellStyle name="Normal 2 9" xfId="387"/>
    <cellStyle name="Normal 2_Hoja Financiera NG" xfId="388"/>
    <cellStyle name="Normal 3" xfId="389"/>
    <cellStyle name="Normal 3 2" xfId="390"/>
    <cellStyle name="Normal 3 3" xfId="391"/>
    <cellStyle name="Normal 4" xfId="392"/>
    <cellStyle name="Normal 4 2" xfId="393"/>
    <cellStyle name="Normal 4 2 2" xfId="394"/>
    <cellStyle name="Normal 4 2 2 2" xfId="395"/>
    <cellStyle name="Normal 4 2 3" xfId="396"/>
    <cellStyle name="Normal 4 2 4" xfId="397"/>
    <cellStyle name="Normal 4 2 5" xfId="398"/>
    <cellStyle name="Normal 4 3" xfId="399"/>
    <cellStyle name="Normal 4 3 2" xfId="400"/>
    <cellStyle name="Normal 4 3 2 2" xfId="401"/>
    <cellStyle name="Normal 4 3 3" xfId="402"/>
    <cellStyle name="Normal 4 3 4" xfId="403"/>
    <cellStyle name="Normal 4 3 5" xfId="404"/>
    <cellStyle name="Normal 4 4" xfId="405"/>
    <cellStyle name="Normal 4 4 2" xfId="406"/>
    <cellStyle name="Normal 4 4 2 2" xfId="407"/>
    <cellStyle name="Normal 4 4 3" xfId="408"/>
    <cellStyle name="Normal 4 4 4" xfId="409"/>
    <cellStyle name="Normal 4 4 5" xfId="410"/>
    <cellStyle name="Normal 4 5" xfId="411"/>
    <cellStyle name="Normal 4 5 2" xfId="412"/>
    <cellStyle name="Normal 4 5 2 2" xfId="413"/>
    <cellStyle name="Normal 4 5 3" xfId="414"/>
    <cellStyle name="Normal 4 5 4" xfId="415"/>
    <cellStyle name="Normal 4 5 5" xfId="416"/>
    <cellStyle name="Normal 4 6" xfId="417"/>
    <cellStyle name="Normal 4 7" xfId="418"/>
    <cellStyle name="Normal 4 7 2" xfId="419"/>
    <cellStyle name="Normal 4 7 3" xfId="420"/>
    <cellStyle name="Normal 4 7 4" xfId="421"/>
    <cellStyle name="Normal 4 7 5" xfId="422"/>
    <cellStyle name="Normal 5" xfId="423"/>
    <cellStyle name="Normal 5 2" xfId="424"/>
    <cellStyle name="Normal 5 2 2" xfId="425"/>
    <cellStyle name="Normal 5 2 2 2" xfId="426"/>
    <cellStyle name="Normal 5 2 3" xfId="427"/>
    <cellStyle name="Normal 5 2 4" xfId="428"/>
    <cellStyle name="Normal 5 2 5" xfId="429"/>
    <cellStyle name="Normal 5 3" xfId="430"/>
    <cellStyle name="Normal 5 3 2" xfId="431"/>
    <cellStyle name="Normal 5 3 2 2" xfId="432"/>
    <cellStyle name="Normal 5 3 3" xfId="433"/>
    <cellStyle name="Normal 5 3 4" xfId="434"/>
    <cellStyle name="Normal 5 3 5" xfId="435"/>
    <cellStyle name="Normal 5 4" xfId="436"/>
    <cellStyle name="Normal 5 4 2" xfId="437"/>
    <cellStyle name="Normal 5 4 2 2" xfId="438"/>
    <cellStyle name="Normal 5 4 3" xfId="439"/>
    <cellStyle name="Normal 5 4 4" xfId="440"/>
    <cellStyle name="Normal 5 4 5" xfId="441"/>
    <cellStyle name="Normal 5 5" xfId="442"/>
    <cellStyle name="Normal 5 5 2" xfId="443"/>
    <cellStyle name="Normal 5 5 2 2" xfId="444"/>
    <cellStyle name="Normal 5 5 3" xfId="445"/>
    <cellStyle name="Normal 5 5 4" xfId="446"/>
    <cellStyle name="Normal 5 5 5" xfId="447"/>
    <cellStyle name="Normal 5 6" xfId="448"/>
    <cellStyle name="Normal 6" xfId="449"/>
    <cellStyle name="Normal 6 2" xfId="450"/>
    <cellStyle name="Normal 6 2 2" xfId="451"/>
    <cellStyle name="Normal 7" xfId="452"/>
    <cellStyle name="Normal 7 2" xfId="453"/>
    <cellStyle name="Normal 7 2 2" xfId="454"/>
    <cellStyle name="Normal 7 2 3" xfId="455"/>
    <cellStyle name="Normal 7 2 4" xfId="456"/>
    <cellStyle name="Normal 7 2 5" xfId="457"/>
    <cellStyle name="Normal 7 2 6" xfId="458"/>
    <cellStyle name="Normal 7 3" xfId="459"/>
    <cellStyle name="Normal 7 3 2" xfId="460"/>
    <cellStyle name="Normal 7 3 3" xfId="461"/>
    <cellStyle name="Normal 7 3 4" xfId="462"/>
    <cellStyle name="Normal 7 3 5" xfId="463"/>
    <cellStyle name="Normal 7 3 6" xfId="464"/>
    <cellStyle name="Notas 2" xfId="465"/>
    <cellStyle name="Notas 3" xfId="466"/>
    <cellStyle name="Note" xfId="467"/>
    <cellStyle name="Note 10" xfId="468"/>
    <cellStyle name="Note 11" xfId="469"/>
    <cellStyle name="Note 2" xfId="470"/>
    <cellStyle name="Note 3" xfId="471"/>
    <cellStyle name="Note 4" xfId="472"/>
    <cellStyle name="Note 5" xfId="473"/>
    <cellStyle name="Note 6" xfId="474"/>
    <cellStyle name="Note 7" xfId="475"/>
    <cellStyle name="Note 8" xfId="476"/>
    <cellStyle name="Note 9" xfId="477"/>
    <cellStyle name="Output" xfId="478"/>
    <cellStyle name="Porcentaje" xfId="480"/>
    <cellStyle name="Porcentaje 2" xfId="479"/>
    <cellStyle name="Porcentual 2" xfId="481"/>
    <cellStyle name="Porcentual 2 10" xfId="482"/>
    <cellStyle name="Porcentual 2 10 2" xfId="483"/>
    <cellStyle name="Porcentual 2 10 2 2" xfId="484"/>
    <cellStyle name="Porcentual 2 10 3" xfId="485"/>
    <cellStyle name="Porcentual 2 10 4" xfId="486"/>
    <cellStyle name="Porcentual 2 10 5" xfId="487"/>
    <cellStyle name="Porcentual 2 11" xfId="488"/>
    <cellStyle name="Porcentual 2 11 2" xfId="489"/>
    <cellStyle name="Porcentual 2 11 2 2" xfId="490"/>
    <cellStyle name="Porcentual 2 11 3" xfId="491"/>
    <cellStyle name="Porcentual 2 11 4" xfId="492"/>
    <cellStyle name="Porcentual 2 11 5" xfId="493"/>
    <cellStyle name="Porcentual 2 12" xfId="494"/>
    <cellStyle name="Porcentual 2 12 2" xfId="495"/>
    <cellStyle name="Porcentual 2 12 2 2" xfId="496"/>
    <cellStyle name="Porcentual 2 12 3" xfId="497"/>
    <cellStyle name="Porcentual 2 12 4" xfId="498"/>
    <cellStyle name="Porcentual 2 12 5" xfId="499"/>
    <cellStyle name="Porcentual 2 13" xfId="500"/>
    <cellStyle name="Porcentual 2 13 2" xfId="501"/>
    <cellStyle name="Porcentual 2 13 3" xfId="502"/>
    <cellStyle name="Porcentual 2 13 4" xfId="503"/>
    <cellStyle name="Porcentual 2 14" xfId="504"/>
    <cellStyle name="Porcentual 2 15" xfId="505"/>
    <cellStyle name="Porcentual 2 2" xfId="506"/>
    <cellStyle name="Porcentual 2 2 2" xfId="507"/>
    <cellStyle name="Porcentual 2 2 3" xfId="508"/>
    <cellStyle name="Porcentual 2 2 4" xfId="509"/>
    <cellStyle name="Porcentual 2 2 4 2" xfId="510"/>
    <cellStyle name="Porcentual 2 3" xfId="511"/>
    <cellStyle name="Porcentual 2 3 2" xfId="512"/>
    <cellStyle name="Porcentual 2 3 3" xfId="513"/>
    <cellStyle name="Porcentual 2 3 4" xfId="514"/>
    <cellStyle name="Porcentual 2 3 4 2" xfId="515"/>
    <cellStyle name="Porcentual 2 3 5" xfId="516"/>
    <cellStyle name="Porcentual 2 3 6" xfId="517"/>
    <cellStyle name="Porcentual 2 4" xfId="518"/>
    <cellStyle name="Porcentual 2 4 2" xfId="519"/>
    <cellStyle name="Porcentual 2 4 3" xfId="520"/>
    <cellStyle name="Porcentual 2 4 4" xfId="521"/>
    <cellStyle name="Porcentual 2 4 4 2" xfId="522"/>
    <cellStyle name="Porcentual 2 4 5" xfId="523"/>
    <cellStyle name="Porcentual 2 4 6" xfId="524"/>
    <cellStyle name="Porcentual 2 5" xfId="525"/>
    <cellStyle name="Porcentual 2 5 2" xfId="526"/>
    <cellStyle name="Porcentual 2 5 3" xfId="527"/>
    <cellStyle name="Porcentual 2 5 4" xfId="528"/>
    <cellStyle name="Porcentual 2 5 4 2" xfId="529"/>
    <cellStyle name="Porcentual 2 5 5" xfId="530"/>
    <cellStyle name="Porcentual 2 5 6" xfId="531"/>
    <cellStyle name="Porcentual 2 6" xfId="532"/>
    <cellStyle name="Porcentual 2 7" xfId="533"/>
    <cellStyle name="Porcentual 2 8" xfId="534"/>
    <cellStyle name="Porcentual 2 9" xfId="535"/>
    <cellStyle name="Porcentual 2 9 2" xfId="536"/>
    <cellStyle name="Porcentual 2 9 2 2" xfId="537"/>
    <cellStyle name="Porcentual 2 9 3" xfId="538"/>
    <cellStyle name="Porcentual 2 9 4" xfId="539"/>
    <cellStyle name="Porcentual 2 9 5" xfId="540"/>
    <cellStyle name="Porcentual 3 2" xfId="541"/>
    <cellStyle name="Porcentual 3 3" xfId="542"/>
    <cellStyle name="Porcentual 3 4" xfId="543"/>
    <cellStyle name="Porcentual 3 5" xfId="544"/>
    <cellStyle name="Porcentual 7" xfId="545"/>
    <cellStyle name="Porcentual 7 2" xfId="546"/>
    <cellStyle name="Porcentual 7 3" xfId="547"/>
    <cellStyle name="Porcentual 7 4" xfId="548"/>
    <cellStyle name="Porcentual 7 5" xfId="549"/>
    <cellStyle name="Saldos" xfId="550"/>
    <cellStyle name="Saldos 2" xfId="551"/>
    <cellStyle name="Salida 2" xfId="552"/>
    <cellStyle name="Salida 3" xfId="553"/>
    <cellStyle name="Texto de advertencia 2" xfId="554"/>
    <cellStyle name="Texto de advertencia 3" xfId="555"/>
    <cellStyle name="Texto explicativo 2" xfId="556"/>
    <cellStyle name="Texto explicativo 3" xfId="557"/>
    <cellStyle name="Title" xfId="558"/>
    <cellStyle name="Título 1 2" xfId="559"/>
    <cellStyle name="Título 1 3" xfId="560"/>
    <cellStyle name="Título 2 2" xfId="561"/>
    <cellStyle name="Título 2 3" xfId="562"/>
    <cellStyle name="Título 3 2" xfId="563"/>
    <cellStyle name="Título 3 3" xfId="564"/>
    <cellStyle name="Título 4" xfId="565"/>
    <cellStyle name="Título 5" xfId="566"/>
    <cellStyle name="Total 2" xfId="567"/>
    <cellStyle name="Total 3" xfId="568"/>
    <cellStyle name="Warning Text" xfId="5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69</xdr:row>
      <xdr:rowOff>133350</xdr:rowOff>
    </xdr:from>
    <xdr:to>
      <xdr:col>1</xdr:col>
      <xdr:colOff>619125</xdr:colOff>
      <xdr:row>72</xdr:row>
      <xdr:rowOff>85724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6275" y="11506200"/>
          <a:ext cx="2066925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ENRIQUE PESQUEIRA PELLAT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923925</xdr:colOff>
      <xdr:row>69</xdr:row>
      <xdr:rowOff>76199</xdr:rowOff>
    </xdr:from>
    <xdr:to>
      <xdr:col>7</xdr:col>
      <xdr:colOff>257175</xdr:colOff>
      <xdr:row>72</xdr:row>
      <xdr:rowOff>152399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591300" y="12744449"/>
          <a:ext cx="26193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ING. GINO ROBERTO SARACCO MORALES</a:t>
          </a:r>
        </a:p>
        <a:p>
          <a:pPr algn="ct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DIRECTOR DE ADMINISTRACION</a:t>
          </a:r>
        </a:p>
        <a:p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showWhiteSpace="0" view="pageLayout" zoomScaleNormal="75" zoomScaleSheetLayoutView="100" workbookViewId="0">
      <selection activeCell="A43" sqref="A43"/>
    </sheetView>
  </sheetViews>
  <sheetFormatPr baseColWidth="10" defaultRowHeight="12.75" x14ac:dyDescent="0.2"/>
  <cols>
    <col min="1" max="1" width="31.85546875" customWidth="1"/>
    <col min="2" max="2" width="16.140625" style="13" customWidth="1"/>
    <col min="3" max="3" width="17.28515625" style="13" bestFit="1" customWidth="1"/>
    <col min="4" max="8" width="15.7109375" style="13" customWidth="1"/>
    <col min="9" max="9" width="10" style="29" customWidth="1"/>
    <col min="10" max="10" width="12.7109375" bestFit="1" customWidth="1"/>
  </cols>
  <sheetData>
    <row r="1" spans="1:11" x14ac:dyDescent="0.2">
      <c r="H1" s="68" t="s">
        <v>13</v>
      </c>
      <c r="I1" s="68"/>
    </row>
    <row r="2" spans="1:11" ht="15" x14ac:dyDescent="0.25">
      <c r="A2" s="74" t="s">
        <v>29</v>
      </c>
      <c r="B2" s="74"/>
      <c r="C2" s="74"/>
      <c r="D2" s="74"/>
      <c r="E2" s="74"/>
      <c r="F2" s="74"/>
      <c r="G2" s="74"/>
      <c r="H2" s="74"/>
      <c r="I2" s="74"/>
    </row>
    <row r="3" spans="1:11" x14ac:dyDescent="0.2">
      <c r="A3" s="75" t="s">
        <v>12</v>
      </c>
      <c r="B3" s="75"/>
      <c r="C3" s="75"/>
      <c r="D3" s="75"/>
      <c r="E3" s="75"/>
      <c r="F3" s="75"/>
      <c r="G3" s="75"/>
      <c r="H3" s="75"/>
      <c r="I3" s="75"/>
    </row>
    <row r="4" spans="1:11" x14ac:dyDescent="0.2">
      <c r="A4" s="75" t="s">
        <v>11</v>
      </c>
      <c r="B4" s="75"/>
      <c r="C4" s="75"/>
      <c r="D4" s="75"/>
      <c r="E4" s="75"/>
      <c r="F4" s="75"/>
      <c r="G4" s="75"/>
      <c r="H4" s="75"/>
      <c r="I4" s="75"/>
    </row>
    <row r="5" spans="1:11" x14ac:dyDescent="0.2">
      <c r="A5" s="6"/>
      <c r="B5" s="14"/>
      <c r="C5" s="14"/>
      <c r="D5" s="14"/>
      <c r="E5" s="14"/>
      <c r="F5" s="14"/>
      <c r="G5" s="14"/>
      <c r="H5" s="14"/>
      <c r="I5" s="28"/>
    </row>
    <row r="6" spans="1:11" ht="13.5" customHeight="1" x14ac:dyDescent="0.2">
      <c r="A6" s="5"/>
      <c r="F6" s="76" t="s">
        <v>28</v>
      </c>
      <c r="G6" s="77"/>
      <c r="H6" s="77"/>
      <c r="I6" s="77"/>
      <c r="K6" t="s">
        <v>20</v>
      </c>
    </row>
    <row r="7" spans="1:11" ht="13.5" customHeight="1" thickBot="1" x14ac:dyDescent="0.25">
      <c r="A7" s="5"/>
      <c r="F7" s="40"/>
      <c r="G7" s="41"/>
      <c r="H7" s="41"/>
      <c r="I7" s="41"/>
    </row>
    <row r="8" spans="1:11" ht="19.5" customHeight="1" thickTop="1" thickBot="1" x14ac:dyDescent="0.25">
      <c r="A8" s="80" t="s">
        <v>22</v>
      </c>
      <c r="B8" s="81"/>
      <c r="C8" s="81"/>
      <c r="D8" s="81"/>
      <c r="E8" s="81"/>
      <c r="F8" s="81"/>
      <c r="G8" s="81"/>
      <c r="H8" s="81"/>
      <c r="I8" s="82"/>
    </row>
    <row r="9" spans="1:11" ht="15.75" customHeight="1" thickTop="1" x14ac:dyDescent="0.2"/>
    <row r="10" spans="1:11" x14ac:dyDescent="0.2">
      <c r="A10" s="5" t="s">
        <v>10</v>
      </c>
      <c r="D10" s="69" t="s">
        <v>5</v>
      </c>
      <c r="E10" s="69"/>
      <c r="F10" s="69"/>
      <c r="G10" s="69"/>
      <c r="H10" s="69"/>
    </row>
    <row r="11" spans="1:11" x14ac:dyDescent="0.2">
      <c r="A11" s="72" t="s">
        <v>4</v>
      </c>
      <c r="B11" s="70" t="s">
        <v>23</v>
      </c>
      <c r="C11" s="70" t="s">
        <v>24</v>
      </c>
      <c r="D11" s="15" t="s">
        <v>9</v>
      </c>
      <c r="E11" s="15"/>
      <c r="F11" s="16"/>
      <c r="G11" s="16"/>
      <c r="H11" s="16"/>
      <c r="I11" s="78" t="s">
        <v>8</v>
      </c>
    </row>
    <row r="12" spans="1:11" ht="25.5" x14ac:dyDescent="0.2">
      <c r="A12" s="73"/>
      <c r="B12" s="71"/>
      <c r="C12" s="71"/>
      <c r="D12" s="64" t="s">
        <v>25</v>
      </c>
      <c r="E12" s="64" t="s">
        <v>26</v>
      </c>
      <c r="F12" s="17" t="s">
        <v>27</v>
      </c>
      <c r="G12" s="18" t="s">
        <v>3</v>
      </c>
      <c r="H12" s="17" t="s">
        <v>2</v>
      </c>
      <c r="I12" s="79"/>
    </row>
    <row r="13" spans="1:11" ht="26.25" customHeight="1" x14ac:dyDescent="0.2">
      <c r="A13" s="9" t="s">
        <v>14</v>
      </c>
      <c r="B13" s="19"/>
      <c r="C13" s="20"/>
      <c r="D13" s="53">
        <v>8551131</v>
      </c>
      <c r="E13" s="53">
        <v>7122173</v>
      </c>
      <c r="F13" s="53">
        <v>6385967</v>
      </c>
      <c r="G13" s="20"/>
      <c r="H13" s="20"/>
      <c r="I13" s="30"/>
    </row>
    <row r="14" spans="1:11" ht="17.100000000000001" customHeight="1" x14ac:dyDescent="0.2">
      <c r="A14" s="10" t="s">
        <v>16</v>
      </c>
      <c r="B14" s="46">
        <v>121574572.38</v>
      </c>
      <c r="C14" s="46">
        <v>121574572.38</v>
      </c>
      <c r="D14" s="53">
        <f>3225566+1343409</f>
        <v>4568975</v>
      </c>
      <c r="E14" s="53">
        <v>4311320</v>
      </c>
      <c r="F14" s="53">
        <f>4492919+1453302.45</f>
        <v>5946221.4500000002</v>
      </c>
      <c r="G14" s="46">
        <f>12029805+2796711</f>
        <v>14826516</v>
      </c>
      <c r="H14" s="46">
        <f>12029805+2796711</f>
        <v>14826516</v>
      </c>
      <c r="I14" s="58">
        <f>+H14/B14</f>
        <v>0.12195408718903364</v>
      </c>
      <c r="J14" s="1"/>
    </row>
    <row r="15" spans="1:11" ht="17.100000000000001" customHeight="1" x14ac:dyDescent="0.2">
      <c r="A15" s="10" t="s">
        <v>15</v>
      </c>
      <c r="B15" s="46">
        <v>21230427.620000001</v>
      </c>
      <c r="C15" s="46">
        <v>21230427.620000001</v>
      </c>
      <c r="D15" s="53">
        <v>447322</v>
      </c>
      <c r="E15" s="66">
        <v>0</v>
      </c>
      <c r="F15" s="66">
        <v>0</v>
      </c>
      <c r="G15" s="53">
        <v>447322.45</v>
      </c>
      <c r="H15" s="53">
        <v>447322.45</v>
      </c>
      <c r="I15" s="58">
        <v>0</v>
      </c>
      <c r="J15" s="1"/>
    </row>
    <row r="16" spans="1:11" ht="17.100000000000001" customHeight="1" x14ac:dyDescent="0.2">
      <c r="A16" s="42" t="s">
        <v>17</v>
      </c>
      <c r="B16" s="46">
        <v>250000</v>
      </c>
      <c r="C16" s="46">
        <v>250000</v>
      </c>
      <c r="D16" s="53">
        <v>29566</v>
      </c>
      <c r="E16" s="53">
        <v>29640</v>
      </c>
      <c r="F16" s="53">
        <v>21910.45</v>
      </c>
      <c r="G16" s="53">
        <v>81116.45</v>
      </c>
      <c r="H16" s="53">
        <v>81116.45</v>
      </c>
      <c r="I16" s="58">
        <f>+H16/B16</f>
        <v>0.32446579999999997</v>
      </c>
      <c r="J16" s="1"/>
    </row>
    <row r="17" spans="1:11" ht="17.100000000000001" customHeight="1" x14ac:dyDescent="0.2">
      <c r="A17" s="42" t="s">
        <v>18</v>
      </c>
      <c r="B17" s="67">
        <v>0</v>
      </c>
      <c r="C17" s="44">
        <f>360000+1137306.33</f>
        <v>1497306.33</v>
      </c>
      <c r="D17" s="53">
        <v>200000</v>
      </c>
      <c r="E17" s="66">
        <v>0</v>
      </c>
      <c r="F17" s="53">
        <v>160000</v>
      </c>
      <c r="G17" s="53">
        <v>360000</v>
      </c>
      <c r="H17" s="53">
        <v>360000</v>
      </c>
      <c r="I17" s="58">
        <v>0</v>
      </c>
      <c r="J17" s="1"/>
    </row>
    <row r="18" spans="1:11" ht="17.100000000000001" customHeight="1" x14ac:dyDescent="0.2">
      <c r="A18" s="43"/>
      <c r="B18" s="47"/>
      <c r="C18" s="45"/>
      <c r="D18" s="54"/>
      <c r="E18" s="54"/>
      <c r="F18" s="54"/>
      <c r="G18" s="54"/>
      <c r="H18" s="54"/>
      <c r="I18" s="32"/>
    </row>
    <row r="19" spans="1:11" ht="8.25" customHeight="1" x14ac:dyDescent="0.2">
      <c r="A19" s="2"/>
      <c r="B19" s="38"/>
      <c r="C19" s="38"/>
      <c r="D19" s="51"/>
      <c r="E19" s="51"/>
      <c r="F19" s="51"/>
      <c r="G19" s="55"/>
      <c r="H19" s="55"/>
      <c r="I19" s="39"/>
    </row>
    <row r="20" spans="1:11" x14ac:dyDescent="0.2">
      <c r="A20" s="4" t="s">
        <v>0</v>
      </c>
      <c r="B20" s="48">
        <f>SUM(B14:B19)</f>
        <v>143055000</v>
      </c>
      <c r="C20" s="48">
        <f>SUM(C14:C19)</f>
        <v>144552306.33000001</v>
      </c>
      <c r="D20" s="48">
        <f>SUM(D13:D18)</f>
        <v>13796994</v>
      </c>
      <c r="E20" s="48">
        <f>SUM(E13:E18)</f>
        <v>11463133</v>
      </c>
      <c r="F20" s="48">
        <f>SUM(F13:F18)</f>
        <v>12514098.899999999</v>
      </c>
      <c r="G20" s="48">
        <f>SUM(G14:G18)</f>
        <v>15714954.899999999</v>
      </c>
      <c r="H20" s="48">
        <f>SUM(H14:H18)</f>
        <v>15714954.899999999</v>
      </c>
      <c r="I20" s="59">
        <f>+H20/B20</f>
        <v>0.10985253853413023</v>
      </c>
    </row>
    <row r="21" spans="1:11" ht="12" customHeight="1" x14ac:dyDescent="0.2">
      <c r="A21" s="3"/>
      <c r="B21" s="22"/>
      <c r="C21" s="22"/>
      <c r="D21" s="22"/>
      <c r="E21" s="22"/>
      <c r="F21" s="22"/>
      <c r="G21" s="22"/>
      <c r="H21" s="22"/>
      <c r="I21" s="33"/>
    </row>
    <row r="22" spans="1:11" ht="14.25" x14ac:dyDescent="0.2">
      <c r="A22" s="5" t="s">
        <v>7</v>
      </c>
      <c r="B22" s="22"/>
      <c r="C22" s="22"/>
      <c r="D22" s="69" t="s">
        <v>5</v>
      </c>
      <c r="E22" s="69"/>
      <c r="F22" s="69"/>
      <c r="G22" s="69"/>
      <c r="H22" s="69"/>
      <c r="I22" s="33"/>
    </row>
    <row r="23" spans="1:11" ht="16.5" customHeight="1" x14ac:dyDescent="0.2">
      <c r="A23" s="72" t="s">
        <v>4</v>
      </c>
      <c r="B23" s="70" t="s">
        <v>23</v>
      </c>
      <c r="C23" s="70" t="s">
        <v>24</v>
      </c>
      <c r="D23" s="15" t="s">
        <v>21</v>
      </c>
      <c r="E23" s="15"/>
      <c r="F23" s="16"/>
      <c r="G23" s="16"/>
      <c r="H23" s="16"/>
      <c r="I23" s="78" t="s">
        <v>8</v>
      </c>
    </row>
    <row r="24" spans="1:11" ht="25.5" x14ac:dyDescent="0.2">
      <c r="A24" s="73"/>
      <c r="B24" s="71"/>
      <c r="C24" s="71"/>
      <c r="D24" s="64" t="s">
        <v>25</v>
      </c>
      <c r="E24" s="64" t="s">
        <v>26</v>
      </c>
      <c r="F24" s="17" t="s">
        <v>27</v>
      </c>
      <c r="G24" s="23" t="s">
        <v>3</v>
      </c>
      <c r="H24" s="17" t="s">
        <v>2</v>
      </c>
      <c r="I24" s="79"/>
    </row>
    <row r="25" spans="1:11" ht="17.100000000000001" customHeight="1" x14ac:dyDescent="0.2">
      <c r="A25" s="7" t="s">
        <v>1</v>
      </c>
      <c r="B25" s="24" t="s">
        <v>19</v>
      </c>
      <c r="C25" s="24"/>
      <c r="D25" s="24"/>
      <c r="E25" s="24"/>
      <c r="F25" s="24"/>
      <c r="G25" s="24"/>
      <c r="H25" s="24"/>
      <c r="I25" s="34"/>
    </row>
    <row r="26" spans="1:11" ht="17.100000000000001" customHeight="1" x14ac:dyDescent="0.2">
      <c r="A26" s="11">
        <v>1000</v>
      </c>
      <c r="B26" s="49">
        <v>84805000</v>
      </c>
      <c r="C26" s="49">
        <v>84805000</v>
      </c>
      <c r="D26" s="56">
        <v>7451803</v>
      </c>
      <c r="E26" s="56">
        <v>8135414</v>
      </c>
      <c r="F26" s="56">
        <v>7373052</v>
      </c>
      <c r="G26" s="56">
        <v>22960267</v>
      </c>
      <c r="H26" s="56">
        <v>22960267</v>
      </c>
      <c r="I26" s="58">
        <f>+H26/B26</f>
        <v>0.27074190201049464</v>
      </c>
    </row>
    <row r="27" spans="1:11" ht="17.100000000000001" customHeight="1" x14ac:dyDescent="0.2">
      <c r="A27" s="11">
        <v>2000</v>
      </c>
      <c r="B27" s="49">
        <v>891400</v>
      </c>
      <c r="C27" s="60">
        <v>891400</v>
      </c>
      <c r="D27" s="65">
        <v>0</v>
      </c>
      <c r="E27" s="65">
        <v>0</v>
      </c>
      <c r="F27" s="56">
        <v>108470</v>
      </c>
      <c r="G27" s="56">
        <v>108470</v>
      </c>
      <c r="H27" s="56">
        <v>108470</v>
      </c>
      <c r="I27" s="58">
        <f>+H27/B27</f>
        <v>0.12168498990352256</v>
      </c>
    </row>
    <row r="28" spans="1:11" ht="17.100000000000001" customHeight="1" x14ac:dyDescent="0.2">
      <c r="A28" s="11">
        <v>3000</v>
      </c>
      <c r="B28" s="49">
        <v>17108600</v>
      </c>
      <c r="C28" s="60">
        <v>17108600</v>
      </c>
      <c r="D28" s="56">
        <v>74492</v>
      </c>
      <c r="E28" s="56">
        <v>87046</v>
      </c>
      <c r="F28" s="56">
        <v>377730</v>
      </c>
      <c r="G28" s="56">
        <v>539268</v>
      </c>
      <c r="H28" s="56">
        <v>539268</v>
      </c>
      <c r="I28" s="58">
        <f>+H28/B28</f>
        <v>3.1520288042271138E-2</v>
      </c>
    </row>
    <row r="29" spans="1:11" ht="17.100000000000001" customHeight="1" x14ac:dyDescent="0.2">
      <c r="A29" s="11">
        <v>4000</v>
      </c>
      <c r="B29" s="49"/>
      <c r="C29" s="60"/>
      <c r="D29" s="56"/>
      <c r="E29" s="56"/>
      <c r="F29" s="56"/>
      <c r="G29" s="56"/>
      <c r="H29" s="56"/>
      <c r="I29" s="58"/>
    </row>
    <row r="30" spans="1:11" ht="17.100000000000001" customHeight="1" x14ac:dyDescent="0.2">
      <c r="A30" s="11">
        <v>5000</v>
      </c>
      <c r="B30" s="49">
        <v>250000</v>
      </c>
      <c r="C30" s="60">
        <v>250000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58">
        <v>0</v>
      </c>
    </row>
    <row r="31" spans="1:11" ht="17.100000000000001" customHeight="1" x14ac:dyDescent="0.2">
      <c r="A31" s="11">
        <v>6000</v>
      </c>
      <c r="B31" s="49">
        <v>40000000</v>
      </c>
      <c r="C31" s="49">
        <v>41497306.329999998</v>
      </c>
      <c r="D31" s="56">
        <f>6960+69678.11</f>
        <v>76638.11</v>
      </c>
      <c r="E31" s="56">
        <f>9329.3+75413.71</f>
        <v>84743.010000000009</v>
      </c>
      <c r="F31" s="56">
        <f>486774.55+142893.07+95931.46+1100719.34</f>
        <v>1826318.42</v>
      </c>
      <c r="G31" s="56">
        <v>1987699</v>
      </c>
      <c r="H31" s="56">
        <v>1987699</v>
      </c>
      <c r="I31" s="58">
        <f>+H31/B31</f>
        <v>4.9692475E-2</v>
      </c>
      <c r="J31" s="62"/>
      <c r="K31" s="63"/>
    </row>
    <row r="32" spans="1:11" ht="17.100000000000001" customHeight="1" x14ac:dyDescent="0.2">
      <c r="A32" s="11">
        <v>7000</v>
      </c>
      <c r="B32" s="49"/>
      <c r="C32" s="49"/>
      <c r="D32" s="56"/>
      <c r="E32" s="56"/>
      <c r="F32" s="56"/>
      <c r="G32" s="56"/>
      <c r="H32" s="56"/>
      <c r="I32" s="31"/>
    </row>
    <row r="33" spans="1:11" ht="17.100000000000001" customHeight="1" x14ac:dyDescent="0.2">
      <c r="A33" s="11">
        <v>8000</v>
      </c>
      <c r="B33" s="49"/>
      <c r="C33" s="49"/>
      <c r="D33" s="56"/>
      <c r="E33" s="56"/>
      <c r="F33" s="56"/>
      <c r="G33" s="56"/>
      <c r="H33" s="56"/>
      <c r="I33" s="31"/>
      <c r="K33" s="61"/>
    </row>
    <row r="34" spans="1:11" ht="17.100000000000001" customHeight="1" x14ac:dyDescent="0.2">
      <c r="A34" s="12">
        <v>9000</v>
      </c>
      <c r="B34" s="50"/>
      <c r="C34" s="50"/>
      <c r="D34" s="57"/>
      <c r="E34" s="57"/>
      <c r="F34" s="57"/>
      <c r="G34" s="57"/>
      <c r="H34" s="57"/>
      <c r="I34" s="32"/>
    </row>
    <row r="35" spans="1:11" ht="9" customHeight="1" x14ac:dyDescent="0.2">
      <c r="A35" s="2"/>
      <c r="B35" s="51"/>
      <c r="C35" s="51"/>
      <c r="D35" s="51"/>
      <c r="E35" s="51"/>
      <c r="F35" s="51"/>
      <c r="G35" s="51"/>
      <c r="H35" s="51"/>
      <c r="I35" s="39"/>
    </row>
    <row r="36" spans="1:11" x14ac:dyDescent="0.2">
      <c r="A36" s="4" t="s">
        <v>0</v>
      </c>
      <c r="B36" s="48">
        <f>SUM(B26:B35)</f>
        <v>143055000</v>
      </c>
      <c r="C36" s="48">
        <f>SUM(C25:C34)</f>
        <v>144552306.32999998</v>
      </c>
      <c r="D36" s="48">
        <f>SUM(D26:D34)</f>
        <v>7602933.1100000003</v>
      </c>
      <c r="E36" s="48">
        <f>SUM(E26:E34)</f>
        <v>8307203.0099999998</v>
      </c>
      <c r="F36" s="48">
        <f>SUM(F25:F34)-1</f>
        <v>9685569.4199999999</v>
      </c>
      <c r="G36" s="48">
        <f>SUM(G25:G34)+1</f>
        <v>25595705</v>
      </c>
      <c r="H36" s="48">
        <f>SUM(H25:H34)+1</f>
        <v>25595705</v>
      </c>
      <c r="I36" s="59">
        <f>+H36/B36</f>
        <v>0.17892212785292369</v>
      </c>
    </row>
    <row r="37" spans="1:11" ht="10.5" customHeight="1" x14ac:dyDescent="0.2">
      <c r="A37" s="3"/>
      <c r="B37" s="25"/>
      <c r="C37" s="25"/>
      <c r="D37" s="25"/>
      <c r="E37" s="25"/>
      <c r="F37" s="25"/>
      <c r="G37" s="25"/>
      <c r="H37" s="25"/>
      <c r="I37" s="35"/>
    </row>
    <row r="38" spans="1:11" x14ac:dyDescent="0.2">
      <c r="A38" s="8" t="s">
        <v>6</v>
      </c>
      <c r="B38" s="21"/>
      <c r="C38" s="21"/>
      <c r="D38" s="52">
        <f>D20-D36</f>
        <v>6194060.8899999997</v>
      </c>
      <c r="E38" s="52">
        <f>E20-E36</f>
        <v>3155929.99</v>
      </c>
      <c r="F38" s="52">
        <f>F20-F36</f>
        <v>2828529.4799999986</v>
      </c>
      <c r="G38" s="52">
        <f>G20-G36</f>
        <v>-9880750.1000000015</v>
      </c>
      <c r="H38" s="21"/>
      <c r="I38" s="36"/>
    </row>
    <row r="39" spans="1:11" x14ac:dyDescent="0.2">
      <c r="A39" s="2"/>
      <c r="B39" s="27"/>
      <c r="C39" s="27"/>
      <c r="D39" s="27"/>
      <c r="E39" s="27"/>
      <c r="F39" s="27"/>
      <c r="G39" s="27"/>
      <c r="H39" s="27"/>
      <c r="I39" s="37"/>
    </row>
    <row r="40" spans="1:11" x14ac:dyDescent="0.2">
      <c r="A40" s="2"/>
      <c r="B40" s="26"/>
      <c r="C40" s="26"/>
      <c r="D40" s="26"/>
      <c r="E40" s="26"/>
      <c r="F40" s="26"/>
      <c r="G40" s="26"/>
      <c r="H40" s="26"/>
    </row>
    <row r="41" spans="1:11" x14ac:dyDescent="0.2">
      <c r="A41" s="2"/>
      <c r="B41" s="26"/>
      <c r="C41" s="26"/>
      <c r="D41" s="26"/>
      <c r="E41" s="26"/>
      <c r="F41" s="26"/>
      <c r="G41" s="26"/>
      <c r="H41" s="26"/>
    </row>
    <row r="42" spans="1:11" x14ac:dyDescent="0.2">
      <c r="A42" s="2"/>
      <c r="B42" s="26"/>
      <c r="C42" s="26"/>
      <c r="D42" s="26"/>
      <c r="E42" s="26"/>
      <c r="F42" s="26"/>
      <c r="G42" s="26"/>
      <c r="H42" s="26"/>
    </row>
  </sheetData>
  <mergeCells count="16">
    <mergeCell ref="I23:I24"/>
    <mergeCell ref="C23:C24"/>
    <mergeCell ref="B23:B24"/>
    <mergeCell ref="A23:A24"/>
    <mergeCell ref="H1:I1"/>
    <mergeCell ref="D22:H22"/>
    <mergeCell ref="C11:C12"/>
    <mergeCell ref="A11:A12"/>
    <mergeCell ref="A2:I2"/>
    <mergeCell ref="A3:I3"/>
    <mergeCell ref="A4:I4"/>
    <mergeCell ref="F6:I6"/>
    <mergeCell ref="I11:I12"/>
    <mergeCell ref="A8:I8"/>
    <mergeCell ref="D10:H10"/>
    <mergeCell ref="B11:B12"/>
  </mergeCells>
  <phoneticPr fontId="3" type="noConversion"/>
  <printOptions horizontalCentered="1"/>
  <pageMargins left="0.39370078740157483" right="0.39370078740157483" top="0.78740157480314965" bottom="0.39370078740157483" header="0" footer="0.19685039370078741"/>
  <pageSetup scale="84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EVTOP-01</vt:lpstr>
      <vt:lpstr>'EVTOP-01'!Área_de_impresión</vt:lpstr>
      <vt:lpstr>'EVTOP-01'!Títulos_a_imprimir</vt:lpstr>
    </vt:vector>
  </TitlesOfParts>
  <Company>WindowsWolf.com.ar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MANGELES</dc:creator>
  <cp:lastModifiedBy>Humberto Cota V</cp:lastModifiedBy>
  <cp:lastPrinted>2014-04-22T06:54:57Z</cp:lastPrinted>
  <dcterms:created xsi:type="dcterms:W3CDTF">2011-11-01T00:35:58Z</dcterms:created>
  <dcterms:modified xsi:type="dcterms:W3CDTF">2014-06-06T22:01:45Z</dcterms:modified>
</cp:coreProperties>
</file>