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7950"/>
  </bookViews>
  <sheets>
    <sheet name="EVTOP-01" sheetId="1" r:id="rId1"/>
  </sheets>
  <definedNames>
    <definedName name="_xlnm.Print_Area" localSheetId="0">'EVTOP-01'!$A$1:$I$81</definedName>
    <definedName name="_xlnm.Database">#REF!</definedName>
    <definedName name="_xlnm.Print_Titles" localSheetId="0">'EVTOP-01'!$1:$8</definedName>
  </definedNames>
  <calcPr calcId="124519"/>
</workbook>
</file>

<file path=xl/calcChain.xml><?xml version="1.0" encoding="utf-8"?>
<calcChain xmlns="http://schemas.openxmlformats.org/spreadsheetml/2006/main">
  <c r="G20" i="1"/>
  <c r="I36" l="1"/>
  <c r="I56"/>
  <c r="B56"/>
  <c r="D56"/>
  <c r="E56"/>
  <c r="F56"/>
  <c r="G56"/>
  <c r="F38"/>
  <c r="E38"/>
  <c r="D38"/>
  <c r="H56"/>
  <c r="C56"/>
  <c r="I48"/>
  <c r="I47"/>
  <c r="I46"/>
  <c r="I31"/>
  <c r="I30"/>
  <c r="I28"/>
  <c r="I27"/>
  <c r="I26"/>
  <c r="I17"/>
  <c r="I16"/>
  <c r="I15"/>
  <c r="I14"/>
  <c r="F17"/>
  <c r="F14"/>
  <c r="C17"/>
  <c r="C14"/>
  <c r="C27"/>
  <c r="C31" l="1"/>
  <c r="H36"/>
  <c r="G36"/>
  <c r="F36"/>
  <c r="E36"/>
  <c r="D36"/>
  <c r="E31"/>
  <c r="C26" l="1"/>
  <c r="D14"/>
  <c r="B20" l="1"/>
  <c r="C20"/>
  <c r="D20"/>
  <c r="E20"/>
  <c r="F20"/>
  <c r="H20"/>
  <c r="I20" s="1"/>
  <c r="B36"/>
  <c r="C36"/>
  <c r="G38"/>
</calcChain>
</file>

<file path=xl/sharedStrings.xml><?xml version="1.0" encoding="utf-8"?>
<sst xmlns="http://schemas.openxmlformats.org/spreadsheetml/2006/main" count="53" uniqueCount="32">
  <si>
    <t>TOTAL</t>
  </si>
  <si>
    <t>CAPITULO:</t>
  </si>
  <si>
    <t>ACUMULADO</t>
  </si>
  <si>
    <t>CONCEPTO</t>
  </si>
  <si>
    <t>(Pesos)</t>
  </si>
  <si>
    <t>2.- EGRESOS: (EXCLUSIVAMENTE SOBRE LOS INGRESOS PROPIOS)</t>
  </si>
  <si>
    <t>Variación: Ingreso - Gasto ($)</t>
  </si>
  <si>
    <t>1.-EGRESOS: (GLOBAL)</t>
  </si>
  <si>
    <t xml:space="preserve"> % AVANCE</t>
  </si>
  <si>
    <t>INGRESOS :</t>
  </si>
  <si>
    <t>SISTEMA ESTATAL DE EVALUACION DEL DESEMPEÑO</t>
  </si>
  <si>
    <t>EVTOP-01</t>
  </si>
  <si>
    <t>Saldo inicial (Caja y Bancos)</t>
  </si>
  <si>
    <t>FEDERALES</t>
  </si>
  <si>
    <t>ESTATALES</t>
  </si>
  <si>
    <t>INGRESOS PROPIOS</t>
  </si>
  <si>
    <t>OTROS INGRESOS</t>
  </si>
  <si>
    <t xml:space="preserve"> </t>
  </si>
  <si>
    <t xml:space="preserve">ORGANISMO:  JUNTA DE CAMINOS DEL ESTADO DE SONORA </t>
  </si>
  <si>
    <t>ASIGNACION ORIGINAL ANUAL</t>
  </si>
  <si>
    <t>PRESUPUESTO MODIFICADO ANUAL</t>
  </si>
  <si>
    <t>TOTAL RECAUDADO TRIMESTRE</t>
  </si>
  <si>
    <t>TOTAL DEVENGADO  TRIMESTRE</t>
  </si>
  <si>
    <t>TOTAL  DE  EGRESOS DEVENGADOS</t>
  </si>
  <si>
    <t>TOTAL DE INGRESOS RECAUDADOS</t>
  </si>
  <si>
    <t>TOTAL  DE EGRESOS DEVENGADOS</t>
  </si>
  <si>
    <t>TOTAL  DEVENGADO TRIMESTRE</t>
  </si>
  <si>
    <t xml:space="preserve"> TRIMESTRE: TERCERO 2014</t>
  </si>
  <si>
    <t>JULIO</t>
  </si>
  <si>
    <t>AGOSTO</t>
  </si>
  <si>
    <t>SEPTIEMBRE</t>
  </si>
  <si>
    <t>AVANCE PRESUPUETAL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</si>
</sst>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_-* #,##0_-;\-* #,##0_-;_-* &quot;-&quot;??_-;_-@_-"/>
    <numFmt numFmtId="168" formatCode="_(* #,##0_);_(* \(#,##0\);_(* &quot;-&quot;??_);_(@_)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70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22" borderId="1" applyNumberFormat="0" applyAlignment="0" applyProtection="0"/>
    <xf numFmtId="0" fontId="15" fillId="23" borderId="1" applyNumberFormat="0" applyAlignment="0" applyProtection="0"/>
    <xf numFmtId="0" fontId="15" fillId="23" borderId="1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6" fillId="24" borderId="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9" fillId="7" borderId="1" applyNumberFormat="0" applyAlignment="0" applyProtection="0"/>
    <xf numFmtId="0" fontId="25" fillId="0" borderId="3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7" fillId="22" borderId="9" applyNumberFormat="0" applyAlignment="0" applyProtection="0"/>
    <xf numFmtId="9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2" fillId="0" borderId="0"/>
    <xf numFmtId="38" fontId="2" fillId="0" borderId="0"/>
    <xf numFmtId="0" fontId="27" fillId="23" borderId="9" applyNumberFormat="0" applyAlignment="0" applyProtection="0"/>
    <xf numFmtId="0" fontId="27" fillId="23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7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3" fontId="0" fillId="0" borderId="0" xfId="0" applyNumberFormat="1"/>
    <xf numFmtId="0" fontId="2" fillId="0" borderId="0" xfId="0" applyFont="1"/>
    <xf numFmtId="0" fontId="7" fillId="0" borderId="0" xfId="0" applyFont="1"/>
    <xf numFmtId="0" fontId="8" fillId="0" borderId="14" xfId="0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15" xfId="0" applyFont="1" applyBorder="1"/>
    <xf numFmtId="0" fontId="5" fillId="0" borderId="15" xfId="0" applyFont="1" applyBorder="1"/>
    <xf numFmtId="0" fontId="8" fillId="0" borderId="14" xfId="0" applyFont="1" applyBorder="1"/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/>
    <xf numFmtId="0" fontId="5" fillId="0" borderId="17" xfId="0" applyFont="1" applyBorder="1" applyAlignment="1">
      <alignment horizontal="left" indent="2"/>
    </xf>
    <xf numFmtId="0" fontId="5" fillId="0" borderId="18" xfId="0" applyFont="1" applyBorder="1" applyAlignment="1">
      <alignment horizontal="left" indent="2"/>
    </xf>
    <xf numFmtId="0" fontId="3" fillId="0" borderId="17" xfId="0" applyFont="1" applyBorder="1" applyAlignment="1">
      <alignment horizontal="left" indent="2"/>
    </xf>
    <xf numFmtId="0" fontId="3" fillId="0" borderId="18" xfId="0" applyFont="1" applyBorder="1" applyAlignment="1">
      <alignment horizontal="left" indent="2"/>
    </xf>
    <xf numFmtId="165" fontId="0" fillId="0" borderId="0" xfId="0" applyNumberFormat="1"/>
    <xf numFmtId="165" fontId="8" fillId="0" borderId="0" xfId="0" applyNumberFormat="1" applyFont="1" applyAlignment="1">
      <alignment horizontal="center"/>
    </xf>
    <xf numFmtId="165" fontId="8" fillId="0" borderId="14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wrapText="1"/>
    </xf>
    <xf numFmtId="165" fontId="5" fillId="27" borderId="17" xfId="165" applyNumberFormat="1" applyFont="1" applyFill="1" applyBorder="1" applyAlignment="1">
      <alignment horizontal="right" wrapText="1" indent="1"/>
    </xf>
    <xf numFmtId="165" fontId="5" fillId="27" borderId="17" xfId="165" applyNumberFormat="1" applyFont="1" applyFill="1" applyBorder="1" applyAlignment="1">
      <alignment horizontal="right" indent="1"/>
    </xf>
    <xf numFmtId="165" fontId="6" fillId="27" borderId="14" xfId="0" applyNumberFormat="1" applyFont="1" applyFill="1" applyBorder="1" applyAlignment="1">
      <alignment horizontal="right" indent="1"/>
    </xf>
    <xf numFmtId="165" fontId="7" fillId="0" borderId="0" xfId="0" applyNumberFormat="1" applyFont="1"/>
    <xf numFmtId="165" fontId="8" fillId="0" borderId="14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right" indent="1"/>
    </xf>
    <xf numFmtId="165" fontId="5" fillId="0" borderId="17" xfId="0" applyNumberFormat="1" applyFont="1" applyBorder="1" applyAlignment="1">
      <alignment horizontal="right" indent="1"/>
    </xf>
    <xf numFmtId="165" fontId="6" fillId="0" borderId="0" xfId="0" applyNumberFormat="1" applyFont="1" applyAlignment="1">
      <alignment horizontal="right" indent="1"/>
    </xf>
    <xf numFmtId="165" fontId="2" fillId="0" borderId="0" xfId="0" applyNumberFormat="1" applyFont="1"/>
    <xf numFmtId="165" fontId="5" fillId="0" borderId="0" xfId="0" applyNumberFormat="1" applyFont="1"/>
    <xf numFmtId="165" fontId="3" fillId="0" borderId="15" xfId="0" applyNumberFormat="1" applyFont="1" applyBorder="1" applyAlignment="1">
      <alignment horizontal="right" indent="1"/>
    </xf>
    <xf numFmtId="10" fontId="8" fillId="0" borderId="0" xfId="480" applyNumberFormat="1" applyFont="1" applyAlignment="1">
      <alignment horizontal="center"/>
    </xf>
    <xf numFmtId="10" fontId="0" fillId="0" borderId="0" xfId="480" applyNumberFormat="1" applyFont="1"/>
    <xf numFmtId="10" fontId="5" fillId="27" borderId="17" xfId="480" applyNumberFormat="1" applyFont="1" applyFill="1" applyBorder="1" applyAlignment="1">
      <alignment horizontal="right" vertical="center" indent="1"/>
    </xf>
    <xf numFmtId="10" fontId="7" fillId="0" borderId="0" xfId="480" applyNumberFormat="1" applyFont="1"/>
    <xf numFmtId="10" fontId="5" fillId="0" borderId="15" xfId="480" applyNumberFormat="1" applyFont="1" applyBorder="1" applyAlignment="1">
      <alignment horizontal="right" indent="1"/>
    </xf>
    <xf numFmtId="10" fontId="6" fillId="0" borderId="0" xfId="480" applyNumberFormat="1" applyFont="1" applyAlignment="1">
      <alignment horizontal="right" indent="1"/>
    </xf>
    <xf numFmtId="10" fontId="6" fillId="0" borderId="16" xfId="480" applyNumberFormat="1" applyFont="1" applyFill="1" applyBorder="1" applyAlignment="1">
      <alignment horizontal="right" indent="1"/>
    </xf>
    <xf numFmtId="10" fontId="5" fillId="0" borderId="0" xfId="480" applyNumberFormat="1" applyFont="1"/>
    <xf numFmtId="10" fontId="3" fillId="0" borderId="15" xfId="480" applyNumberFormat="1" applyFont="1" applyBorder="1" applyAlignment="1">
      <alignment horizontal="right" indent="1"/>
    </xf>
    <xf numFmtId="10" fontId="3" fillId="0" borderId="0" xfId="480" applyNumberFormat="1" applyFont="1"/>
    <xf numFmtId="165" fontId="5" fillId="0" borderId="0" xfId="0" applyNumberFormat="1" applyFont="1" applyAlignment="1">
      <alignment horizontal="right" indent="1"/>
    </xf>
    <xf numFmtId="0" fontId="8" fillId="0" borderId="22" xfId="0" applyFont="1" applyBorder="1" applyAlignment="1">
      <alignment horizontal="right" wrapText="1" indent="1"/>
    </xf>
    <xf numFmtId="0" fontId="0" fillId="0" borderId="22" xfId="0" applyBorder="1" applyAlignment="1">
      <alignment horizontal="right" wrapText="1" indent="1"/>
    </xf>
    <xf numFmtId="0" fontId="3" fillId="0" borderId="17" xfId="0" applyFont="1" applyBorder="1" applyAlignment="1"/>
    <xf numFmtId="0" fontId="3" fillId="0" borderId="23" xfId="0" applyFont="1" applyBorder="1" applyAlignment="1"/>
    <xf numFmtId="167" fontId="5" fillId="0" borderId="17" xfId="165" applyNumberFormat="1" applyFont="1" applyBorder="1" applyAlignment="1">
      <alignment horizontal="right" indent="1"/>
    </xf>
    <xf numFmtId="167" fontId="5" fillId="0" borderId="18" xfId="165" applyNumberFormat="1" applyFont="1" applyBorder="1" applyAlignment="1">
      <alignment horizontal="right" indent="1"/>
    </xf>
    <xf numFmtId="168" fontId="5" fillId="0" borderId="17" xfId="165" applyNumberFormat="1" applyFont="1" applyBorder="1" applyAlignment="1">
      <alignment horizontal="right" indent="1"/>
    </xf>
    <xf numFmtId="168" fontId="5" fillId="0" borderId="18" xfId="165" applyNumberFormat="1" applyFont="1" applyBorder="1" applyAlignment="1">
      <alignment horizontal="right" indent="1"/>
    </xf>
    <xf numFmtId="168" fontId="6" fillId="27" borderId="14" xfId="0" applyNumberFormat="1" applyFont="1" applyFill="1" applyBorder="1" applyAlignment="1">
      <alignment horizontal="right" indent="1"/>
    </xf>
    <xf numFmtId="168" fontId="5" fillId="0" borderId="17" xfId="0" applyNumberFormat="1" applyFont="1" applyBorder="1" applyAlignment="1">
      <alignment horizontal="right" indent="1"/>
    </xf>
    <xf numFmtId="168" fontId="5" fillId="0" borderId="18" xfId="0" applyNumberFormat="1" applyFont="1" applyBorder="1" applyAlignment="1">
      <alignment horizontal="right" indent="1"/>
    </xf>
    <xf numFmtId="168" fontId="5" fillId="0" borderId="0" xfId="0" applyNumberFormat="1" applyFont="1" applyAlignment="1">
      <alignment horizontal="right" indent="1"/>
    </xf>
    <xf numFmtId="168" fontId="6" fillId="0" borderId="14" xfId="0" applyNumberFormat="1" applyFont="1" applyFill="1" applyBorder="1" applyAlignment="1">
      <alignment horizontal="right" indent="1"/>
    </xf>
    <xf numFmtId="168" fontId="5" fillId="0" borderId="17" xfId="165" applyNumberFormat="1" applyFont="1" applyFill="1" applyBorder="1" applyAlignment="1">
      <alignment horizontal="right" indent="1"/>
    </xf>
    <xf numFmtId="168" fontId="5" fillId="0" borderId="18" xfId="165" applyNumberFormat="1" applyFont="1" applyFill="1" applyBorder="1" applyAlignment="1">
      <alignment horizontal="right" indent="1"/>
    </xf>
    <xf numFmtId="168" fontId="5" fillId="0" borderId="20" xfId="0" applyNumberFormat="1" applyFont="1" applyBorder="1" applyAlignment="1">
      <alignment horizontal="right" indent="1"/>
    </xf>
    <xf numFmtId="168" fontId="5" fillId="0" borderId="17" xfId="0" applyNumberFormat="1" applyFont="1" applyFill="1" applyBorder="1" applyAlignment="1">
      <alignment horizontal="right" indent="1"/>
    </xf>
    <xf numFmtId="168" fontId="5" fillId="0" borderId="18" xfId="0" applyNumberFormat="1" applyFont="1" applyFill="1" applyBorder="1" applyAlignment="1">
      <alignment horizontal="right" indent="1"/>
    </xf>
    <xf numFmtId="10" fontId="5" fillId="0" borderId="24" xfId="480" applyNumberFormat="1" applyFont="1" applyBorder="1" applyAlignment="1">
      <alignment vertical="center"/>
    </xf>
    <xf numFmtId="10" fontId="6" fillId="27" borderId="14" xfId="480" applyNumberFormat="1" applyFont="1" applyFill="1" applyBorder="1" applyAlignment="1">
      <alignment vertical="center"/>
    </xf>
    <xf numFmtId="10" fontId="6" fillId="28" borderId="14" xfId="48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8" fontId="5" fillId="29" borderId="17" xfId="0" applyNumberFormat="1" applyFont="1" applyFill="1" applyBorder="1" applyAlignment="1">
      <alignment horizontal="right" indent="1"/>
    </xf>
    <xf numFmtId="168" fontId="0" fillId="0" borderId="0" xfId="0" applyNumberFormat="1"/>
    <xf numFmtId="168" fontId="5" fillId="0" borderId="0" xfId="0" applyNumberFormat="1" applyFont="1" applyFill="1" applyBorder="1" applyAlignment="1">
      <alignment horizontal="right" indent="1"/>
    </xf>
    <xf numFmtId="168" fontId="0" fillId="0" borderId="0" xfId="0" applyNumberFormat="1" applyBorder="1"/>
    <xf numFmtId="165" fontId="8" fillId="0" borderId="18" xfId="0" applyNumberFormat="1" applyFont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right" indent="1"/>
    </xf>
    <xf numFmtId="3" fontId="5" fillId="0" borderId="17" xfId="165" applyNumberFormat="1" applyFont="1" applyFill="1" applyBorder="1" applyAlignment="1">
      <alignment horizontal="right" indent="1"/>
    </xf>
    <xf numFmtId="3" fontId="5" fillId="0" borderId="17" xfId="0" applyNumberFormat="1" applyFont="1" applyBorder="1" applyAlignment="1">
      <alignment horizontal="right" indent="1"/>
    </xf>
    <xf numFmtId="3" fontId="5" fillId="0" borderId="17" xfId="165" applyNumberFormat="1" applyFont="1" applyBorder="1" applyAlignment="1">
      <alignment horizontal="right" indent="1"/>
    </xf>
    <xf numFmtId="168" fontId="5" fillId="0" borderId="17" xfId="165" applyNumberFormat="1" applyFont="1" applyFill="1" applyBorder="1" applyAlignment="1">
      <alignment horizontal="right" vertical="center" indent="1"/>
    </xf>
    <xf numFmtId="168" fontId="3" fillId="0" borderId="0" xfId="0" applyNumberFormat="1" applyFont="1" applyBorder="1" applyAlignment="1">
      <alignment horizontal="left" vertical="center" wrapText="1"/>
    </xf>
    <xf numFmtId="165" fontId="5" fillId="29" borderId="0" xfId="0" applyNumberFormat="1" applyFont="1" applyFill="1"/>
    <xf numFmtId="165" fontId="2" fillId="29" borderId="0" xfId="0" applyNumberFormat="1" applyFont="1" applyFill="1"/>
    <xf numFmtId="9" fontId="5" fillId="0" borderId="24" xfId="480" applyNumberFormat="1" applyFont="1" applyBorder="1" applyAlignment="1">
      <alignment vertical="center"/>
    </xf>
    <xf numFmtId="9" fontId="5" fillId="0" borderId="18" xfId="480" applyNumberFormat="1" applyFont="1" applyBorder="1" applyAlignment="1">
      <alignment horizontal="right" indent="1"/>
    </xf>
    <xf numFmtId="9" fontId="5" fillId="0" borderId="0" xfId="480" applyNumberFormat="1" applyFont="1" applyAlignment="1">
      <alignment horizontal="right" indent="1"/>
    </xf>
    <xf numFmtId="9" fontId="5" fillId="0" borderId="17" xfId="480" applyNumberFormat="1" applyFont="1" applyBorder="1" applyAlignment="1">
      <alignment horizontal="right" indent="1"/>
    </xf>
    <xf numFmtId="0" fontId="0" fillId="0" borderId="0" xfId="0" applyAlignment="1"/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0" fontId="8" fillId="0" borderId="15" xfId="480" applyNumberFormat="1" applyFont="1" applyBorder="1" applyAlignment="1">
      <alignment horizontal="center" vertical="center" wrapText="1"/>
    </xf>
    <xf numFmtId="10" fontId="8" fillId="0" borderId="18" xfId="48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 vertical="center"/>
    </xf>
    <xf numFmtId="165" fontId="8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indent="1"/>
    </xf>
    <xf numFmtId="165" fontId="5" fillId="0" borderId="25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right" wrapText="1" indent="1"/>
    </xf>
    <xf numFmtId="0" fontId="0" fillId="0" borderId="0" xfId="0" applyBorder="1" applyAlignment="1">
      <alignment horizontal="right" wrapText="1" indent="1"/>
    </xf>
    <xf numFmtId="0" fontId="8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</cellXfs>
  <cellStyles count="57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 2" xfId="7"/>
    <cellStyle name="20% - Énfasis1 3" xfId="8"/>
    <cellStyle name="20% - Énfasis2 2" xfId="9"/>
    <cellStyle name="20% - Énfasis2 3" xfId="10"/>
    <cellStyle name="20% - Énfasis3 2" xfId="11"/>
    <cellStyle name="20% - Énfasis3 3" xfId="12"/>
    <cellStyle name="20% - Énfasis4 2" xfId="13"/>
    <cellStyle name="20% - Énfasis4 3" xfId="14"/>
    <cellStyle name="20% - Énfasis5 2" xfId="15"/>
    <cellStyle name="20% - Énfasis5 3" xfId="16"/>
    <cellStyle name="20% - Énfasis6 2" xfId="17"/>
    <cellStyle name="20% - Énfasis6 3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Énfasis1 2" xfId="25"/>
    <cellStyle name="40% - Énfasis1 3" xfId="26"/>
    <cellStyle name="40% - Énfasis2 2" xfId="27"/>
    <cellStyle name="40% - Énfasis2 3" xfId="28"/>
    <cellStyle name="40% - Énfasis3 2" xfId="29"/>
    <cellStyle name="40% - Énfasis3 3" xfId="30"/>
    <cellStyle name="40% - Énfasis4 2" xfId="31"/>
    <cellStyle name="40% - Énfasis4 3" xfId="32"/>
    <cellStyle name="40% - Énfasis5 2" xfId="33"/>
    <cellStyle name="40% - Énfasis5 3" xfId="34"/>
    <cellStyle name="40% - Énfasis6 2" xfId="35"/>
    <cellStyle name="40% - Énfasis6 3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Énfasis1 2" xfId="43"/>
    <cellStyle name="60% - Énfasis1 3" xfId="44"/>
    <cellStyle name="60% - Énfasis2 2" xfId="45"/>
    <cellStyle name="60% - Énfasis2 3" xfId="46"/>
    <cellStyle name="60% - Énfasis3 2" xfId="47"/>
    <cellStyle name="60% - Énfasis3 3" xfId="48"/>
    <cellStyle name="60% - Énfasis4 2" xfId="49"/>
    <cellStyle name="60% - Énfasis4 3" xfId="50"/>
    <cellStyle name="60% - Énfasis5 2" xfId="51"/>
    <cellStyle name="60% - Énfasis5 3" xfId="52"/>
    <cellStyle name="60% - Énfasis6 2" xfId="53"/>
    <cellStyle name="60% - Énfasis6 3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uena 2" xfId="62"/>
    <cellStyle name="Buena 3" xfId="63"/>
    <cellStyle name="Calculation" xfId="64"/>
    <cellStyle name="Cálculo 2" xfId="65"/>
    <cellStyle name="Cálculo 3" xfId="66"/>
    <cellStyle name="Celda de comprobación 2" xfId="67"/>
    <cellStyle name="Celda de comprobación 3" xfId="68"/>
    <cellStyle name="Celda vinculada 2" xfId="69"/>
    <cellStyle name="Celda vinculada 3" xfId="70"/>
    <cellStyle name="Check Cell" xfId="71"/>
    <cellStyle name="Encabezado 4 2" xfId="72"/>
    <cellStyle name="Encabezado 4 3" xfId="73"/>
    <cellStyle name="Énfasis1 2" xfId="74"/>
    <cellStyle name="Énfasis1 3" xfId="75"/>
    <cellStyle name="Énfasis2 2" xfId="76"/>
    <cellStyle name="Énfasis2 3" xfId="77"/>
    <cellStyle name="Énfasis3 2" xfId="78"/>
    <cellStyle name="Énfasis3 3" xfId="79"/>
    <cellStyle name="Énfasis4 2" xfId="80"/>
    <cellStyle name="Énfasis4 3" xfId="81"/>
    <cellStyle name="Énfasis5 2" xfId="82"/>
    <cellStyle name="Énfasis5 3" xfId="83"/>
    <cellStyle name="Énfasis6 2" xfId="84"/>
    <cellStyle name="Énfasis6 3" xfId="85"/>
    <cellStyle name="Entrada 2" xfId="86"/>
    <cellStyle name="Entrada 3" xfId="87"/>
    <cellStyle name="Euro" xfId="88"/>
    <cellStyle name="Euro 2" xfId="89"/>
    <cellStyle name="Euro 3" xfId="90"/>
    <cellStyle name="Euro 4" xfId="91"/>
    <cellStyle name="Euro 4 2" xfId="92"/>
    <cellStyle name="Euro 4 3" xfId="93"/>
    <cellStyle name="Euro 4 4" xfId="94"/>
    <cellStyle name="Euro 5" xfId="95"/>
    <cellStyle name="Euro 6" xfId="96"/>
    <cellStyle name="Explanatory Text" xfId="97"/>
    <cellStyle name="Good" xfId="98"/>
    <cellStyle name="Heading 1" xfId="99"/>
    <cellStyle name="Heading 2" xfId="100"/>
    <cellStyle name="Heading 3" xfId="101"/>
    <cellStyle name="Heading 4" xfId="102"/>
    <cellStyle name="Hipervínculo 2" xfId="103"/>
    <cellStyle name="Hipervínculo 2 10" xfId="104"/>
    <cellStyle name="Hipervínculo 2 10 2" xfId="105"/>
    <cellStyle name="Hipervínculo 2 10 2 2" xfId="106"/>
    <cellStyle name="Hipervínculo 2 10 3" xfId="107"/>
    <cellStyle name="Hipervínculo 2 10 4" xfId="108"/>
    <cellStyle name="Hipervínculo 2 10 5" xfId="109"/>
    <cellStyle name="Hipervínculo 2 11" xfId="110"/>
    <cellStyle name="Hipervínculo 2 11 2" xfId="111"/>
    <cellStyle name="Hipervínculo 2 11 2 2" xfId="112"/>
    <cellStyle name="Hipervínculo 2 11 3" xfId="113"/>
    <cellStyle name="Hipervínculo 2 11 4" xfId="114"/>
    <cellStyle name="Hipervínculo 2 11 5" xfId="115"/>
    <cellStyle name="Hipervínculo 2 12" xfId="116"/>
    <cellStyle name="Hipervínculo 2 12 2" xfId="117"/>
    <cellStyle name="Hipervínculo 2 12 2 2" xfId="118"/>
    <cellStyle name="Hipervínculo 2 12 3" xfId="119"/>
    <cellStyle name="Hipervínculo 2 12 4" xfId="120"/>
    <cellStyle name="Hipervínculo 2 12 5" xfId="121"/>
    <cellStyle name="Hipervínculo 2 13" xfId="122"/>
    <cellStyle name="Hipervínculo 2 13 2" xfId="123"/>
    <cellStyle name="Hipervínculo 2 14" xfId="124"/>
    <cellStyle name="Hipervínculo 2 15" xfId="125"/>
    <cellStyle name="Hipervínculo 2 2" xfId="126"/>
    <cellStyle name="Hipervínculo 2 2 2" xfId="127"/>
    <cellStyle name="Hipervínculo 2 2 3" xfId="128"/>
    <cellStyle name="Hipervínculo 2 2 4" xfId="129"/>
    <cellStyle name="Hipervínculo 2 2 4 2" xfId="130"/>
    <cellStyle name="Hipervínculo 2 3" xfId="131"/>
    <cellStyle name="Hipervínculo 2 3 2" xfId="132"/>
    <cellStyle name="Hipervínculo 2 3 3" xfId="133"/>
    <cellStyle name="Hipervínculo 2 3 4" xfId="134"/>
    <cellStyle name="Hipervínculo 2 3 4 2" xfId="135"/>
    <cellStyle name="Hipervínculo 2 3 5" xfId="136"/>
    <cellStyle name="Hipervínculo 2 3 6" xfId="137"/>
    <cellStyle name="Hipervínculo 2 4" xfId="138"/>
    <cellStyle name="Hipervínculo 2 4 2" xfId="139"/>
    <cellStyle name="Hipervínculo 2 4 3" xfId="140"/>
    <cellStyle name="Hipervínculo 2 4 4" xfId="141"/>
    <cellStyle name="Hipervínculo 2 4 4 2" xfId="142"/>
    <cellStyle name="Hipervínculo 2 4 5" xfId="143"/>
    <cellStyle name="Hipervínculo 2 4 6" xfId="144"/>
    <cellStyle name="Hipervínculo 2 5" xfId="145"/>
    <cellStyle name="Hipervínculo 2 5 2" xfId="146"/>
    <cellStyle name="Hipervínculo 2 5 3" xfId="147"/>
    <cellStyle name="Hipervínculo 2 5 4" xfId="148"/>
    <cellStyle name="Hipervínculo 2 5 4 2" xfId="149"/>
    <cellStyle name="Hipervínculo 2 5 5" xfId="150"/>
    <cellStyle name="Hipervínculo 2 5 6" xfId="151"/>
    <cellStyle name="Hipervínculo 2 6" xfId="152"/>
    <cellStyle name="Hipervínculo 2 7" xfId="153"/>
    <cellStyle name="Hipervínculo 2 8" xfId="154"/>
    <cellStyle name="Hipervínculo 2 9" xfId="155"/>
    <cellStyle name="Hipervínculo 2 9 2" xfId="156"/>
    <cellStyle name="Hipervínculo 2 9 2 2" xfId="157"/>
    <cellStyle name="Hipervínculo 2 9 3" xfId="158"/>
    <cellStyle name="Hipervínculo 2 9 4" xfId="159"/>
    <cellStyle name="Hipervínculo 2 9 5" xfId="160"/>
    <cellStyle name="Incorrecto 2" xfId="161"/>
    <cellStyle name="Incorrecto 3" xfId="162"/>
    <cellStyle name="Input" xfId="163"/>
    <cellStyle name="Linked Cell" xfId="164"/>
    <cellStyle name="Millares" xfId="165" builtinId="3"/>
    <cellStyle name="Millares 10" xfId="166"/>
    <cellStyle name="Millares 10 2" xfId="167"/>
    <cellStyle name="Millares 10 3" xfId="168"/>
    <cellStyle name="Millares 10 4" xfId="169"/>
    <cellStyle name="Millares 10 5" xfId="170"/>
    <cellStyle name="Millares 2" xfId="171"/>
    <cellStyle name="Millares 2 10" xfId="172"/>
    <cellStyle name="Millares 2 10 2" xfId="173"/>
    <cellStyle name="Millares 2 10 3" xfId="174"/>
    <cellStyle name="Millares 2 11" xfId="175"/>
    <cellStyle name="Millares 2 11 2" xfId="176"/>
    <cellStyle name="Millares 2 11 3" xfId="177"/>
    <cellStyle name="Millares 2 11 4" xfId="178"/>
    <cellStyle name="Millares 2 12" xfId="179"/>
    <cellStyle name="Millares 2 13" xfId="180"/>
    <cellStyle name="Millares 2 2" xfId="181"/>
    <cellStyle name="Millares 2 2 2" xfId="182"/>
    <cellStyle name="Millares 2 2 3" xfId="183"/>
    <cellStyle name="Millares 2 2 4" xfId="184"/>
    <cellStyle name="Millares 2 2 4 2" xfId="185"/>
    <cellStyle name="Millares 2 3" xfId="186"/>
    <cellStyle name="Millares 2 3 2" xfId="187"/>
    <cellStyle name="Millares 2 3 3" xfId="188"/>
    <cellStyle name="Millares 2 3 4" xfId="189"/>
    <cellStyle name="Millares 2 3 4 2" xfId="190"/>
    <cellStyle name="Millares 2 3 4 3" xfId="191"/>
    <cellStyle name="Millares 2 3 4 4" xfId="192"/>
    <cellStyle name="Millares 2 3 4 5" xfId="193"/>
    <cellStyle name="Millares 2 3 5" xfId="194"/>
    <cellStyle name="Millares 2 3 5 2" xfId="195"/>
    <cellStyle name="Millares 2 3 6" xfId="196"/>
    <cellStyle name="Millares 2 3 7" xfId="197"/>
    <cellStyle name="Millares 2 4" xfId="198"/>
    <cellStyle name="Millares 2 4 2" xfId="199"/>
    <cellStyle name="Millares 2 4 2 2" xfId="200"/>
    <cellStyle name="Millares 2 5" xfId="201"/>
    <cellStyle name="Millares 2 5 2" xfId="202"/>
    <cellStyle name="Millares 2 6" xfId="203"/>
    <cellStyle name="Millares 2 6 2" xfId="204"/>
    <cellStyle name="Millares 2 6 2 2" xfId="205"/>
    <cellStyle name="Millares 2 6 3" xfId="206"/>
    <cellStyle name="Millares 2 6 4" xfId="207"/>
    <cellStyle name="Millares 2 6 5" xfId="208"/>
    <cellStyle name="Millares 2 7" xfId="209"/>
    <cellStyle name="Millares 2 7 2" xfId="210"/>
    <cellStyle name="Millares 2 7 2 2" xfId="211"/>
    <cellStyle name="Millares 2 7 3" xfId="212"/>
    <cellStyle name="Millares 2 7 4" xfId="213"/>
    <cellStyle name="Millares 2 7 5" xfId="214"/>
    <cellStyle name="Millares 2 8" xfId="215"/>
    <cellStyle name="Millares 2 8 2" xfId="216"/>
    <cellStyle name="Millares 2 8 2 2" xfId="217"/>
    <cellStyle name="Millares 2 8 3" xfId="218"/>
    <cellStyle name="Millares 2 8 4" xfId="219"/>
    <cellStyle name="Millares 2 8 5" xfId="220"/>
    <cellStyle name="Millares 2 9" xfId="221"/>
    <cellStyle name="Millares 2 9 2" xfId="222"/>
    <cellStyle name="Millares 2 9 2 2" xfId="223"/>
    <cellStyle name="Millares 2 9 3" xfId="224"/>
    <cellStyle name="Millares 2 9 4" xfId="225"/>
    <cellStyle name="Millares 2 9 5" xfId="226"/>
    <cellStyle name="Millares 3" xfId="227"/>
    <cellStyle name="Millares 3 2" xfId="228"/>
    <cellStyle name="Millares 3 3" xfId="229"/>
    <cellStyle name="Millares 3 4" xfId="230"/>
    <cellStyle name="Millares 3 4 2" xfId="231"/>
    <cellStyle name="Millares 3 4 2 2" xfId="232"/>
    <cellStyle name="Millares 3 5" xfId="233"/>
    <cellStyle name="Millares 3 6" xfId="234"/>
    <cellStyle name="Millares 3 7" xfId="235"/>
    <cellStyle name="Millares 3 8" xfId="236"/>
    <cellStyle name="Millares 3 8 2" xfId="237"/>
    <cellStyle name="Millares 3 8 3" xfId="238"/>
    <cellStyle name="Millares 3 8 4" xfId="239"/>
    <cellStyle name="Millares 3 8 5" xfId="240"/>
    <cellStyle name="Millares 4 2" xfId="241"/>
    <cellStyle name="Millares 9" xfId="242"/>
    <cellStyle name="Millares 9 2" xfId="243"/>
    <cellStyle name="Millares 9 2 2" xfId="244"/>
    <cellStyle name="Millares 9 3" xfId="245"/>
    <cellStyle name="Millares 9 4" xfId="246"/>
    <cellStyle name="Millares 9 5" xfId="247"/>
    <cellStyle name="Moneda 2" xfId="248"/>
    <cellStyle name="Moneda 2 10" xfId="249"/>
    <cellStyle name="Moneda 2 11" xfId="250"/>
    <cellStyle name="Moneda 2 12" xfId="251"/>
    <cellStyle name="Moneda 2 12 2" xfId="252"/>
    <cellStyle name="Moneda 2 12 3" xfId="253"/>
    <cellStyle name="Moneda 2 12 4" xfId="254"/>
    <cellStyle name="Moneda 2 13" xfId="255"/>
    <cellStyle name="Moneda 2 2" xfId="256"/>
    <cellStyle name="Moneda 2 2 2" xfId="257"/>
    <cellStyle name="Moneda 2 2 2 2" xfId="258"/>
    <cellStyle name="Moneda 2 2 2 3" xfId="259"/>
    <cellStyle name="Moneda 2 2 2 4" xfId="260"/>
    <cellStyle name="Moneda 2 2 2 5" xfId="261"/>
    <cellStyle name="Moneda 2 2 3" xfId="262"/>
    <cellStyle name="Moneda 2 3" xfId="263"/>
    <cellStyle name="Moneda 2 3 2" xfId="264"/>
    <cellStyle name="Moneda 2 3 3" xfId="265"/>
    <cellStyle name="Moneda 2 4" xfId="266"/>
    <cellStyle name="Moneda 2 4 2" xfId="267"/>
    <cellStyle name="Moneda 2 5" xfId="268"/>
    <cellStyle name="Moneda 2 6" xfId="269"/>
    <cellStyle name="Moneda 2 7" xfId="270"/>
    <cellStyle name="Moneda 2 8" xfId="271"/>
    <cellStyle name="Moneda 2 9" xfId="272"/>
    <cellStyle name="Moneda 3" xfId="273"/>
    <cellStyle name="Moneda 3 2" xfId="274"/>
    <cellStyle name="Moneda 3 3" xfId="275"/>
    <cellStyle name="Moneda 3 3 2" xfId="276"/>
    <cellStyle name="Moneda 3 3 3" xfId="277"/>
    <cellStyle name="Moneda 3 3 4" xfId="278"/>
    <cellStyle name="Moneda 3 3 5" xfId="279"/>
    <cellStyle name="Moneda 4" xfId="280"/>
    <cellStyle name="Moneda 4 2" xfId="281"/>
    <cellStyle name="Moneda 4 2 2" xfId="282"/>
    <cellStyle name="Moneda 4 2 2 2" xfId="283"/>
    <cellStyle name="Moneda 4 3" xfId="284"/>
    <cellStyle name="Moneda 4 3 2" xfId="285"/>
    <cellStyle name="Moneda 4 3 2 2" xfId="286"/>
    <cellStyle name="Moneda 4 4" xfId="287"/>
    <cellStyle name="Moneda 4 4 2" xfId="288"/>
    <cellStyle name="Moneda 4 4 3" xfId="289"/>
    <cellStyle name="Moneda 4 5" xfId="290"/>
    <cellStyle name="Moneda 4 5 2" xfId="291"/>
    <cellStyle name="Moneda 4 5 3" xfId="292"/>
    <cellStyle name="Moneda 4 5 4" xfId="293"/>
    <cellStyle name="Moneda 4 6" xfId="294"/>
    <cellStyle name="Moneda 4 7" xfId="295"/>
    <cellStyle name="Moneda 5" xfId="296"/>
    <cellStyle name="Moneda 5 2" xfId="297"/>
    <cellStyle name="Moneda 5 2 2" xfId="298"/>
    <cellStyle name="Moneda 5 2 3" xfId="299"/>
    <cellStyle name="Moneda 5 2 4" xfId="300"/>
    <cellStyle name="Moneda 5 2 5" xfId="301"/>
    <cellStyle name="Moneda 5 2 6" xfId="302"/>
    <cellStyle name="Moneda 5 3" xfId="303"/>
    <cellStyle name="Moneda 5 3 2" xfId="304"/>
    <cellStyle name="Moneda 5 3 3" xfId="305"/>
    <cellStyle name="Moneda 5 3 4" xfId="306"/>
    <cellStyle name="Moneda 5 3 5" xfId="307"/>
    <cellStyle name="Moneda 5 3 6" xfId="308"/>
    <cellStyle name="Moneda 5 4" xfId="309"/>
    <cellStyle name="Moneda 5 5" xfId="310"/>
    <cellStyle name="Moneda 5 6" xfId="311"/>
    <cellStyle name="Moneda 5 7" xfId="312"/>
    <cellStyle name="Moneda 5 8" xfId="313"/>
    <cellStyle name="Moneda 6" xfId="314"/>
    <cellStyle name="Moneda 6 2" xfId="315"/>
    <cellStyle name="Moneda 6 2 2" xfId="316"/>
    <cellStyle name="Moneda 6 2 3" xfId="317"/>
    <cellStyle name="Moneda 6 2 4" xfId="318"/>
    <cellStyle name="Moneda 6 2 5" xfId="319"/>
    <cellStyle name="Moneda 6 2 6" xfId="320"/>
    <cellStyle name="Moneda 6 3" xfId="321"/>
    <cellStyle name="Moneda 6 3 2" xfId="322"/>
    <cellStyle name="Moneda 6 3 3" xfId="323"/>
    <cellStyle name="Moneda 6 3 4" xfId="324"/>
    <cellStyle name="Moneda 6 3 5" xfId="325"/>
    <cellStyle name="Moneda 6 3 6" xfId="326"/>
    <cellStyle name="Neutral 2" xfId="327"/>
    <cellStyle name="Neutral 3" xfId="328"/>
    <cellStyle name="Normal" xfId="0" builtinId="0"/>
    <cellStyle name="Normal 2" xfId="329"/>
    <cellStyle name="Normal 2 10" xfId="330"/>
    <cellStyle name="Normal 2 11" xfId="331"/>
    <cellStyle name="Normal 2 2" xfId="332"/>
    <cellStyle name="Normal 2 2 2" xfId="333"/>
    <cellStyle name="Normal 2 2 2 2" xfId="334"/>
    <cellStyle name="Normal 2 2 2 3" xfId="335"/>
    <cellStyle name="Normal 2 2 2 4" xfId="336"/>
    <cellStyle name="Normal 2 2 2 5" xfId="337"/>
    <cellStyle name="Normal 2 2 2 6" xfId="338"/>
    <cellStyle name="Normal 2 2 3" xfId="339"/>
    <cellStyle name="Normal 2 2 4" xfId="340"/>
    <cellStyle name="Normal 2 2 5" xfId="341"/>
    <cellStyle name="Normal 2 2 6" xfId="342"/>
    <cellStyle name="Normal 2 2 7" xfId="343"/>
    <cellStyle name="Normal 2 3" xfId="344"/>
    <cellStyle name="Normal 2 3 2" xfId="345"/>
    <cellStyle name="Normal 2 3 2 2" xfId="346"/>
    <cellStyle name="Normal 2 3 2 3" xfId="347"/>
    <cellStyle name="Normal 2 3 2 4" xfId="348"/>
    <cellStyle name="Normal 2 3 2 5" xfId="349"/>
    <cellStyle name="Normal 2 3 2 6" xfId="350"/>
    <cellStyle name="Normal 2 3 3" xfId="351"/>
    <cellStyle name="Normal 2 3 4" xfId="352"/>
    <cellStyle name="Normal 2 3 5" xfId="353"/>
    <cellStyle name="Normal 2 3 6" xfId="354"/>
    <cellStyle name="Normal 2 3 7" xfId="355"/>
    <cellStyle name="Normal 2 4" xfId="356"/>
    <cellStyle name="Normal 2 4 2" xfId="357"/>
    <cellStyle name="Normal 2 4 2 2" xfId="358"/>
    <cellStyle name="Normal 2 4 2 2 2" xfId="359"/>
    <cellStyle name="Normal 2 4 2 2 3" xfId="360"/>
    <cellStyle name="Normal 2 4 2 2 4" xfId="361"/>
    <cellStyle name="Normal 2 4 2 2 5" xfId="362"/>
    <cellStyle name="Normal 2 4 2 2 6" xfId="363"/>
    <cellStyle name="Normal 2 4 2 3" xfId="364"/>
    <cellStyle name="Normal 2 4 2 4" xfId="365"/>
    <cellStyle name="Normal 2 4 2 5" xfId="366"/>
    <cellStyle name="Normal 2 4 2 6" xfId="367"/>
    <cellStyle name="Normal 2 4 2 7" xfId="368"/>
    <cellStyle name="Normal 2 5" xfId="369"/>
    <cellStyle name="Normal 2 5 2" xfId="370"/>
    <cellStyle name="Normal 2 5 2 2" xfId="371"/>
    <cellStyle name="Normal 2 5 2 3" xfId="372"/>
    <cellStyle name="Normal 2 5 2 4" xfId="373"/>
    <cellStyle name="Normal 2 5 2 5" xfId="374"/>
    <cellStyle name="Normal 2 5 3" xfId="375"/>
    <cellStyle name="Normal 2 5 4" xfId="376"/>
    <cellStyle name="Normal 2 5 5" xfId="377"/>
    <cellStyle name="Normal 2 5 6" xfId="378"/>
    <cellStyle name="Normal 2 6" xfId="379"/>
    <cellStyle name="Normal 2 6 2" xfId="380"/>
    <cellStyle name="Normal 2 6 3" xfId="381"/>
    <cellStyle name="Normal 2 6 4" xfId="382"/>
    <cellStyle name="Normal 2 6 5" xfId="383"/>
    <cellStyle name="Normal 2 6 6" xfId="384"/>
    <cellStyle name="Normal 2 7" xfId="385"/>
    <cellStyle name="Normal 2 8" xfId="386"/>
    <cellStyle name="Normal 2 9" xfId="387"/>
    <cellStyle name="Normal 2_Hoja Financiera NG" xfId="388"/>
    <cellStyle name="Normal 3" xfId="389"/>
    <cellStyle name="Normal 3 2" xfId="390"/>
    <cellStyle name="Normal 3 3" xfId="391"/>
    <cellStyle name="Normal 4" xfId="392"/>
    <cellStyle name="Normal 4 2" xfId="393"/>
    <cellStyle name="Normal 4 2 2" xfId="394"/>
    <cellStyle name="Normal 4 2 2 2" xfId="395"/>
    <cellStyle name="Normal 4 2 3" xfId="396"/>
    <cellStyle name="Normal 4 2 4" xfId="397"/>
    <cellStyle name="Normal 4 2 5" xfId="398"/>
    <cellStyle name="Normal 4 3" xfId="399"/>
    <cellStyle name="Normal 4 3 2" xfId="400"/>
    <cellStyle name="Normal 4 3 2 2" xfId="401"/>
    <cellStyle name="Normal 4 3 3" xfId="402"/>
    <cellStyle name="Normal 4 3 4" xfId="403"/>
    <cellStyle name="Normal 4 3 5" xfId="404"/>
    <cellStyle name="Normal 4 4" xfId="405"/>
    <cellStyle name="Normal 4 4 2" xfId="406"/>
    <cellStyle name="Normal 4 4 2 2" xfId="407"/>
    <cellStyle name="Normal 4 4 3" xfId="408"/>
    <cellStyle name="Normal 4 4 4" xfId="409"/>
    <cellStyle name="Normal 4 4 5" xfId="410"/>
    <cellStyle name="Normal 4 5" xfId="411"/>
    <cellStyle name="Normal 4 5 2" xfId="412"/>
    <cellStyle name="Normal 4 5 2 2" xfId="413"/>
    <cellStyle name="Normal 4 5 3" xfId="414"/>
    <cellStyle name="Normal 4 5 4" xfId="415"/>
    <cellStyle name="Normal 4 5 5" xfId="416"/>
    <cellStyle name="Normal 4 6" xfId="417"/>
    <cellStyle name="Normal 4 7" xfId="418"/>
    <cellStyle name="Normal 4 7 2" xfId="419"/>
    <cellStyle name="Normal 4 7 3" xfId="420"/>
    <cellStyle name="Normal 4 7 4" xfId="421"/>
    <cellStyle name="Normal 4 7 5" xfId="422"/>
    <cellStyle name="Normal 5" xfId="423"/>
    <cellStyle name="Normal 5 2" xfId="424"/>
    <cellStyle name="Normal 5 2 2" xfId="425"/>
    <cellStyle name="Normal 5 2 2 2" xfId="426"/>
    <cellStyle name="Normal 5 2 3" xfId="427"/>
    <cellStyle name="Normal 5 2 4" xfId="428"/>
    <cellStyle name="Normal 5 2 5" xfId="429"/>
    <cellStyle name="Normal 5 3" xfId="430"/>
    <cellStyle name="Normal 5 3 2" xfId="431"/>
    <cellStyle name="Normal 5 3 2 2" xfId="432"/>
    <cellStyle name="Normal 5 3 3" xfId="433"/>
    <cellStyle name="Normal 5 3 4" xfId="434"/>
    <cellStyle name="Normal 5 3 5" xfId="435"/>
    <cellStyle name="Normal 5 4" xfId="436"/>
    <cellStyle name="Normal 5 4 2" xfId="437"/>
    <cellStyle name="Normal 5 4 2 2" xfId="438"/>
    <cellStyle name="Normal 5 4 3" xfId="439"/>
    <cellStyle name="Normal 5 4 4" xfId="440"/>
    <cellStyle name="Normal 5 4 5" xfId="441"/>
    <cellStyle name="Normal 5 5" xfId="442"/>
    <cellStyle name="Normal 5 5 2" xfId="443"/>
    <cellStyle name="Normal 5 5 2 2" xfId="444"/>
    <cellStyle name="Normal 5 5 3" xfId="445"/>
    <cellStyle name="Normal 5 5 4" xfId="446"/>
    <cellStyle name="Normal 5 5 5" xfId="447"/>
    <cellStyle name="Normal 5 6" xfId="448"/>
    <cellStyle name="Normal 6" xfId="449"/>
    <cellStyle name="Normal 6 2" xfId="450"/>
    <cellStyle name="Normal 6 2 2" xfId="451"/>
    <cellStyle name="Normal 7" xfId="452"/>
    <cellStyle name="Normal 7 2" xfId="453"/>
    <cellStyle name="Normal 7 2 2" xfId="454"/>
    <cellStyle name="Normal 7 2 3" xfId="455"/>
    <cellStyle name="Normal 7 2 4" xfId="456"/>
    <cellStyle name="Normal 7 2 5" xfId="457"/>
    <cellStyle name="Normal 7 2 6" xfId="458"/>
    <cellStyle name="Normal 7 3" xfId="459"/>
    <cellStyle name="Normal 7 3 2" xfId="460"/>
    <cellStyle name="Normal 7 3 3" xfId="461"/>
    <cellStyle name="Normal 7 3 4" xfId="462"/>
    <cellStyle name="Normal 7 3 5" xfId="463"/>
    <cellStyle name="Normal 7 3 6" xfId="464"/>
    <cellStyle name="Notas 2" xfId="465"/>
    <cellStyle name="Notas 3" xfId="466"/>
    <cellStyle name="Note" xfId="467"/>
    <cellStyle name="Note 10" xfId="468"/>
    <cellStyle name="Note 11" xfId="469"/>
    <cellStyle name="Note 2" xfId="470"/>
    <cellStyle name="Note 3" xfId="471"/>
    <cellStyle name="Note 4" xfId="472"/>
    <cellStyle name="Note 5" xfId="473"/>
    <cellStyle name="Note 6" xfId="474"/>
    <cellStyle name="Note 7" xfId="475"/>
    <cellStyle name="Note 8" xfId="476"/>
    <cellStyle name="Note 9" xfId="477"/>
    <cellStyle name="Output" xfId="478"/>
    <cellStyle name="Porcentaje" xfId="480"/>
    <cellStyle name="Porcentaje 2" xfId="479"/>
    <cellStyle name="Porcentual 2" xfId="481"/>
    <cellStyle name="Porcentual 2 10" xfId="482"/>
    <cellStyle name="Porcentual 2 10 2" xfId="483"/>
    <cellStyle name="Porcentual 2 10 2 2" xfId="484"/>
    <cellStyle name="Porcentual 2 10 3" xfId="485"/>
    <cellStyle name="Porcentual 2 10 4" xfId="486"/>
    <cellStyle name="Porcentual 2 10 5" xfId="487"/>
    <cellStyle name="Porcentual 2 11" xfId="488"/>
    <cellStyle name="Porcentual 2 11 2" xfId="489"/>
    <cellStyle name="Porcentual 2 11 2 2" xfId="490"/>
    <cellStyle name="Porcentual 2 11 3" xfId="491"/>
    <cellStyle name="Porcentual 2 11 4" xfId="492"/>
    <cellStyle name="Porcentual 2 11 5" xfId="493"/>
    <cellStyle name="Porcentual 2 12" xfId="494"/>
    <cellStyle name="Porcentual 2 12 2" xfId="495"/>
    <cellStyle name="Porcentual 2 12 2 2" xfId="496"/>
    <cellStyle name="Porcentual 2 12 3" xfId="497"/>
    <cellStyle name="Porcentual 2 12 4" xfId="498"/>
    <cellStyle name="Porcentual 2 12 5" xfId="499"/>
    <cellStyle name="Porcentual 2 13" xfId="500"/>
    <cellStyle name="Porcentual 2 13 2" xfId="501"/>
    <cellStyle name="Porcentual 2 13 3" xfId="502"/>
    <cellStyle name="Porcentual 2 13 4" xfId="503"/>
    <cellStyle name="Porcentual 2 14" xfId="504"/>
    <cellStyle name="Porcentual 2 15" xfId="505"/>
    <cellStyle name="Porcentual 2 2" xfId="506"/>
    <cellStyle name="Porcentual 2 2 2" xfId="507"/>
    <cellStyle name="Porcentual 2 2 3" xfId="508"/>
    <cellStyle name="Porcentual 2 2 4" xfId="509"/>
    <cellStyle name="Porcentual 2 2 4 2" xfId="510"/>
    <cellStyle name="Porcentual 2 3" xfId="511"/>
    <cellStyle name="Porcentual 2 3 2" xfId="512"/>
    <cellStyle name="Porcentual 2 3 3" xfId="513"/>
    <cellStyle name="Porcentual 2 3 4" xfId="514"/>
    <cellStyle name="Porcentual 2 3 4 2" xfId="515"/>
    <cellStyle name="Porcentual 2 3 5" xfId="516"/>
    <cellStyle name="Porcentual 2 3 6" xfId="517"/>
    <cellStyle name="Porcentual 2 4" xfId="518"/>
    <cellStyle name="Porcentual 2 4 2" xfId="519"/>
    <cellStyle name="Porcentual 2 4 3" xfId="520"/>
    <cellStyle name="Porcentual 2 4 4" xfId="521"/>
    <cellStyle name="Porcentual 2 4 4 2" xfId="522"/>
    <cellStyle name="Porcentual 2 4 5" xfId="523"/>
    <cellStyle name="Porcentual 2 4 6" xfId="524"/>
    <cellStyle name="Porcentual 2 5" xfId="525"/>
    <cellStyle name="Porcentual 2 5 2" xfId="526"/>
    <cellStyle name="Porcentual 2 5 3" xfId="527"/>
    <cellStyle name="Porcentual 2 5 4" xfId="528"/>
    <cellStyle name="Porcentual 2 5 4 2" xfId="529"/>
    <cellStyle name="Porcentual 2 5 5" xfId="530"/>
    <cellStyle name="Porcentual 2 5 6" xfId="531"/>
    <cellStyle name="Porcentual 2 6" xfId="532"/>
    <cellStyle name="Porcentual 2 7" xfId="533"/>
    <cellStyle name="Porcentual 2 8" xfId="534"/>
    <cellStyle name="Porcentual 2 9" xfId="535"/>
    <cellStyle name="Porcentual 2 9 2" xfId="536"/>
    <cellStyle name="Porcentual 2 9 2 2" xfId="537"/>
    <cellStyle name="Porcentual 2 9 3" xfId="538"/>
    <cellStyle name="Porcentual 2 9 4" xfId="539"/>
    <cellStyle name="Porcentual 2 9 5" xfId="540"/>
    <cellStyle name="Porcentual 3 2" xfId="541"/>
    <cellStyle name="Porcentual 3 3" xfId="542"/>
    <cellStyle name="Porcentual 3 4" xfId="543"/>
    <cellStyle name="Porcentual 3 5" xfId="544"/>
    <cellStyle name="Porcentual 7" xfId="545"/>
    <cellStyle name="Porcentual 7 2" xfId="546"/>
    <cellStyle name="Porcentual 7 3" xfId="547"/>
    <cellStyle name="Porcentual 7 4" xfId="548"/>
    <cellStyle name="Porcentual 7 5" xfId="549"/>
    <cellStyle name="Saldos" xfId="550"/>
    <cellStyle name="Saldos 2" xfId="551"/>
    <cellStyle name="Salida 2" xfId="552"/>
    <cellStyle name="Salida 3" xfId="553"/>
    <cellStyle name="Texto de advertencia 2" xfId="554"/>
    <cellStyle name="Texto de advertencia 3" xfId="555"/>
    <cellStyle name="Texto explicativo 2" xfId="556"/>
    <cellStyle name="Texto explicativo 3" xfId="557"/>
    <cellStyle name="Title" xfId="558"/>
    <cellStyle name="Título 1 2" xfId="559"/>
    <cellStyle name="Título 1 3" xfId="560"/>
    <cellStyle name="Título 2 2" xfId="561"/>
    <cellStyle name="Título 2 3" xfId="562"/>
    <cellStyle name="Título 3 2" xfId="563"/>
    <cellStyle name="Título 3 3" xfId="564"/>
    <cellStyle name="Título 4" xfId="565"/>
    <cellStyle name="Título 5" xfId="566"/>
    <cellStyle name="Total 2" xfId="567"/>
    <cellStyle name="Total 3" xfId="568"/>
    <cellStyle name="Warning Text" xfId="5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67</xdr:row>
      <xdr:rowOff>76200</xdr:rowOff>
    </xdr:from>
    <xdr:to>
      <xdr:col>1</xdr:col>
      <xdr:colOff>1647825</xdr:colOff>
      <xdr:row>67</xdr:row>
      <xdr:rowOff>76200</xdr:rowOff>
    </xdr:to>
    <xdr:sp macro="" textlink="">
      <xdr:nvSpPr>
        <xdr:cNvPr id="1025" name="Line 2"/>
        <xdr:cNvSpPr>
          <a:spLocks noChangeShapeType="1"/>
        </xdr:cNvSpPr>
      </xdr:nvSpPr>
      <xdr:spPr bwMode="auto">
        <a:xfrm>
          <a:off x="142875" y="12744450"/>
          <a:ext cx="3057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733425</xdr:colOff>
      <xdr:row>67</xdr:row>
      <xdr:rowOff>9525</xdr:rowOff>
    </xdr:from>
    <xdr:to>
      <xdr:col>7</xdr:col>
      <xdr:colOff>238125</xdr:colOff>
      <xdr:row>67</xdr:row>
      <xdr:rowOff>9525</xdr:rowOff>
    </xdr:to>
    <xdr:sp macro="" textlink="">
      <xdr:nvSpPr>
        <xdr:cNvPr id="1026" name="Line 4"/>
        <xdr:cNvSpPr>
          <a:spLocks noChangeShapeType="1"/>
        </xdr:cNvSpPr>
      </xdr:nvSpPr>
      <xdr:spPr bwMode="auto">
        <a:xfrm flipH="1" flipV="1">
          <a:off x="6134100" y="12677775"/>
          <a:ext cx="264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676275</xdr:colOff>
      <xdr:row>67</xdr:row>
      <xdr:rowOff>133350</xdr:rowOff>
    </xdr:from>
    <xdr:to>
      <xdr:col>1</xdr:col>
      <xdr:colOff>619125</xdr:colOff>
      <xdr:row>69</xdr:row>
      <xdr:rowOff>104774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76275" y="11506200"/>
          <a:ext cx="20669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ENRIQUE PESQUEIRA PELLAT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923925</xdr:colOff>
      <xdr:row>67</xdr:row>
      <xdr:rowOff>76199</xdr:rowOff>
    </xdr:from>
    <xdr:to>
      <xdr:col>7</xdr:col>
      <xdr:colOff>257175</xdr:colOff>
      <xdr:row>70</xdr:row>
      <xdr:rowOff>9524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6591300" y="12744449"/>
          <a:ext cx="26193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ING. GINO ROBERTO SARACCO MORALES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DIRECTOR DE ADMINISTRACION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showGridLines="0" tabSelected="1" showWhiteSpace="0" view="pageBreakPreview" topLeftCell="A28" zoomScaleNormal="75" zoomScaleSheetLayoutView="100" workbookViewId="0">
      <selection activeCell="A3" sqref="A3:I3"/>
    </sheetView>
  </sheetViews>
  <sheetFormatPr baseColWidth="10" defaultRowHeight="12.75"/>
  <cols>
    <col min="1" max="1" width="31.85546875" customWidth="1"/>
    <col min="2" max="2" width="16.140625" style="17" customWidth="1"/>
    <col min="3" max="3" width="17.28515625" style="17" bestFit="1" customWidth="1"/>
    <col min="4" max="8" width="15.7109375" style="17" customWidth="1"/>
    <col min="9" max="9" width="10" style="33" customWidth="1"/>
    <col min="10" max="10" width="12.7109375" bestFit="1" customWidth="1"/>
  </cols>
  <sheetData>
    <row r="1" spans="1:10">
      <c r="H1" s="101" t="s">
        <v>11</v>
      </c>
      <c r="I1" s="101"/>
    </row>
    <row r="2" spans="1:10" ht="15">
      <c r="A2" s="103" t="s">
        <v>10</v>
      </c>
      <c r="B2" s="103"/>
      <c r="C2" s="103"/>
      <c r="D2" s="103"/>
      <c r="E2" s="103"/>
      <c r="F2" s="103"/>
      <c r="G2" s="103"/>
      <c r="H2" s="103"/>
      <c r="I2" s="103"/>
    </row>
    <row r="3" spans="1:10">
      <c r="A3" s="104"/>
      <c r="B3" s="104"/>
      <c r="C3" s="104"/>
      <c r="D3" s="104"/>
      <c r="E3" s="104"/>
      <c r="F3" s="104"/>
      <c r="G3" s="104"/>
      <c r="H3" s="104"/>
      <c r="I3" s="104"/>
    </row>
    <row r="4" spans="1:10">
      <c r="A4" s="104" t="s">
        <v>31</v>
      </c>
      <c r="B4" s="104"/>
      <c r="C4" s="104"/>
      <c r="D4" s="104"/>
      <c r="E4" s="104"/>
      <c r="F4" s="104"/>
      <c r="G4" s="104"/>
      <c r="H4" s="104"/>
      <c r="I4" s="104"/>
    </row>
    <row r="5" spans="1:10">
      <c r="A5" s="7"/>
      <c r="B5" s="18"/>
      <c r="C5" s="18"/>
      <c r="D5" s="18"/>
      <c r="E5" s="18"/>
      <c r="F5" s="18"/>
      <c r="G5" s="18"/>
      <c r="H5" s="18"/>
      <c r="I5" s="32"/>
    </row>
    <row r="6" spans="1:10" ht="13.5" customHeight="1">
      <c r="A6" s="6"/>
      <c r="F6" s="105" t="s">
        <v>27</v>
      </c>
      <c r="G6" s="106"/>
      <c r="H6" s="106"/>
      <c r="I6" s="106"/>
    </row>
    <row r="7" spans="1:10" ht="13.5" customHeight="1" thickBot="1">
      <c r="A7" s="6"/>
      <c r="F7" s="43"/>
      <c r="G7" s="44"/>
      <c r="H7" s="44"/>
      <c r="I7" s="44"/>
    </row>
    <row r="8" spans="1:10" ht="19.5" customHeight="1" thickTop="1" thickBot="1">
      <c r="A8" s="107" t="s">
        <v>18</v>
      </c>
      <c r="B8" s="108"/>
      <c r="C8" s="108"/>
      <c r="D8" s="108"/>
      <c r="E8" s="108"/>
      <c r="F8" s="108"/>
      <c r="G8" s="108"/>
      <c r="H8" s="108"/>
      <c r="I8" s="109"/>
    </row>
    <row r="9" spans="1:10" ht="15.75" customHeight="1" thickTop="1"/>
    <row r="10" spans="1:10">
      <c r="A10" s="6" t="s">
        <v>9</v>
      </c>
      <c r="D10" s="102" t="s">
        <v>4</v>
      </c>
      <c r="E10" s="102"/>
      <c r="F10" s="102"/>
      <c r="G10" s="102"/>
      <c r="H10" s="102"/>
    </row>
    <row r="11" spans="1:10">
      <c r="A11" s="94" t="s">
        <v>3</v>
      </c>
      <c r="B11" s="96" t="s">
        <v>19</v>
      </c>
      <c r="C11" s="96" t="s">
        <v>20</v>
      </c>
      <c r="D11" s="98" t="s">
        <v>24</v>
      </c>
      <c r="E11" s="99"/>
      <c r="F11" s="99"/>
      <c r="G11" s="99"/>
      <c r="H11" s="100"/>
      <c r="I11" s="92" t="s">
        <v>8</v>
      </c>
    </row>
    <row r="12" spans="1:10" ht="38.25">
      <c r="A12" s="95"/>
      <c r="B12" s="97"/>
      <c r="C12" s="97"/>
      <c r="D12" s="76" t="s">
        <v>28</v>
      </c>
      <c r="E12" s="76" t="s">
        <v>29</v>
      </c>
      <c r="F12" s="19" t="s">
        <v>30</v>
      </c>
      <c r="G12" s="20" t="s">
        <v>21</v>
      </c>
      <c r="H12" s="19" t="s">
        <v>2</v>
      </c>
      <c r="I12" s="93"/>
    </row>
    <row r="13" spans="1:10" ht="26.25" customHeight="1">
      <c r="A13" s="11" t="s">
        <v>12</v>
      </c>
      <c r="B13" s="21"/>
      <c r="C13" s="22"/>
      <c r="D13" s="81">
        <v>22044866</v>
      </c>
      <c r="E13" s="81">
        <v>19910806</v>
      </c>
      <c r="F13" s="81">
        <v>17718114</v>
      </c>
      <c r="G13" s="22"/>
      <c r="H13" s="22"/>
      <c r="I13" s="34"/>
    </row>
    <row r="14" spans="1:10" ht="17.100000000000001" customHeight="1">
      <c r="A14" s="12" t="s">
        <v>14</v>
      </c>
      <c r="B14" s="49">
        <v>121574572.38</v>
      </c>
      <c r="C14" s="49">
        <f>121574572.38</f>
        <v>121574572.38</v>
      </c>
      <c r="D14" s="56">
        <f>17170247+2038785</f>
        <v>19209032</v>
      </c>
      <c r="E14" s="56">
        <v>6554647</v>
      </c>
      <c r="F14" s="56">
        <f>7957876-750000</f>
        <v>7207876</v>
      </c>
      <c r="G14" s="49">
        <v>32971555</v>
      </c>
      <c r="H14" s="49">
        <v>77743773.5</v>
      </c>
      <c r="I14" s="61">
        <f>H14/C14</f>
        <v>0.63947396217853758</v>
      </c>
      <c r="J14" s="2"/>
    </row>
    <row r="15" spans="1:10" ht="17.100000000000001" customHeight="1">
      <c r="A15" s="12" t="s">
        <v>13</v>
      </c>
      <c r="B15" s="49">
        <v>21230427.620000001</v>
      </c>
      <c r="C15" s="49">
        <v>25129316.690000001</v>
      </c>
      <c r="D15" s="56">
        <v>1159713.45</v>
      </c>
      <c r="E15" s="78">
        <v>692376</v>
      </c>
      <c r="F15" s="78">
        <v>678529</v>
      </c>
      <c r="G15" s="56">
        <v>2530618</v>
      </c>
      <c r="H15" s="56">
        <v>24208366.5</v>
      </c>
      <c r="I15" s="61">
        <f>H15/C15</f>
        <v>0.96335156258480814</v>
      </c>
      <c r="J15" s="2"/>
    </row>
    <row r="16" spans="1:10" ht="17.100000000000001" customHeight="1">
      <c r="A16" s="45" t="s">
        <v>15</v>
      </c>
      <c r="B16" s="49">
        <v>250000</v>
      </c>
      <c r="C16" s="49">
        <v>839935.5</v>
      </c>
      <c r="D16" s="56">
        <v>13097</v>
      </c>
      <c r="E16" s="56">
        <v>519410</v>
      </c>
      <c r="F16" s="56">
        <v>19661</v>
      </c>
      <c r="G16" s="56">
        <v>552168</v>
      </c>
      <c r="H16" s="56">
        <v>839935.5</v>
      </c>
      <c r="I16" s="61">
        <f>H16/C16</f>
        <v>1</v>
      </c>
      <c r="J16" s="2"/>
    </row>
    <row r="17" spans="1:11" ht="17.100000000000001" customHeight="1">
      <c r="A17" s="45" t="s">
        <v>16</v>
      </c>
      <c r="B17" s="80">
        <v>0</v>
      </c>
      <c r="C17" s="47">
        <f>360000+1127306.33+85250.65+750000</f>
        <v>2322556.98</v>
      </c>
      <c r="D17" s="56">
        <v>22643.45</v>
      </c>
      <c r="E17" s="80">
        <v>20280</v>
      </c>
      <c r="F17" s="56">
        <f>13797+750000</f>
        <v>763797</v>
      </c>
      <c r="G17" s="56">
        <v>806720</v>
      </c>
      <c r="H17" s="56">
        <v>1195250.5</v>
      </c>
      <c r="I17" s="61">
        <f>H17/C17</f>
        <v>0.51462698667569395</v>
      </c>
      <c r="J17" s="2"/>
    </row>
    <row r="18" spans="1:11" ht="17.100000000000001" customHeight="1">
      <c r="A18" s="46"/>
      <c r="B18" s="50"/>
      <c r="C18" s="48"/>
      <c r="D18" s="57"/>
      <c r="E18" s="57"/>
      <c r="F18" s="57"/>
      <c r="G18" s="57"/>
      <c r="H18" s="57"/>
      <c r="I18" s="86"/>
    </row>
    <row r="19" spans="1:11" ht="8.25" customHeight="1">
      <c r="A19" s="3"/>
      <c r="B19" s="42"/>
      <c r="C19" s="42"/>
      <c r="D19" s="54"/>
      <c r="E19" s="54"/>
      <c r="F19" s="54"/>
      <c r="G19" s="58"/>
      <c r="H19" s="58"/>
      <c r="I19" s="87"/>
    </row>
    <row r="20" spans="1:11">
      <c r="A20" s="5" t="s">
        <v>0</v>
      </c>
      <c r="B20" s="51">
        <f>SUM(B14:B19)</f>
        <v>143055000</v>
      </c>
      <c r="C20" s="51">
        <f>SUM(C14:C19)</f>
        <v>149866381.54999998</v>
      </c>
      <c r="D20" s="51">
        <f>SUM(D13:D18)-1</f>
        <v>42449350.900000006</v>
      </c>
      <c r="E20" s="51">
        <f>SUM(E13:E18)</f>
        <v>27697519</v>
      </c>
      <c r="F20" s="51">
        <f>SUM(F13:F18)</f>
        <v>26387977</v>
      </c>
      <c r="G20" s="51">
        <f>SUM(G14:G18)</f>
        <v>36861061</v>
      </c>
      <c r="H20" s="51">
        <f>SUM(H14:H18)+1</f>
        <v>103987327</v>
      </c>
      <c r="I20" s="62">
        <f>H20/C20</f>
        <v>0.69386693616344275</v>
      </c>
    </row>
    <row r="21" spans="1:11" ht="12" customHeight="1">
      <c r="A21" s="4"/>
      <c r="B21" s="24"/>
      <c r="C21" s="24"/>
      <c r="D21" s="24"/>
      <c r="E21" s="24"/>
      <c r="F21" s="24"/>
      <c r="G21" s="24"/>
      <c r="H21" s="24"/>
      <c r="I21" s="35"/>
      <c r="J21" s="89"/>
    </row>
    <row r="22" spans="1:11" ht="14.25">
      <c r="A22" s="6" t="s">
        <v>7</v>
      </c>
      <c r="B22" s="24"/>
      <c r="C22" s="24"/>
      <c r="D22" s="102" t="s">
        <v>4</v>
      </c>
      <c r="E22" s="102"/>
      <c r="F22" s="102"/>
      <c r="G22" s="102"/>
      <c r="H22" s="102"/>
      <c r="I22" s="35"/>
    </row>
    <row r="23" spans="1:11" ht="16.5" customHeight="1">
      <c r="A23" s="94" t="s">
        <v>3</v>
      </c>
      <c r="B23" s="96" t="s">
        <v>19</v>
      </c>
      <c r="C23" s="96" t="s">
        <v>20</v>
      </c>
      <c r="D23" s="98" t="s">
        <v>23</v>
      </c>
      <c r="E23" s="99"/>
      <c r="F23" s="99"/>
      <c r="G23" s="99"/>
      <c r="H23" s="100"/>
      <c r="I23" s="92" t="s">
        <v>8</v>
      </c>
    </row>
    <row r="24" spans="1:11" ht="38.25">
      <c r="A24" s="95"/>
      <c r="B24" s="97"/>
      <c r="C24" s="97"/>
      <c r="D24" s="76" t="s">
        <v>28</v>
      </c>
      <c r="E24" s="76" t="s">
        <v>29</v>
      </c>
      <c r="F24" s="19" t="s">
        <v>30</v>
      </c>
      <c r="G24" s="25" t="s">
        <v>22</v>
      </c>
      <c r="H24" s="19" t="s">
        <v>2</v>
      </c>
      <c r="I24" s="93"/>
    </row>
    <row r="25" spans="1:11" ht="17.100000000000001" customHeight="1">
      <c r="A25" s="9" t="s">
        <v>1</v>
      </c>
      <c r="B25" s="26" t="s">
        <v>17</v>
      </c>
      <c r="C25" s="26"/>
      <c r="D25" s="26"/>
      <c r="E25" s="26"/>
      <c r="F25" s="26"/>
      <c r="G25" s="26"/>
      <c r="H25" s="26"/>
      <c r="I25" s="36"/>
    </row>
    <row r="26" spans="1:11" ht="17.100000000000001" customHeight="1">
      <c r="A26" s="13">
        <v>1000</v>
      </c>
      <c r="B26" s="52">
        <v>84805000</v>
      </c>
      <c r="C26" s="52">
        <f>84805000+10593</f>
        <v>84815593</v>
      </c>
      <c r="D26" s="59">
        <v>9055213.5</v>
      </c>
      <c r="E26" s="59">
        <v>7722550</v>
      </c>
      <c r="F26" s="59">
        <v>7155734</v>
      </c>
      <c r="G26" s="59">
        <v>23933498</v>
      </c>
      <c r="H26" s="59">
        <v>68683762</v>
      </c>
      <c r="I26" s="61">
        <f>H26/C26</f>
        <v>0.80980111758459317</v>
      </c>
    </row>
    <row r="27" spans="1:11" ht="17.100000000000001" customHeight="1">
      <c r="A27" s="13">
        <v>2000</v>
      </c>
      <c r="B27" s="52">
        <v>891400</v>
      </c>
      <c r="C27" s="72">
        <f>891400+42992</f>
        <v>934392</v>
      </c>
      <c r="D27" s="59">
        <v>65684</v>
      </c>
      <c r="E27" s="59">
        <v>18746</v>
      </c>
      <c r="F27" s="59">
        <v>19331</v>
      </c>
      <c r="G27" s="59">
        <v>103760</v>
      </c>
      <c r="H27" s="59">
        <v>288326</v>
      </c>
      <c r="I27" s="61">
        <f>H27/C27</f>
        <v>0.3085707069409841</v>
      </c>
    </row>
    <row r="28" spans="1:11" ht="17.100000000000001" customHeight="1">
      <c r="A28" s="13">
        <v>3000</v>
      </c>
      <c r="B28" s="52">
        <v>17108600</v>
      </c>
      <c r="C28" s="72">
        <v>17644951</v>
      </c>
      <c r="D28" s="59">
        <v>301171</v>
      </c>
      <c r="E28" s="59">
        <v>293853</v>
      </c>
      <c r="F28" s="59">
        <v>300589</v>
      </c>
      <c r="G28" s="59">
        <v>895613</v>
      </c>
      <c r="H28" s="59">
        <v>2066661.5</v>
      </c>
      <c r="I28" s="61">
        <f>H28/C28</f>
        <v>0.11712480811083012</v>
      </c>
    </row>
    <row r="29" spans="1:11" ht="17.100000000000001" customHeight="1">
      <c r="A29" s="13">
        <v>4000</v>
      </c>
      <c r="B29" s="52"/>
      <c r="C29" s="72"/>
      <c r="D29" s="59"/>
      <c r="E29" s="59"/>
      <c r="F29" s="59"/>
      <c r="G29" s="59"/>
      <c r="H29" s="59"/>
      <c r="I29" s="85"/>
    </row>
    <row r="30" spans="1:11" ht="17.100000000000001" customHeight="1">
      <c r="A30" s="13">
        <v>5000</v>
      </c>
      <c r="B30" s="52">
        <v>250000</v>
      </c>
      <c r="C30" s="72">
        <v>250000</v>
      </c>
      <c r="D30" s="77">
        <v>0</v>
      </c>
      <c r="E30" s="59">
        <v>0</v>
      </c>
      <c r="F30" s="77">
        <v>0</v>
      </c>
      <c r="G30" s="59">
        <v>0</v>
      </c>
      <c r="H30" s="59">
        <v>6550</v>
      </c>
      <c r="I30" s="61">
        <f>H30/C30</f>
        <v>2.6200000000000001E-2</v>
      </c>
    </row>
    <row r="31" spans="1:11" ht="17.100000000000001" customHeight="1">
      <c r="A31" s="13">
        <v>6000</v>
      </c>
      <c r="B31" s="52">
        <v>40000000</v>
      </c>
      <c r="C31" s="52">
        <f>45471446.05+750000</f>
        <v>46221446.049999997</v>
      </c>
      <c r="D31" s="59">
        <v>7419671.5</v>
      </c>
      <c r="E31" s="59">
        <f>3734931+8519.04</f>
        <v>3743450.04</v>
      </c>
      <c r="F31" s="59">
        <v>5485027</v>
      </c>
      <c r="G31" s="59">
        <v>16648149</v>
      </c>
      <c r="H31" s="59">
        <v>29870711.550000001</v>
      </c>
      <c r="I31" s="61">
        <f>H31/C31</f>
        <v>0.64625220763728142</v>
      </c>
      <c r="J31" s="74"/>
      <c r="K31" s="75"/>
    </row>
    <row r="32" spans="1:11" ht="17.100000000000001" customHeight="1">
      <c r="A32" s="13">
        <v>7000</v>
      </c>
      <c r="B32" s="52"/>
      <c r="C32" s="52"/>
      <c r="D32" s="59"/>
      <c r="E32" s="59"/>
      <c r="F32" s="59"/>
      <c r="G32" s="59"/>
      <c r="H32" s="59"/>
      <c r="I32" s="88"/>
    </row>
    <row r="33" spans="1:11" ht="17.100000000000001" customHeight="1">
      <c r="A33" s="13">
        <v>8000</v>
      </c>
      <c r="B33" s="52"/>
      <c r="C33" s="52"/>
      <c r="D33" s="59"/>
      <c r="E33" s="59"/>
      <c r="F33" s="59"/>
      <c r="G33" s="59"/>
      <c r="H33" s="59"/>
      <c r="I33" s="88"/>
      <c r="K33" s="73"/>
    </row>
    <row r="34" spans="1:11" ht="17.100000000000001" customHeight="1">
      <c r="A34" s="14">
        <v>9000</v>
      </c>
      <c r="B34" s="53"/>
      <c r="C34" s="53"/>
      <c r="D34" s="60"/>
      <c r="E34" s="60"/>
      <c r="F34" s="60"/>
      <c r="G34" s="60"/>
      <c r="H34" s="60"/>
      <c r="I34" s="86"/>
    </row>
    <row r="35" spans="1:11" ht="9" customHeight="1">
      <c r="A35" s="3"/>
      <c r="B35" s="54"/>
      <c r="C35" s="54"/>
      <c r="D35" s="54"/>
      <c r="E35" s="54"/>
      <c r="F35" s="54"/>
      <c r="G35" s="54"/>
      <c r="H35" s="54"/>
      <c r="I35" s="87"/>
    </row>
    <row r="36" spans="1:11">
      <c r="A36" s="5" t="s">
        <v>0</v>
      </c>
      <c r="B36" s="51">
        <f>SUM(B26:B35)</f>
        <v>143055000</v>
      </c>
      <c r="C36" s="51">
        <f>SUM(C25:C34)</f>
        <v>149866382.05000001</v>
      </c>
      <c r="D36" s="51">
        <f>SUM(D26:D34)</f>
        <v>16841740</v>
      </c>
      <c r="E36" s="51">
        <f>SUM(E26:E34)</f>
        <v>11778599.039999999</v>
      </c>
      <c r="F36" s="51">
        <f>SUM(F25:F34)</f>
        <v>12960681</v>
      </c>
      <c r="G36" s="51">
        <f>SUM(G25:G34)</f>
        <v>41581020</v>
      </c>
      <c r="H36" s="51">
        <f>SUM(H25:H34)</f>
        <v>100916011.05</v>
      </c>
      <c r="I36" s="62">
        <f>H36/C36</f>
        <v>0.67337323867824694</v>
      </c>
    </row>
    <row r="37" spans="1:11" ht="10.5" customHeight="1">
      <c r="A37" s="4"/>
      <c r="B37" s="28"/>
      <c r="C37" s="28"/>
      <c r="D37" s="28"/>
      <c r="E37" s="28"/>
      <c r="F37" s="28"/>
      <c r="G37" s="28"/>
      <c r="H37" s="28"/>
      <c r="I37" s="37"/>
    </row>
    <row r="38" spans="1:11">
      <c r="A38" s="10" t="s">
        <v>6</v>
      </c>
      <c r="B38" s="23"/>
      <c r="C38" s="23"/>
      <c r="D38" s="55">
        <f>D20-D36-1</f>
        <v>25607609.900000006</v>
      </c>
      <c r="E38" s="55">
        <f>E20-E36+1</f>
        <v>15918920.960000001</v>
      </c>
      <c r="F38" s="55">
        <f>F20-F36</f>
        <v>13427296</v>
      </c>
      <c r="G38" s="55">
        <f>G20-G36</f>
        <v>-4719959</v>
      </c>
      <c r="H38" s="23"/>
      <c r="I38" s="38"/>
    </row>
    <row r="39" spans="1:11">
      <c r="A39" s="3"/>
      <c r="B39" s="30"/>
      <c r="C39" s="83"/>
      <c r="D39" s="30"/>
      <c r="E39" s="30"/>
      <c r="F39" s="30"/>
      <c r="G39" s="30"/>
      <c r="H39" s="30"/>
      <c r="I39" s="39"/>
    </row>
    <row r="40" spans="1:11">
      <c r="A40" s="3"/>
      <c r="B40" s="29"/>
      <c r="C40" s="84"/>
      <c r="D40" s="29"/>
      <c r="E40" s="29"/>
      <c r="F40" s="29"/>
      <c r="G40" s="29"/>
      <c r="H40" s="29"/>
    </row>
    <row r="42" spans="1:11">
      <c r="A42" s="6" t="s">
        <v>5</v>
      </c>
      <c r="B42" s="30"/>
      <c r="C42" s="30"/>
      <c r="D42" s="102" t="s">
        <v>4</v>
      </c>
      <c r="E42" s="102"/>
      <c r="F42" s="102"/>
      <c r="G42" s="102"/>
      <c r="H42" s="102"/>
      <c r="I42" s="39"/>
    </row>
    <row r="43" spans="1:11" ht="12.75" customHeight="1">
      <c r="A43" s="94" t="s">
        <v>3</v>
      </c>
      <c r="B43" s="96" t="s">
        <v>19</v>
      </c>
      <c r="C43" s="96" t="s">
        <v>20</v>
      </c>
      <c r="D43" s="98" t="s">
        <v>25</v>
      </c>
      <c r="E43" s="99"/>
      <c r="F43" s="99"/>
      <c r="G43" s="99"/>
      <c r="H43" s="100"/>
      <c r="I43" s="92" t="s">
        <v>8</v>
      </c>
    </row>
    <row r="44" spans="1:11" ht="38.25">
      <c r="A44" s="95"/>
      <c r="B44" s="97"/>
      <c r="C44" s="97"/>
      <c r="D44" s="76" t="s">
        <v>28</v>
      </c>
      <c r="E44" s="76" t="s">
        <v>29</v>
      </c>
      <c r="F44" s="19" t="s">
        <v>30</v>
      </c>
      <c r="G44" s="20" t="s">
        <v>26</v>
      </c>
      <c r="H44" s="19" t="s">
        <v>2</v>
      </c>
      <c r="I44" s="93"/>
    </row>
    <row r="45" spans="1:11">
      <c r="A45" s="8" t="s">
        <v>1</v>
      </c>
      <c r="B45" s="31"/>
      <c r="C45" s="31"/>
      <c r="D45" s="31"/>
      <c r="E45" s="31"/>
      <c r="F45" s="31"/>
      <c r="G45" s="31"/>
      <c r="H45" s="31"/>
      <c r="I45" s="40"/>
    </row>
    <row r="46" spans="1:11">
      <c r="A46" s="15">
        <v>1000</v>
      </c>
      <c r="B46" s="27">
        <v>10593</v>
      </c>
      <c r="C46" s="27">
        <v>10593</v>
      </c>
      <c r="D46" s="79">
        <v>0</v>
      </c>
      <c r="E46" s="79">
        <v>0</v>
      </c>
      <c r="F46" s="79">
        <v>0</v>
      </c>
      <c r="G46" s="79">
        <v>0</v>
      </c>
      <c r="H46" s="52">
        <v>10593</v>
      </c>
      <c r="I46" s="61">
        <f>+H46/C46</f>
        <v>1</v>
      </c>
      <c r="J46" s="2"/>
    </row>
    <row r="47" spans="1:11">
      <c r="A47" s="15">
        <v>2000</v>
      </c>
      <c r="B47" s="52">
        <v>50000</v>
      </c>
      <c r="C47" s="72">
        <v>92992</v>
      </c>
      <c r="D47" s="52">
        <v>45128</v>
      </c>
      <c r="E47" s="79">
        <v>4035</v>
      </c>
      <c r="F47" s="79">
        <v>4977</v>
      </c>
      <c r="G47" s="52">
        <v>54140</v>
      </c>
      <c r="H47" s="52">
        <v>57598</v>
      </c>
      <c r="I47" s="61">
        <f>H47/C47</f>
        <v>0.61938661390227112</v>
      </c>
      <c r="J47" s="2"/>
    </row>
    <row r="48" spans="1:11">
      <c r="A48" s="15">
        <v>3000</v>
      </c>
      <c r="B48" s="52">
        <v>189407</v>
      </c>
      <c r="C48" s="52">
        <v>736351</v>
      </c>
      <c r="D48" s="52">
        <v>62644</v>
      </c>
      <c r="E48" s="52">
        <v>33891</v>
      </c>
      <c r="F48" s="52">
        <v>84390</v>
      </c>
      <c r="G48" s="52">
        <v>180926</v>
      </c>
      <c r="H48" s="52">
        <v>362779</v>
      </c>
      <c r="I48" s="61">
        <f>+H48/C48</f>
        <v>0.49267129398887216</v>
      </c>
      <c r="J48" s="2"/>
    </row>
    <row r="49" spans="1:10">
      <c r="A49" s="15">
        <v>4000</v>
      </c>
      <c r="B49" s="52"/>
      <c r="C49" s="52"/>
      <c r="D49" s="52"/>
      <c r="E49" s="52"/>
      <c r="F49" s="52"/>
      <c r="G49" s="52"/>
      <c r="H49" s="52"/>
      <c r="I49" s="88"/>
      <c r="J49" s="2"/>
    </row>
    <row r="50" spans="1:10">
      <c r="A50" s="15">
        <v>5000</v>
      </c>
      <c r="B50" s="52"/>
      <c r="C50" s="52"/>
      <c r="D50" s="79"/>
      <c r="E50" s="79"/>
      <c r="F50" s="79"/>
      <c r="G50" s="79"/>
      <c r="H50" s="79"/>
      <c r="I50" s="85"/>
      <c r="J50" s="2"/>
    </row>
    <row r="51" spans="1:10">
      <c r="A51" s="15">
        <v>6000</v>
      </c>
      <c r="B51" s="52"/>
      <c r="C51" s="52"/>
      <c r="D51" s="52"/>
      <c r="E51" s="52"/>
      <c r="F51" s="52"/>
      <c r="G51" s="52"/>
      <c r="H51" s="52"/>
      <c r="I51" s="88"/>
    </row>
    <row r="52" spans="1:10">
      <c r="A52" s="15">
        <v>7000</v>
      </c>
      <c r="B52" s="52"/>
      <c r="C52" s="52"/>
      <c r="D52" s="52"/>
      <c r="E52" s="52"/>
      <c r="F52" s="52"/>
      <c r="G52" s="52"/>
      <c r="H52" s="52"/>
      <c r="I52" s="88"/>
    </row>
    <row r="53" spans="1:10">
      <c r="A53" s="15">
        <v>8000</v>
      </c>
      <c r="B53" s="52"/>
      <c r="C53" s="52"/>
      <c r="D53" s="52"/>
      <c r="E53" s="52"/>
      <c r="F53" s="52"/>
      <c r="G53" s="52"/>
      <c r="H53" s="52"/>
      <c r="I53" s="88"/>
    </row>
    <row r="54" spans="1:10">
      <c r="A54" s="16">
        <v>9000</v>
      </c>
      <c r="B54" s="53"/>
      <c r="C54" s="53"/>
      <c r="D54" s="53"/>
      <c r="E54" s="53"/>
      <c r="F54" s="53"/>
      <c r="G54" s="53"/>
      <c r="H54" s="53"/>
      <c r="I54" s="86"/>
    </row>
    <row r="55" spans="1:10">
      <c r="A55" s="1"/>
      <c r="B55" s="54"/>
      <c r="C55" s="54"/>
      <c r="D55" s="54"/>
      <c r="E55" s="54"/>
      <c r="F55" s="54"/>
      <c r="G55" s="54"/>
      <c r="H55" s="54"/>
      <c r="I55" s="87"/>
    </row>
    <row r="56" spans="1:10">
      <c r="A56" s="5" t="s">
        <v>0</v>
      </c>
      <c r="B56" s="55">
        <f t="shared" ref="B56:H56" si="0">SUM(B45:B54)</f>
        <v>250000</v>
      </c>
      <c r="C56" s="55">
        <f t="shared" si="0"/>
        <v>839936</v>
      </c>
      <c r="D56" s="55">
        <f t="shared" si="0"/>
        <v>107772</v>
      </c>
      <c r="E56" s="55">
        <f t="shared" si="0"/>
        <v>37926</v>
      </c>
      <c r="F56" s="55">
        <f t="shared" si="0"/>
        <v>89367</v>
      </c>
      <c r="G56" s="55">
        <f t="shared" si="0"/>
        <v>235066</v>
      </c>
      <c r="H56" s="55">
        <f t="shared" si="0"/>
        <v>430970</v>
      </c>
      <c r="I56" s="63">
        <f>H56/C56</f>
        <v>0.5130986170374886</v>
      </c>
    </row>
    <row r="57" spans="1:10">
      <c r="A57" s="90"/>
      <c r="B57" s="91"/>
      <c r="C57" s="91"/>
      <c r="D57" s="91"/>
      <c r="E57" s="91"/>
      <c r="F57" s="91"/>
      <c r="G57" s="91"/>
      <c r="H57" s="91"/>
      <c r="I57" s="41"/>
    </row>
    <row r="58" spans="1:10">
      <c r="A58" s="64"/>
      <c r="B58" s="65"/>
      <c r="C58" s="65"/>
      <c r="D58" s="65"/>
      <c r="E58" s="65"/>
      <c r="F58" s="65"/>
      <c r="G58" s="65"/>
      <c r="H58" s="65"/>
      <c r="I58" s="41"/>
    </row>
    <row r="59" spans="1:10">
      <c r="A59" s="64"/>
      <c r="B59" s="65"/>
      <c r="C59" s="82"/>
      <c r="D59" s="65"/>
      <c r="E59" s="65"/>
      <c r="F59" s="65"/>
      <c r="G59" s="65"/>
      <c r="H59" s="65"/>
      <c r="I59" s="41"/>
    </row>
    <row r="60" spans="1:10">
      <c r="A60" s="64"/>
      <c r="B60" s="65"/>
      <c r="C60" s="65"/>
      <c r="D60" s="65"/>
      <c r="E60" s="65"/>
      <c r="F60" s="65"/>
      <c r="G60" s="65"/>
      <c r="H60" s="65"/>
      <c r="I60" s="41"/>
    </row>
    <row r="61" spans="1:10">
      <c r="A61" s="64"/>
      <c r="B61" s="65"/>
      <c r="C61" s="65"/>
      <c r="D61" s="65"/>
      <c r="E61" s="65"/>
      <c r="F61" s="65"/>
      <c r="G61" s="65"/>
      <c r="H61" s="65"/>
      <c r="I61" s="41"/>
    </row>
    <row r="62" spans="1:10">
      <c r="A62" s="64"/>
      <c r="B62" s="65"/>
      <c r="C62" s="65"/>
      <c r="D62" s="65"/>
      <c r="E62" s="65"/>
      <c r="F62" s="65"/>
      <c r="G62" s="65"/>
      <c r="H62" s="65"/>
      <c r="I62" s="41"/>
    </row>
    <row r="63" spans="1:10">
      <c r="A63" s="64"/>
      <c r="B63" s="65"/>
      <c r="C63" s="65"/>
      <c r="D63" s="65"/>
      <c r="E63" s="65"/>
      <c r="F63" s="65"/>
      <c r="G63" s="65"/>
      <c r="H63" s="65"/>
      <c r="I63" s="41"/>
    </row>
    <row r="64" spans="1:10">
      <c r="A64" s="64"/>
      <c r="B64" s="65"/>
      <c r="C64" s="65"/>
      <c r="D64" s="65"/>
      <c r="E64" s="65"/>
      <c r="F64" s="65"/>
      <c r="G64" s="65"/>
      <c r="H64" s="65"/>
      <c r="I64" s="41"/>
    </row>
    <row r="65" spans="1:9">
      <c r="A65" s="64"/>
      <c r="B65" s="65"/>
      <c r="C65" s="65"/>
      <c r="D65" s="65"/>
      <c r="E65" s="65"/>
      <c r="F65" s="65"/>
      <c r="G65" s="65"/>
      <c r="H65" s="65"/>
      <c r="I65" s="41"/>
    </row>
    <row r="67" spans="1:9" s="69" customFormat="1" ht="15" customHeight="1">
      <c r="A67" s="66"/>
      <c r="B67" s="67"/>
      <c r="C67" s="67"/>
      <c r="D67" s="68"/>
      <c r="E67" s="68"/>
      <c r="F67" s="68"/>
      <c r="G67" s="67"/>
      <c r="H67" s="67"/>
    </row>
    <row r="68" spans="1:9" s="69" customFormat="1" ht="15" customHeight="1">
      <c r="A68" s="66"/>
      <c r="B68" s="67"/>
      <c r="C68" s="67"/>
      <c r="D68" s="70"/>
      <c r="E68" s="70"/>
      <c r="F68" s="70"/>
      <c r="G68" s="67"/>
      <c r="H68" s="67"/>
    </row>
    <row r="69" spans="1:9" s="69" customFormat="1" ht="21.75" customHeight="1">
      <c r="A69" s="66"/>
      <c r="B69" s="71"/>
      <c r="C69" s="67"/>
      <c r="D69" s="68"/>
      <c r="E69" s="68"/>
      <c r="F69" s="68"/>
      <c r="G69" s="67"/>
      <c r="H69" s="67"/>
    </row>
    <row r="74" spans="1:9" hidden="1"/>
    <row r="75" spans="1:9" hidden="1"/>
    <row r="76" spans="1:9" hidden="1"/>
    <row r="77" spans="1:9" hidden="1"/>
  </sheetData>
  <mergeCells count="25">
    <mergeCell ref="H1:I1"/>
    <mergeCell ref="D22:H22"/>
    <mergeCell ref="D42:H42"/>
    <mergeCell ref="C11:C12"/>
    <mergeCell ref="A11:A12"/>
    <mergeCell ref="A2:I2"/>
    <mergeCell ref="A3:I3"/>
    <mergeCell ref="A4:I4"/>
    <mergeCell ref="F6:I6"/>
    <mergeCell ref="I11:I12"/>
    <mergeCell ref="A8:I8"/>
    <mergeCell ref="D10:H10"/>
    <mergeCell ref="B11:B12"/>
    <mergeCell ref="D23:H23"/>
    <mergeCell ref="D11:H11"/>
    <mergeCell ref="A57:H57"/>
    <mergeCell ref="I23:I24"/>
    <mergeCell ref="A43:A44"/>
    <mergeCell ref="B43:B44"/>
    <mergeCell ref="C23:C24"/>
    <mergeCell ref="C43:C44"/>
    <mergeCell ref="B23:B24"/>
    <mergeCell ref="I43:I44"/>
    <mergeCell ref="A23:A24"/>
    <mergeCell ref="D43:H43"/>
  </mergeCells>
  <phoneticPr fontId="3" type="noConversion"/>
  <printOptions horizontalCentered="1"/>
  <pageMargins left="0.39370078740157483" right="0.39370078740157483" top="0.78740157480314965" bottom="0.39370078740157483" header="0" footer="0.19685039370078741"/>
  <pageSetup scale="84" orientation="landscape" r:id="rId1"/>
  <headerFooter alignWithMargins="0">
    <oddFooter>&amp;CPágina &amp;P de &amp;N</oddFooter>
  </headerFooter>
  <rowBreaks count="1" manualBreakCount="1">
    <brk id="4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EVTOP-01</vt:lpstr>
      <vt:lpstr>'EVTOP-01'!Área_de_impresión</vt:lpstr>
      <vt:lpstr>'EVTOP-01'!Títulos_a_imprimir</vt:lpstr>
    </vt:vector>
  </TitlesOfParts>
  <Company>WindowsWolf.com.ar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MANGELES</dc:creator>
  <cp:lastModifiedBy>USUARIO</cp:lastModifiedBy>
  <cp:lastPrinted>2014-10-17T18:33:50Z</cp:lastPrinted>
  <dcterms:created xsi:type="dcterms:W3CDTF">2011-11-01T00:35:58Z</dcterms:created>
  <dcterms:modified xsi:type="dcterms:W3CDTF">2014-10-21T17:48:21Z</dcterms:modified>
</cp:coreProperties>
</file>