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65" yWindow="630" windowWidth="11250" windowHeight="5580" activeTab="2"/>
  </bookViews>
  <sheets>
    <sheet name="EVTOP-01" sheetId="1" r:id="rId1"/>
    <sheet name="EVTOP-02" sheetId="2" r:id="rId2"/>
    <sheet name="Presup. Anual" sheetId="7" r:id="rId3"/>
  </sheets>
  <definedNames>
    <definedName name="_xlnm.Database">#REF!</definedName>
    <definedName name="_xlnm.Print_Titles" localSheetId="0">'EVTOP-01'!$1:$7</definedName>
    <definedName name="_xlnm.Print_Titles" localSheetId="1">'EVTOP-02'!$1:$10</definedName>
  </definedNames>
  <calcPr calcId="125725"/>
</workbook>
</file>

<file path=xl/calcChain.xml><?xml version="1.0" encoding="utf-8"?>
<calcChain xmlns="http://schemas.openxmlformats.org/spreadsheetml/2006/main">
  <c r="K52" i="1"/>
  <c r="K34"/>
  <c r="K18"/>
  <c r="E107" i="2" l="1"/>
  <c r="F107"/>
  <c r="M107"/>
  <c r="M96"/>
  <c r="M90"/>
  <c r="M56"/>
  <c r="M36"/>
  <c r="M34"/>
  <c r="M33"/>
  <c r="M32"/>
  <c r="M31"/>
  <c r="M21"/>
  <c r="M20"/>
  <c r="M19"/>
  <c r="M37" s="1"/>
  <c r="R9"/>
  <c r="M109" l="1"/>
  <c r="G104"/>
  <c r="G102"/>
  <c r="G101"/>
  <c r="G99"/>
  <c r="G98"/>
  <c r="G95"/>
  <c r="G94"/>
  <c r="G92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5"/>
  <c r="G54"/>
  <c r="G53"/>
  <c r="G52"/>
  <c r="G51"/>
  <c r="G50"/>
  <c r="G49"/>
  <c r="G48"/>
  <c r="G47"/>
  <c r="G46"/>
  <c r="G45"/>
  <c r="G44"/>
  <c r="G43"/>
  <c r="G42"/>
  <c r="G41"/>
  <c r="G40"/>
  <c r="G39"/>
  <c r="G35"/>
  <c r="G30"/>
  <c r="G29"/>
  <c r="G28"/>
  <c r="G27"/>
  <c r="G26"/>
  <c r="G25"/>
  <c r="G24"/>
  <c r="G23"/>
  <c r="G22"/>
  <c r="G16"/>
  <c r="G15"/>
  <c r="G14"/>
  <c r="G13"/>
  <c r="G17"/>
  <c r="G18"/>
  <c r="G12"/>
  <c r="H106"/>
  <c r="H105"/>
  <c r="H104"/>
  <c r="H103"/>
  <c r="H102"/>
  <c r="H101"/>
  <c r="H100"/>
  <c r="H99"/>
  <c r="H98"/>
  <c r="H95"/>
  <c r="H94"/>
  <c r="H93"/>
  <c r="H92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5"/>
  <c r="H54"/>
  <c r="H53"/>
  <c r="H52"/>
  <c r="H51"/>
  <c r="H50"/>
  <c r="H49"/>
  <c r="H48"/>
  <c r="H47"/>
  <c r="H46"/>
  <c r="H45"/>
  <c r="H44"/>
  <c r="H43"/>
  <c r="H42"/>
  <c r="H41"/>
  <c r="H40"/>
  <c r="H39"/>
  <c r="H13"/>
  <c r="H14"/>
  <c r="H15"/>
  <c r="H16"/>
  <c r="H17"/>
  <c r="H18"/>
  <c r="H22"/>
  <c r="H23"/>
  <c r="H24"/>
  <c r="H25"/>
  <c r="H26"/>
  <c r="H27"/>
  <c r="H28"/>
  <c r="H29"/>
  <c r="H30"/>
  <c r="H35"/>
  <c r="H12"/>
  <c r="D107"/>
  <c r="D96"/>
  <c r="D90"/>
  <c r="D56"/>
  <c r="D37"/>
  <c r="G15" i="1"/>
  <c r="G16"/>
  <c r="G14"/>
  <c r="G25"/>
  <c r="G26"/>
  <c r="G27"/>
  <c r="G28"/>
  <c r="G24"/>
  <c r="E99" i="2"/>
  <c r="E101"/>
  <c r="G107"/>
  <c r="C107"/>
  <c r="E42"/>
  <c r="E51"/>
  <c r="E87"/>
  <c r="E69"/>
  <c r="E78"/>
  <c r="E79"/>
  <c r="H107" l="1"/>
  <c r="D109"/>
  <c r="E13" l="1"/>
  <c r="E14"/>
  <c r="E15"/>
  <c r="E16"/>
  <c r="E17"/>
  <c r="E18"/>
  <c r="E22"/>
  <c r="E23"/>
  <c r="E24"/>
  <c r="E25"/>
  <c r="E26"/>
  <c r="E27"/>
  <c r="E28"/>
  <c r="E29"/>
  <c r="E30"/>
  <c r="E35"/>
  <c r="AI9"/>
  <c r="E24" i="1"/>
  <c r="E29"/>
  <c r="E93" i="2"/>
  <c r="E94"/>
  <c r="Z9"/>
  <c r="E13" i="1"/>
  <c r="E12" i="2"/>
  <c r="E14" i="1"/>
  <c r="V9" i="2"/>
  <c r="E15" i="1"/>
  <c r="E16"/>
  <c r="E44"/>
  <c r="E25"/>
  <c r="E26"/>
  <c r="E27"/>
  <c r="E28"/>
  <c r="E74" i="2" l="1"/>
  <c r="E75"/>
  <c r="E106" l="1"/>
  <c r="E105"/>
  <c r="E104"/>
  <c r="E103"/>
  <c r="E102"/>
  <c r="E100"/>
  <c r="E98"/>
  <c r="E95"/>
  <c r="E92"/>
  <c r="E89"/>
  <c r="E88"/>
  <c r="E86"/>
  <c r="E85"/>
  <c r="E84"/>
  <c r="E83"/>
  <c r="E82"/>
  <c r="E81"/>
  <c r="E80"/>
  <c r="E77"/>
  <c r="E76"/>
  <c r="E73"/>
  <c r="E72"/>
  <c r="E71"/>
  <c r="E70"/>
  <c r="E68"/>
  <c r="E67"/>
  <c r="E66"/>
  <c r="E65"/>
  <c r="E64"/>
  <c r="E63"/>
  <c r="E62"/>
  <c r="E61"/>
  <c r="E60"/>
  <c r="E59"/>
  <c r="E58"/>
  <c r="E55"/>
  <c r="E54"/>
  <c r="E53"/>
  <c r="E52"/>
  <c r="E50"/>
  <c r="E49"/>
  <c r="E48"/>
  <c r="E47"/>
  <c r="E46"/>
  <c r="E45"/>
  <c r="E44"/>
  <c r="E43"/>
  <c r="E41"/>
  <c r="E40"/>
  <c r="E39"/>
  <c r="F96"/>
  <c r="G96" s="1"/>
  <c r="F90"/>
  <c r="G90" s="1"/>
  <c r="F56"/>
  <c r="G56" s="1"/>
  <c r="E56" l="1"/>
  <c r="C56"/>
  <c r="O9" l="1"/>
  <c r="C96"/>
  <c r="C90"/>
  <c r="C109" s="1"/>
  <c r="C37"/>
  <c r="H56" l="1"/>
  <c r="E46" i="1" l="1"/>
  <c r="E45"/>
  <c r="E43"/>
  <c r="E42"/>
  <c r="E96" i="2" l="1"/>
  <c r="D21" i="7" l="1"/>
  <c r="C21"/>
  <c r="D52" i="1" l="1"/>
  <c r="F52"/>
  <c r="C52"/>
  <c r="E52"/>
  <c r="H96" i="2"/>
  <c r="D34" i="1"/>
  <c r="C34"/>
  <c r="C18"/>
  <c r="D18"/>
  <c r="G52" l="1"/>
  <c r="H90" i="2"/>
  <c r="E90"/>
  <c r="E18" i="1" l="1"/>
  <c r="F18"/>
  <c r="G18" s="1"/>
  <c r="E34" l="1"/>
  <c r="F34"/>
  <c r="G34" s="1"/>
  <c r="F36" i="2" l="1"/>
  <c r="E36" s="1"/>
  <c r="F33"/>
  <c r="H33" s="1"/>
  <c r="F31"/>
  <c r="H31" s="1"/>
  <c r="F20"/>
  <c r="H20" s="1"/>
  <c r="F34"/>
  <c r="E34" s="1"/>
  <c r="F32"/>
  <c r="E32" s="1"/>
  <c r="F21"/>
  <c r="H21" s="1"/>
  <c r="F19"/>
  <c r="F37" s="1"/>
  <c r="G37" s="1"/>
  <c r="F109" l="1"/>
  <c r="G109" s="1"/>
  <c r="E19"/>
  <c r="E20"/>
  <c r="H32"/>
  <c r="H34"/>
  <c r="H36"/>
  <c r="E21"/>
  <c r="E31"/>
  <c r="E33"/>
  <c r="H19"/>
  <c r="H37" s="1"/>
  <c r="H109" s="1"/>
  <c r="E37" l="1"/>
  <c r="E109" s="1"/>
</calcChain>
</file>

<file path=xl/comments1.xml><?xml version="1.0" encoding="utf-8"?>
<comments xmlns="http://schemas.openxmlformats.org/spreadsheetml/2006/main">
  <authors>
    <author>cecy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21701 - 5,000
27301 - 2,033.10
35101 - 7,469.90
51101 - 3,600
51501 - 45,000
52301 - 1,000
52901 - 15,897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34101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36101</t>
        </r>
      </text>
    </comment>
    <comment ref="W8" authorId="0">
      <text>
        <r>
          <rPr>
            <b/>
            <sz val="9"/>
            <color indexed="81"/>
            <rFont val="Tahoma"/>
            <charset val="1"/>
          </rPr>
          <t>cecy:</t>
        </r>
        <r>
          <rPr>
            <sz val="9"/>
            <color indexed="81"/>
            <rFont val="Tahoma"/>
            <charset val="1"/>
          </rPr>
          <t xml:space="preserve">
36101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26101</t>
        </r>
      </text>
    </comment>
    <comment ref="AJ26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se agregó el sobrante de la ampliación</t>
        </r>
      </text>
    </comment>
  </commentList>
</comments>
</file>

<file path=xl/sharedStrings.xml><?xml version="1.0" encoding="utf-8"?>
<sst xmlns="http://schemas.openxmlformats.org/spreadsheetml/2006/main" count="195" uniqueCount="157">
  <si>
    <t>CONCEPTO</t>
  </si>
  <si>
    <t>ACUMULADO</t>
  </si>
  <si>
    <t>INGRESOS PROPIOS</t>
  </si>
  <si>
    <t>TOTAL</t>
  </si>
  <si>
    <t>INGRESOS :</t>
  </si>
  <si>
    <t>CAPITULO:</t>
  </si>
  <si>
    <t>OTROS INGRESOS</t>
  </si>
  <si>
    <t>MODIFICADO</t>
  </si>
  <si>
    <t>Y ENTIDADES DE LA ADMINISTRACION PUBLICA ESTATAL</t>
  </si>
  <si>
    <t>EVTOP-02</t>
  </si>
  <si>
    <t>CLAVE PARTIDA PRESUPUESTAL</t>
  </si>
  <si>
    <t>DESCRIPCION</t>
  </si>
  <si>
    <t>DISPONIBLE</t>
  </si>
  <si>
    <t>SEGUIMIENTO FINANCIERO DE INGRESOS Y EGRESOS, DE ORGANISMOS</t>
  </si>
  <si>
    <t>ASIGNACION MODIFICADA</t>
  </si>
  <si>
    <t>EVTOP-01</t>
  </si>
  <si>
    <t>Acumulado</t>
  </si>
  <si>
    <t>MONTO</t>
  </si>
  <si>
    <t xml:space="preserve">% </t>
  </si>
  <si>
    <t>(Pesos)</t>
  </si>
  <si>
    <t>PROGRAMADO ORIGINAL</t>
  </si>
  <si>
    <t xml:space="preserve"> % AVANCE</t>
  </si>
  <si>
    <t xml:space="preserve">% AVANCE </t>
  </si>
  <si>
    <t>2.- EGRESOS: (EXCLUSIVAMENTE SOBRE LOS INGRESOS PROPIOS)</t>
  </si>
  <si>
    <t>1.-EGRESOS: (GLOBAL)</t>
  </si>
  <si>
    <t>FEDERALES</t>
  </si>
  <si>
    <t>ESTATALES</t>
  </si>
  <si>
    <t>.-Avance Preliminar del Presupuesto anual</t>
  </si>
  <si>
    <t xml:space="preserve">SISTEMA ESTATAL DE EVALUACION </t>
  </si>
  <si>
    <t>ORGANISMO:  INSTITUTO SONORENSE DE LA JUVENTUD</t>
  </si>
  <si>
    <t>NOMBRE DEL ORGANISMO:  INSTITUTO SONORENSE DE LA JUVENTUD</t>
  </si>
  <si>
    <t>Sueldos</t>
  </si>
  <si>
    <t>Riesgo Laboral</t>
  </si>
  <si>
    <t>Ayuda para Habitación</t>
  </si>
  <si>
    <t>Material de limpieza</t>
  </si>
  <si>
    <t>Materiales complementarios</t>
  </si>
  <si>
    <t>Combustibles</t>
  </si>
  <si>
    <t>Artículos deportivos</t>
  </si>
  <si>
    <t>Servicio Postal</t>
  </si>
  <si>
    <t>Arrendamiento Equipo de Transp.</t>
  </si>
  <si>
    <t>Mantto. y conserv. de Inmuebles</t>
  </si>
  <si>
    <t>Mantto. y conserv. Eq. de Transp.</t>
  </si>
  <si>
    <t>Gastos de Camino</t>
  </si>
  <si>
    <t>Cuotas</t>
  </si>
  <si>
    <t>Fomento Deportivo</t>
  </si>
  <si>
    <t xml:space="preserve">TOTAL </t>
  </si>
  <si>
    <t>PRIMER TRIMESTRE (pres.inicial)</t>
  </si>
  <si>
    <t>PRIMER TRIMESTRE (Pres. Modificado)</t>
  </si>
  <si>
    <t>SEGUNDOTRIMESTRE (Pres. Modificado)</t>
  </si>
  <si>
    <t>EJERCIDO EN EL PERIODO</t>
  </si>
  <si>
    <t>TERCER TRIMESTRE (Pres. Modificado)</t>
  </si>
  <si>
    <t>TOTAL PERIODO</t>
  </si>
  <si>
    <t>ANALITICO DE RECURSOS EJERCIDOS POR PARTIDA PRESUPUESTAL</t>
  </si>
  <si>
    <t>CUARTO TRIMESTRE (Pres. Modificado)</t>
  </si>
  <si>
    <t>Estimulos al personal de confianza</t>
  </si>
  <si>
    <t>Compensacion por bono navideño</t>
  </si>
  <si>
    <t>Apoyo para desarrollo y capacitacion</t>
  </si>
  <si>
    <t>Ayuda para servicio de transporte</t>
  </si>
  <si>
    <t>Bono Día de las Madres</t>
  </si>
  <si>
    <t>Bono por puntualidad</t>
  </si>
  <si>
    <t>Material para informacion</t>
  </si>
  <si>
    <t>Utensilios para servicio de alimentacion</t>
  </si>
  <si>
    <t>Adquisicion de agua potable</t>
  </si>
  <si>
    <t>Arrendamiento de edificios</t>
  </si>
  <si>
    <t>Seguro de Bienes Patrimoniales</t>
  </si>
  <si>
    <t>Pasajes terrestes</t>
  </si>
  <si>
    <t>Impuestos y Derechos</t>
  </si>
  <si>
    <t>Transferencia para gastos de operación</t>
  </si>
  <si>
    <t>Ayudas Sociales a personas</t>
  </si>
  <si>
    <t>Otras prestaciones</t>
  </si>
  <si>
    <t>Ayuda para Energía Eléctrica</t>
  </si>
  <si>
    <t>Compensación por Ajuste de calendario</t>
  </si>
  <si>
    <t>Cuotas por Servicio Médico ISSSTESON</t>
  </si>
  <si>
    <t>Cuotas por Seguro de Vida al ISSSTESON</t>
  </si>
  <si>
    <t>Asignacion para préstamos a corto plazo</t>
  </si>
  <si>
    <t>Otras Prestaciones de Seguridad Social</t>
  </si>
  <si>
    <t>Cuotas para Infraestructura ISSSTESON</t>
  </si>
  <si>
    <t>Cuotas al Fovisssteson</t>
  </si>
  <si>
    <t>Aport. al Fondo de Ahorro de los Trab.</t>
  </si>
  <si>
    <t>Bono para despensa</t>
  </si>
  <si>
    <t>Prod. Alimenticios para el personal en Instal.</t>
  </si>
  <si>
    <t>Herramientas menores</t>
  </si>
  <si>
    <t>Energía Eléctrica</t>
  </si>
  <si>
    <t>Agua Potable</t>
  </si>
  <si>
    <t>Telefonía Tradicional</t>
  </si>
  <si>
    <t>Arrendamiento Muebles, Maq. y Eq.</t>
  </si>
  <si>
    <t>Difusión radio, tv y otros medios de mensajes sobre programas y actividades gubernamentales</t>
  </si>
  <si>
    <t>Pasajes aereos</t>
  </si>
  <si>
    <t>Viáticos en el país</t>
  </si>
  <si>
    <t>Congresos y Convenciones</t>
  </si>
  <si>
    <t>Instrumental Medico y de Lab.</t>
  </si>
  <si>
    <t>PRESUP. ESTATAL</t>
  </si>
  <si>
    <t>Servicios de Informática</t>
  </si>
  <si>
    <t>Servicios Financieros y Bancarios</t>
  </si>
  <si>
    <t>Equipo de Comunicación y Telecom.</t>
  </si>
  <si>
    <t>Material Eléctrico y Electrónico</t>
  </si>
  <si>
    <t>RESTO DE INGRESOS PROPIOS A FEBRERO</t>
  </si>
  <si>
    <t>Sistema de Aire Acondicionado</t>
  </si>
  <si>
    <t>IMJ</t>
  </si>
  <si>
    <t>IMJ/ESPACIOS</t>
  </si>
  <si>
    <t>ESTATAL APOYO CERVECERIA A CERO °</t>
  </si>
  <si>
    <t>Arrendamiento de Equipo y Bienes Informáticos</t>
  </si>
  <si>
    <t>Otros Arrendamientos</t>
  </si>
  <si>
    <t>Refacciones y accesorios menores de edificios</t>
  </si>
  <si>
    <t>Refacc. Y accesorios menores de Eq. Cómputo</t>
  </si>
  <si>
    <t>Placas, engomados, calcomanías y hologramas</t>
  </si>
  <si>
    <t>Mantto. y conserv. de bienes informáticos</t>
  </si>
  <si>
    <t>Instalaciones</t>
  </si>
  <si>
    <t>Comunicación Social</t>
  </si>
  <si>
    <t xml:space="preserve">Aportación Alcoholes </t>
  </si>
  <si>
    <t>Comunicación Social AGOSTO</t>
  </si>
  <si>
    <t>Apoyo Aula Móvil</t>
  </si>
  <si>
    <t>Comunicación Social JULIO</t>
  </si>
  <si>
    <t>Comunicación Social SEPTIEMBRE</t>
  </si>
  <si>
    <t>EXTRA GTOS OP. SEGURO DE VIDA (OCTUBRE)</t>
  </si>
  <si>
    <t>EXTRA GTOS OP. UNIFORMES (OCTUBRE)</t>
  </si>
  <si>
    <t>IMJ (OCTUBRE)</t>
  </si>
  <si>
    <t>Subsidios a Fideicomisos Privados y Est.</t>
  </si>
  <si>
    <t>NOVIEMBRE</t>
  </si>
  <si>
    <t>AULA MOVIL</t>
  </si>
  <si>
    <t>IMJ EMPRENDEDORES JUVENILES</t>
  </si>
  <si>
    <t>APORTACIÓN UES</t>
  </si>
  <si>
    <t>APORTACIÓN ALCOHOLES</t>
  </si>
  <si>
    <t>OCTUBRE</t>
  </si>
  <si>
    <t>DICIEMBRE</t>
  </si>
  <si>
    <t>COM SOCIAL</t>
  </si>
  <si>
    <t>AMPLIACION     1000</t>
  </si>
  <si>
    <t>PROGRAMADO                       ORIGINAL</t>
  </si>
  <si>
    <t>Materiales educativos</t>
  </si>
  <si>
    <t>Vestuarios y uniformes</t>
  </si>
  <si>
    <t>Servicios de capacitación</t>
  </si>
  <si>
    <t>Mantto. y conserv. de maq. y equipo</t>
  </si>
  <si>
    <t>Servicios de jardinería y fumigación</t>
  </si>
  <si>
    <t>Gastos de ceremonial</t>
  </si>
  <si>
    <t>Gastos de orden social y cultual</t>
  </si>
  <si>
    <t>Cámaras fotográficas y de video</t>
  </si>
  <si>
    <t>Mobiliario</t>
  </si>
  <si>
    <t>-</t>
  </si>
  <si>
    <t>Prima quinq.  por años de servicio prestados</t>
  </si>
  <si>
    <t>Prima de vacaciones y dominical</t>
  </si>
  <si>
    <t>Aguinaldo o gratificacion de fin de año</t>
  </si>
  <si>
    <t>Cuotas por Seguro de Retiro al ISSSTESON</t>
  </si>
  <si>
    <t>Pagas por defunción, pensiones y jubilaciones</t>
  </si>
  <si>
    <t>Materiales, útiles y eq. menores de ofna.</t>
  </si>
  <si>
    <t>Otros mat. y art. de construcción y reparación</t>
  </si>
  <si>
    <t>Servicios de Consultorías</t>
  </si>
  <si>
    <t>Impresiones y Publicaciones Oficiales</t>
  </si>
  <si>
    <t>Mantto. y conserv. de Mob. y Eq.</t>
  </si>
  <si>
    <t>Bienes informativos</t>
  </si>
  <si>
    <t>Equipo de Administración</t>
  </si>
  <si>
    <t>Otro mobiliario y equipo educ. y recreativo</t>
  </si>
  <si>
    <t>Mobiliario y eq. eléctrico y electrónico</t>
  </si>
  <si>
    <t>OTROS INGRESOS  (ofna club juvenil) enero</t>
  </si>
  <si>
    <t>OTROS INGRESOS (pago imptos cta. aula móvil lucía)</t>
  </si>
  <si>
    <t>reintegro sueldo funcionarios</t>
  </si>
  <si>
    <t>PERIODO: MAYO 2014</t>
  </si>
  <si>
    <t>ALCOHOLES MAYO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</si>
</sst>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12"/>
      <name val="Souvenir Lt BT"/>
      <family val="1"/>
    </font>
    <font>
      <b/>
      <sz val="12"/>
      <name val="Souvenir Lt BT"/>
      <family val="1"/>
    </font>
    <font>
      <b/>
      <sz val="12"/>
      <name val="Century Gothic"/>
      <family val="2"/>
    </font>
    <font>
      <b/>
      <sz val="8"/>
      <color indexed="12"/>
      <name val="Century Gothic"/>
      <family val="2"/>
    </font>
    <font>
      <b/>
      <sz val="10"/>
      <name val="Century Gothic"/>
      <family val="2"/>
    </font>
    <font>
      <b/>
      <sz val="6"/>
      <name val="Century Gothic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7"/>
      <name val="Century Gothic"/>
      <family val="2"/>
    </font>
    <font>
      <b/>
      <sz val="6"/>
      <color indexed="1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Continuous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 applyAlignment="1">
      <alignment horizontal="centerContinuous"/>
    </xf>
    <xf numFmtId="0" fontId="6" fillId="0" borderId="0" xfId="0" applyFont="1"/>
    <xf numFmtId="0" fontId="5" fillId="0" borderId="0" xfId="0" applyFont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4" xfId="0" applyFont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/>
    <xf numFmtId="0" fontId="2" fillId="0" borderId="16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3" fontId="2" fillId="0" borderId="0" xfId="0" applyNumberFormat="1" applyFont="1"/>
    <xf numFmtId="3" fontId="0" fillId="0" borderId="0" xfId="0" applyNumberFormat="1"/>
    <xf numFmtId="0" fontId="8" fillId="0" borderId="0" xfId="0" applyFont="1"/>
    <xf numFmtId="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/>
    </xf>
    <xf numFmtId="3" fontId="2" fillId="0" borderId="8" xfId="0" applyNumberFormat="1" applyFont="1" applyBorder="1"/>
    <xf numFmtId="4" fontId="9" fillId="0" borderId="12" xfId="0" applyNumberFormat="1" applyFont="1" applyBorder="1" applyAlignment="1">
      <alignment vertic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12" xfId="2" applyNumberFormat="1" applyFont="1" applyBorder="1" applyAlignment="1">
      <alignment horizontal="center"/>
    </xf>
    <xf numFmtId="43" fontId="12" fillId="0" borderId="8" xfId="2" applyNumberFormat="1" applyFont="1" applyBorder="1" applyAlignment="1">
      <alignment horizontal="center"/>
    </xf>
    <xf numFmtId="0" fontId="12" fillId="0" borderId="12" xfId="0" applyFont="1" applyFill="1" applyBorder="1"/>
    <xf numFmtId="3" fontId="12" fillId="0" borderId="12" xfId="0" applyNumberFormat="1" applyFont="1" applyFill="1" applyBorder="1"/>
    <xf numFmtId="43" fontId="12" fillId="0" borderId="12" xfId="2" applyNumberFormat="1" applyFont="1" applyFill="1" applyBorder="1"/>
    <xf numFmtId="43" fontId="12" fillId="0" borderId="12" xfId="2" applyNumberFormat="1" applyFont="1" applyBorder="1"/>
    <xf numFmtId="0" fontId="12" fillId="0" borderId="12" xfId="0" applyFont="1" applyBorder="1" applyAlignment="1">
      <alignment vertical="center" wrapText="1"/>
    </xf>
    <xf numFmtId="43" fontId="12" fillId="0" borderId="12" xfId="2" applyNumberFormat="1" applyFont="1" applyBorder="1" applyAlignment="1">
      <alignment vertical="center"/>
    </xf>
    <xf numFmtId="43" fontId="13" fillId="0" borderId="12" xfId="2" applyNumberFormat="1" applyFont="1" applyFill="1" applyBorder="1"/>
    <xf numFmtId="3" fontId="13" fillId="0" borderId="12" xfId="0" applyNumberFormat="1" applyFont="1" applyFill="1" applyBorder="1"/>
    <xf numFmtId="3" fontId="2" fillId="0" borderId="12" xfId="0" applyNumberFormat="1" applyFont="1" applyFill="1" applyBorder="1"/>
    <xf numFmtId="3" fontId="2" fillId="0" borderId="11" xfId="0" applyNumberFormat="1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22" xfId="0" applyFont="1" applyBorder="1"/>
    <xf numFmtId="0" fontId="13" fillId="0" borderId="0" xfId="0" applyFont="1" applyFill="1" applyBorder="1"/>
    <xf numFmtId="0" fontId="12" fillId="0" borderId="0" xfId="0" applyFont="1"/>
    <xf numFmtId="0" fontId="18" fillId="0" borderId="0" xfId="0" applyFont="1" applyBorder="1"/>
    <xf numFmtId="4" fontId="18" fillId="0" borderId="0" xfId="0" applyNumberFormat="1" applyFont="1" applyBorder="1"/>
    <xf numFmtId="0" fontId="13" fillId="0" borderId="0" xfId="0" applyFont="1" applyAlignment="1">
      <alignment horizontal="center" wrapText="1"/>
    </xf>
    <xf numFmtId="0" fontId="19" fillId="0" borderId="0" xfId="0" applyFont="1"/>
    <xf numFmtId="0" fontId="13" fillId="0" borderId="0" xfId="0" applyFo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2" fillId="0" borderId="0" xfId="0" applyFont="1" applyAlignment="1">
      <alignment vertical="center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12" fillId="0" borderId="4" xfId="0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/>
    </xf>
    <xf numFmtId="43" fontId="12" fillId="0" borderId="4" xfId="2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/>
    </xf>
    <xf numFmtId="3" fontId="5" fillId="0" borderId="0" xfId="0" applyNumberFormat="1" applyFont="1" applyBorder="1"/>
    <xf numFmtId="43" fontId="12" fillId="0" borderId="0" xfId="2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2" fillId="0" borderId="0" xfId="0" applyFont="1" applyFill="1"/>
    <xf numFmtId="0" fontId="22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2" fillId="0" borderId="0" xfId="0" applyFont="1" applyAlignment="1">
      <alignment horizontal="center"/>
    </xf>
    <xf numFmtId="0" fontId="22" fillId="3" borderId="14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0" borderId="14" xfId="0" applyFont="1" applyBorder="1"/>
    <xf numFmtId="3" fontId="22" fillId="0" borderId="12" xfId="0" applyNumberFormat="1" applyFont="1" applyBorder="1"/>
    <xf numFmtId="3" fontId="22" fillId="0" borderId="0" xfId="0" applyNumberFormat="1" applyFont="1"/>
    <xf numFmtId="0" fontId="22" fillId="0" borderId="14" xfId="0" applyFont="1" applyBorder="1" applyAlignment="1"/>
    <xf numFmtId="0" fontId="22" fillId="0" borderId="12" xfId="0" applyFont="1" applyBorder="1"/>
    <xf numFmtId="3" fontId="22" fillId="0" borderId="13" xfId="0" applyNumberFormat="1" applyFont="1" applyBorder="1"/>
    <xf numFmtId="0" fontId="22" fillId="0" borderId="15" xfId="0" applyFont="1" applyBorder="1"/>
    <xf numFmtId="3" fontId="22" fillId="0" borderId="11" xfId="0" applyNumberFormat="1" applyFont="1" applyBorder="1"/>
    <xf numFmtId="0" fontId="23" fillId="0" borderId="8" xfId="0" applyFont="1" applyBorder="1" applyAlignment="1">
      <alignment horizontal="right"/>
    </xf>
    <xf numFmtId="3" fontId="22" fillId="0" borderId="8" xfId="0" applyNumberFormat="1" applyFont="1" applyBorder="1"/>
    <xf numFmtId="3" fontId="23" fillId="0" borderId="8" xfId="0" applyNumberFormat="1" applyFont="1" applyBorder="1"/>
    <xf numFmtId="43" fontId="2" fillId="0" borderId="11" xfId="2" applyNumberFormat="1" applyFont="1" applyBorder="1" applyAlignment="1">
      <alignment horizontal="center"/>
    </xf>
    <xf numFmtId="3" fontId="2" fillId="0" borderId="14" xfId="0" applyNumberFormat="1" applyFont="1" applyFill="1" applyBorder="1"/>
    <xf numFmtId="0" fontId="0" fillId="0" borderId="0" xfId="0" applyBorder="1"/>
    <xf numFmtId="3" fontId="9" fillId="0" borderId="31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Border="1"/>
    <xf numFmtId="0" fontId="9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2" fillId="0" borderId="0" xfId="0" applyNumberFormat="1" applyFont="1" applyBorder="1"/>
    <xf numFmtId="0" fontId="2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13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9" fillId="0" borderId="0" xfId="0" applyFont="1" applyBorder="1"/>
    <xf numFmtId="0" fontId="13" fillId="0" borderId="0" xfId="0" applyFont="1" applyBorder="1"/>
    <xf numFmtId="0" fontId="12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43" fontId="2" fillId="0" borderId="8" xfId="2" applyNumberFormat="1" applyFont="1" applyBorder="1" applyAlignment="1">
      <alignment horizontal="center"/>
    </xf>
    <xf numFmtId="3" fontId="2" fillId="0" borderId="8" xfId="0" applyNumberFormat="1" applyFont="1" applyFill="1" applyBorder="1"/>
    <xf numFmtId="4" fontId="18" fillId="0" borderId="0" xfId="0" applyNumberFormat="1" applyFont="1" applyBorder="1" applyAlignment="1">
      <alignment horizontal="center"/>
    </xf>
    <xf numFmtId="0" fontId="0" fillId="0" borderId="14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0" fontId="27" fillId="0" borderId="27" xfId="0" applyFont="1" applyBorder="1" applyAlignment="1">
      <alignment wrapText="1"/>
    </xf>
    <xf numFmtId="0" fontId="16" fillId="0" borderId="0" xfId="0" applyFont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Alignment="1">
      <alignment horizontal="centerContinuous"/>
    </xf>
    <xf numFmtId="43" fontId="2" fillId="0" borderId="7" xfId="2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3" fillId="0" borderId="12" xfId="0" applyFont="1" applyFill="1" applyBorder="1"/>
    <xf numFmtId="0" fontId="2" fillId="0" borderId="0" xfId="0" applyFont="1" applyFill="1" applyBorder="1" applyAlignment="1">
      <alignment horizontal="right"/>
    </xf>
    <xf numFmtId="4" fontId="12" fillId="0" borderId="13" xfId="0" applyNumberFormat="1" applyFont="1" applyFill="1" applyBorder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Continuous"/>
    </xf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vertical="center"/>
    </xf>
    <xf numFmtId="4" fontId="0" fillId="0" borderId="0" xfId="0" applyNumberFormat="1" applyAlignment="1">
      <alignment horizontal="centerContinuous"/>
    </xf>
    <xf numFmtId="4" fontId="9" fillId="0" borderId="18" xfId="0" applyNumberFormat="1" applyFont="1" applyBorder="1" applyAlignment="1">
      <alignment vertical="center"/>
    </xf>
    <xf numFmtId="4" fontId="12" fillId="0" borderId="19" xfId="0" applyNumberFormat="1" applyFont="1" applyFill="1" applyBorder="1"/>
    <xf numFmtId="4" fontId="12" fillId="0" borderId="2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 vertical="center" wrapText="1"/>
    </xf>
    <xf numFmtId="4" fontId="19" fillId="0" borderId="28" xfId="0" applyNumberFormat="1" applyFont="1" applyFill="1" applyBorder="1"/>
    <xf numFmtId="4" fontId="19" fillId="0" borderId="0" xfId="0" applyNumberFormat="1" applyFont="1" applyFill="1" applyBorder="1"/>
    <xf numFmtId="4" fontId="13" fillId="0" borderId="28" xfId="0" applyNumberFormat="1" applyFont="1" applyFill="1" applyBorder="1"/>
    <xf numFmtId="4" fontId="13" fillId="0" borderId="0" xfId="0" applyNumberFormat="1" applyFont="1" applyFill="1" applyBorder="1"/>
    <xf numFmtId="4" fontId="13" fillId="0" borderId="29" xfId="0" applyNumberFormat="1" applyFont="1" applyFill="1" applyBorder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13" fillId="0" borderId="13" xfId="0" applyNumberFormat="1" applyFont="1" applyFill="1" applyBorder="1"/>
    <xf numFmtId="3" fontId="12" fillId="0" borderId="13" xfId="0" applyNumberFormat="1" applyFont="1" applyFill="1" applyBorder="1"/>
    <xf numFmtId="3" fontId="12" fillId="0" borderId="12" xfId="0" applyNumberFormat="1" applyFont="1" applyFill="1" applyBorder="1" applyAlignment="1">
      <alignment horizontal="right"/>
    </xf>
    <xf numFmtId="3" fontId="10" fillId="0" borderId="1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2" xfId="0" applyNumberFormat="1" applyFont="1" applyBorder="1"/>
    <xf numFmtId="3" fontId="12" fillId="0" borderId="12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 vertical="center"/>
    </xf>
    <xf numFmtId="3" fontId="12" fillId="0" borderId="19" xfId="0" applyNumberFormat="1" applyFont="1" applyFill="1" applyBorder="1"/>
    <xf numFmtId="3" fontId="13" fillId="0" borderId="19" xfId="0" applyNumberFormat="1" applyFont="1" applyFill="1" applyBorder="1"/>
    <xf numFmtId="3" fontId="10" fillId="0" borderId="19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left"/>
    </xf>
    <xf numFmtId="0" fontId="13" fillId="0" borderId="23" xfId="0" applyFont="1" applyBorder="1" applyAlignment="1">
      <alignment horizontal="center" wrapText="1"/>
    </xf>
    <xf numFmtId="4" fontId="16" fillId="0" borderId="0" xfId="0" applyNumberFormat="1" applyFont="1"/>
    <xf numFmtId="0" fontId="13" fillId="0" borderId="2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7" fillId="0" borderId="27" xfId="0" applyFont="1" applyBorder="1" applyAlignment="1">
      <alignment horizontal="center" wrapText="1"/>
    </xf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7" fillId="0" borderId="33" xfId="0" applyFont="1" applyBorder="1" applyAlignment="1">
      <alignment horizontal="center" wrapText="1"/>
    </xf>
    <xf numFmtId="4" fontId="24" fillId="0" borderId="34" xfId="0" applyNumberFormat="1" applyFont="1" applyBorder="1" applyAlignment="1"/>
    <xf numFmtId="4" fontId="24" fillId="0" borderId="9" xfId="0" applyNumberFormat="1" applyFont="1" applyBorder="1" applyAlignment="1"/>
    <xf numFmtId="0" fontId="18" fillId="0" borderId="33" xfId="0" applyFont="1" applyBorder="1" applyAlignment="1">
      <alignment horizontal="center"/>
    </xf>
    <xf numFmtId="4" fontId="13" fillId="0" borderId="35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wrapText="1"/>
    </xf>
    <xf numFmtId="0" fontId="27" fillId="0" borderId="27" xfId="0" applyFont="1" applyFill="1" applyBorder="1" applyAlignment="1">
      <alignment horizontal="center" wrapText="1"/>
    </xf>
    <xf numFmtId="43" fontId="12" fillId="0" borderId="12" xfId="2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0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4" fontId="24" fillId="0" borderId="36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18" fillId="0" borderId="30" xfId="0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18" fillId="0" borderId="25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59</xdr:row>
      <xdr:rowOff>76200</xdr:rowOff>
    </xdr:from>
    <xdr:to>
      <xdr:col>7</xdr:col>
      <xdr:colOff>504825</xdr:colOff>
      <xdr:row>64</xdr:row>
      <xdr:rowOff>133350</xdr:rowOff>
    </xdr:to>
    <xdr:sp macro="" textlink="">
      <xdr:nvSpPr>
        <xdr:cNvPr id="2" name="1 CuadroTexto"/>
        <xdr:cNvSpPr txBox="1"/>
      </xdr:nvSpPr>
      <xdr:spPr>
        <a:xfrm>
          <a:off x="3714750" y="10477500"/>
          <a:ext cx="32099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C.P. LUCIA  IVETTE YANEZ QUINTANAR</a:t>
          </a:r>
        </a:p>
        <a:p>
          <a:pPr algn="ctr"/>
          <a:r>
            <a:rPr lang="es-MX" sz="1100" b="0">
              <a:ln>
                <a:noFill/>
              </a:ln>
            </a:rPr>
            <a:t>Dirección de Planeación y Administración</a:t>
          </a:r>
        </a:p>
      </xdr:txBody>
    </xdr:sp>
    <xdr:clientData/>
  </xdr:twoCellAnchor>
  <xdr:twoCellAnchor>
    <xdr:from>
      <xdr:col>0</xdr:col>
      <xdr:colOff>0</xdr:colOff>
      <xdr:row>59</xdr:row>
      <xdr:rowOff>66675</xdr:rowOff>
    </xdr:from>
    <xdr:to>
      <xdr:col>3</xdr:col>
      <xdr:colOff>285750</xdr:colOff>
      <xdr:row>64</xdr:row>
      <xdr:rowOff>123825</xdr:rowOff>
    </xdr:to>
    <xdr:sp macro="" textlink="">
      <xdr:nvSpPr>
        <xdr:cNvPr id="3" name="2 CuadroTexto"/>
        <xdr:cNvSpPr txBox="1"/>
      </xdr:nvSpPr>
      <xdr:spPr>
        <a:xfrm>
          <a:off x="0" y="10467975"/>
          <a:ext cx="32099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LIC.</a:t>
          </a:r>
          <a:r>
            <a:rPr lang="es-MX" sz="1100" b="1" baseline="0">
              <a:ln>
                <a:noFill/>
              </a:ln>
            </a:rPr>
            <a:t> JULIO CESAR GUTIÉRREZ ACUÑA</a:t>
          </a:r>
          <a:endParaRPr lang="es-MX" sz="1100" b="1">
            <a:ln>
              <a:noFill/>
            </a:ln>
          </a:endParaRPr>
        </a:p>
        <a:p>
          <a:pPr algn="ctr"/>
          <a:r>
            <a:rPr lang="es-MX" sz="1100" b="0">
              <a:ln>
                <a:noFill/>
              </a:ln>
            </a:rPr>
            <a:t>Director General</a:t>
          </a:r>
        </a:p>
        <a:p>
          <a:pPr algn="ctr"/>
          <a:endParaRPr lang="es-MX" sz="1100" b="0">
            <a:ln>
              <a:noFill/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112</xdr:row>
      <xdr:rowOff>19050</xdr:rowOff>
    </xdr:from>
    <xdr:to>
      <xdr:col>7</xdr:col>
      <xdr:colOff>857250</xdr:colOff>
      <xdr:row>116</xdr:row>
      <xdr:rowOff>152400</xdr:rowOff>
    </xdr:to>
    <xdr:sp macro="" textlink="">
      <xdr:nvSpPr>
        <xdr:cNvPr id="2" name="1 CuadroTexto"/>
        <xdr:cNvSpPr txBox="1"/>
      </xdr:nvSpPr>
      <xdr:spPr>
        <a:xfrm>
          <a:off x="5286375" y="22059900"/>
          <a:ext cx="32099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C.P. LUCIA  IVETTE YANEZ QUINTANAR</a:t>
          </a:r>
        </a:p>
        <a:p>
          <a:pPr algn="ctr"/>
          <a:r>
            <a:rPr lang="es-MX" sz="1100" b="0">
              <a:ln>
                <a:noFill/>
              </a:ln>
            </a:rPr>
            <a:t>Directora</a:t>
          </a:r>
          <a:r>
            <a:rPr lang="es-MX" sz="1100" b="0" baseline="0">
              <a:ln>
                <a:noFill/>
              </a:ln>
            </a:rPr>
            <a:t> </a:t>
          </a:r>
          <a:r>
            <a:rPr lang="es-MX" sz="1100" b="0">
              <a:ln>
                <a:noFill/>
              </a:ln>
            </a:rPr>
            <a:t> de Planeación y Administración</a:t>
          </a:r>
        </a:p>
        <a:p>
          <a:pPr algn="ctr"/>
          <a:endParaRPr lang="es-MX" sz="1100" b="0">
            <a:ln>
              <a:noFill/>
            </a:ln>
          </a:endParaRPr>
        </a:p>
      </xdr:txBody>
    </xdr:sp>
    <xdr:clientData/>
  </xdr:twoCellAnchor>
  <xdr:twoCellAnchor>
    <xdr:from>
      <xdr:col>0</xdr:col>
      <xdr:colOff>123825</xdr:colOff>
      <xdr:row>112</xdr:row>
      <xdr:rowOff>19050</xdr:rowOff>
    </xdr:from>
    <xdr:to>
      <xdr:col>2</xdr:col>
      <xdr:colOff>228600</xdr:colOff>
      <xdr:row>116</xdr:row>
      <xdr:rowOff>152400</xdr:rowOff>
    </xdr:to>
    <xdr:sp macro="" textlink="">
      <xdr:nvSpPr>
        <xdr:cNvPr id="3" name="2 CuadroTexto"/>
        <xdr:cNvSpPr txBox="1"/>
      </xdr:nvSpPr>
      <xdr:spPr>
        <a:xfrm>
          <a:off x="123825" y="22059900"/>
          <a:ext cx="32099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LIC.</a:t>
          </a:r>
          <a:r>
            <a:rPr lang="es-MX" sz="1100" b="1" baseline="0">
              <a:ln>
                <a:noFill/>
              </a:ln>
            </a:rPr>
            <a:t> JULIO CESAR GUTIÉRREZ ACUÑA</a:t>
          </a:r>
          <a:endParaRPr lang="es-MX" sz="1100" b="1">
            <a:ln>
              <a:noFill/>
            </a:ln>
          </a:endParaRPr>
        </a:p>
        <a:p>
          <a:pPr algn="ctr"/>
          <a:r>
            <a:rPr lang="es-MX" sz="1100" b="0">
              <a:ln>
                <a:noFill/>
              </a:ln>
            </a:rPr>
            <a:t>Director General</a:t>
          </a:r>
        </a:p>
        <a:p>
          <a:pPr algn="ctr"/>
          <a:endParaRPr lang="es-MX" sz="1100" b="0">
            <a:ln>
              <a:noFill/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23</xdr:row>
      <xdr:rowOff>95250</xdr:rowOff>
    </xdr:from>
    <xdr:to>
      <xdr:col>4</xdr:col>
      <xdr:colOff>647700</xdr:colOff>
      <xdr:row>28</xdr:row>
      <xdr:rowOff>38100</xdr:rowOff>
    </xdr:to>
    <xdr:sp macro="" textlink="">
      <xdr:nvSpPr>
        <xdr:cNvPr id="2" name="1 CuadroTexto"/>
        <xdr:cNvSpPr txBox="1"/>
      </xdr:nvSpPr>
      <xdr:spPr>
        <a:xfrm>
          <a:off x="3743325" y="4638675"/>
          <a:ext cx="32099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C.P. LUCIA  IVETTE YANEZ QUINTANAR</a:t>
          </a:r>
        </a:p>
        <a:p>
          <a:pPr algn="ctr"/>
          <a:r>
            <a:rPr lang="es-MX" sz="1100" b="0">
              <a:ln>
                <a:noFill/>
              </a:ln>
            </a:rPr>
            <a:t>Dirección de Planeación y Administración</a:t>
          </a:r>
        </a:p>
      </xdr:txBody>
    </xdr:sp>
    <xdr:clientData/>
  </xdr:twoCellAnchor>
  <xdr:twoCellAnchor>
    <xdr:from>
      <xdr:col>0</xdr:col>
      <xdr:colOff>219075</xdr:colOff>
      <xdr:row>23</xdr:row>
      <xdr:rowOff>85725</xdr:rowOff>
    </xdr:from>
    <xdr:to>
      <xdr:col>1</xdr:col>
      <xdr:colOff>1962150</xdr:colOff>
      <xdr:row>28</xdr:row>
      <xdr:rowOff>0</xdr:rowOff>
    </xdr:to>
    <xdr:sp macro="" textlink="">
      <xdr:nvSpPr>
        <xdr:cNvPr id="3" name="2 CuadroTexto"/>
        <xdr:cNvSpPr txBox="1"/>
      </xdr:nvSpPr>
      <xdr:spPr>
        <a:xfrm>
          <a:off x="219075" y="4629150"/>
          <a:ext cx="250507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LIC.</a:t>
          </a:r>
          <a:r>
            <a:rPr lang="es-MX" sz="1100" b="1" baseline="0">
              <a:ln>
                <a:noFill/>
              </a:ln>
            </a:rPr>
            <a:t> JULIO CESAR GUTIÉRREZ ACUÑA</a:t>
          </a:r>
          <a:endParaRPr lang="es-MX" sz="1100" b="1">
            <a:ln>
              <a:noFill/>
            </a:ln>
          </a:endParaRPr>
        </a:p>
        <a:p>
          <a:pPr algn="ctr"/>
          <a:r>
            <a:rPr lang="es-MX" sz="1100" b="0">
              <a:ln>
                <a:noFill/>
              </a:ln>
            </a:rPr>
            <a:t>Director General</a:t>
          </a:r>
        </a:p>
        <a:p>
          <a:pPr algn="ctr"/>
          <a:endParaRPr lang="es-MX" sz="1100" b="0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topLeftCell="E1" workbookViewId="0">
      <selection activeCell="I25" sqref="I25"/>
    </sheetView>
  </sheetViews>
  <sheetFormatPr baseColWidth="10" defaultRowHeight="12.75"/>
  <cols>
    <col min="2" max="2" width="17.7109375" customWidth="1"/>
    <col min="3" max="6" width="14.7109375" customWidth="1"/>
    <col min="7" max="7" width="8.28515625" customWidth="1"/>
    <col min="8" max="9" width="11.42578125" customWidth="1"/>
    <col min="10" max="10" width="19.5703125" customWidth="1"/>
    <col min="11" max="11" width="14.7109375" hidden="1" customWidth="1"/>
    <col min="12" max="12" width="20.140625" hidden="1" customWidth="1"/>
    <col min="13" max="13" width="20.140625" customWidth="1"/>
  </cols>
  <sheetData>
    <row r="1" spans="2:13">
      <c r="B1" s="46"/>
      <c r="C1" s="46"/>
      <c r="D1" s="46"/>
      <c r="E1" s="46"/>
      <c r="F1" s="46"/>
      <c r="G1" s="47" t="s">
        <v>15</v>
      </c>
      <c r="K1" s="46"/>
    </row>
    <row r="2" spans="2:13">
      <c r="B2" s="245" t="s">
        <v>28</v>
      </c>
      <c r="C2" s="245"/>
      <c r="D2" s="245"/>
      <c r="E2" s="245"/>
      <c r="F2" s="245"/>
      <c r="G2" s="245"/>
    </row>
    <row r="3" spans="2:13">
      <c r="B3" s="245" t="s">
        <v>13</v>
      </c>
      <c r="C3" s="245"/>
      <c r="D3" s="245"/>
      <c r="E3" s="245"/>
      <c r="F3" s="245"/>
      <c r="G3" s="245"/>
    </row>
    <row r="4" spans="2:13">
      <c r="B4" s="245" t="s">
        <v>8</v>
      </c>
      <c r="C4" s="245"/>
      <c r="D4" s="245"/>
      <c r="E4" s="245"/>
      <c r="F4" s="245"/>
      <c r="G4" s="245"/>
    </row>
    <row r="5" spans="2:13">
      <c r="B5" s="48"/>
      <c r="C5" s="48"/>
      <c r="D5" s="48"/>
      <c r="E5" s="48"/>
      <c r="F5" s="48"/>
      <c r="G5" s="48"/>
      <c r="K5" s="236"/>
    </row>
    <row r="6" spans="2:13" ht="13.5" customHeight="1" thickBot="1">
      <c r="B6" s="49"/>
      <c r="C6" s="46"/>
      <c r="D6" s="46"/>
      <c r="E6" s="241" t="s">
        <v>155</v>
      </c>
      <c r="F6" s="241"/>
      <c r="G6" s="241"/>
    </row>
    <row r="7" spans="2:13" ht="14.25" thickTop="1" thickBot="1">
      <c r="B7" s="246" t="s">
        <v>29</v>
      </c>
      <c r="C7" s="247"/>
      <c r="D7" s="247"/>
      <c r="E7" s="247"/>
      <c r="F7" s="247"/>
      <c r="G7" s="248"/>
    </row>
    <row r="8" spans="2:13" ht="15.75" customHeight="1" thickTop="1">
      <c r="B8" s="1"/>
      <c r="C8" s="7"/>
      <c r="D8" s="7"/>
      <c r="E8" s="7"/>
      <c r="F8" s="7"/>
      <c r="G8" s="7"/>
      <c r="K8" s="7"/>
    </row>
    <row r="9" spans="2:13">
      <c r="B9" s="2" t="s">
        <v>4</v>
      </c>
      <c r="E9" s="14"/>
      <c r="F9" s="1"/>
      <c r="K9" s="1"/>
    </row>
    <row r="10" spans="2:13">
      <c r="B10" s="239" t="s">
        <v>0</v>
      </c>
      <c r="C10" s="243" t="s">
        <v>20</v>
      </c>
      <c r="D10" s="239" t="s">
        <v>7</v>
      </c>
      <c r="E10" s="18"/>
      <c r="F10" s="19"/>
      <c r="G10" s="239" t="s">
        <v>21</v>
      </c>
      <c r="K10" s="19"/>
    </row>
    <row r="11" spans="2:13">
      <c r="B11" s="240"/>
      <c r="C11" s="244"/>
      <c r="D11" s="240"/>
      <c r="E11" s="20" t="s">
        <v>51</v>
      </c>
      <c r="F11" s="20" t="s">
        <v>1</v>
      </c>
      <c r="G11" s="240"/>
      <c r="K11" s="20" t="s">
        <v>1</v>
      </c>
    </row>
    <row r="12" spans="2:13" ht="26.25" customHeight="1">
      <c r="B12" s="87"/>
      <c r="C12" s="21"/>
      <c r="D12" s="22"/>
      <c r="E12" s="23"/>
      <c r="F12" s="23"/>
      <c r="G12" s="24"/>
      <c r="K12" s="23"/>
    </row>
    <row r="13" spans="2:13" ht="17.100000000000001" customHeight="1">
      <c r="B13" s="25" t="s">
        <v>25</v>
      </c>
      <c r="C13" s="32">
        <v>0</v>
      </c>
      <c r="D13" s="32">
        <v>0</v>
      </c>
      <c r="E13" s="32">
        <f>SUM(F13-K13)</f>
        <v>0</v>
      </c>
      <c r="F13" s="60">
        <v>0</v>
      </c>
      <c r="G13" s="50">
        <v>0</v>
      </c>
      <c r="H13" s="36"/>
      <c r="I13" s="36"/>
      <c r="K13" s="60">
        <v>0</v>
      </c>
    </row>
    <row r="14" spans="2:13" ht="17.100000000000001" customHeight="1">
      <c r="B14" s="27" t="s">
        <v>26</v>
      </c>
      <c r="C14" s="32">
        <v>27857000</v>
      </c>
      <c r="D14" s="32">
        <v>27857000</v>
      </c>
      <c r="E14" s="32">
        <f>SUM(F14-K14)</f>
        <v>1799654.2199999997</v>
      </c>
      <c r="F14" s="60">
        <v>6074378.6799999997</v>
      </c>
      <c r="G14" s="50">
        <f>F14*100/D14</f>
        <v>21.805573751660265</v>
      </c>
      <c r="H14" s="36"/>
      <c r="I14" s="36"/>
      <c r="K14" s="60">
        <v>4274724.46</v>
      </c>
    </row>
    <row r="15" spans="2:13" ht="17.100000000000001" customHeight="1">
      <c r="B15" s="26" t="s">
        <v>2</v>
      </c>
      <c r="C15" s="33">
        <v>12000</v>
      </c>
      <c r="D15" s="33">
        <v>12000</v>
      </c>
      <c r="E15" s="32">
        <f t="shared" ref="E15:E16" si="0">SUM(F15-K15)</f>
        <v>0</v>
      </c>
      <c r="F15" s="60">
        <v>0</v>
      </c>
      <c r="G15" s="50">
        <f t="shared" ref="G15:G16" si="1">F15*100/D15</f>
        <v>0</v>
      </c>
      <c r="H15" s="36"/>
      <c r="I15" s="36"/>
      <c r="J15" s="110"/>
      <c r="K15" s="60">
        <v>0</v>
      </c>
      <c r="L15" s="110"/>
      <c r="M15" s="110"/>
    </row>
    <row r="16" spans="2:13" ht="17.100000000000001" customHeight="1">
      <c r="B16" s="28" t="s">
        <v>6</v>
      </c>
      <c r="C16" s="34">
        <v>0</v>
      </c>
      <c r="D16" s="61">
        <v>380978.42</v>
      </c>
      <c r="E16" s="34">
        <f t="shared" si="0"/>
        <v>209661.49</v>
      </c>
      <c r="F16" s="61">
        <v>380978.42</v>
      </c>
      <c r="G16" s="108">
        <f t="shared" si="1"/>
        <v>100</v>
      </c>
      <c r="J16" s="110"/>
      <c r="K16" s="61">
        <v>171316.93</v>
      </c>
      <c r="L16" s="110"/>
      <c r="M16" s="110"/>
    </row>
    <row r="17" spans="2:13" ht="8.25" customHeight="1">
      <c r="B17" s="30"/>
      <c r="C17" s="35"/>
      <c r="D17" s="35"/>
      <c r="E17" s="35"/>
      <c r="F17" s="35"/>
      <c r="G17" s="30"/>
      <c r="J17" s="110"/>
      <c r="K17" s="35"/>
      <c r="L17" s="110"/>
      <c r="M17" s="110"/>
    </row>
    <row r="18" spans="2:13">
      <c r="B18" s="41" t="s">
        <v>3</v>
      </c>
      <c r="C18" s="42">
        <f>SUM(C13:C16)</f>
        <v>27869000</v>
      </c>
      <c r="D18" s="42">
        <f>SUM(D13:D16)</f>
        <v>28249978.420000002</v>
      </c>
      <c r="E18" s="42">
        <f>SUM(E13:E16)</f>
        <v>2009315.7099999997</v>
      </c>
      <c r="F18" s="42">
        <f>SUM(F13:F16)</f>
        <v>6455357.0999999996</v>
      </c>
      <c r="G18" s="142">
        <f>F18*100/D18</f>
        <v>22.850839048534748</v>
      </c>
      <c r="J18" s="110"/>
      <c r="K18" s="42">
        <f>SUM(K13:K16)</f>
        <v>4446041.3899999997</v>
      </c>
      <c r="L18" s="110"/>
      <c r="M18" s="110"/>
    </row>
    <row r="19" spans="2:13" ht="12" customHeight="1">
      <c r="B19" s="17"/>
      <c r="C19" s="17"/>
      <c r="D19" s="17"/>
      <c r="E19" s="17"/>
      <c r="F19" s="17"/>
      <c r="G19" s="17"/>
      <c r="J19" s="110"/>
      <c r="K19" s="17"/>
      <c r="L19" s="110"/>
      <c r="M19" s="110"/>
    </row>
    <row r="20" spans="2:13">
      <c r="B20" s="2" t="s">
        <v>24</v>
      </c>
      <c r="C20" s="17"/>
      <c r="D20" s="17"/>
      <c r="E20" s="17"/>
      <c r="F20" s="17"/>
      <c r="G20" s="17"/>
      <c r="J20" s="110"/>
      <c r="K20" s="17"/>
      <c r="L20" s="110"/>
      <c r="M20" s="110"/>
    </row>
    <row r="21" spans="2:13">
      <c r="B21" s="239" t="s">
        <v>0</v>
      </c>
      <c r="C21" s="243" t="s">
        <v>20</v>
      </c>
      <c r="D21" s="239" t="s">
        <v>7</v>
      </c>
      <c r="E21" s="18"/>
      <c r="F21" s="19"/>
      <c r="G21" s="239" t="s">
        <v>22</v>
      </c>
      <c r="J21" s="110"/>
      <c r="K21" s="19"/>
      <c r="L21" s="110"/>
      <c r="M21" s="110"/>
    </row>
    <row r="22" spans="2:13">
      <c r="B22" s="242"/>
      <c r="C22" s="244"/>
      <c r="D22" s="240"/>
      <c r="E22" s="20" t="s">
        <v>51</v>
      </c>
      <c r="F22" s="20" t="s">
        <v>1</v>
      </c>
      <c r="G22" s="240"/>
      <c r="K22" s="20" t="s">
        <v>1</v>
      </c>
    </row>
    <row r="23" spans="2:13" ht="17.100000000000001" customHeight="1">
      <c r="B23" s="31" t="s">
        <v>5</v>
      </c>
      <c r="C23" s="31"/>
      <c r="D23" s="31"/>
      <c r="E23" s="31"/>
      <c r="F23" s="31"/>
      <c r="G23" s="31"/>
      <c r="K23" s="31"/>
    </row>
    <row r="24" spans="2:13" ht="17.100000000000001" customHeight="1">
      <c r="B24" s="25">
        <v>1000</v>
      </c>
      <c r="C24" s="32">
        <v>10857000</v>
      </c>
      <c r="D24" s="32">
        <v>10857000</v>
      </c>
      <c r="E24" s="60">
        <f>SUM(F24-K24)</f>
        <v>856953.16999999993</v>
      </c>
      <c r="F24" s="60">
        <v>4453769.87</v>
      </c>
      <c r="G24" s="50">
        <f>F24*100/D24</f>
        <v>41.02210435663627</v>
      </c>
      <c r="H24" s="109"/>
      <c r="I24" s="152"/>
      <c r="K24" s="60">
        <v>3596816.7</v>
      </c>
    </row>
    <row r="25" spans="2:13" ht="17.100000000000001" customHeight="1">
      <c r="B25" s="25">
        <v>2000</v>
      </c>
      <c r="C25" s="32">
        <v>1837867</v>
      </c>
      <c r="D25" s="32">
        <v>1875805</v>
      </c>
      <c r="E25" s="32">
        <f t="shared" ref="E25:E29" si="2">SUM(F25-K25)</f>
        <v>89005.129999999976</v>
      </c>
      <c r="F25" s="32">
        <v>280498.53999999998</v>
      </c>
      <c r="G25" s="50">
        <f t="shared" ref="G25:G28" si="3">F25*100/D25</f>
        <v>14.953502096433263</v>
      </c>
      <c r="K25" s="32">
        <v>191493.41</v>
      </c>
    </row>
    <row r="26" spans="2:13" ht="17.100000000000001" customHeight="1">
      <c r="B26" s="25">
        <v>3000</v>
      </c>
      <c r="C26" s="32">
        <v>8510030</v>
      </c>
      <c r="D26" s="32">
        <v>8787573</v>
      </c>
      <c r="E26" s="32">
        <f t="shared" si="2"/>
        <v>194494.22999999998</v>
      </c>
      <c r="F26" s="32">
        <v>963871.44</v>
      </c>
      <c r="G26" s="50">
        <f t="shared" si="3"/>
        <v>10.968573916825498</v>
      </c>
      <c r="K26" s="32">
        <v>769377.21</v>
      </c>
    </row>
    <row r="27" spans="2:13" ht="17.100000000000001" customHeight="1">
      <c r="B27" s="25">
        <v>4000</v>
      </c>
      <c r="C27" s="32">
        <v>6450000</v>
      </c>
      <c r="D27" s="32">
        <v>6450000</v>
      </c>
      <c r="E27" s="32">
        <f t="shared" si="2"/>
        <v>94200</v>
      </c>
      <c r="F27" s="32">
        <v>474300</v>
      </c>
      <c r="G27" s="50">
        <f t="shared" si="3"/>
        <v>7.3534883720930235</v>
      </c>
      <c r="K27" s="32">
        <v>380100</v>
      </c>
    </row>
    <row r="28" spans="2:13" ht="17.100000000000001" customHeight="1">
      <c r="B28" s="25">
        <v>5000</v>
      </c>
      <c r="C28" s="32">
        <v>214103</v>
      </c>
      <c r="D28" s="32">
        <v>279600</v>
      </c>
      <c r="E28" s="32">
        <f t="shared" si="2"/>
        <v>3066.9799999999959</v>
      </c>
      <c r="F28" s="32">
        <v>64620.06</v>
      </c>
      <c r="G28" s="50">
        <f t="shared" si="3"/>
        <v>23.111609442060086</v>
      </c>
      <c r="K28" s="32">
        <v>61553.08</v>
      </c>
    </row>
    <row r="29" spans="2:13" ht="17.100000000000001" customHeight="1">
      <c r="B29" s="26">
        <v>6000</v>
      </c>
      <c r="C29" s="26">
        <v>0</v>
      </c>
      <c r="D29" s="26">
        <v>0</v>
      </c>
      <c r="E29" s="32">
        <f t="shared" si="2"/>
        <v>0</v>
      </c>
      <c r="F29" s="32">
        <v>0</v>
      </c>
      <c r="G29" s="50">
        <v>0</v>
      </c>
      <c r="K29" s="32">
        <v>0</v>
      </c>
    </row>
    <row r="30" spans="2:13" ht="17.100000000000001" customHeight="1">
      <c r="B30" s="26">
        <v>7000</v>
      </c>
      <c r="C30" s="26"/>
      <c r="D30" s="26"/>
      <c r="E30" s="26"/>
      <c r="F30" s="26"/>
      <c r="G30" s="26"/>
      <c r="K30" s="26"/>
    </row>
    <row r="31" spans="2:13" ht="17.100000000000001" customHeight="1">
      <c r="B31" s="26">
        <v>8000</v>
      </c>
      <c r="C31" s="26"/>
      <c r="D31" s="26"/>
      <c r="E31" s="26"/>
      <c r="F31" s="26"/>
      <c r="G31" s="26"/>
      <c r="K31" s="26"/>
    </row>
    <row r="32" spans="2:13" ht="17.100000000000001" customHeight="1">
      <c r="B32" s="29">
        <v>9000</v>
      </c>
      <c r="C32" s="29"/>
      <c r="D32" s="29"/>
      <c r="E32" s="29"/>
      <c r="F32" s="29"/>
      <c r="G32" s="29"/>
      <c r="K32" s="29"/>
    </row>
    <row r="33" spans="2:11" ht="9" customHeight="1">
      <c r="B33" s="17"/>
      <c r="C33" s="17"/>
      <c r="D33" s="17"/>
      <c r="E33" s="17"/>
      <c r="F33" s="17"/>
      <c r="G33" s="17"/>
      <c r="K33" s="17"/>
    </row>
    <row r="34" spans="2:11" ht="14.25">
      <c r="B34" s="41" t="s">
        <v>3</v>
      </c>
      <c r="C34" s="42">
        <f>SUM(C24:C33)</f>
        <v>27869000</v>
      </c>
      <c r="D34" s="42">
        <f t="shared" ref="D34:F34" si="4">SUM(D24:D33)</f>
        <v>28249978</v>
      </c>
      <c r="E34" s="143">
        <f>SUM(E23:E32)</f>
        <v>1237719.5099999998</v>
      </c>
      <c r="F34" s="42">
        <f t="shared" si="4"/>
        <v>6237059.9099999992</v>
      </c>
      <c r="G34" s="51">
        <f>F34*100/D34</f>
        <v>22.078105370559932</v>
      </c>
      <c r="K34" s="42">
        <f t="shared" ref="K34" si="5">SUM(K24:K33)</f>
        <v>4999340.4000000004</v>
      </c>
    </row>
    <row r="35" spans="2:11" ht="14.25">
      <c r="B35" s="84"/>
      <c r="C35" s="85"/>
      <c r="D35" s="85"/>
      <c r="E35" s="85"/>
      <c r="F35" s="85"/>
      <c r="G35" s="86"/>
      <c r="K35" s="85"/>
    </row>
    <row r="36" spans="2:11">
      <c r="B36" s="16"/>
      <c r="C36" s="16"/>
      <c r="D36" s="16"/>
      <c r="E36" s="16"/>
      <c r="F36" s="16"/>
      <c r="G36" s="16"/>
      <c r="K36" s="16"/>
    </row>
    <row r="38" spans="2:11">
      <c r="B38" s="2" t="s">
        <v>23</v>
      </c>
      <c r="C38" s="17"/>
      <c r="D38" s="17"/>
      <c r="E38" s="17"/>
      <c r="F38" s="17"/>
      <c r="G38" s="17"/>
      <c r="K38" s="17"/>
    </row>
    <row r="39" spans="2:11">
      <c r="B39" s="239" t="s">
        <v>0</v>
      </c>
      <c r="C39" s="243" t="s">
        <v>20</v>
      </c>
      <c r="D39" s="239" t="s">
        <v>7</v>
      </c>
      <c r="E39" s="18"/>
      <c r="F39" s="19"/>
      <c r="G39" s="239" t="s">
        <v>22</v>
      </c>
      <c r="K39" s="19"/>
    </row>
    <row r="40" spans="2:11">
      <c r="B40" s="242"/>
      <c r="C40" s="244"/>
      <c r="D40" s="240"/>
      <c r="E40" s="20" t="s">
        <v>51</v>
      </c>
      <c r="F40" s="20" t="s">
        <v>1</v>
      </c>
      <c r="G40" s="240"/>
      <c r="K40" s="20" t="s">
        <v>1</v>
      </c>
    </row>
    <row r="41" spans="2:11">
      <c r="B41" s="31" t="s">
        <v>5</v>
      </c>
      <c r="C41" s="31"/>
      <c r="D41" s="31"/>
      <c r="E41" s="31"/>
      <c r="F41" s="31"/>
      <c r="G41" s="31"/>
      <c r="K41" s="31"/>
    </row>
    <row r="42" spans="2:11">
      <c r="B42" s="26">
        <v>1000</v>
      </c>
      <c r="C42" s="32">
        <v>0</v>
      </c>
      <c r="D42" s="32">
        <v>0</v>
      </c>
      <c r="E42" s="32">
        <f>F42-K42</f>
        <v>0</v>
      </c>
      <c r="F42" s="32">
        <v>0</v>
      </c>
      <c r="G42" s="26">
        <v>0</v>
      </c>
      <c r="H42" s="36"/>
      <c r="I42" s="36"/>
      <c r="K42" s="32">
        <v>0</v>
      </c>
    </row>
    <row r="43" spans="2:11">
      <c r="B43" s="26">
        <v>2000</v>
      </c>
      <c r="C43" s="32">
        <v>0</v>
      </c>
      <c r="D43" s="32">
        <v>0</v>
      </c>
      <c r="E43" s="32">
        <f>F43-K43</f>
        <v>0</v>
      </c>
      <c r="F43" s="32">
        <v>0</v>
      </c>
      <c r="G43" s="26">
        <v>0</v>
      </c>
      <c r="H43" s="36"/>
      <c r="I43" s="36"/>
      <c r="K43" s="32">
        <v>0</v>
      </c>
    </row>
    <row r="44" spans="2:11">
      <c r="B44" s="26">
        <v>3000</v>
      </c>
      <c r="C44" s="32">
        <v>12000</v>
      </c>
      <c r="D44" s="32">
        <v>0</v>
      </c>
      <c r="E44" s="32">
        <f>SUM(F44-K44)</f>
        <v>0</v>
      </c>
      <c r="F44" s="32">
        <v>0</v>
      </c>
      <c r="G44" s="50" t="s">
        <v>137</v>
      </c>
      <c r="H44" s="36"/>
      <c r="I44" s="36"/>
      <c r="K44" s="32">
        <v>0</v>
      </c>
    </row>
    <row r="45" spans="2:11">
      <c r="B45" s="26">
        <v>4000</v>
      </c>
      <c r="C45" s="32">
        <v>0</v>
      </c>
      <c r="D45" s="32">
        <v>0</v>
      </c>
      <c r="E45" s="32">
        <f>F45-K45</f>
        <v>0</v>
      </c>
      <c r="F45" s="32">
        <v>0</v>
      </c>
      <c r="G45" s="26">
        <v>0</v>
      </c>
      <c r="H45" s="36"/>
      <c r="I45" s="36"/>
      <c r="K45" s="32">
        <v>0</v>
      </c>
    </row>
    <row r="46" spans="2:11">
      <c r="B46" s="26">
        <v>5000</v>
      </c>
      <c r="C46" s="32">
        <v>0</v>
      </c>
      <c r="D46" s="32">
        <v>0</v>
      </c>
      <c r="E46" s="32">
        <f>F46-K46</f>
        <v>0</v>
      </c>
      <c r="F46" s="32">
        <v>0</v>
      </c>
      <c r="G46" s="26">
        <v>0</v>
      </c>
      <c r="H46" s="36"/>
      <c r="I46" s="36"/>
      <c r="K46" s="32">
        <v>0</v>
      </c>
    </row>
    <row r="47" spans="2:11">
      <c r="B47" s="26">
        <v>6000</v>
      </c>
      <c r="C47" s="32"/>
      <c r="D47" s="32"/>
      <c r="E47" s="32"/>
      <c r="F47" s="32"/>
      <c r="G47" s="26"/>
      <c r="K47" s="32"/>
    </row>
    <row r="48" spans="2:11">
      <c r="B48" s="26">
        <v>7000</v>
      </c>
      <c r="C48" s="32"/>
      <c r="D48" s="32"/>
      <c r="E48" s="32"/>
      <c r="F48" s="32"/>
      <c r="G48" s="26"/>
      <c r="K48" s="32"/>
    </row>
    <row r="49" spans="2:11">
      <c r="B49" s="26">
        <v>8000</v>
      </c>
      <c r="C49" s="32"/>
      <c r="D49" s="32"/>
      <c r="E49" s="32"/>
      <c r="F49" s="32"/>
      <c r="G49" s="26"/>
      <c r="K49" s="32"/>
    </row>
    <row r="50" spans="2:11">
      <c r="B50" s="29">
        <v>9000</v>
      </c>
      <c r="C50" s="34"/>
      <c r="D50" s="34"/>
      <c r="E50" s="34"/>
      <c r="F50" s="34"/>
      <c r="G50" s="29"/>
      <c r="K50" s="34"/>
    </row>
    <row r="51" spans="2:11">
      <c r="B51" s="30"/>
      <c r="C51" s="35"/>
      <c r="D51" s="35"/>
      <c r="E51" s="35"/>
      <c r="F51" s="35"/>
      <c r="G51" s="30"/>
      <c r="K51" s="35"/>
    </row>
    <row r="52" spans="2:11" ht="13.5" thickBot="1">
      <c r="B52" s="41" t="s">
        <v>3</v>
      </c>
      <c r="C52" s="42">
        <f>SUM(C42:C51)</f>
        <v>12000</v>
      </c>
      <c r="D52" s="42">
        <f t="shared" ref="D52:F52" si="6">SUM(D42:D51)</f>
        <v>0</v>
      </c>
      <c r="E52" s="42">
        <f t="shared" si="6"/>
        <v>0</v>
      </c>
      <c r="F52" s="42">
        <f t="shared" si="6"/>
        <v>0</v>
      </c>
      <c r="G52" s="154">
        <f>F52*100/C52</f>
        <v>0</v>
      </c>
      <c r="K52" s="42">
        <f t="shared" ref="K52" si="7">SUM(K42:K51)</f>
        <v>0</v>
      </c>
    </row>
    <row r="53" spans="2:11" ht="13.5" thickTop="1">
      <c r="B53" s="237" t="s">
        <v>27</v>
      </c>
      <c r="C53" s="238"/>
      <c r="D53" s="238"/>
      <c r="E53" s="238"/>
      <c r="F53" s="238"/>
      <c r="G53" s="30"/>
    </row>
    <row r="55" spans="2:11">
      <c r="B55" s="15"/>
      <c r="C55" s="15"/>
      <c r="F55" s="15"/>
      <c r="G55" s="15"/>
      <c r="K55" s="15"/>
    </row>
    <row r="57" spans="2:11">
      <c r="B57" s="1"/>
    </row>
  </sheetData>
  <mergeCells count="18">
    <mergeCell ref="B2:G2"/>
    <mergeCell ref="B3:G3"/>
    <mergeCell ref="B4:G4"/>
    <mergeCell ref="C21:C22"/>
    <mergeCell ref="D21:D22"/>
    <mergeCell ref="B10:B11"/>
    <mergeCell ref="G10:G11"/>
    <mergeCell ref="C10:C11"/>
    <mergeCell ref="B7:G7"/>
    <mergeCell ref="B21:B22"/>
    <mergeCell ref="B53:F53"/>
    <mergeCell ref="D10:D11"/>
    <mergeCell ref="G21:G22"/>
    <mergeCell ref="E6:G6"/>
    <mergeCell ref="B39:B40"/>
    <mergeCell ref="C39:C40"/>
    <mergeCell ref="D39:D40"/>
    <mergeCell ref="G39:G40"/>
  </mergeCells>
  <phoneticPr fontId="0" type="noConversion"/>
  <printOptions horizontalCentered="1"/>
  <pageMargins left="0.47244094488188981" right="0.47244094488188981" top="0.47244094488188981" bottom="0.59055118110236227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03"/>
  <sheetViews>
    <sheetView topLeftCell="D1" workbookViewId="0">
      <selection activeCell="J24" sqref="J24"/>
    </sheetView>
  </sheetViews>
  <sheetFormatPr baseColWidth="10" defaultRowHeight="13.5"/>
  <cols>
    <col min="1" max="1" width="13.42578125" customWidth="1"/>
    <col min="2" max="2" width="33.140625" customWidth="1"/>
    <col min="3" max="6" width="14.7109375" customWidth="1"/>
    <col min="7" max="7" width="9.140625" customWidth="1"/>
    <col min="8" max="10" width="14.7109375" style="169" customWidth="1"/>
    <col min="11" max="11" width="18.28515625" style="169" customWidth="1"/>
    <col min="12" max="12" width="16.7109375" customWidth="1"/>
    <col min="13" max="14" width="19" hidden="1" customWidth="1"/>
    <col min="15" max="16" width="19" style="62" hidden="1" customWidth="1"/>
    <col min="17" max="17" width="8" style="62" hidden="1" customWidth="1"/>
    <col min="18" max="23" width="19" style="62" hidden="1" customWidth="1"/>
    <col min="24" max="24" width="6.7109375" style="62" hidden="1" customWidth="1"/>
    <col min="25" max="25" width="19" style="62" hidden="1" customWidth="1"/>
    <col min="26" max="30" width="19" hidden="1" customWidth="1"/>
    <col min="31" max="31" width="3.28515625" hidden="1" customWidth="1"/>
    <col min="32" max="35" width="19" hidden="1" customWidth="1"/>
    <col min="36" max="36" width="2.85546875" hidden="1" customWidth="1"/>
    <col min="37" max="42" width="19" hidden="1" customWidth="1"/>
    <col min="43" max="44" width="19" customWidth="1"/>
    <col min="45" max="45" width="13" customWidth="1"/>
  </cols>
  <sheetData>
    <row r="1" spans="1:44" ht="15">
      <c r="A1" s="37"/>
      <c r="B1" s="37"/>
      <c r="C1" s="37"/>
      <c r="D1" s="37"/>
      <c r="E1" s="37"/>
      <c r="F1" s="37"/>
      <c r="G1" s="37"/>
      <c r="H1" s="160" t="s">
        <v>9</v>
      </c>
      <c r="I1" s="160"/>
      <c r="J1" s="160"/>
      <c r="K1" s="160"/>
      <c r="M1" s="37"/>
    </row>
    <row r="2" spans="1:44" ht="15.75">
      <c r="A2" s="251" t="s">
        <v>28</v>
      </c>
      <c r="B2" s="251"/>
      <c r="C2" s="251"/>
      <c r="D2" s="251"/>
      <c r="E2" s="251"/>
      <c r="F2" s="251"/>
      <c r="G2" s="251"/>
      <c r="H2" s="251"/>
      <c r="I2" s="161"/>
      <c r="J2" s="161"/>
      <c r="K2" s="161"/>
      <c r="M2" s="15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44" ht="15.75">
      <c r="A3" s="251" t="s">
        <v>52</v>
      </c>
      <c r="B3" s="251"/>
      <c r="C3" s="251"/>
      <c r="D3" s="251"/>
      <c r="E3" s="251"/>
      <c r="F3" s="251"/>
      <c r="G3" s="251"/>
      <c r="H3" s="251"/>
      <c r="I3" s="161"/>
      <c r="J3" s="161"/>
      <c r="K3" s="161"/>
      <c r="M3" s="153"/>
      <c r="O3" s="64"/>
      <c r="P3" s="64"/>
      <c r="Q3" s="64"/>
      <c r="R3" s="64"/>
      <c r="S3" s="64"/>
      <c r="T3" s="64"/>
      <c r="U3" s="203"/>
      <c r="V3" s="64"/>
      <c r="W3" s="64"/>
      <c r="X3" s="64"/>
      <c r="Y3" s="64"/>
    </row>
    <row r="4" spans="1:44" ht="16.5" customHeight="1" thickBot="1">
      <c r="A4" s="44"/>
      <c r="B4" s="44"/>
      <c r="C4" s="44"/>
      <c r="D4" s="44"/>
      <c r="E4" s="44"/>
      <c r="F4" s="153"/>
      <c r="G4" s="44"/>
      <c r="H4" s="161"/>
      <c r="I4" s="161"/>
      <c r="J4" s="161"/>
      <c r="K4" s="161"/>
      <c r="M4" s="153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AG4" s="259" t="s">
        <v>53</v>
      </c>
      <c r="AH4" s="259"/>
      <c r="AI4" s="259"/>
      <c r="AJ4" s="259"/>
      <c r="AK4" s="259"/>
      <c r="AL4" s="259"/>
      <c r="AM4" s="259"/>
    </row>
    <row r="5" spans="1:44" ht="15" thickTop="1" thickBot="1">
      <c r="A5" s="255" t="s">
        <v>155</v>
      </c>
      <c r="B5" s="256"/>
      <c r="C5" s="256"/>
      <c r="D5" s="256"/>
      <c r="E5" s="256"/>
      <c r="F5" s="256"/>
      <c r="G5" s="256"/>
      <c r="H5" s="256"/>
      <c r="I5" s="170"/>
      <c r="J5" s="170"/>
      <c r="K5" s="170"/>
      <c r="O5" s="257" t="s">
        <v>46</v>
      </c>
      <c r="P5" s="257"/>
      <c r="Q5" s="257"/>
      <c r="R5" s="257" t="s">
        <v>47</v>
      </c>
      <c r="S5" s="257"/>
      <c r="T5" s="257"/>
      <c r="U5" s="257"/>
      <c r="V5" s="257" t="s">
        <v>48</v>
      </c>
      <c r="W5" s="257"/>
      <c r="X5" s="257"/>
      <c r="Y5" s="257"/>
      <c r="Z5" s="257" t="s">
        <v>50</v>
      </c>
      <c r="AA5" s="257"/>
      <c r="AB5" s="257"/>
      <c r="AC5" s="257"/>
      <c r="AD5" s="204"/>
      <c r="AE5" s="202"/>
      <c r="AF5" s="204"/>
      <c r="AG5" s="252" t="s">
        <v>123</v>
      </c>
      <c r="AH5" s="253"/>
      <c r="AI5" s="254"/>
      <c r="AJ5" s="249" t="s">
        <v>118</v>
      </c>
      <c r="AK5" s="258"/>
      <c r="AL5" s="258"/>
      <c r="AM5" s="209"/>
      <c r="AN5" s="249" t="s">
        <v>124</v>
      </c>
      <c r="AO5" s="250"/>
    </row>
    <row r="6" spans="1:44" ht="6" customHeight="1" thickTop="1" thickBot="1">
      <c r="A6" s="1"/>
      <c r="H6" s="162"/>
      <c r="I6" s="162"/>
      <c r="J6" s="162"/>
      <c r="K6" s="162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05"/>
      <c r="AE6" s="205"/>
      <c r="AF6" s="205"/>
      <c r="AG6" s="210"/>
      <c r="AH6" s="110"/>
      <c r="AI6" s="211"/>
      <c r="AJ6" s="210"/>
      <c r="AK6" s="110"/>
      <c r="AL6" s="110"/>
      <c r="AM6" s="211"/>
      <c r="AN6" s="210"/>
      <c r="AO6" s="211"/>
    </row>
    <row r="7" spans="1:44" s="5" customFormat="1" ht="30" customHeight="1" thickTop="1" thickBot="1">
      <c r="A7" s="3" t="s">
        <v>30</v>
      </c>
      <c r="B7" s="4"/>
      <c r="C7" s="4"/>
      <c r="D7" s="4"/>
      <c r="E7" s="4"/>
      <c r="F7" s="4"/>
      <c r="G7" s="4"/>
      <c r="H7" s="163"/>
      <c r="I7" s="176"/>
      <c r="J7" s="176"/>
      <c r="K7" s="176"/>
      <c r="M7" s="4"/>
      <c r="O7" s="141" t="s">
        <v>2</v>
      </c>
      <c r="P7" s="66" t="s">
        <v>91</v>
      </c>
      <c r="Q7" s="66"/>
      <c r="R7" s="149" t="s">
        <v>152</v>
      </c>
      <c r="S7" s="235" t="s">
        <v>153</v>
      </c>
      <c r="T7" s="234"/>
      <c r="U7" s="151" t="s">
        <v>96</v>
      </c>
      <c r="V7" s="141" t="s">
        <v>108</v>
      </c>
      <c r="W7" s="156" t="s">
        <v>156</v>
      </c>
      <c r="X7" s="78" t="s">
        <v>99</v>
      </c>
      <c r="Y7" s="227" t="s">
        <v>154</v>
      </c>
      <c r="Z7" s="228" t="s">
        <v>98</v>
      </c>
      <c r="AA7" s="229" t="s">
        <v>100</v>
      </c>
      <c r="AB7" s="230" t="s">
        <v>112</v>
      </c>
      <c r="AC7" s="230" t="s">
        <v>110</v>
      </c>
      <c r="AD7" s="230" t="s">
        <v>113</v>
      </c>
      <c r="AE7" s="230" t="s">
        <v>111</v>
      </c>
      <c r="AF7" s="231" t="s">
        <v>109</v>
      </c>
      <c r="AG7" s="232" t="s">
        <v>114</v>
      </c>
      <c r="AH7" s="229" t="s">
        <v>115</v>
      </c>
      <c r="AI7" s="215" t="s">
        <v>116</v>
      </c>
      <c r="AJ7" s="208" t="s">
        <v>119</v>
      </c>
      <c r="AK7" s="208" t="s">
        <v>120</v>
      </c>
      <c r="AL7" s="208" t="s">
        <v>121</v>
      </c>
      <c r="AM7" s="212" t="s">
        <v>122</v>
      </c>
      <c r="AN7" s="208" t="s">
        <v>125</v>
      </c>
      <c r="AO7" s="212" t="s">
        <v>121</v>
      </c>
      <c r="AP7" s="212" t="s">
        <v>126</v>
      </c>
    </row>
    <row r="8" spans="1:44" ht="15" thickTop="1" thickBot="1">
      <c r="A8" s="1"/>
      <c r="B8" s="6"/>
      <c r="C8" s="6"/>
      <c r="D8" s="6"/>
      <c r="E8" s="45" t="s">
        <v>19</v>
      </c>
      <c r="F8" s="6"/>
      <c r="G8" s="6"/>
      <c r="H8" s="164"/>
      <c r="I8" s="164"/>
      <c r="J8" s="164"/>
      <c r="K8" s="164"/>
      <c r="M8" s="6"/>
      <c r="O8" s="171">
        <v>12000</v>
      </c>
      <c r="P8" s="172">
        <v>27857000</v>
      </c>
      <c r="Q8" s="172"/>
      <c r="R8" s="173">
        <v>80000</v>
      </c>
      <c r="S8" s="174">
        <v>411.93</v>
      </c>
      <c r="T8" s="174"/>
      <c r="U8" s="175"/>
      <c r="V8" s="173">
        <v>60000</v>
      </c>
      <c r="W8" s="174">
        <v>209661.49</v>
      </c>
      <c r="X8" s="174"/>
      <c r="Y8" s="175">
        <v>30905</v>
      </c>
      <c r="Z8" s="173"/>
      <c r="AA8" s="174"/>
      <c r="AB8" s="174"/>
      <c r="AC8" s="174"/>
      <c r="AD8" s="174"/>
      <c r="AE8" s="174"/>
      <c r="AF8" s="174"/>
      <c r="AG8" s="173"/>
      <c r="AH8" s="174"/>
      <c r="AI8" s="216"/>
      <c r="AJ8" s="173"/>
      <c r="AK8" s="174"/>
      <c r="AL8" s="174"/>
      <c r="AM8" s="175"/>
      <c r="AN8" s="173"/>
      <c r="AO8" s="175"/>
      <c r="AP8" s="175"/>
    </row>
    <row r="9" spans="1:44" ht="18.75" customHeight="1" thickTop="1" thickBot="1">
      <c r="A9" s="266" t="s">
        <v>10</v>
      </c>
      <c r="B9" s="12"/>
      <c r="C9" s="268" t="s">
        <v>127</v>
      </c>
      <c r="D9" s="268" t="s">
        <v>14</v>
      </c>
      <c r="E9" s="268" t="s">
        <v>49</v>
      </c>
      <c r="F9" s="265" t="s">
        <v>16</v>
      </c>
      <c r="G9" s="265"/>
      <c r="H9" s="263" t="s">
        <v>12</v>
      </c>
      <c r="I9" s="177"/>
      <c r="J9" s="177"/>
      <c r="K9" s="177"/>
      <c r="M9" t="s">
        <v>16</v>
      </c>
      <c r="O9" s="270">
        <f>SUM(O8:P8)</f>
        <v>27869000</v>
      </c>
      <c r="P9" s="271"/>
      <c r="Q9" s="271"/>
      <c r="R9" s="270">
        <f>SUM(R8:U8)</f>
        <v>80411.929999999993</v>
      </c>
      <c r="S9" s="271"/>
      <c r="T9" s="271"/>
      <c r="U9" s="272"/>
      <c r="V9" s="270">
        <f>SUM(V8:Y8)</f>
        <v>300566.49</v>
      </c>
      <c r="W9" s="271"/>
      <c r="X9" s="271"/>
      <c r="Y9" s="272"/>
      <c r="Z9" s="270">
        <f>SUM(Z8:AF8)</f>
        <v>0</v>
      </c>
      <c r="AA9" s="271"/>
      <c r="AB9" s="271"/>
      <c r="AC9" s="271"/>
      <c r="AD9" s="271"/>
      <c r="AE9" s="271"/>
      <c r="AF9" s="271"/>
      <c r="AG9" s="213"/>
      <c r="AH9" s="214"/>
      <c r="AI9" s="260">
        <f>SUM(AI8:AP8)</f>
        <v>0</v>
      </c>
      <c r="AJ9" s="261"/>
      <c r="AK9" s="261"/>
      <c r="AL9" s="261"/>
      <c r="AM9" s="261"/>
      <c r="AN9" s="261"/>
      <c r="AO9" s="261"/>
      <c r="AP9" s="262"/>
    </row>
    <row r="10" spans="1:44" s="7" customFormat="1" ht="30" customHeight="1" thickTop="1" thickBot="1">
      <c r="A10" s="267"/>
      <c r="B10" s="10" t="s">
        <v>11</v>
      </c>
      <c r="C10" s="269"/>
      <c r="D10" s="269"/>
      <c r="E10" s="269"/>
      <c r="F10" s="11" t="s">
        <v>17</v>
      </c>
      <c r="G10" s="13" t="s">
        <v>18</v>
      </c>
      <c r="H10" s="264"/>
      <c r="I10" s="178"/>
      <c r="J10" s="178"/>
      <c r="K10" s="178"/>
      <c r="M10" s="11" t="s">
        <v>17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44" s="5" customFormat="1" ht="15" customHeight="1" thickTop="1">
      <c r="A11" s="113"/>
      <c r="B11" s="38"/>
      <c r="C11" s="111"/>
      <c r="D11" s="111"/>
      <c r="E11" s="38"/>
      <c r="F11" s="155"/>
      <c r="G11" s="38"/>
      <c r="H11" s="165"/>
      <c r="I11" s="179"/>
      <c r="J11" s="179"/>
      <c r="K11" s="179"/>
      <c r="L11" s="39"/>
      <c r="M11" s="155"/>
      <c r="O11" s="275"/>
      <c r="P11" s="275"/>
      <c r="Q11" s="275"/>
      <c r="R11" s="68"/>
      <c r="S11" s="68"/>
      <c r="T11" s="68"/>
      <c r="U11" s="68"/>
      <c r="V11" s="79"/>
      <c r="W11" s="79"/>
      <c r="X11" s="79"/>
      <c r="Y11" s="134"/>
      <c r="Z11" s="135"/>
      <c r="AA11" s="138"/>
      <c r="AB11" s="136"/>
      <c r="AC11" s="136"/>
      <c r="AD11" s="136"/>
      <c r="AE11" s="136"/>
      <c r="AF11" s="136"/>
      <c r="AG11" s="122"/>
      <c r="AH11" s="123"/>
    </row>
    <row r="12" spans="1:44" s="5" customFormat="1" ht="15" customHeight="1">
      <c r="A12" s="114">
        <v>11301</v>
      </c>
      <c r="B12" s="115" t="s">
        <v>31</v>
      </c>
      <c r="C12" s="53">
        <v>1847447.93</v>
      </c>
      <c r="D12" s="53">
        <v>1847447.93</v>
      </c>
      <c r="E12" s="53">
        <f>SUM(F12-M12)</f>
        <v>176208.19999999995</v>
      </c>
      <c r="F12" s="53">
        <v>814536.75</v>
      </c>
      <c r="G12" s="54">
        <f>SUM(F12*100/D12)</f>
        <v>44.089835322178743</v>
      </c>
      <c r="H12" s="196">
        <f>SUM(D12-F12)</f>
        <v>1032911.1799999999</v>
      </c>
      <c r="I12" s="180"/>
      <c r="J12" s="180"/>
      <c r="K12" s="180"/>
      <c r="L12" s="39"/>
      <c r="M12" s="53">
        <v>638328.55000000005</v>
      </c>
      <c r="O12" s="69"/>
      <c r="P12" s="69"/>
      <c r="Q12" s="70"/>
      <c r="R12" s="68"/>
      <c r="S12" s="68"/>
      <c r="T12" s="68"/>
      <c r="U12" s="68"/>
      <c r="V12" s="79"/>
      <c r="W12" s="79"/>
      <c r="X12" s="79"/>
      <c r="Y12" s="134"/>
      <c r="Z12" s="137"/>
      <c r="AA12" s="79"/>
      <c r="AB12" s="134"/>
      <c r="AC12" s="273"/>
      <c r="AD12" s="273"/>
      <c r="AE12" s="273"/>
      <c r="AF12" s="218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</row>
    <row r="13" spans="1:44" s="5" customFormat="1" ht="15" customHeight="1">
      <c r="A13" s="114">
        <v>11306</v>
      </c>
      <c r="B13" s="52" t="s">
        <v>32</v>
      </c>
      <c r="C13" s="53">
        <v>3489161.53</v>
      </c>
      <c r="D13" s="53">
        <v>3489161.53</v>
      </c>
      <c r="E13" s="53">
        <f t="shared" ref="E13:E36" si="0">SUM(F13-M13)</f>
        <v>216108.36999999988</v>
      </c>
      <c r="F13" s="53">
        <v>1311078.46</v>
      </c>
      <c r="G13" s="54">
        <f>SUM(F13*100/D13)</f>
        <v>37.575745597539019</v>
      </c>
      <c r="H13" s="196">
        <f t="shared" ref="H13:H36" si="1">SUM(D13-F13)</f>
        <v>2178083.0699999998</v>
      </c>
      <c r="I13" s="180"/>
      <c r="J13" s="180"/>
      <c r="K13" s="180"/>
      <c r="L13" s="39"/>
      <c r="M13" s="53">
        <v>1094970.0900000001</v>
      </c>
      <c r="O13" s="69"/>
      <c r="P13" s="69"/>
      <c r="Q13" s="70"/>
      <c r="R13" s="68"/>
      <c r="S13" s="68"/>
      <c r="T13" s="68"/>
      <c r="U13" s="68"/>
      <c r="V13" s="79"/>
      <c r="W13" s="124"/>
      <c r="X13" s="124"/>
      <c r="Y13" s="134"/>
      <c r="Z13" s="137"/>
      <c r="AA13" s="136"/>
      <c r="AB13" s="158"/>
      <c r="AC13" s="207"/>
      <c r="AD13" s="207"/>
      <c r="AE13" s="207"/>
      <c r="AF13" s="207"/>
      <c r="AG13" s="276"/>
      <c r="AH13" s="276"/>
      <c r="AI13" s="276"/>
      <c r="AJ13" s="135"/>
      <c r="AK13" s="135"/>
      <c r="AL13" s="221"/>
      <c r="AM13" s="135"/>
      <c r="AN13" s="135"/>
      <c r="AO13" s="135"/>
      <c r="AP13" s="135"/>
      <c r="AQ13" s="135"/>
      <c r="AR13" s="135"/>
    </row>
    <row r="14" spans="1:44" s="5" customFormat="1" ht="15" customHeight="1">
      <c r="A14" s="114">
        <v>11307</v>
      </c>
      <c r="B14" s="52" t="s">
        <v>33</v>
      </c>
      <c r="C14" s="53">
        <v>733940.88</v>
      </c>
      <c r="D14" s="53">
        <v>733940.88</v>
      </c>
      <c r="E14" s="53">
        <f t="shared" si="0"/>
        <v>60059.100000000035</v>
      </c>
      <c r="F14" s="53">
        <v>302889.59000000003</v>
      </c>
      <c r="G14" s="54">
        <f>SUM(F14*100/D14)</f>
        <v>41.268935721362197</v>
      </c>
      <c r="H14" s="196">
        <f t="shared" si="1"/>
        <v>431051.29</v>
      </c>
      <c r="I14" s="180"/>
      <c r="J14" s="180"/>
      <c r="K14" s="180"/>
      <c r="L14" s="39"/>
      <c r="M14" s="53">
        <v>242830.49</v>
      </c>
      <c r="O14" s="69"/>
      <c r="P14" s="69"/>
      <c r="Q14" s="70"/>
      <c r="R14" s="68"/>
      <c r="S14" s="68"/>
      <c r="T14" s="68"/>
      <c r="U14" s="68"/>
      <c r="V14" s="79"/>
      <c r="W14" s="124"/>
      <c r="X14" s="124"/>
      <c r="Y14" s="134"/>
      <c r="Z14" s="137"/>
      <c r="AA14" s="136"/>
      <c r="AB14" s="158"/>
      <c r="AC14" s="158"/>
      <c r="AD14" s="158"/>
      <c r="AE14" s="206"/>
      <c r="AF14" s="206"/>
      <c r="AG14" s="207"/>
      <c r="AH14" s="207"/>
      <c r="AI14" s="207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1:44" s="5" customFormat="1" ht="15" customHeight="1">
      <c r="A15" s="114">
        <v>11310</v>
      </c>
      <c r="B15" s="52" t="s">
        <v>70</v>
      </c>
      <c r="C15" s="53">
        <v>489292.2</v>
      </c>
      <c r="D15" s="53">
        <v>489292.2</v>
      </c>
      <c r="E15" s="53">
        <f t="shared" si="0"/>
        <v>40039.199999999983</v>
      </c>
      <c r="F15" s="53">
        <v>201925.49</v>
      </c>
      <c r="G15" s="54">
        <f>SUM(F15*100/D15)</f>
        <v>41.268896172879927</v>
      </c>
      <c r="H15" s="196">
        <f t="shared" si="1"/>
        <v>287366.71000000002</v>
      </c>
      <c r="I15" s="180"/>
      <c r="J15" s="180"/>
      <c r="K15" s="180"/>
      <c r="L15" s="39"/>
      <c r="M15" s="53">
        <v>161886.29</v>
      </c>
      <c r="O15" s="69"/>
      <c r="P15" s="69"/>
      <c r="Q15" s="70"/>
      <c r="R15" s="68"/>
      <c r="S15" s="68"/>
      <c r="T15" s="68"/>
      <c r="U15" s="68"/>
      <c r="V15" s="79"/>
      <c r="W15" s="124"/>
      <c r="X15" s="124"/>
      <c r="Y15" s="134"/>
      <c r="Z15" s="137"/>
      <c r="AA15" s="136"/>
      <c r="AB15" s="158"/>
      <c r="AC15" s="158"/>
      <c r="AD15" s="158"/>
      <c r="AE15" s="158"/>
      <c r="AF15" s="158"/>
      <c r="AG15" s="158"/>
      <c r="AH15" s="158"/>
      <c r="AI15" s="206"/>
      <c r="AJ15" s="135"/>
      <c r="AK15" s="135"/>
      <c r="AL15" s="218"/>
      <c r="AM15" s="182"/>
      <c r="AN15" s="182"/>
      <c r="AO15" s="135"/>
      <c r="AP15" s="135"/>
      <c r="AQ15" s="135"/>
      <c r="AR15" s="135"/>
    </row>
    <row r="16" spans="1:44" s="5" customFormat="1" ht="15" customHeight="1">
      <c r="A16" s="114">
        <v>13101</v>
      </c>
      <c r="B16" s="115" t="s">
        <v>138</v>
      </c>
      <c r="C16" s="53">
        <v>72563.759999999995</v>
      </c>
      <c r="D16" s="53">
        <v>72563.759999999995</v>
      </c>
      <c r="E16" s="53">
        <f t="shared" si="0"/>
        <v>6313.0599999999977</v>
      </c>
      <c r="F16" s="53">
        <v>31565.26</v>
      </c>
      <c r="G16" s="54">
        <f>SUM(F16*100/D16)</f>
        <v>43.500033625600437</v>
      </c>
      <c r="H16" s="196">
        <f t="shared" si="1"/>
        <v>40998.5</v>
      </c>
      <c r="I16" s="180"/>
      <c r="J16" s="180"/>
      <c r="K16" s="180"/>
      <c r="L16" s="39"/>
      <c r="M16" s="53">
        <v>25252.2</v>
      </c>
      <c r="O16" s="67"/>
      <c r="P16" s="67"/>
      <c r="Q16" s="67"/>
      <c r="R16" s="68"/>
      <c r="S16" s="68"/>
      <c r="T16" s="68"/>
      <c r="U16" s="68"/>
      <c r="V16" s="79"/>
      <c r="W16" s="79"/>
      <c r="X16" s="124"/>
      <c r="Y16" s="134"/>
      <c r="Z16" s="138"/>
      <c r="AA16" s="135"/>
      <c r="AB16" s="138"/>
      <c r="AC16" s="135"/>
      <c r="AD16" s="135"/>
      <c r="AE16" s="135"/>
      <c r="AF16" s="135"/>
      <c r="AG16" s="135"/>
      <c r="AH16" s="135"/>
      <c r="AI16" s="135"/>
      <c r="AJ16" s="135"/>
      <c r="AK16" s="135"/>
      <c r="AL16" s="218"/>
      <c r="AM16" s="182"/>
      <c r="AN16" s="182"/>
      <c r="AO16" s="135"/>
      <c r="AP16" s="135"/>
      <c r="AQ16" s="135"/>
      <c r="AR16" s="135"/>
    </row>
    <row r="17" spans="1:44" s="5" customFormat="1" ht="15" customHeight="1">
      <c r="A17" s="114">
        <v>13201</v>
      </c>
      <c r="B17" s="115" t="s">
        <v>139</v>
      </c>
      <c r="C17" s="53">
        <v>45406.14</v>
      </c>
      <c r="D17" s="53">
        <v>45406.14</v>
      </c>
      <c r="E17" s="53">
        <f t="shared" si="0"/>
        <v>1441.29</v>
      </c>
      <c r="F17" s="53">
        <v>1441.29</v>
      </c>
      <c r="G17" s="54">
        <f t="shared" ref="G17:G18" si="2">SUM(F17*100/C17)</f>
        <v>3.1742182885398318</v>
      </c>
      <c r="H17" s="196">
        <f t="shared" si="1"/>
        <v>43964.85</v>
      </c>
      <c r="I17" s="180"/>
      <c r="J17" s="180"/>
      <c r="K17" s="180"/>
      <c r="L17" s="39"/>
      <c r="M17" s="53">
        <v>0</v>
      </c>
      <c r="N17" s="145"/>
      <c r="O17" s="274"/>
      <c r="P17" s="274"/>
      <c r="Q17" s="274"/>
      <c r="R17" s="79"/>
      <c r="S17" s="79"/>
      <c r="T17" s="79"/>
      <c r="U17" s="68"/>
      <c r="V17" s="79"/>
      <c r="W17" s="79"/>
      <c r="X17" s="124"/>
      <c r="Y17" s="79"/>
      <c r="Z17" s="125"/>
      <c r="AA17" s="121"/>
      <c r="AB17" s="138"/>
      <c r="AC17" s="135"/>
      <c r="AD17" s="135"/>
      <c r="AE17" s="135"/>
      <c r="AF17" s="135"/>
      <c r="AG17" s="135"/>
      <c r="AH17" s="135"/>
      <c r="AI17" s="135"/>
      <c r="AJ17" s="135"/>
      <c r="AK17" s="135"/>
      <c r="AL17" s="218"/>
      <c r="AM17" s="182"/>
      <c r="AN17" s="182"/>
      <c r="AO17" s="135"/>
      <c r="AP17" s="135"/>
      <c r="AQ17" s="135"/>
      <c r="AR17" s="135"/>
    </row>
    <row r="18" spans="1:44" s="5" customFormat="1" ht="15" customHeight="1">
      <c r="A18" s="114">
        <v>13202</v>
      </c>
      <c r="B18" s="115" t="s">
        <v>140</v>
      </c>
      <c r="C18" s="53">
        <v>91587.64</v>
      </c>
      <c r="D18" s="53">
        <v>91587.64</v>
      </c>
      <c r="E18" s="53">
        <f t="shared" si="0"/>
        <v>1801.62</v>
      </c>
      <c r="F18" s="53">
        <v>1801.62</v>
      </c>
      <c r="G18" s="54">
        <f t="shared" si="2"/>
        <v>1.9670994907173065</v>
      </c>
      <c r="H18" s="196">
        <f t="shared" si="1"/>
        <v>89786.02</v>
      </c>
      <c r="I18" s="180"/>
      <c r="J18" s="180"/>
      <c r="K18" s="180"/>
      <c r="L18" s="39"/>
      <c r="M18" s="53">
        <v>0</v>
      </c>
      <c r="N18" s="145"/>
      <c r="O18" s="144"/>
      <c r="P18" s="79"/>
      <c r="Q18" s="79"/>
      <c r="R18" s="79"/>
      <c r="S18" s="79"/>
      <c r="T18" s="79"/>
      <c r="U18" s="68"/>
      <c r="V18" s="79"/>
      <c r="W18" s="79"/>
      <c r="X18" s="124"/>
      <c r="Y18" s="79"/>
      <c r="Z18" s="126"/>
      <c r="AA18" s="121"/>
      <c r="AB18" s="222"/>
      <c r="AC18" s="135"/>
      <c r="AD18" s="135"/>
      <c r="AE18" s="135"/>
      <c r="AF18" s="135"/>
      <c r="AG18" s="135"/>
      <c r="AH18" s="135"/>
      <c r="AI18" s="135"/>
      <c r="AJ18" s="135"/>
      <c r="AK18" s="135"/>
      <c r="AL18" s="218"/>
      <c r="AM18" s="182"/>
      <c r="AN18" s="182"/>
      <c r="AO18" s="135"/>
      <c r="AP18" s="135"/>
      <c r="AQ18" s="135"/>
      <c r="AR18" s="135"/>
    </row>
    <row r="19" spans="1:44" s="5" customFormat="1" ht="15" customHeight="1">
      <c r="A19" s="114">
        <v>13203</v>
      </c>
      <c r="B19" s="115" t="s">
        <v>71</v>
      </c>
      <c r="C19" s="53">
        <v>0</v>
      </c>
      <c r="D19" s="53">
        <v>0</v>
      </c>
      <c r="E19" s="53">
        <f t="shared" si="0"/>
        <v>0</v>
      </c>
      <c r="F19" s="53">
        <f t="shared" ref="F19:F36" si="3">SUM(G19-N19)</f>
        <v>0</v>
      </c>
      <c r="G19" s="54">
        <v>0</v>
      </c>
      <c r="H19" s="196">
        <f t="shared" si="1"/>
        <v>0</v>
      </c>
      <c r="I19" s="180"/>
      <c r="J19" s="180"/>
      <c r="K19" s="180"/>
      <c r="L19" s="39"/>
      <c r="M19" s="53">
        <f t="shared" ref="M19:M36" si="4">SUM(N19-U19)</f>
        <v>0</v>
      </c>
      <c r="N19" s="145"/>
      <c r="O19" s="144"/>
      <c r="P19" s="79"/>
      <c r="Q19" s="124"/>
      <c r="R19" s="79"/>
      <c r="S19" s="79"/>
      <c r="T19" s="79"/>
      <c r="U19" s="68"/>
      <c r="V19" s="79"/>
      <c r="W19" s="79"/>
      <c r="X19" s="124"/>
      <c r="Y19" s="79"/>
      <c r="Z19" s="121"/>
      <c r="AA19" s="121"/>
      <c r="AB19" s="138"/>
      <c r="AC19" s="135"/>
      <c r="AD19" s="135"/>
      <c r="AE19" s="135"/>
      <c r="AF19" s="279"/>
      <c r="AG19" s="279"/>
      <c r="AH19" s="279"/>
      <c r="AI19" s="279"/>
      <c r="AJ19" s="135"/>
      <c r="AK19" s="135"/>
      <c r="AL19" s="218"/>
      <c r="AM19" s="182"/>
      <c r="AN19" s="182"/>
      <c r="AO19" s="135"/>
      <c r="AP19" s="135"/>
      <c r="AQ19" s="135"/>
      <c r="AR19" s="135"/>
    </row>
    <row r="20" spans="1:44" s="5" customFormat="1" ht="15" customHeight="1">
      <c r="A20" s="114">
        <v>13204</v>
      </c>
      <c r="B20" s="115" t="s">
        <v>55</v>
      </c>
      <c r="C20" s="53">
        <v>0</v>
      </c>
      <c r="D20" s="53">
        <v>0</v>
      </c>
      <c r="E20" s="53">
        <f t="shared" si="0"/>
        <v>0</v>
      </c>
      <c r="F20" s="53">
        <f t="shared" si="3"/>
        <v>0</v>
      </c>
      <c r="G20" s="54">
        <v>0</v>
      </c>
      <c r="H20" s="196">
        <f t="shared" si="1"/>
        <v>0</v>
      </c>
      <c r="I20" s="180"/>
      <c r="J20" s="180"/>
      <c r="K20" s="180"/>
      <c r="L20" s="39"/>
      <c r="M20" s="53">
        <f t="shared" si="4"/>
        <v>0</v>
      </c>
      <c r="N20" s="145"/>
      <c r="O20" s="144"/>
      <c r="P20" s="79"/>
      <c r="Q20" s="124"/>
      <c r="R20" s="79"/>
      <c r="S20" s="79"/>
      <c r="T20" s="79"/>
      <c r="U20" s="68"/>
      <c r="V20" s="79"/>
      <c r="W20" s="79"/>
      <c r="X20" s="124"/>
      <c r="Y20" s="79"/>
      <c r="Z20" s="121"/>
      <c r="AA20" s="121"/>
      <c r="AB20" s="138"/>
      <c r="AC20" s="135"/>
      <c r="AD20" s="135"/>
      <c r="AE20" s="135"/>
      <c r="AF20" s="218"/>
      <c r="AG20" s="135"/>
      <c r="AH20" s="218"/>
      <c r="AI20" s="135"/>
      <c r="AJ20" s="135"/>
      <c r="AK20" s="135"/>
      <c r="AL20" s="218"/>
      <c r="AM20" s="182"/>
      <c r="AN20" s="182"/>
      <c r="AO20" s="135"/>
      <c r="AP20" s="135"/>
      <c r="AQ20" s="135"/>
      <c r="AR20" s="135"/>
    </row>
    <row r="21" spans="1:44" s="5" customFormat="1" ht="15" customHeight="1">
      <c r="A21" s="114">
        <v>13403</v>
      </c>
      <c r="B21" s="115" t="s">
        <v>54</v>
      </c>
      <c r="C21" s="53">
        <v>0</v>
      </c>
      <c r="D21" s="53">
        <v>0</v>
      </c>
      <c r="E21" s="53">
        <f t="shared" si="0"/>
        <v>0</v>
      </c>
      <c r="F21" s="53">
        <f t="shared" si="3"/>
        <v>0</v>
      </c>
      <c r="G21" s="54">
        <v>0</v>
      </c>
      <c r="H21" s="196">
        <f t="shared" si="1"/>
        <v>0</v>
      </c>
      <c r="I21" s="180"/>
      <c r="J21" s="180"/>
      <c r="K21" s="180"/>
      <c r="L21" s="39"/>
      <c r="M21" s="53">
        <f t="shared" si="4"/>
        <v>0</v>
      </c>
      <c r="N21" s="145"/>
      <c r="O21" s="144"/>
      <c r="P21" s="79"/>
      <c r="Q21" s="124"/>
      <c r="R21" s="79"/>
      <c r="S21" s="79"/>
      <c r="T21" s="79"/>
      <c r="U21" s="68"/>
      <c r="V21" s="79"/>
      <c r="W21" s="79"/>
      <c r="X21" s="124"/>
      <c r="Y21" s="79"/>
      <c r="Z21" s="121"/>
      <c r="AA21" s="121"/>
      <c r="AB21" s="135"/>
      <c r="AC21" s="223"/>
      <c r="AD21" s="223"/>
      <c r="AE21" s="223"/>
      <c r="AF21" s="218"/>
      <c r="AG21" s="135"/>
      <c r="AH21" s="135"/>
      <c r="AI21" s="135"/>
      <c r="AJ21" s="135"/>
      <c r="AK21" s="135"/>
      <c r="AL21" s="218"/>
      <c r="AM21" s="182"/>
      <c r="AN21" s="182"/>
      <c r="AO21" s="135"/>
      <c r="AP21" s="135"/>
      <c r="AQ21" s="135"/>
      <c r="AR21" s="135"/>
    </row>
    <row r="22" spans="1:44" s="5" customFormat="1" ht="15" customHeight="1">
      <c r="A22" s="114">
        <v>14101</v>
      </c>
      <c r="B22" s="115" t="s">
        <v>72</v>
      </c>
      <c r="C22" s="53">
        <v>871434.96</v>
      </c>
      <c r="D22" s="53">
        <v>871434.96</v>
      </c>
      <c r="E22" s="53">
        <f t="shared" si="0"/>
        <v>75389.359999999986</v>
      </c>
      <c r="F22" s="53">
        <v>373889.41</v>
      </c>
      <c r="G22" s="54">
        <f>SUM(F22*100/D22)</f>
        <v>42.905027588060044</v>
      </c>
      <c r="H22" s="196">
        <f t="shared" si="1"/>
        <v>497545.55</v>
      </c>
      <c r="I22" s="180"/>
      <c r="J22" s="180"/>
      <c r="K22" s="180"/>
      <c r="L22" s="39"/>
      <c r="M22" s="53">
        <v>298500.05</v>
      </c>
      <c r="N22" s="145"/>
      <c r="O22" s="144"/>
      <c r="P22" s="79"/>
      <c r="Q22" s="124"/>
      <c r="R22" s="79"/>
      <c r="S22" s="79"/>
      <c r="T22" s="79"/>
      <c r="U22" s="68"/>
      <c r="V22" s="79"/>
      <c r="W22" s="79"/>
      <c r="X22" s="79"/>
      <c r="Y22" s="79"/>
      <c r="Z22" s="121"/>
      <c r="AA22" s="121"/>
      <c r="AB22" s="138"/>
      <c r="AC22" s="135"/>
      <c r="AD22" s="135"/>
      <c r="AE22" s="135"/>
      <c r="AF22" s="218"/>
      <c r="AG22" s="135"/>
      <c r="AH22" s="135"/>
      <c r="AI22" s="135"/>
      <c r="AJ22" s="135"/>
      <c r="AK22" s="135"/>
      <c r="AL22" s="218"/>
      <c r="AM22" s="182"/>
      <c r="AN22" s="182"/>
      <c r="AO22" s="135"/>
      <c r="AP22" s="135"/>
      <c r="AQ22" s="135"/>
      <c r="AR22" s="135"/>
    </row>
    <row r="23" spans="1:44" s="5" customFormat="1" ht="15" customHeight="1">
      <c r="A23" s="114">
        <v>14102</v>
      </c>
      <c r="B23" s="52" t="s">
        <v>73</v>
      </c>
      <c r="C23" s="53">
        <v>68.400000000000006</v>
      </c>
      <c r="D23" s="53">
        <v>68.400000000000006</v>
      </c>
      <c r="E23" s="53">
        <f t="shared" si="0"/>
        <v>6</v>
      </c>
      <c r="F23" s="53">
        <v>29.7</v>
      </c>
      <c r="G23" s="54">
        <f>SUM(F23*100/D23)</f>
        <v>43.421052631578945</v>
      </c>
      <c r="H23" s="196">
        <f t="shared" si="1"/>
        <v>38.700000000000003</v>
      </c>
      <c r="I23" s="180"/>
      <c r="J23" s="180"/>
      <c r="K23" s="180"/>
      <c r="L23" s="39"/>
      <c r="M23" s="53">
        <v>23.7</v>
      </c>
      <c r="N23" s="145"/>
      <c r="O23" s="121"/>
      <c r="P23" s="79"/>
      <c r="Q23" s="124"/>
      <c r="R23" s="79"/>
      <c r="S23" s="79"/>
      <c r="T23" s="79"/>
      <c r="U23" s="68"/>
      <c r="V23" s="79"/>
      <c r="W23" s="79"/>
      <c r="X23" s="127"/>
      <c r="Y23" s="79"/>
      <c r="Z23" s="121"/>
      <c r="AA23" s="121"/>
      <c r="AB23" s="138"/>
      <c r="AC23" s="135"/>
      <c r="AD23" s="135"/>
      <c r="AE23" s="135"/>
      <c r="AF23" s="218"/>
      <c r="AG23" s="135"/>
      <c r="AH23" s="135"/>
      <c r="AI23" s="276"/>
      <c r="AJ23" s="276"/>
      <c r="AK23" s="135"/>
      <c r="AL23" s="218"/>
      <c r="AM23" s="182"/>
      <c r="AN23" s="182"/>
      <c r="AO23" s="135"/>
      <c r="AP23" s="135"/>
      <c r="AQ23" s="135"/>
      <c r="AR23" s="135"/>
    </row>
    <row r="24" spans="1:44" s="5" customFormat="1" ht="15" customHeight="1">
      <c r="A24" s="114">
        <v>14103</v>
      </c>
      <c r="B24" s="52" t="s">
        <v>141</v>
      </c>
      <c r="C24" s="53">
        <v>24368.28</v>
      </c>
      <c r="D24" s="53">
        <v>24368.28</v>
      </c>
      <c r="E24" s="53">
        <f t="shared" si="0"/>
        <v>2171.84</v>
      </c>
      <c r="F24" s="53">
        <v>10768.16</v>
      </c>
      <c r="G24" s="54">
        <f t="shared" ref="G24:G30" si="5">SUM(F24*100/D24)</f>
        <v>44.189249302782144</v>
      </c>
      <c r="H24" s="196">
        <f t="shared" si="1"/>
        <v>13600.119999999999</v>
      </c>
      <c r="I24" s="180"/>
      <c r="J24" s="180"/>
      <c r="K24" s="180"/>
      <c r="L24" s="39"/>
      <c r="M24" s="53">
        <v>8596.32</v>
      </c>
      <c r="N24" s="145"/>
      <c r="O24" s="121"/>
      <c r="P24" s="79"/>
      <c r="Q24" s="124"/>
      <c r="R24" s="79"/>
      <c r="S24" s="79"/>
      <c r="T24" s="79"/>
      <c r="U24" s="68"/>
      <c r="V24" s="79"/>
      <c r="W24" s="79"/>
      <c r="X24" s="79"/>
      <c r="Y24" s="79"/>
      <c r="Z24" s="121"/>
      <c r="AA24" s="121"/>
      <c r="AB24" s="222"/>
      <c r="AC24" s="135"/>
      <c r="AD24" s="135"/>
      <c r="AE24" s="135"/>
      <c r="AF24" s="218"/>
      <c r="AG24" s="135"/>
      <c r="AH24" s="135"/>
      <c r="AI24" s="276"/>
      <c r="AJ24" s="276"/>
      <c r="AK24" s="135"/>
      <c r="AL24" s="218"/>
      <c r="AM24" s="182"/>
      <c r="AN24" s="182"/>
      <c r="AO24" s="135"/>
      <c r="AP24" s="135"/>
      <c r="AQ24" s="135"/>
      <c r="AR24" s="135"/>
    </row>
    <row r="25" spans="1:44" s="5" customFormat="1" ht="15" customHeight="1">
      <c r="A25" s="114">
        <v>14104</v>
      </c>
      <c r="B25" s="52" t="s">
        <v>74</v>
      </c>
      <c r="C25" s="53">
        <v>29280</v>
      </c>
      <c r="D25" s="53">
        <v>29280</v>
      </c>
      <c r="E25" s="53">
        <f t="shared" si="0"/>
        <v>2599.3600000000006</v>
      </c>
      <c r="F25" s="53">
        <v>12891.43</v>
      </c>
      <c r="G25" s="54">
        <f t="shared" si="5"/>
        <v>44.028107923497267</v>
      </c>
      <c r="H25" s="196">
        <f t="shared" si="1"/>
        <v>16388.57</v>
      </c>
      <c r="I25" s="180"/>
      <c r="J25" s="180"/>
      <c r="K25" s="180"/>
      <c r="L25" s="39"/>
      <c r="M25" s="53">
        <v>10292.07</v>
      </c>
      <c r="N25" s="145"/>
      <c r="O25" s="121"/>
      <c r="P25" s="121"/>
      <c r="Q25" s="79"/>
      <c r="R25" s="79"/>
      <c r="S25" s="79"/>
      <c r="T25" s="79"/>
      <c r="U25" s="68"/>
      <c r="V25" s="79"/>
      <c r="W25" s="79"/>
      <c r="X25" s="79"/>
      <c r="Y25" s="79"/>
      <c r="Z25" s="121"/>
      <c r="AA25" s="121"/>
      <c r="AB25" s="138"/>
      <c r="AC25" s="135"/>
      <c r="AD25" s="135"/>
      <c r="AE25" s="135"/>
      <c r="AF25" s="218"/>
      <c r="AG25" s="135"/>
      <c r="AH25" s="135"/>
      <c r="AI25" s="218"/>
      <c r="AJ25" s="224"/>
      <c r="AK25" s="135"/>
      <c r="AL25" s="218"/>
      <c r="AM25" s="182"/>
      <c r="AN25" s="182"/>
      <c r="AO25" s="135"/>
      <c r="AP25" s="135"/>
      <c r="AQ25" s="135"/>
      <c r="AR25" s="135"/>
    </row>
    <row r="26" spans="1:44" s="5" customFormat="1" ht="15" customHeight="1">
      <c r="A26" s="114">
        <v>14106</v>
      </c>
      <c r="B26" s="52" t="s">
        <v>75</v>
      </c>
      <c r="C26" s="53">
        <v>1856220.36</v>
      </c>
      <c r="D26" s="53">
        <v>1856220.36</v>
      </c>
      <c r="E26" s="53">
        <f t="shared" si="0"/>
        <v>159220.41000000003</v>
      </c>
      <c r="F26" s="53">
        <v>817644.15</v>
      </c>
      <c r="G26" s="54">
        <f t="shared" si="5"/>
        <v>44.048873055136617</v>
      </c>
      <c r="H26" s="196">
        <f t="shared" si="1"/>
        <v>1038576.2100000001</v>
      </c>
      <c r="I26" s="180"/>
      <c r="J26" s="180"/>
      <c r="K26" s="180"/>
      <c r="L26" s="39"/>
      <c r="M26" s="53">
        <v>658423.74</v>
      </c>
      <c r="N26" s="145"/>
      <c r="O26" s="121"/>
      <c r="P26" s="121"/>
      <c r="Q26" s="121"/>
      <c r="R26" s="79"/>
      <c r="S26" s="79"/>
      <c r="T26" s="79"/>
      <c r="U26" s="68"/>
      <c r="V26" s="79"/>
      <c r="W26" s="79"/>
      <c r="X26" s="79"/>
      <c r="Y26" s="79"/>
      <c r="Z26" s="121"/>
      <c r="AA26" s="121"/>
      <c r="AB26" s="138"/>
      <c r="AC26" s="135"/>
      <c r="AD26" s="135"/>
      <c r="AE26" s="135"/>
      <c r="AF26" s="218"/>
      <c r="AG26" s="135"/>
      <c r="AH26" s="135"/>
      <c r="AI26" s="218"/>
      <c r="AJ26" s="224"/>
      <c r="AK26" s="135"/>
      <c r="AL26" s="218"/>
      <c r="AM26" s="182"/>
      <c r="AN26" s="182"/>
      <c r="AO26" s="135"/>
      <c r="AP26" s="135"/>
      <c r="AQ26" s="135"/>
      <c r="AR26" s="135"/>
    </row>
    <row r="27" spans="1:44" s="5" customFormat="1" ht="15" customHeight="1">
      <c r="A27" s="114">
        <v>14107</v>
      </c>
      <c r="B27" s="52" t="s">
        <v>76</v>
      </c>
      <c r="C27" s="53">
        <v>58563</v>
      </c>
      <c r="D27" s="53">
        <v>58563</v>
      </c>
      <c r="E27" s="53">
        <f t="shared" si="0"/>
        <v>5198.9200000000019</v>
      </c>
      <c r="F27" s="53">
        <v>25783.83</v>
      </c>
      <c r="G27" s="54">
        <f t="shared" si="5"/>
        <v>44.027508836637466</v>
      </c>
      <c r="H27" s="196">
        <f t="shared" si="1"/>
        <v>32779.17</v>
      </c>
      <c r="I27" s="180"/>
      <c r="J27" s="180"/>
      <c r="K27" s="180"/>
      <c r="L27" s="39"/>
      <c r="M27" s="53">
        <v>20584.91</v>
      </c>
      <c r="N27" s="145"/>
      <c r="O27" s="79"/>
      <c r="P27" s="79"/>
      <c r="Q27" s="79"/>
      <c r="R27" s="121"/>
      <c r="S27" s="79"/>
      <c r="T27" s="79"/>
      <c r="U27" s="68"/>
      <c r="V27" s="79"/>
      <c r="W27" s="79"/>
      <c r="X27" s="79"/>
      <c r="Y27" s="79"/>
      <c r="Z27" s="121"/>
      <c r="AA27" s="121"/>
      <c r="AB27" s="138"/>
      <c r="AC27" s="135"/>
      <c r="AD27" s="135"/>
      <c r="AE27" s="135"/>
      <c r="AF27" s="218"/>
      <c r="AG27" s="135"/>
      <c r="AH27" s="135"/>
      <c r="AI27" s="218"/>
      <c r="AJ27" s="224"/>
      <c r="AK27" s="135"/>
      <c r="AL27" s="218"/>
      <c r="AM27" s="182"/>
      <c r="AN27" s="182"/>
      <c r="AO27" s="135"/>
      <c r="AP27" s="135"/>
      <c r="AQ27" s="135"/>
      <c r="AR27" s="135"/>
    </row>
    <row r="28" spans="1:44" s="5" customFormat="1" ht="15" customHeight="1">
      <c r="A28" s="114">
        <v>14201</v>
      </c>
      <c r="B28" s="52" t="s">
        <v>77</v>
      </c>
      <c r="C28" s="53">
        <v>234263.16</v>
      </c>
      <c r="D28" s="53">
        <v>234263.16</v>
      </c>
      <c r="E28" s="53">
        <f t="shared" si="0"/>
        <v>20796.920000000013</v>
      </c>
      <c r="F28" s="53">
        <v>103141.1</v>
      </c>
      <c r="G28" s="54">
        <f t="shared" si="5"/>
        <v>44.027878732618476</v>
      </c>
      <c r="H28" s="196">
        <f t="shared" si="1"/>
        <v>131122.06</v>
      </c>
      <c r="I28" s="180"/>
      <c r="J28" s="180"/>
      <c r="K28" s="180"/>
      <c r="L28" s="39"/>
      <c r="M28" s="53">
        <v>82344.179999999993</v>
      </c>
      <c r="N28" s="145"/>
      <c r="O28" s="79"/>
      <c r="P28" s="79"/>
      <c r="Q28" s="79"/>
      <c r="R28" s="146"/>
      <c r="S28" s="79"/>
      <c r="T28" s="79"/>
      <c r="U28" s="68"/>
      <c r="V28" s="79"/>
      <c r="W28" s="79"/>
      <c r="X28" s="79"/>
      <c r="Y28" s="79"/>
      <c r="Z28" s="121"/>
      <c r="AA28" s="121"/>
      <c r="AB28" s="222"/>
      <c r="AC28" s="223"/>
      <c r="AD28" s="223"/>
      <c r="AE28" s="223"/>
      <c r="AF28" s="218"/>
      <c r="AG28" s="135"/>
      <c r="AH28" s="135"/>
      <c r="AI28" s="218"/>
      <c r="AJ28" s="224"/>
      <c r="AK28" s="135"/>
      <c r="AL28" s="218"/>
      <c r="AM28" s="182"/>
      <c r="AN28" s="182"/>
      <c r="AO28" s="135"/>
      <c r="AP28" s="135"/>
      <c r="AQ28" s="135"/>
      <c r="AR28" s="135"/>
    </row>
    <row r="29" spans="1:44" s="5" customFormat="1" ht="15" customHeight="1">
      <c r="A29" s="114">
        <v>14301</v>
      </c>
      <c r="B29" s="52" t="s">
        <v>142</v>
      </c>
      <c r="C29" s="53">
        <v>1001481.24</v>
      </c>
      <c r="D29" s="53">
        <v>1001481.24</v>
      </c>
      <c r="E29" s="53">
        <f t="shared" si="0"/>
        <v>88907.139999999956</v>
      </c>
      <c r="F29" s="53">
        <v>440930.16</v>
      </c>
      <c r="G29" s="54">
        <f t="shared" si="5"/>
        <v>44.027800261141188</v>
      </c>
      <c r="H29" s="196">
        <f t="shared" si="1"/>
        <v>560551.08000000007</v>
      </c>
      <c r="I29" s="180"/>
      <c r="J29" s="180"/>
      <c r="K29" s="180"/>
      <c r="L29" s="39"/>
      <c r="M29" s="53">
        <v>352023.02</v>
      </c>
      <c r="N29" s="145"/>
      <c r="O29" s="79"/>
      <c r="P29" s="79"/>
      <c r="Q29" s="79"/>
      <c r="R29" s="146"/>
      <c r="S29" s="79"/>
      <c r="T29" s="79"/>
      <c r="U29" s="68"/>
      <c r="V29" s="79"/>
      <c r="W29" s="79"/>
      <c r="X29" s="79"/>
      <c r="Y29" s="79"/>
      <c r="Z29" s="121"/>
      <c r="AA29" s="121"/>
      <c r="AB29" s="138"/>
      <c r="AC29" s="135"/>
      <c r="AD29" s="135"/>
      <c r="AE29" s="135"/>
      <c r="AF29" s="218"/>
      <c r="AG29" s="135"/>
      <c r="AH29" s="135"/>
      <c r="AI29" s="218"/>
      <c r="AJ29" s="224"/>
      <c r="AK29" s="135"/>
      <c r="AL29" s="218"/>
      <c r="AM29" s="180"/>
      <c r="AN29" s="180"/>
      <c r="AO29" s="135"/>
      <c r="AP29" s="135"/>
      <c r="AQ29" s="135"/>
      <c r="AR29" s="135"/>
    </row>
    <row r="30" spans="1:44" s="5" customFormat="1" ht="15" customHeight="1">
      <c r="A30" s="114">
        <v>15101</v>
      </c>
      <c r="B30" s="52" t="s">
        <v>78</v>
      </c>
      <c r="C30" s="53">
        <v>6920.52</v>
      </c>
      <c r="D30" s="53">
        <v>6920.52</v>
      </c>
      <c r="E30" s="53">
        <f t="shared" si="0"/>
        <v>611.37999999999965</v>
      </c>
      <c r="F30" s="53">
        <v>3048.47</v>
      </c>
      <c r="G30" s="54">
        <f t="shared" si="5"/>
        <v>44.049724587169749</v>
      </c>
      <c r="H30" s="196">
        <f t="shared" si="1"/>
        <v>3872.0500000000006</v>
      </c>
      <c r="I30" s="180"/>
      <c r="J30" s="180"/>
      <c r="K30" s="180"/>
      <c r="L30" s="39"/>
      <c r="M30" s="53">
        <v>2437.09</v>
      </c>
      <c r="N30" s="145"/>
      <c r="O30" s="79"/>
      <c r="P30" s="79"/>
      <c r="Q30" s="79"/>
      <c r="R30" s="146"/>
      <c r="S30" s="79"/>
      <c r="T30" s="79"/>
      <c r="U30" s="68"/>
      <c r="V30" s="79"/>
      <c r="W30" s="79"/>
      <c r="X30" s="79"/>
      <c r="Y30" s="79"/>
      <c r="Z30" s="121"/>
      <c r="AA30" s="121"/>
      <c r="AB30" s="138"/>
      <c r="AC30" s="135"/>
      <c r="AD30" s="135"/>
      <c r="AE30" s="135"/>
      <c r="AF30" s="218"/>
      <c r="AG30" s="135"/>
      <c r="AH30" s="135"/>
      <c r="AI30" s="218"/>
      <c r="AJ30" s="224"/>
      <c r="AK30" s="135"/>
      <c r="AL30" s="218"/>
      <c r="AM30" s="180"/>
      <c r="AN30" s="180"/>
      <c r="AO30" s="135"/>
      <c r="AP30" s="135"/>
      <c r="AQ30" s="135"/>
      <c r="AR30" s="135"/>
    </row>
    <row r="31" spans="1:44" s="5" customFormat="1" ht="15" customHeight="1">
      <c r="A31" s="114">
        <v>15409</v>
      </c>
      <c r="B31" s="52" t="s">
        <v>79</v>
      </c>
      <c r="C31" s="53">
        <v>0</v>
      </c>
      <c r="D31" s="53">
        <v>0</v>
      </c>
      <c r="E31" s="53">
        <f t="shared" si="0"/>
        <v>0</v>
      </c>
      <c r="F31" s="53">
        <f t="shared" si="3"/>
        <v>0</v>
      </c>
      <c r="G31" s="54">
        <v>0</v>
      </c>
      <c r="H31" s="196">
        <f t="shared" si="1"/>
        <v>0</v>
      </c>
      <c r="I31" s="180"/>
      <c r="J31" s="180"/>
      <c r="K31" s="180"/>
      <c r="L31" s="39"/>
      <c r="M31" s="53">
        <f t="shared" si="4"/>
        <v>0</v>
      </c>
      <c r="N31" s="145"/>
      <c r="O31" s="79"/>
      <c r="P31" s="79"/>
      <c r="Q31" s="79"/>
      <c r="R31" s="146"/>
      <c r="S31" s="79"/>
      <c r="T31" s="79"/>
      <c r="U31" s="68"/>
      <c r="V31" s="79"/>
      <c r="W31" s="79"/>
      <c r="X31" s="79"/>
      <c r="Y31" s="79"/>
      <c r="Z31" s="121"/>
      <c r="AA31" s="121"/>
      <c r="AB31" s="138"/>
      <c r="AC31" s="135"/>
      <c r="AD31" s="135"/>
      <c r="AE31" s="135"/>
      <c r="AF31" s="218"/>
      <c r="AG31" s="135"/>
      <c r="AH31" s="135"/>
      <c r="AI31" s="218"/>
      <c r="AJ31" s="224"/>
      <c r="AK31" s="135"/>
      <c r="AL31" s="218"/>
      <c r="AM31" s="180"/>
      <c r="AN31" s="180"/>
      <c r="AO31" s="135"/>
      <c r="AP31" s="135"/>
      <c r="AQ31" s="135"/>
      <c r="AR31" s="135"/>
    </row>
    <row r="32" spans="1:44" s="5" customFormat="1" ht="15" customHeight="1">
      <c r="A32" s="114">
        <v>15417</v>
      </c>
      <c r="B32" s="52" t="s">
        <v>56</v>
      </c>
      <c r="C32" s="53">
        <v>0</v>
      </c>
      <c r="D32" s="53">
        <v>0</v>
      </c>
      <c r="E32" s="53">
        <f t="shared" si="0"/>
        <v>0</v>
      </c>
      <c r="F32" s="53">
        <f t="shared" si="3"/>
        <v>0</v>
      </c>
      <c r="G32" s="54">
        <v>0</v>
      </c>
      <c r="H32" s="196">
        <f t="shared" si="1"/>
        <v>0</v>
      </c>
      <c r="I32" s="180"/>
      <c r="J32" s="180"/>
      <c r="K32" s="180"/>
      <c r="L32" s="39"/>
      <c r="M32" s="53">
        <f t="shared" si="4"/>
        <v>0</v>
      </c>
      <c r="N32" s="145"/>
      <c r="O32" s="79"/>
      <c r="P32" s="134"/>
      <c r="Q32" s="134"/>
      <c r="R32" s="147"/>
      <c r="S32" s="79"/>
      <c r="T32" s="79"/>
      <c r="U32" s="68"/>
      <c r="V32" s="79"/>
      <c r="W32" s="79"/>
      <c r="X32" s="79"/>
      <c r="Y32" s="79"/>
      <c r="Z32" s="121"/>
      <c r="AA32" s="121"/>
      <c r="AB32" s="222"/>
      <c r="AC32" s="223"/>
      <c r="AD32" s="223"/>
      <c r="AE32" s="223"/>
      <c r="AF32" s="218"/>
      <c r="AG32" s="135"/>
      <c r="AH32" s="135"/>
      <c r="AI32" s="218"/>
      <c r="AJ32" s="224"/>
      <c r="AK32" s="135"/>
      <c r="AL32" s="218"/>
      <c r="AM32" s="180"/>
      <c r="AN32" s="180"/>
      <c r="AO32" s="135"/>
      <c r="AP32" s="135"/>
      <c r="AQ32" s="135"/>
      <c r="AR32" s="135"/>
    </row>
    <row r="33" spans="1:44" s="5" customFormat="1" ht="15" customHeight="1">
      <c r="A33" s="114">
        <v>15419</v>
      </c>
      <c r="B33" s="52" t="s">
        <v>57</v>
      </c>
      <c r="C33" s="53">
        <v>0</v>
      </c>
      <c r="D33" s="53">
        <v>0</v>
      </c>
      <c r="E33" s="53">
        <f t="shared" si="0"/>
        <v>0</v>
      </c>
      <c r="F33" s="53">
        <f t="shared" si="3"/>
        <v>0</v>
      </c>
      <c r="G33" s="54">
        <v>0</v>
      </c>
      <c r="H33" s="196">
        <f t="shared" si="1"/>
        <v>0</v>
      </c>
      <c r="I33" s="180"/>
      <c r="J33" s="180"/>
      <c r="K33" s="180"/>
      <c r="L33" s="39"/>
      <c r="M33" s="53">
        <f t="shared" si="4"/>
        <v>0</v>
      </c>
      <c r="N33" s="145"/>
      <c r="O33" s="79"/>
      <c r="P33" s="134"/>
      <c r="Q33" s="134"/>
      <c r="R33" s="135"/>
      <c r="S33" s="79"/>
      <c r="T33" s="79"/>
      <c r="U33" s="68"/>
      <c r="V33" s="79"/>
      <c r="W33" s="79"/>
      <c r="X33" s="79"/>
      <c r="Y33" s="79"/>
      <c r="Z33" s="121"/>
      <c r="AA33" s="135"/>
      <c r="AB33" s="135"/>
      <c r="AC33" s="135"/>
      <c r="AD33" s="135"/>
      <c r="AE33" s="135"/>
      <c r="AF33" s="218"/>
      <c r="AG33" s="135"/>
      <c r="AH33" s="135"/>
      <c r="AI33" s="218"/>
      <c r="AJ33" s="224"/>
      <c r="AK33" s="135"/>
      <c r="AL33" s="218"/>
      <c r="AM33" s="180"/>
      <c r="AN33" s="180"/>
      <c r="AO33" s="135"/>
      <c r="AP33" s="135"/>
      <c r="AQ33" s="135"/>
      <c r="AR33" s="135"/>
    </row>
    <row r="34" spans="1:44" s="5" customFormat="1" ht="15" customHeight="1">
      <c r="A34" s="114">
        <v>15421</v>
      </c>
      <c r="B34" s="52" t="s">
        <v>58</v>
      </c>
      <c r="C34" s="53">
        <v>0</v>
      </c>
      <c r="D34" s="53">
        <v>0</v>
      </c>
      <c r="E34" s="53">
        <f t="shared" si="0"/>
        <v>0</v>
      </c>
      <c r="F34" s="53">
        <f t="shared" si="3"/>
        <v>0</v>
      </c>
      <c r="G34" s="54">
        <v>0</v>
      </c>
      <c r="H34" s="196">
        <f t="shared" si="1"/>
        <v>0</v>
      </c>
      <c r="I34" s="180"/>
      <c r="J34" s="180"/>
      <c r="K34" s="180"/>
      <c r="L34" s="39"/>
      <c r="M34" s="53">
        <f t="shared" si="4"/>
        <v>0</v>
      </c>
      <c r="N34" s="145"/>
      <c r="O34" s="79"/>
      <c r="P34" s="134"/>
      <c r="Q34" s="134"/>
      <c r="R34" s="135"/>
      <c r="S34" s="79"/>
      <c r="T34" s="79"/>
      <c r="U34" s="68"/>
      <c r="V34" s="79"/>
      <c r="W34" s="79"/>
      <c r="X34" s="79"/>
      <c r="Y34" s="79"/>
      <c r="Z34" s="121"/>
      <c r="AA34" s="135"/>
      <c r="AB34" s="278"/>
      <c r="AC34" s="278"/>
      <c r="AD34" s="217"/>
      <c r="AE34" s="217"/>
      <c r="AF34" s="218"/>
      <c r="AG34" s="135"/>
      <c r="AH34" s="135"/>
      <c r="AI34" s="218"/>
      <c r="AJ34" s="224"/>
      <c r="AK34" s="135"/>
      <c r="AL34" s="218"/>
      <c r="AM34" s="180"/>
      <c r="AN34" s="180"/>
      <c r="AO34" s="135"/>
      <c r="AP34" s="135"/>
      <c r="AQ34" s="135"/>
      <c r="AR34" s="135"/>
    </row>
    <row r="35" spans="1:44" s="5" customFormat="1" ht="15" customHeight="1">
      <c r="A35" s="114">
        <v>15901</v>
      </c>
      <c r="B35" s="52" t="s">
        <v>69</v>
      </c>
      <c r="C35" s="53">
        <v>5000</v>
      </c>
      <c r="D35" s="53">
        <v>5000</v>
      </c>
      <c r="E35" s="53">
        <f t="shared" si="0"/>
        <v>81</v>
      </c>
      <c r="F35" s="53">
        <v>405</v>
      </c>
      <c r="G35" s="54">
        <f t="shared" ref="G35" si="6">SUM(F35*100/D35)</f>
        <v>8.1</v>
      </c>
      <c r="H35" s="196">
        <f t="shared" si="1"/>
        <v>4595</v>
      </c>
      <c r="I35" s="180"/>
      <c r="J35" s="180"/>
      <c r="K35" s="180"/>
      <c r="L35" s="39"/>
      <c r="M35" s="53">
        <v>324</v>
      </c>
      <c r="N35" s="145"/>
      <c r="O35" s="79"/>
      <c r="P35" s="134"/>
      <c r="Q35" s="134"/>
      <c r="R35" s="135"/>
      <c r="S35" s="79"/>
      <c r="T35" s="79"/>
      <c r="U35" s="68"/>
      <c r="V35" s="79"/>
      <c r="W35" s="79"/>
      <c r="X35" s="79"/>
      <c r="Y35" s="79"/>
      <c r="Z35" s="121"/>
      <c r="AA35" s="135"/>
      <c r="AB35" s="217"/>
      <c r="AC35" s="217"/>
      <c r="AD35" s="217"/>
      <c r="AE35" s="217"/>
      <c r="AF35" s="218"/>
      <c r="AG35" s="135"/>
      <c r="AH35" s="135"/>
      <c r="AI35" s="135"/>
      <c r="AJ35" s="224"/>
      <c r="AK35" s="135"/>
      <c r="AL35" s="218"/>
      <c r="AM35" s="180"/>
      <c r="AN35" s="180"/>
      <c r="AO35" s="135"/>
      <c r="AP35" s="135"/>
      <c r="AQ35" s="135"/>
      <c r="AR35" s="135"/>
    </row>
    <row r="36" spans="1:44" s="5" customFormat="1" ht="15" customHeight="1">
      <c r="A36" s="114">
        <v>17104</v>
      </c>
      <c r="B36" s="52" t="s">
        <v>59</v>
      </c>
      <c r="C36" s="53">
        <v>0</v>
      </c>
      <c r="D36" s="53">
        <v>0</v>
      </c>
      <c r="E36" s="53">
        <f t="shared" si="0"/>
        <v>0</v>
      </c>
      <c r="F36" s="53">
        <f t="shared" si="3"/>
        <v>0</v>
      </c>
      <c r="G36" s="54">
        <v>0</v>
      </c>
      <c r="H36" s="196">
        <f t="shared" si="1"/>
        <v>0</v>
      </c>
      <c r="I36" s="180"/>
      <c r="J36" s="180"/>
      <c r="K36" s="180"/>
      <c r="L36" s="39"/>
      <c r="M36" s="53">
        <f t="shared" si="4"/>
        <v>0</v>
      </c>
      <c r="N36" s="145"/>
      <c r="O36" s="79"/>
      <c r="P36" s="134"/>
      <c r="Q36" s="134"/>
      <c r="R36" s="134"/>
      <c r="S36" s="79"/>
      <c r="T36" s="79"/>
      <c r="U36" s="68"/>
      <c r="V36" s="79"/>
      <c r="W36" s="79"/>
      <c r="X36" s="79"/>
      <c r="Y36" s="79"/>
      <c r="Z36" s="121"/>
      <c r="AA36" s="135"/>
      <c r="AB36" s="138"/>
      <c r="AC36" s="135"/>
      <c r="AD36" s="135"/>
      <c r="AE36" s="135"/>
      <c r="AF36" s="218"/>
      <c r="AG36" s="135"/>
      <c r="AH36" s="135"/>
      <c r="AI36" s="135"/>
      <c r="AJ36" s="135"/>
      <c r="AK36" s="135"/>
      <c r="AL36" s="218"/>
      <c r="AM36" s="180"/>
      <c r="AN36" s="180"/>
      <c r="AO36" s="135"/>
      <c r="AP36" s="135"/>
      <c r="AQ36" s="135"/>
      <c r="AR36" s="135"/>
    </row>
    <row r="37" spans="1:44" s="5" customFormat="1" ht="15" customHeight="1">
      <c r="A37" s="114"/>
      <c r="B37" s="52"/>
      <c r="C37" s="186">
        <f>SUM(C12:C36)</f>
        <v>10857000</v>
      </c>
      <c r="D37" s="186">
        <f>SUM(D12:D36)</f>
        <v>10857000</v>
      </c>
      <c r="E37" s="59">
        <f>SUM(E12:E36)</f>
        <v>856953.16999999981</v>
      </c>
      <c r="F37" s="59">
        <f>SUM(F12:F36)</f>
        <v>4453769.87</v>
      </c>
      <c r="G37" s="58">
        <f t="shared" ref="G37" si="7">SUM(F37*100/D37)</f>
        <v>41.02210435663627</v>
      </c>
      <c r="H37" s="197">
        <f>SUM(H12:H36)</f>
        <v>6403230.1299999999</v>
      </c>
      <c r="I37" s="174"/>
      <c r="J37" s="174"/>
      <c r="K37" s="174"/>
      <c r="L37" s="39"/>
      <c r="M37" s="59">
        <f>SUM(M12:M36)</f>
        <v>3596816.7</v>
      </c>
      <c r="N37" s="145"/>
      <c r="O37" s="79"/>
      <c r="P37" s="79"/>
      <c r="Q37" s="79"/>
      <c r="R37" s="79"/>
      <c r="S37" s="79"/>
      <c r="T37" s="79"/>
      <c r="U37" s="68"/>
      <c r="V37" s="79"/>
      <c r="W37" s="79"/>
      <c r="X37" s="79"/>
      <c r="Y37" s="121"/>
      <c r="Z37" s="121"/>
      <c r="AA37" s="121"/>
      <c r="AB37" s="222"/>
      <c r="AC37" s="135"/>
      <c r="AD37" s="135"/>
      <c r="AE37" s="135"/>
      <c r="AF37" s="218"/>
      <c r="AG37" s="135"/>
      <c r="AH37" s="135"/>
      <c r="AI37" s="135"/>
      <c r="AJ37" s="135"/>
      <c r="AK37" s="135"/>
      <c r="AL37" s="218"/>
      <c r="AM37" s="180"/>
      <c r="AN37" s="180"/>
      <c r="AO37" s="135"/>
      <c r="AP37" s="135"/>
      <c r="AQ37" s="135"/>
      <c r="AR37" s="135"/>
    </row>
    <row r="38" spans="1:44" s="5" customFormat="1" ht="15" customHeight="1">
      <c r="A38" s="114"/>
      <c r="B38" s="52"/>
      <c r="C38" s="187"/>
      <c r="D38" s="187"/>
      <c r="E38" s="53"/>
      <c r="F38" s="53"/>
      <c r="G38" s="54"/>
      <c r="H38" s="196"/>
      <c r="I38" s="180"/>
      <c r="J38" s="180"/>
      <c r="K38" s="180"/>
      <c r="L38" s="39"/>
      <c r="M38" s="53"/>
      <c r="N38" s="145"/>
      <c r="O38" s="79"/>
      <c r="P38" s="79"/>
      <c r="Q38" s="79"/>
      <c r="R38" s="79"/>
      <c r="S38" s="79"/>
      <c r="T38" s="79"/>
      <c r="U38" s="68"/>
      <c r="V38" s="79"/>
      <c r="W38" s="79"/>
      <c r="X38" s="79"/>
      <c r="Y38" s="121"/>
      <c r="Z38" s="121"/>
      <c r="AA38" s="121"/>
      <c r="AB38" s="138"/>
      <c r="AC38" s="135"/>
      <c r="AD38" s="135"/>
      <c r="AE38" s="135"/>
      <c r="AF38" s="218"/>
      <c r="AG38" s="135"/>
      <c r="AH38" s="135"/>
      <c r="AI38" s="135"/>
      <c r="AJ38" s="135"/>
      <c r="AK38" s="135"/>
      <c r="AL38" s="218"/>
      <c r="AM38" s="180"/>
      <c r="AN38" s="180"/>
      <c r="AO38" s="135"/>
      <c r="AP38" s="135"/>
      <c r="AQ38" s="135"/>
      <c r="AR38" s="135"/>
    </row>
    <row r="39" spans="1:44" s="5" customFormat="1" ht="15" customHeight="1">
      <c r="A39" s="114">
        <v>21101</v>
      </c>
      <c r="B39" s="52" t="s">
        <v>143</v>
      </c>
      <c r="C39" s="53">
        <v>300000</v>
      </c>
      <c r="D39" s="53">
        <v>300000</v>
      </c>
      <c r="E39" s="53">
        <f t="shared" ref="E39:E55" si="8">SUM(F39-M39)</f>
        <v>36493.83</v>
      </c>
      <c r="F39" s="53">
        <v>47487.72</v>
      </c>
      <c r="G39" s="54">
        <f t="shared" ref="G39:G56" si="9">SUM(F39*100/D39)</f>
        <v>15.82924</v>
      </c>
      <c r="H39" s="196">
        <f>SUM(D39-F39)</f>
        <v>252512.28</v>
      </c>
      <c r="I39" s="180"/>
      <c r="J39" s="180"/>
      <c r="K39" s="180"/>
      <c r="L39" s="39"/>
      <c r="M39" s="53">
        <v>10993.89</v>
      </c>
      <c r="N39" s="145"/>
      <c r="O39" s="79"/>
      <c r="P39" s="79"/>
      <c r="Q39" s="79"/>
      <c r="R39" s="79"/>
      <c r="S39" s="79"/>
      <c r="T39" s="79"/>
      <c r="U39" s="68"/>
      <c r="V39" s="79"/>
      <c r="W39" s="79"/>
      <c r="X39" s="79"/>
      <c r="Y39" s="121"/>
      <c r="Z39" s="121"/>
      <c r="AA39" s="121"/>
      <c r="AB39" s="138"/>
      <c r="AC39" s="135"/>
      <c r="AD39" s="135"/>
      <c r="AE39" s="135"/>
      <c r="AF39" s="218"/>
      <c r="AG39" s="135"/>
      <c r="AH39" s="135"/>
      <c r="AI39" s="135"/>
      <c r="AJ39" s="135"/>
      <c r="AK39" s="135"/>
      <c r="AL39" s="218"/>
      <c r="AM39" s="180"/>
      <c r="AN39" s="180"/>
      <c r="AO39" s="135"/>
      <c r="AP39" s="135"/>
      <c r="AQ39" s="135"/>
      <c r="AR39" s="135"/>
    </row>
    <row r="40" spans="1:44" s="5" customFormat="1" ht="15" customHeight="1">
      <c r="A40" s="114">
        <v>21501</v>
      </c>
      <c r="B40" s="52" t="s">
        <v>60</v>
      </c>
      <c r="C40" s="188">
        <v>15000</v>
      </c>
      <c r="D40" s="188">
        <v>15000</v>
      </c>
      <c r="E40" s="53">
        <f t="shared" si="8"/>
        <v>0</v>
      </c>
      <c r="F40" s="53">
        <v>460.34</v>
      </c>
      <c r="G40" s="54">
        <f t="shared" si="9"/>
        <v>3.0689333333333333</v>
      </c>
      <c r="H40" s="196">
        <f t="shared" ref="H40:H55" si="10">SUM(D40-F40)</f>
        <v>14539.66</v>
      </c>
      <c r="I40" s="180"/>
      <c r="J40" s="180"/>
      <c r="K40" s="180"/>
      <c r="L40" s="39"/>
      <c r="M40" s="53">
        <v>460.34</v>
      </c>
      <c r="N40" s="145"/>
      <c r="O40" s="79"/>
      <c r="P40" s="79"/>
      <c r="Q40" s="79"/>
      <c r="R40" s="79"/>
      <c r="S40" s="79"/>
      <c r="T40" s="79"/>
      <c r="U40" s="68"/>
      <c r="V40" s="79"/>
      <c r="W40" s="79"/>
      <c r="X40" s="79"/>
      <c r="Y40" s="121"/>
      <c r="Z40" s="121"/>
      <c r="AA40" s="121"/>
      <c r="AB40" s="135"/>
      <c r="AC40" s="223"/>
      <c r="AD40" s="223"/>
      <c r="AE40" s="223"/>
      <c r="AF40" s="218"/>
      <c r="AG40" s="135"/>
      <c r="AH40" s="135"/>
      <c r="AI40" s="135"/>
      <c r="AJ40" s="135"/>
      <c r="AK40" s="135"/>
      <c r="AL40" s="218"/>
      <c r="AM40" s="180"/>
      <c r="AN40" s="180"/>
      <c r="AO40" s="135"/>
      <c r="AP40" s="135"/>
      <c r="AQ40" s="135"/>
      <c r="AR40" s="135"/>
    </row>
    <row r="41" spans="1:44" s="5" customFormat="1" ht="15" customHeight="1">
      <c r="A41" s="114">
        <v>21601</v>
      </c>
      <c r="B41" s="52" t="s">
        <v>34</v>
      </c>
      <c r="C41" s="53">
        <v>100000</v>
      </c>
      <c r="D41" s="53">
        <v>100000</v>
      </c>
      <c r="E41" s="53">
        <f t="shared" si="8"/>
        <v>3181.1000000000004</v>
      </c>
      <c r="F41" s="53">
        <v>6833.68</v>
      </c>
      <c r="G41" s="54">
        <f t="shared" si="9"/>
        <v>6.8336800000000002</v>
      </c>
      <c r="H41" s="196">
        <f t="shared" si="10"/>
        <v>93166.32</v>
      </c>
      <c r="I41" s="180"/>
      <c r="J41" s="180"/>
      <c r="K41" s="180"/>
      <c r="L41" s="39"/>
      <c r="M41" s="53">
        <v>3652.58</v>
      </c>
      <c r="O41" s="68"/>
      <c r="P41" s="68"/>
      <c r="Q41" s="68"/>
      <c r="R41" s="68"/>
      <c r="S41" s="68"/>
      <c r="T41" s="68"/>
      <c r="U41" s="68"/>
      <c r="V41" s="79"/>
      <c r="W41" s="79"/>
      <c r="X41" s="79"/>
      <c r="Y41" s="121"/>
      <c r="Z41" s="121"/>
      <c r="AA41" s="121"/>
      <c r="AB41" s="135"/>
      <c r="AC41" s="135"/>
      <c r="AD41" s="135"/>
      <c r="AE41" s="135"/>
      <c r="AF41" s="218"/>
      <c r="AG41" s="135"/>
      <c r="AH41" s="135"/>
      <c r="AI41" s="135"/>
      <c r="AJ41" s="135"/>
      <c r="AK41" s="135"/>
      <c r="AL41" s="218"/>
      <c r="AM41" s="180"/>
      <c r="AN41" s="180"/>
      <c r="AO41" s="135"/>
      <c r="AP41" s="135"/>
      <c r="AQ41" s="135"/>
      <c r="AR41" s="135"/>
    </row>
    <row r="42" spans="1:44" s="5" customFormat="1" ht="15" customHeight="1">
      <c r="A42" s="114">
        <v>21701</v>
      </c>
      <c r="B42" s="52" t="s">
        <v>128</v>
      </c>
      <c r="C42" s="53">
        <v>10000</v>
      </c>
      <c r="D42" s="53">
        <v>15000</v>
      </c>
      <c r="E42" s="53">
        <f t="shared" si="8"/>
        <v>0</v>
      </c>
      <c r="F42" s="53">
        <v>4994.01</v>
      </c>
      <c r="G42" s="54">
        <f t="shared" si="9"/>
        <v>33.293399999999998</v>
      </c>
      <c r="H42" s="196">
        <f t="shared" si="10"/>
        <v>10005.99</v>
      </c>
      <c r="I42" s="180"/>
      <c r="J42" s="180"/>
      <c r="K42" s="180"/>
      <c r="L42" s="39"/>
      <c r="M42" s="53">
        <v>4994.01</v>
      </c>
      <c r="O42" s="68"/>
      <c r="P42" s="68"/>
      <c r="Q42" s="68"/>
      <c r="R42" s="68"/>
      <c r="S42" s="68"/>
      <c r="T42" s="68"/>
      <c r="U42" s="68"/>
      <c r="V42" s="79"/>
      <c r="W42" s="79"/>
      <c r="X42" s="79"/>
      <c r="Y42" s="121"/>
      <c r="Z42" s="121"/>
      <c r="AA42" s="121"/>
      <c r="AB42" s="135"/>
      <c r="AC42" s="135"/>
      <c r="AD42" s="135"/>
      <c r="AE42" s="135"/>
      <c r="AF42" s="220"/>
      <c r="AG42" s="135"/>
      <c r="AH42" s="135"/>
      <c r="AI42" s="135"/>
      <c r="AJ42" s="135"/>
      <c r="AK42" s="135"/>
      <c r="AL42" s="220"/>
      <c r="AM42" s="180"/>
      <c r="AN42" s="180"/>
      <c r="AO42" s="135"/>
      <c r="AP42" s="135"/>
      <c r="AQ42" s="135"/>
      <c r="AR42" s="135"/>
    </row>
    <row r="43" spans="1:44" s="5" customFormat="1" ht="15" customHeight="1">
      <c r="A43" s="114">
        <v>21801</v>
      </c>
      <c r="B43" s="52" t="s">
        <v>105</v>
      </c>
      <c r="C43" s="53">
        <v>10000</v>
      </c>
      <c r="D43" s="53">
        <v>10000</v>
      </c>
      <c r="E43" s="53">
        <f t="shared" si="8"/>
        <v>0</v>
      </c>
      <c r="F43" s="53">
        <v>0</v>
      </c>
      <c r="G43" s="54">
        <f t="shared" si="9"/>
        <v>0</v>
      </c>
      <c r="H43" s="196">
        <f t="shared" si="10"/>
        <v>10000</v>
      </c>
      <c r="I43" s="180"/>
      <c r="J43" s="180"/>
      <c r="K43" s="180"/>
      <c r="L43" s="39"/>
      <c r="M43" s="53">
        <v>0</v>
      </c>
      <c r="O43" s="68"/>
      <c r="P43" s="68"/>
      <c r="Q43" s="68"/>
      <c r="R43" s="68"/>
      <c r="S43" s="68"/>
      <c r="T43" s="68"/>
      <c r="U43" s="68"/>
      <c r="V43" s="79"/>
      <c r="W43" s="79"/>
      <c r="X43" s="79"/>
      <c r="Y43" s="121"/>
      <c r="Z43" s="121"/>
      <c r="AA43" s="121"/>
      <c r="AB43" s="135"/>
      <c r="AC43" s="135"/>
      <c r="AD43" s="135"/>
      <c r="AE43" s="135"/>
      <c r="AF43" s="218"/>
      <c r="AG43" s="135"/>
      <c r="AH43" s="135"/>
      <c r="AI43" s="135"/>
      <c r="AJ43" s="135"/>
      <c r="AK43" s="135"/>
      <c r="AL43" s="218"/>
      <c r="AM43" s="180"/>
      <c r="AN43" s="180"/>
      <c r="AO43" s="135"/>
      <c r="AP43" s="135"/>
      <c r="AQ43" s="135"/>
      <c r="AR43" s="135"/>
    </row>
    <row r="44" spans="1:44" s="5" customFormat="1" ht="15" customHeight="1">
      <c r="A44" s="114">
        <v>22101</v>
      </c>
      <c r="B44" s="52" t="s">
        <v>80</v>
      </c>
      <c r="C44" s="188">
        <v>307400</v>
      </c>
      <c r="D44" s="188">
        <v>307400</v>
      </c>
      <c r="E44" s="53">
        <f t="shared" si="8"/>
        <v>811.63999999999942</v>
      </c>
      <c r="F44" s="53">
        <v>35983.24</v>
      </c>
      <c r="G44" s="54">
        <f t="shared" si="9"/>
        <v>11.705673389720234</v>
      </c>
      <c r="H44" s="196">
        <f t="shared" si="10"/>
        <v>271416.76</v>
      </c>
      <c r="I44" s="180"/>
      <c r="J44" s="180"/>
      <c r="K44" s="180"/>
      <c r="L44" s="39"/>
      <c r="M44" s="53">
        <v>35171.599999999999</v>
      </c>
      <c r="O44" s="63"/>
      <c r="P44" s="63"/>
      <c r="Q44" s="63"/>
      <c r="R44" s="63"/>
      <c r="S44" s="63"/>
      <c r="T44" s="63"/>
      <c r="U44" s="63"/>
      <c r="V44" s="129"/>
      <c r="W44" s="129"/>
      <c r="X44" s="129"/>
      <c r="Y44" s="129"/>
      <c r="Z44" s="121"/>
      <c r="AA44" s="121"/>
      <c r="AB44" s="135"/>
      <c r="AC44" s="135"/>
      <c r="AD44" s="135"/>
      <c r="AE44" s="135"/>
      <c r="AF44" s="218"/>
      <c r="AG44" s="135"/>
      <c r="AH44" s="135"/>
      <c r="AI44" s="135"/>
      <c r="AJ44" s="135"/>
      <c r="AK44" s="135"/>
      <c r="AL44" s="218"/>
      <c r="AM44" s="180"/>
      <c r="AN44" s="180"/>
      <c r="AO44" s="135"/>
      <c r="AP44" s="135"/>
      <c r="AQ44" s="135"/>
      <c r="AR44" s="135"/>
    </row>
    <row r="45" spans="1:44" s="5" customFormat="1" ht="15" customHeight="1">
      <c r="A45" s="114">
        <v>22106</v>
      </c>
      <c r="B45" s="52" t="s">
        <v>62</v>
      </c>
      <c r="C45" s="188">
        <v>80000</v>
      </c>
      <c r="D45" s="188">
        <v>80000</v>
      </c>
      <c r="E45" s="53">
        <f t="shared" si="8"/>
        <v>1958.1799999999998</v>
      </c>
      <c r="F45" s="53">
        <v>4023.96</v>
      </c>
      <c r="G45" s="54">
        <f t="shared" si="9"/>
        <v>5.0299500000000004</v>
      </c>
      <c r="H45" s="196">
        <f t="shared" si="10"/>
        <v>75976.039999999994</v>
      </c>
      <c r="I45" s="180"/>
      <c r="J45" s="180"/>
      <c r="K45" s="180"/>
      <c r="L45" s="39"/>
      <c r="M45" s="53">
        <v>2065.7800000000002</v>
      </c>
      <c r="O45" s="64"/>
      <c r="P45" s="64"/>
      <c r="Q45" s="64"/>
      <c r="R45" s="64"/>
      <c r="S45" s="64"/>
      <c r="T45" s="64"/>
      <c r="U45" s="64"/>
      <c r="V45" s="130"/>
      <c r="W45" s="130"/>
      <c r="X45" s="130"/>
      <c r="Y45" s="130"/>
      <c r="Z45" s="121"/>
      <c r="AA45" s="121"/>
      <c r="AB45" s="135"/>
      <c r="AC45" s="135"/>
      <c r="AD45" s="135"/>
      <c r="AE45" s="135"/>
      <c r="AF45" s="218"/>
      <c r="AG45" s="135"/>
      <c r="AH45" s="135"/>
      <c r="AI45" s="135"/>
      <c r="AJ45" s="135"/>
      <c r="AK45" s="135"/>
      <c r="AL45" s="218"/>
      <c r="AM45" s="180"/>
      <c r="AN45" s="180"/>
      <c r="AO45" s="135"/>
      <c r="AP45" s="135"/>
      <c r="AQ45" s="135"/>
      <c r="AR45" s="135"/>
    </row>
    <row r="46" spans="1:44" s="5" customFormat="1" ht="15" customHeight="1">
      <c r="A46" s="114">
        <v>22301</v>
      </c>
      <c r="B46" s="115" t="s">
        <v>61</v>
      </c>
      <c r="C46" s="188">
        <v>2500</v>
      </c>
      <c r="D46" s="188">
        <v>2500</v>
      </c>
      <c r="E46" s="53">
        <f t="shared" si="8"/>
        <v>815.29</v>
      </c>
      <c r="F46" s="53">
        <v>1161.98</v>
      </c>
      <c r="G46" s="54">
        <f t="shared" si="9"/>
        <v>46.479199999999999</v>
      </c>
      <c r="H46" s="196">
        <f t="shared" si="10"/>
        <v>1338.02</v>
      </c>
      <c r="I46" s="180"/>
      <c r="J46" s="180"/>
      <c r="K46" s="180"/>
      <c r="L46" s="39"/>
      <c r="M46" s="53">
        <v>346.69</v>
      </c>
      <c r="O46" s="64"/>
      <c r="P46" s="64"/>
      <c r="Q46" s="64"/>
      <c r="R46" s="64"/>
      <c r="S46" s="64"/>
      <c r="T46" s="64"/>
      <c r="U46" s="64"/>
      <c r="V46" s="130"/>
      <c r="W46" s="130"/>
      <c r="X46" s="130"/>
      <c r="Y46" s="130"/>
      <c r="Z46" s="121"/>
      <c r="AA46" s="121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18"/>
      <c r="AM46" s="180"/>
      <c r="AN46" s="180"/>
      <c r="AO46" s="135"/>
      <c r="AP46" s="135"/>
      <c r="AQ46" s="135"/>
      <c r="AR46" s="135"/>
    </row>
    <row r="47" spans="1:44" s="5" customFormat="1" ht="15" customHeight="1">
      <c r="A47" s="114">
        <v>24601</v>
      </c>
      <c r="B47" s="115" t="s">
        <v>95</v>
      </c>
      <c r="C47" s="188">
        <v>15000</v>
      </c>
      <c r="D47" s="188">
        <v>15000</v>
      </c>
      <c r="E47" s="53">
        <f t="shared" si="8"/>
        <v>0</v>
      </c>
      <c r="F47" s="53">
        <v>1505.18</v>
      </c>
      <c r="G47" s="54">
        <f t="shared" si="9"/>
        <v>10.034533333333334</v>
      </c>
      <c r="H47" s="196">
        <f t="shared" si="10"/>
        <v>13494.82</v>
      </c>
      <c r="I47" s="180"/>
      <c r="J47" s="180"/>
      <c r="K47" s="180"/>
      <c r="L47" s="39"/>
      <c r="M47" s="53">
        <v>1505.18</v>
      </c>
      <c r="O47" s="64"/>
      <c r="P47" s="64"/>
      <c r="Q47" s="64"/>
      <c r="R47" s="64"/>
      <c r="S47" s="64"/>
      <c r="T47" s="64"/>
      <c r="U47" s="64"/>
      <c r="V47" s="130"/>
      <c r="W47" s="130"/>
      <c r="X47" s="130"/>
      <c r="Y47" s="130"/>
      <c r="Z47" s="121"/>
      <c r="AA47" s="121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218"/>
      <c r="AM47" s="180"/>
      <c r="AN47" s="180"/>
      <c r="AO47" s="135"/>
      <c r="AP47" s="135"/>
      <c r="AQ47" s="135"/>
      <c r="AR47" s="135"/>
    </row>
    <row r="48" spans="1:44" s="5" customFormat="1" ht="15" customHeight="1">
      <c r="A48" s="114">
        <v>24801</v>
      </c>
      <c r="B48" s="52" t="s">
        <v>35</v>
      </c>
      <c r="C48" s="53">
        <v>5000</v>
      </c>
      <c r="D48" s="53">
        <v>5000</v>
      </c>
      <c r="E48" s="53">
        <f t="shared" si="8"/>
        <v>0</v>
      </c>
      <c r="F48" s="53">
        <v>0</v>
      </c>
      <c r="G48" s="54">
        <f t="shared" si="9"/>
        <v>0</v>
      </c>
      <c r="H48" s="196">
        <f t="shared" si="10"/>
        <v>5000</v>
      </c>
      <c r="I48" s="180"/>
      <c r="J48" s="180"/>
      <c r="K48" s="180"/>
      <c r="L48" s="39"/>
      <c r="M48" s="53">
        <v>0</v>
      </c>
      <c r="O48" s="64"/>
      <c r="P48" s="64"/>
      <c r="Q48" s="64"/>
      <c r="R48" s="64"/>
      <c r="S48" s="64"/>
      <c r="T48" s="64"/>
      <c r="U48" s="64"/>
      <c r="V48" s="130"/>
      <c r="W48" s="130"/>
      <c r="X48" s="130"/>
      <c r="Y48" s="130"/>
      <c r="Z48" s="121"/>
      <c r="AA48" s="121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218"/>
      <c r="AM48" s="180"/>
      <c r="AN48" s="180"/>
      <c r="AO48" s="135"/>
      <c r="AP48" s="135"/>
      <c r="AQ48" s="135"/>
      <c r="AR48" s="135"/>
    </row>
    <row r="49" spans="1:44" s="5" customFormat="1" ht="15" customHeight="1">
      <c r="A49" s="114">
        <v>24901</v>
      </c>
      <c r="B49" s="52" t="s">
        <v>144</v>
      </c>
      <c r="C49" s="53">
        <v>140000</v>
      </c>
      <c r="D49" s="53">
        <v>140000</v>
      </c>
      <c r="E49" s="53">
        <f t="shared" si="8"/>
        <v>26920.739999999998</v>
      </c>
      <c r="F49" s="53">
        <v>49751.519999999997</v>
      </c>
      <c r="G49" s="54">
        <f t="shared" si="9"/>
        <v>35.536799999999999</v>
      </c>
      <c r="H49" s="196">
        <f t="shared" si="10"/>
        <v>90248.48000000001</v>
      </c>
      <c r="I49" s="180"/>
      <c r="J49" s="180"/>
      <c r="K49" s="180"/>
      <c r="L49" s="39"/>
      <c r="M49" s="53">
        <v>22830.78</v>
      </c>
      <c r="O49" s="64"/>
      <c r="P49" s="64"/>
      <c r="Q49" s="64"/>
      <c r="R49" s="64"/>
      <c r="S49" s="64"/>
      <c r="T49" s="64"/>
      <c r="U49" s="64"/>
      <c r="V49" s="130"/>
      <c r="W49" s="130"/>
      <c r="X49" s="130"/>
      <c r="Y49" s="130"/>
      <c r="Z49" s="121"/>
      <c r="AA49" s="121"/>
      <c r="AB49" s="135"/>
      <c r="AC49" s="135"/>
      <c r="AD49" s="135"/>
      <c r="AE49" s="135"/>
      <c r="AF49" s="276"/>
      <c r="AG49" s="276"/>
      <c r="AH49" s="276"/>
      <c r="AI49" s="276"/>
      <c r="AJ49" s="135"/>
      <c r="AK49" s="135"/>
      <c r="AL49" s="219"/>
      <c r="AM49" s="182"/>
      <c r="AN49" s="182"/>
      <c r="AO49" s="135"/>
      <c r="AP49" s="135"/>
      <c r="AQ49" s="135"/>
      <c r="AR49" s="135"/>
    </row>
    <row r="50" spans="1:44" s="5" customFormat="1" ht="15" customHeight="1">
      <c r="A50" s="114">
        <v>26101</v>
      </c>
      <c r="B50" s="52" t="s">
        <v>36</v>
      </c>
      <c r="C50" s="53">
        <v>650000</v>
      </c>
      <c r="D50" s="53">
        <v>680905</v>
      </c>
      <c r="E50" s="53">
        <f t="shared" si="8"/>
        <v>16338.180000000008</v>
      </c>
      <c r="F50" s="53">
        <v>108144.11</v>
      </c>
      <c r="G50" s="54">
        <f t="shared" si="9"/>
        <v>15.882407971743488</v>
      </c>
      <c r="H50" s="196">
        <f t="shared" si="10"/>
        <v>572760.89</v>
      </c>
      <c r="I50" s="180"/>
      <c r="J50" s="180"/>
      <c r="K50" s="180"/>
      <c r="L50" s="39"/>
      <c r="M50" s="53">
        <v>91805.93</v>
      </c>
      <c r="O50" s="64"/>
      <c r="P50" s="64"/>
      <c r="Q50" s="64"/>
      <c r="R50" s="64"/>
      <c r="S50" s="64"/>
      <c r="T50" s="64"/>
      <c r="U50" s="64"/>
      <c r="V50" s="130"/>
      <c r="W50" s="130"/>
      <c r="X50" s="130"/>
      <c r="Y50" s="130"/>
      <c r="Z50" s="121"/>
      <c r="AA50" s="121"/>
      <c r="AB50" s="135"/>
      <c r="AC50" s="135"/>
      <c r="AD50" s="135"/>
      <c r="AE50" s="135"/>
      <c r="AF50" s="277"/>
      <c r="AG50" s="277"/>
      <c r="AH50" s="277"/>
      <c r="AI50" s="277"/>
      <c r="AJ50" s="135"/>
      <c r="AK50" s="135"/>
      <c r="AL50" s="218"/>
      <c r="AM50" s="180"/>
      <c r="AN50" s="180"/>
      <c r="AO50" s="135"/>
      <c r="AP50" s="135"/>
      <c r="AQ50" s="135"/>
      <c r="AR50" s="135"/>
    </row>
    <row r="51" spans="1:44" s="5" customFormat="1" ht="15" customHeight="1">
      <c r="A51" s="114">
        <v>27101</v>
      </c>
      <c r="B51" s="52" t="s">
        <v>129</v>
      </c>
      <c r="C51" s="53">
        <v>10000</v>
      </c>
      <c r="D51" s="53">
        <v>10000</v>
      </c>
      <c r="E51" s="53">
        <f t="shared" si="8"/>
        <v>0</v>
      </c>
      <c r="F51" s="53">
        <v>0</v>
      </c>
      <c r="G51" s="54">
        <f t="shared" si="9"/>
        <v>0</v>
      </c>
      <c r="H51" s="196">
        <f t="shared" si="10"/>
        <v>10000</v>
      </c>
      <c r="I51" s="180"/>
      <c r="J51" s="180"/>
      <c r="K51" s="180"/>
      <c r="L51" s="39"/>
      <c r="M51" s="53">
        <v>0</v>
      </c>
      <c r="O51" s="64"/>
      <c r="P51" s="64"/>
      <c r="Q51" s="64"/>
      <c r="R51" s="64"/>
      <c r="S51" s="64"/>
      <c r="T51" s="64"/>
      <c r="U51" s="64"/>
      <c r="V51" s="130"/>
      <c r="W51" s="130"/>
      <c r="X51" s="130"/>
      <c r="Y51" s="130"/>
      <c r="Z51" s="121"/>
      <c r="AA51" s="121"/>
      <c r="AB51" s="135"/>
      <c r="AC51" s="135"/>
      <c r="AD51" s="135"/>
      <c r="AE51" s="135"/>
      <c r="AF51" s="225"/>
      <c r="AG51" s="225"/>
      <c r="AH51" s="225"/>
      <c r="AI51" s="225"/>
      <c r="AJ51" s="135"/>
      <c r="AK51" s="135"/>
      <c r="AL51" s="220"/>
      <c r="AM51" s="180"/>
      <c r="AN51" s="180"/>
      <c r="AO51" s="135"/>
      <c r="AP51" s="135"/>
      <c r="AQ51" s="135"/>
      <c r="AR51" s="135"/>
    </row>
    <row r="52" spans="1:44" s="5" customFormat="1" ht="15" customHeight="1">
      <c r="A52" s="114">
        <v>27301</v>
      </c>
      <c r="B52" s="52" t="s">
        <v>37</v>
      </c>
      <c r="C52" s="53">
        <v>147967</v>
      </c>
      <c r="D52" s="53">
        <v>150000</v>
      </c>
      <c r="E52" s="53">
        <f t="shared" si="8"/>
        <v>2187.17</v>
      </c>
      <c r="F52" s="53">
        <v>9628.52</v>
      </c>
      <c r="G52" s="54">
        <f t="shared" si="9"/>
        <v>6.419013333333333</v>
      </c>
      <c r="H52" s="196">
        <f t="shared" si="10"/>
        <v>140371.48000000001</v>
      </c>
      <c r="I52" s="180"/>
      <c r="J52" s="180"/>
      <c r="K52" s="180"/>
      <c r="L52" s="39"/>
      <c r="M52" s="53">
        <v>7441.35</v>
      </c>
      <c r="O52" s="71"/>
      <c r="P52" s="71"/>
      <c r="Q52" s="71"/>
      <c r="R52" s="65"/>
      <c r="S52" s="65"/>
      <c r="T52" s="65"/>
      <c r="U52" s="65"/>
      <c r="V52" s="131"/>
      <c r="W52" s="131"/>
      <c r="X52" s="131"/>
      <c r="Y52" s="131"/>
      <c r="Z52" s="121"/>
      <c r="AA52" s="121"/>
      <c r="AB52" s="135"/>
      <c r="AC52" s="135"/>
      <c r="AD52" s="135"/>
      <c r="AE52" s="135"/>
      <c r="AF52" s="218"/>
      <c r="AG52" s="135"/>
      <c r="AH52" s="218"/>
      <c r="AI52" s="135"/>
      <c r="AJ52" s="135"/>
      <c r="AK52" s="135"/>
      <c r="AL52" s="218"/>
      <c r="AM52" s="180"/>
      <c r="AN52" s="180"/>
      <c r="AO52" s="135"/>
      <c r="AP52" s="135"/>
      <c r="AQ52" s="135"/>
      <c r="AR52" s="135"/>
    </row>
    <row r="53" spans="1:44" s="5" customFormat="1" ht="15" customHeight="1">
      <c r="A53" s="114">
        <v>29101</v>
      </c>
      <c r="B53" s="52" t="s">
        <v>81</v>
      </c>
      <c r="C53" s="53">
        <v>15000</v>
      </c>
      <c r="D53" s="53">
        <v>15000</v>
      </c>
      <c r="E53" s="53">
        <f t="shared" si="8"/>
        <v>0</v>
      </c>
      <c r="F53" s="53">
        <v>4501.1000000000004</v>
      </c>
      <c r="G53" s="54">
        <f t="shared" si="9"/>
        <v>30.007333333333339</v>
      </c>
      <c r="H53" s="196">
        <f t="shared" si="10"/>
        <v>10498.9</v>
      </c>
      <c r="I53" s="180"/>
      <c r="J53" s="180"/>
      <c r="K53" s="180"/>
      <c r="L53" s="39"/>
      <c r="M53" s="53">
        <v>4501.1000000000004</v>
      </c>
      <c r="O53" s="62"/>
      <c r="P53" s="62"/>
      <c r="Q53" s="62"/>
      <c r="R53" s="62"/>
      <c r="S53" s="62"/>
      <c r="T53" s="62"/>
      <c r="U53" s="62"/>
      <c r="V53" s="128"/>
      <c r="W53" s="128"/>
      <c r="X53" s="128"/>
      <c r="Y53" s="128"/>
      <c r="Z53" s="121"/>
      <c r="AA53" s="121"/>
      <c r="AB53" s="135"/>
      <c r="AC53" s="135"/>
      <c r="AD53" s="135"/>
      <c r="AE53" s="135"/>
      <c r="AF53" s="218"/>
      <c r="AG53" s="135"/>
      <c r="AH53" s="135"/>
      <c r="AI53" s="135"/>
      <c r="AJ53" s="135"/>
      <c r="AK53" s="135"/>
      <c r="AL53" s="218"/>
      <c r="AM53" s="180"/>
      <c r="AN53" s="180"/>
      <c r="AO53" s="135"/>
      <c r="AP53" s="135"/>
      <c r="AQ53" s="135"/>
      <c r="AR53" s="135"/>
    </row>
    <row r="54" spans="1:44" s="5" customFormat="1" ht="15" customHeight="1">
      <c r="A54" s="114">
        <v>29201</v>
      </c>
      <c r="B54" s="52" t="s">
        <v>103</v>
      </c>
      <c r="C54" s="53">
        <v>15000</v>
      </c>
      <c r="D54" s="53">
        <v>15000</v>
      </c>
      <c r="E54" s="53">
        <f t="shared" si="8"/>
        <v>299</v>
      </c>
      <c r="F54" s="53">
        <v>2021.18</v>
      </c>
      <c r="G54" s="54">
        <f t="shared" si="9"/>
        <v>13.474533333333333</v>
      </c>
      <c r="H54" s="196">
        <f t="shared" si="10"/>
        <v>12978.82</v>
      </c>
      <c r="I54" s="180"/>
      <c r="J54" s="180"/>
      <c r="K54" s="180"/>
      <c r="L54" s="39"/>
      <c r="M54" s="53">
        <v>1722.18</v>
      </c>
      <c r="O54" s="62"/>
      <c r="P54" s="62"/>
      <c r="Q54" s="62"/>
      <c r="R54" s="62"/>
      <c r="S54" s="62"/>
      <c r="T54" s="62"/>
      <c r="U54" s="62"/>
      <c r="V54" s="128"/>
      <c r="W54" s="128"/>
      <c r="X54" s="128"/>
      <c r="Y54" s="128"/>
      <c r="Z54" s="121"/>
      <c r="AA54" s="121"/>
      <c r="AB54" s="135"/>
      <c r="AC54" s="135"/>
      <c r="AD54" s="135"/>
      <c r="AE54" s="135"/>
      <c r="AF54" s="218"/>
      <c r="AG54" s="135"/>
      <c r="AH54" s="135"/>
      <c r="AI54" s="135"/>
      <c r="AJ54" s="135"/>
      <c r="AK54" s="135"/>
      <c r="AL54" s="218"/>
      <c r="AM54" s="180"/>
      <c r="AN54" s="180"/>
      <c r="AO54" s="135"/>
      <c r="AP54" s="135"/>
      <c r="AQ54" s="135"/>
      <c r="AR54" s="135"/>
    </row>
    <row r="55" spans="1:44" s="5" customFormat="1" ht="15" customHeight="1">
      <c r="A55" s="114">
        <v>29401</v>
      </c>
      <c r="B55" s="52" t="s">
        <v>104</v>
      </c>
      <c r="C55" s="53">
        <v>15000</v>
      </c>
      <c r="D55" s="53">
        <v>15000</v>
      </c>
      <c r="E55" s="53">
        <f t="shared" si="8"/>
        <v>0</v>
      </c>
      <c r="F55" s="53">
        <v>4002</v>
      </c>
      <c r="G55" s="54">
        <f t="shared" si="9"/>
        <v>26.68</v>
      </c>
      <c r="H55" s="196">
        <f t="shared" si="10"/>
        <v>10998</v>
      </c>
      <c r="I55" s="180"/>
      <c r="J55" s="180"/>
      <c r="K55" s="180"/>
      <c r="L55" s="39"/>
      <c r="M55" s="53">
        <v>4002</v>
      </c>
      <c r="O55" s="62"/>
      <c r="P55" s="62"/>
      <c r="Q55" s="62"/>
      <c r="R55" s="62"/>
      <c r="S55" s="62"/>
      <c r="T55" s="62"/>
      <c r="U55" s="62"/>
      <c r="V55" s="128"/>
      <c r="W55" s="128"/>
      <c r="X55" s="128"/>
      <c r="Y55" s="128"/>
      <c r="Z55" s="121"/>
      <c r="AA55" s="121"/>
      <c r="AB55" s="135"/>
      <c r="AC55" s="135"/>
      <c r="AD55" s="135"/>
      <c r="AE55" s="135"/>
      <c r="AF55" s="218"/>
      <c r="AG55" s="135"/>
      <c r="AH55" s="135"/>
      <c r="AI55" s="135"/>
      <c r="AJ55" s="135"/>
      <c r="AK55" s="135"/>
      <c r="AL55" s="218"/>
      <c r="AM55" s="180"/>
      <c r="AN55" s="180"/>
      <c r="AO55" s="135"/>
      <c r="AP55" s="135"/>
      <c r="AQ55" s="135"/>
      <c r="AR55" s="135"/>
    </row>
    <row r="56" spans="1:44" s="5" customFormat="1" ht="15" customHeight="1">
      <c r="A56" s="116"/>
      <c r="B56" s="40"/>
      <c r="C56" s="189">
        <f>SUM(C39:C55)</f>
        <v>1837867</v>
      </c>
      <c r="D56" s="189">
        <f>SUM(D39:D55)</f>
        <v>1875805</v>
      </c>
      <c r="E56" s="148">
        <f>SUM(E39:E55)</f>
        <v>89005.13</v>
      </c>
      <c r="F56" s="148">
        <f>SUM(F39:F55)</f>
        <v>280498.53999999998</v>
      </c>
      <c r="G56" s="58">
        <f t="shared" si="9"/>
        <v>14.953502096433263</v>
      </c>
      <c r="H56" s="198">
        <f>SUM(H39:H55)</f>
        <v>1595306.46</v>
      </c>
      <c r="I56" s="181"/>
      <c r="J56" s="181"/>
      <c r="K56" s="181"/>
      <c r="L56" s="39"/>
      <c r="M56" s="148">
        <f>SUM(M39:M55)</f>
        <v>191493.41</v>
      </c>
      <c r="O56" s="72"/>
      <c r="P56" s="72"/>
      <c r="Q56" s="72"/>
      <c r="R56" s="72"/>
      <c r="S56" s="72"/>
      <c r="T56" s="72"/>
      <c r="U56" s="72"/>
      <c r="V56" s="132"/>
      <c r="W56" s="132"/>
      <c r="X56" s="132"/>
      <c r="Y56" s="132"/>
      <c r="Z56" s="121"/>
      <c r="AA56" s="121"/>
      <c r="AB56" s="135"/>
      <c r="AC56" s="135"/>
      <c r="AD56" s="135"/>
      <c r="AE56" s="135"/>
      <c r="AF56" s="218"/>
      <c r="AG56" s="135"/>
      <c r="AH56" s="135"/>
      <c r="AI56" s="135"/>
      <c r="AJ56" s="135"/>
      <c r="AK56" s="135"/>
      <c r="AL56" s="218"/>
      <c r="AM56" s="180"/>
      <c r="AN56" s="180"/>
      <c r="AO56" s="135"/>
      <c r="AP56" s="135"/>
      <c r="AQ56" s="135"/>
      <c r="AR56" s="135"/>
    </row>
    <row r="57" spans="1:44" s="5" customFormat="1" ht="15" customHeight="1">
      <c r="A57" s="116"/>
      <c r="B57" s="40"/>
      <c r="C57" s="190"/>
      <c r="D57" s="190"/>
      <c r="E57" s="191"/>
      <c r="F57" s="191"/>
      <c r="G57" s="43"/>
      <c r="H57" s="199"/>
      <c r="I57" s="179"/>
      <c r="J57" s="179"/>
      <c r="K57" s="179"/>
      <c r="L57" s="39"/>
      <c r="M57" s="191"/>
      <c r="O57" s="68"/>
      <c r="P57" s="68"/>
      <c r="Q57" s="68"/>
      <c r="R57" s="68"/>
      <c r="S57" s="68"/>
      <c r="T57" s="68"/>
      <c r="U57" s="68"/>
      <c r="V57" s="79"/>
      <c r="W57" s="79"/>
      <c r="X57" s="79"/>
      <c r="Y57" s="79"/>
      <c r="Z57" s="121"/>
      <c r="AA57" s="121"/>
      <c r="AB57" s="135"/>
      <c r="AC57" s="135"/>
      <c r="AD57" s="135"/>
      <c r="AE57" s="135"/>
      <c r="AF57" s="218"/>
      <c r="AG57" s="135"/>
      <c r="AH57" s="135"/>
      <c r="AI57" s="135"/>
      <c r="AJ57" s="135"/>
      <c r="AK57" s="135"/>
      <c r="AL57" s="218"/>
      <c r="AM57" s="180"/>
      <c r="AN57" s="180"/>
      <c r="AO57" s="135"/>
      <c r="AP57" s="135"/>
      <c r="AQ57" s="135"/>
      <c r="AR57" s="135"/>
    </row>
    <row r="58" spans="1:44" s="5" customFormat="1" ht="15" customHeight="1">
      <c r="A58" s="114">
        <v>31101</v>
      </c>
      <c r="B58" s="52" t="s">
        <v>82</v>
      </c>
      <c r="C58" s="53">
        <v>250000</v>
      </c>
      <c r="D58" s="53">
        <v>250000</v>
      </c>
      <c r="E58" s="53">
        <f t="shared" ref="E58:E89" si="11">SUM(F58-M58)</f>
        <v>10938</v>
      </c>
      <c r="F58" s="53">
        <v>44233</v>
      </c>
      <c r="G58" s="54">
        <f t="shared" ref="G58:G90" si="12">SUM(F58*100/D58)</f>
        <v>17.693200000000001</v>
      </c>
      <c r="H58" s="196">
        <f t="shared" ref="H58:H89" si="13">SUM(D58-F58)</f>
        <v>205767</v>
      </c>
      <c r="I58" s="180"/>
      <c r="J58" s="180"/>
      <c r="K58" s="180"/>
      <c r="L58" s="39"/>
      <c r="M58" s="53">
        <v>33295</v>
      </c>
      <c r="O58" s="68"/>
      <c r="P58" s="68"/>
      <c r="Q58" s="68"/>
      <c r="R58" s="68"/>
      <c r="S58" s="68"/>
      <c r="T58" s="68"/>
      <c r="U58" s="68"/>
      <c r="V58" s="79"/>
      <c r="W58" s="79"/>
      <c r="X58" s="79"/>
      <c r="Y58" s="79"/>
      <c r="Z58" s="121"/>
      <c r="AA58" s="121"/>
      <c r="AB58" s="135"/>
      <c r="AC58" s="135"/>
      <c r="AD58" s="135"/>
      <c r="AE58" s="135"/>
      <c r="AF58" s="218"/>
      <c r="AG58" s="135"/>
      <c r="AH58" s="135"/>
      <c r="AI58" s="135"/>
      <c r="AJ58" s="135"/>
      <c r="AK58" s="135"/>
      <c r="AL58" s="218"/>
      <c r="AM58" s="180"/>
      <c r="AN58" s="180"/>
      <c r="AO58" s="135"/>
      <c r="AP58" s="135"/>
      <c r="AQ58" s="135"/>
      <c r="AR58" s="135"/>
    </row>
    <row r="59" spans="1:44" s="5" customFormat="1" ht="15" customHeight="1">
      <c r="A59" s="114">
        <v>31301</v>
      </c>
      <c r="B59" s="52" t="s">
        <v>83</v>
      </c>
      <c r="C59" s="53">
        <v>60000</v>
      </c>
      <c r="D59" s="53">
        <v>60000</v>
      </c>
      <c r="E59" s="53">
        <f t="shared" si="11"/>
        <v>3701</v>
      </c>
      <c r="F59" s="53">
        <v>13401</v>
      </c>
      <c r="G59" s="54">
        <f t="shared" si="12"/>
        <v>22.335000000000001</v>
      </c>
      <c r="H59" s="196">
        <f t="shared" si="13"/>
        <v>46599</v>
      </c>
      <c r="I59" s="180"/>
      <c r="J59" s="180"/>
      <c r="K59" s="180"/>
      <c r="L59" s="39"/>
      <c r="M59" s="53">
        <v>9700</v>
      </c>
      <c r="O59" s="68"/>
      <c r="P59" s="68"/>
      <c r="Q59" s="68"/>
      <c r="R59" s="68"/>
      <c r="S59" s="68"/>
      <c r="T59" s="68"/>
      <c r="U59" s="68"/>
      <c r="V59" s="79"/>
      <c r="W59" s="79"/>
      <c r="X59" s="79"/>
      <c r="Y59" s="79"/>
      <c r="Z59" s="121"/>
      <c r="AA59" s="121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219"/>
      <c r="AM59" s="182"/>
      <c r="AN59" s="182"/>
      <c r="AO59" s="135"/>
      <c r="AP59" s="135"/>
      <c r="AQ59" s="135"/>
      <c r="AR59" s="135"/>
    </row>
    <row r="60" spans="1:44" s="5" customFormat="1" ht="15" customHeight="1">
      <c r="A60" s="114">
        <v>31401</v>
      </c>
      <c r="B60" s="52" t="s">
        <v>84</v>
      </c>
      <c r="C60" s="53">
        <v>250000</v>
      </c>
      <c r="D60" s="53">
        <v>250000</v>
      </c>
      <c r="E60" s="53">
        <f t="shared" si="11"/>
        <v>13203.569999999992</v>
      </c>
      <c r="F60" s="53">
        <v>68234.759999999995</v>
      </c>
      <c r="G60" s="54">
        <f t="shared" si="12"/>
        <v>27.293903999999998</v>
      </c>
      <c r="H60" s="196">
        <f t="shared" si="13"/>
        <v>181765.24</v>
      </c>
      <c r="I60" s="180"/>
      <c r="J60" s="180"/>
      <c r="K60" s="180"/>
      <c r="L60" s="39"/>
      <c r="M60" s="53">
        <v>55031.19</v>
      </c>
      <c r="O60" s="68"/>
      <c r="P60" s="68"/>
      <c r="Q60" s="68"/>
      <c r="R60" s="68"/>
      <c r="S60" s="68"/>
      <c r="T60" s="68"/>
      <c r="U60" s="68"/>
      <c r="V60" s="79"/>
      <c r="W60" s="79"/>
      <c r="X60" s="79"/>
      <c r="Y60" s="79"/>
      <c r="Z60" s="121"/>
      <c r="AA60" s="121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218"/>
      <c r="AM60" s="182"/>
      <c r="AN60" s="182"/>
      <c r="AO60" s="135"/>
      <c r="AP60" s="135"/>
      <c r="AQ60" s="135"/>
      <c r="AR60" s="135"/>
    </row>
    <row r="61" spans="1:44" s="5" customFormat="1" ht="15" customHeight="1">
      <c r="A61" s="114">
        <v>31801</v>
      </c>
      <c r="B61" s="52" t="s">
        <v>38</v>
      </c>
      <c r="C61" s="53">
        <v>25000</v>
      </c>
      <c r="D61" s="53">
        <v>25000</v>
      </c>
      <c r="E61" s="53">
        <f t="shared" si="11"/>
        <v>1227.8900000000001</v>
      </c>
      <c r="F61" s="53">
        <v>2713.78</v>
      </c>
      <c r="G61" s="54">
        <f t="shared" si="12"/>
        <v>10.855119999999999</v>
      </c>
      <c r="H61" s="196">
        <f t="shared" si="13"/>
        <v>22286.22</v>
      </c>
      <c r="I61" s="180"/>
      <c r="J61" s="180"/>
      <c r="K61" s="180"/>
      <c r="L61" s="39"/>
      <c r="M61" s="53">
        <v>1485.89</v>
      </c>
      <c r="O61" s="68"/>
      <c r="P61" s="68"/>
      <c r="Q61" s="68"/>
      <c r="R61" s="68"/>
      <c r="S61" s="68"/>
      <c r="T61" s="68"/>
      <c r="U61" s="68"/>
      <c r="V61" s="79"/>
      <c r="W61" s="79"/>
      <c r="X61" s="79"/>
      <c r="Y61" s="79"/>
      <c r="Z61" s="121"/>
      <c r="AA61" s="121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219"/>
      <c r="AM61" s="182"/>
      <c r="AN61" s="182"/>
      <c r="AO61" s="135"/>
      <c r="AP61" s="135"/>
      <c r="AQ61" s="135"/>
      <c r="AR61" s="135"/>
    </row>
    <row r="62" spans="1:44" s="5" customFormat="1" ht="15" customHeight="1">
      <c r="A62" s="114">
        <v>32201</v>
      </c>
      <c r="B62" s="52" t="s">
        <v>63</v>
      </c>
      <c r="C62" s="53">
        <v>400000</v>
      </c>
      <c r="D62" s="53">
        <v>400000</v>
      </c>
      <c r="E62" s="53">
        <f t="shared" si="11"/>
        <v>0</v>
      </c>
      <c r="F62" s="53">
        <v>34800</v>
      </c>
      <c r="G62" s="54">
        <f t="shared" si="12"/>
        <v>8.6999999999999993</v>
      </c>
      <c r="H62" s="196">
        <f t="shared" si="13"/>
        <v>365200</v>
      </c>
      <c r="I62" s="180"/>
      <c r="J62" s="180"/>
      <c r="K62" s="180"/>
      <c r="L62" s="39"/>
      <c r="M62" s="53">
        <v>34800</v>
      </c>
      <c r="O62" s="68"/>
      <c r="P62" s="68"/>
      <c r="Q62" s="68"/>
      <c r="R62" s="68"/>
      <c r="S62" s="68"/>
      <c r="T62" s="68"/>
      <c r="U62" s="68"/>
      <c r="V62" s="79"/>
      <c r="W62" s="79"/>
      <c r="X62" s="79"/>
      <c r="Y62" s="79"/>
      <c r="Z62" s="121"/>
      <c r="AA62" s="121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226"/>
      <c r="AN62" s="226"/>
      <c r="AO62" s="135"/>
      <c r="AP62" s="135"/>
      <c r="AQ62" s="135"/>
      <c r="AR62" s="135"/>
    </row>
    <row r="63" spans="1:44" s="5" customFormat="1" ht="15" customHeight="1">
      <c r="A63" s="114">
        <v>32301</v>
      </c>
      <c r="B63" s="52" t="s">
        <v>85</v>
      </c>
      <c r="C63" s="53">
        <v>200000</v>
      </c>
      <c r="D63" s="53">
        <v>200000</v>
      </c>
      <c r="E63" s="53">
        <f t="shared" si="11"/>
        <v>1809.6000000000004</v>
      </c>
      <c r="F63" s="53">
        <v>9317.86</v>
      </c>
      <c r="G63" s="54">
        <f t="shared" si="12"/>
        <v>4.6589299999999998</v>
      </c>
      <c r="H63" s="196">
        <f t="shared" si="13"/>
        <v>190682.14</v>
      </c>
      <c r="I63" s="180"/>
      <c r="J63" s="180"/>
      <c r="K63" s="180"/>
      <c r="L63" s="39"/>
      <c r="M63" s="53">
        <v>7508.26</v>
      </c>
      <c r="O63" s="68"/>
      <c r="P63" s="68"/>
      <c r="Q63" s="68"/>
      <c r="R63" s="68"/>
      <c r="S63" s="68"/>
      <c r="T63" s="68"/>
      <c r="U63" s="68"/>
      <c r="V63" s="79"/>
      <c r="W63" s="79"/>
      <c r="X63" s="79"/>
      <c r="Y63" s="79"/>
      <c r="Z63" s="121"/>
      <c r="AA63" s="121"/>
      <c r="AB63" s="121"/>
      <c r="AC63" s="121"/>
      <c r="AD63" s="121"/>
      <c r="AE63" s="121"/>
      <c r="AF63" s="121"/>
      <c r="AG63" s="121"/>
      <c r="AH63" s="121"/>
    </row>
    <row r="64" spans="1:44" s="5" customFormat="1" ht="15" customHeight="1">
      <c r="A64" s="114">
        <v>32302</v>
      </c>
      <c r="B64" s="52" t="s">
        <v>101</v>
      </c>
      <c r="C64" s="53">
        <v>150000</v>
      </c>
      <c r="D64" s="53">
        <v>150000</v>
      </c>
      <c r="E64" s="53">
        <f t="shared" si="11"/>
        <v>0</v>
      </c>
      <c r="F64" s="53">
        <v>0</v>
      </c>
      <c r="G64" s="54">
        <f t="shared" si="12"/>
        <v>0</v>
      </c>
      <c r="H64" s="196">
        <f t="shared" si="13"/>
        <v>150000</v>
      </c>
      <c r="I64" s="180"/>
      <c r="J64" s="180"/>
      <c r="K64" s="180"/>
      <c r="L64" s="39"/>
      <c r="M64" s="53">
        <v>0</v>
      </c>
      <c r="O64" s="68"/>
      <c r="P64" s="68"/>
      <c r="Q64" s="68"/>
      <c r="R64" s="68"/>
      <c r="S64" s="68"/>
      <c r="T64" s="68"/>
      <c r="U64" s="68"/>
      <c r="V64" s="79"/>
      <c r="W64" s="79"/>
      <c r="X64" s="79"/>
      <c r="Y64" s="79"/>
      <c r="Z64" s="121"/>
      <c r="AA64" s="121"/>
      <c r="AB64" s="121"/>
      <c r="AC64" s="121"/>
      <c r="AD64" s="121"/>
      <c r="AE64" s="121"/>
      <c r="AF64" s="121"/>
      <c r="AG64" s="121"/>
      <c r="AH64" s="121"/>
    </row>
    <row r="65" spans="1:34" s="5" customFormat="1" ht="15" customHeight="1">
      <c r="A65" s="114">
        <v>32501</v>
      </c>
      <c r="B65" s="52" t="s">
        <v>39</v>
      </c>
      <c r="C65" s="53">
        <v>250000</v>
      </c>
      <c r="D65" s="53">
        <v>250000</v>
      </c>
      <c r="E65" s="53">
        <f t="shared" si="11"/>
        <v>2784</v>
      </c>
      <c r="F65" s="53">
        <v>8467.5</v>
      </c>
      <c r="G65" s="54">
        <f t="shared" si="12"/>
        <v>3.387</v>
      </c>
      <c r="H65" s="196">
        <f t="shared" si="13"/>
        <v>241532.5</v>
      </c>
      <c r="I65" s="180"/>
      <c r="J65" s="180"/>
      <c r="K65" s="180"/>
      <c r="L65" s="39"/>
      <c r="M65" s="53">
        <v>5683.5</v>
      </c>
      <c r="O65" s="68"/>
      <c r="P65" s="68"/>
      <c r="Q65" s="68"/>
      <c r="R65" s="68"/>
      <c r="S65" s="68"/>
      <c r="T65" s="68"/>
      <c r="U65" s="68"/>
      <c r="V65" s="79"/>
      <c r="W65" s="79"/>
      <c r="X65" s="79"/>
      <c r="Y65" s="79"/>
      <c r="Z65" s="121"/>
      <c r="AA65" s="121"/>
      <c r="AB65" s="121"/>
      <c r="AC65" s="121"/>
      <c r="AD65" s="121"/>
      <c r="AE65" s="121"/>
      <c r="AF65" s="121"/>
      <c r="AG65" s="121"/>
      <c r="AH65" s="121"/>
    </row>
    <row r="66" spans="1:34" s="5" customFormat="1" ht="15" customHeight="1">
      <c r="A66" s="114">
        <v>32901</v>
      </c>
      <c r="B66" s="52" t="s">
        <v>102</v>
      </c>
      <c r="C66" s="53">
        <v>500000</v>
      </c>
      <c r="D66" s="53">
        <v>500000</v>
      </c>
      <c r="E66" s="53">
        <f t="shared" si="11"/>
        <v>5916</v>
      </c>
      <c r="F66" s="53">
        <v>7134</v>
      </c>
      <c r="G66" s="54">
        <f t="shared" si="12"/>
        <v>1.4268000000000001</v>
      </c>
      <c r="H66" s="196">
        <f t="shared" si="13"/>
        <v>492866</v>
      </c>
      <c r="I66" s="180"/>
      <c r="J66" s="180"/>
      <c r="K66" s="180"/>
      <c r="L66" s="39"/>
      <c r="M66" s="53">
        <v>1218</v>
      </c>
      <c r="O66" s="68"/>
      <c r="P66" s="68"/>
      <c r="Q66" s="68"/>
      <c r="R66" s="68"/>
      <c r="S66" s="68"/>
      <c r="T66" s="68"/>
      <c r="U66" s="68"/>
      <c r="V66" s="79"/>
      <c r="W66" s="79"/>
      <c r="X66" s="79"/>
      <c r="Y66" s="79"/>
      <c r="Z66" s="121"/>
      <c r="AA66" s="121"/>
      <c r="AB66" s="121"/>
      <c r="AC66" s="121"/>
      <c r="AD66" s="121"/>
      <c r="AE66" s="121"/>
      <c r="AF66" s="121"/>
      <c r="AG66" s="121"/>
      <c r="AH66" s="121"/>
    </row>
    <row r="67" spans="1:34" s="5" customFormat="1" ht="15" customHeight="1">
      <c r="A67" s="114">
        <v>33301</v>
      </c>
      <c r="B67" s="52" t="s">
        <v>92</v>
      </c>
      <c r="C67" s="53">
        <v>8000</v>
      </c>
      <c r="D67" s="53">
        <v>8000</v>
      </c>
      <c r="E67" s="53">
        <f t="shared" si="11"/>
        <v>0</v>
      </c>
      <c r="F67" s="53">
        <v>464</v>
      </c>
      <c r="G67" s="54">
        <f t="shared" si="12"/>
        <v>5.8</v>
      </c>
      <c r="H67" s="196">
        <f t="shared" si="13"/>
        <v>7536</v>
      </c>
      <c r="I67" s="180"/>
      <c r="J67" s="180"/>
      <c r="K67" s="180"/>
      <c r="L67" s="39"/>
      <c r="M67" s="53">
        <v>464</v>
      </c>
      <c r="O67" s="68"/>
      <c r="P67" s="68"/>
      <c r="Q67" s="68"/>
      <c r="R67" s="68"/>
      <c r="S67" s="68"/>
      <c r="T67" s="68"/>
      <c r="U67" s="68"/>
      <c r="V67" s="79"/>
      <c r="W67" s="79"/>
      <c r="X67" s="79"/>
      <c r="Y67" s="79"/>
      <c r="Z67" s="121"/>
      <c r="AA67" s="121"/>
      <c r="AB67" s="121"/>
      <c r="AC67" s="121"/>
      <c r="AD67" s="121"/>
      <c r="AE67" s="121"/>
      <c r="AF67" s="121"/>
      <c r="AG67" s="121"/>
      <c r="AH67" s="121"/>
    </row>
    <row r="68" spans="1:34" s="5" customFormat="1" ht="15" customHeight="1">
      <c r="A68" s="114">
        <v>33302</v>
      </c>
      <c r="B68" s="52" t="s">
        <v>145</v>
      </c>
      <c r="C68" s="53">
        <v>20000</v>
      </c>
      <c r="D68" s="53">
        <v>20000</v>
      </c>
      <c r="E68" s="53">
        <f t="shared" si="11"/>
        <v>0</v>
      </c>
      <c r="F68" s="53">
        <v>0</v>
      </c>
      <c r="G68" s="54">
        <f t="shared" si="12"/>
        <v>0</v>
      </c>
      <c r="H68" s="196">
        <f t="shared" si="13"/>
        <v>20000</v>
      </c>
      <c r="I68" s="180"/>
      <c r="J68" s="180"/>
      <c r="K68" s="180"/>
      <c r="L68" s="39"/>
      <c r="M68" s="53">
        <v>0</v>
      </c>
      <c r="O68" s="68"/>
      <c r="P68" s="68"/>
      <c r="Q68" s="68"/>
      <c r="R68" s="68"/>
      <c r="S68" s="68"/>
      <c r="T68" s="68"/>
      <c r="U68" s="68"/>
      <c r="V68" s="79"/>
      <c r="W68" s="79"/>
      <c r="X68" s="79"/>
      <c r="Y68" s="79"/>
      <c r="Z68" s="121"/>
      <c r="AA68" s="121"/>
      <c r="AB68" s="121"/>
      <c r="AC68" s="121"/>
      <c r="AD68" s="121"/>
      <c r="AE68" s="121"/>
      <c r="AF68" s="121"/>
      <c r="AG68" s="121"/>
      <c r="AH68" s="121"/>
    </row>
    <row r="69" spans="1:34" s="5" customFormat="1" ht="15" customHeight="1">
      <c r="A69" s="114">
        <v>33401</v>
      </c>
      <c r="B69" s="52" t="s">
        <v>130</v>
      </c>
      <c r="C69" s="53">
        <v>20000</v>
      </c>
      <c r="D69" s="53">
        <v>20000</v>
      </c>
      <c r="E69" s="53">
        <f t="shared" si="11"/>
        <v>0</v>
      </c>
      <c r="F69" s="53">
        <v>0</v>
      </c>
      <c r="G69" s="54">
        <f t="shared" si="12"/>
        <v>0</v>
      </c>
      <c r="H69" s="196">
        <f t="shared" si="13"/>
        <v>20000</v>
      </c>
      <c r="I69" s="180"/>
      <c r="J69" s="180"/>
      <c r="K69" s="180"/>
      <c r="L69" s="39"/>
      <c r="M69" s="53">
        <v>0</v>
      </c>
      <c r="O69" s="68"/>
      <c r="P69" s="68"/>
      <c r="Q69" s="68"/>
      <c r="R69" s="68"/>
      <c r="S69" s="68"/>
      <c r="T69" s="68"/>
      <c r="U69" s="68"/>
      <c r="V69" s="79"/>
      <c r="W69" s="79"/>
      <c r="X69" s="79"/>
      <c r="Y69" s="79"/>
      <c r="Z69" s="121"/>
      <c r="AA69" s="121"/>
      <c r="AB69" s="121"/>
      <c r="AC69" s="121"/>
      <c r="AD69" s="121"/>
      <c r="AE69" s="121"/>
      <c r="AF69" s="121"/>
      <c r="AG69" s="121"/>
      <c r="AH69" s="121"/>
    </row>
    <row r="70" spans="1:34" s="5" customFormat="1" ht="15" customHeight="1">
      <c r="A70" s="114">
        <v>33603</v>
      </c>
      <c r="B70" s="52" t="s">
        <v>146</v>
      </c>
      <c r="C70" s="53">
        <v>25000</v>
      </c>
      <c r="D70" s="53">
        <v>25000</v>
      </c>
      <c r="E70" s="53">
        <f t="shared" si="11"/>
        <v>0</v>
      </c>
      <c r="F70" s="53">
        <v>0</v>
      </c>
      <c r="G70" s="54">
        <f t="shared" si="12"/>
        <v>0</v>
      </c>
      <c r="H70" s="196">
        <f t="shared" si="13"/>
        <v>25000</v>
      </c>
      <c r="I70" s="180"/>
      <c r="J70" s="180"/>
      <c r="K70" s="180"/>
      <c r="L70" s="39"/>
      <c r="M70" s="53">
        <v>0</v>
      </c>
      <c r="O70" s="68"/>
      <c r="P70" s="68"/>
      <c r="Q70" s="68"/>
      <c r="R70" s="68"/>
      <c r="S70" s="68"/>
      <c r="T70" s="68"/>
      <c r="U70" s="68"/>
      <c r="V70" s="79"/>
      <c r="W70" s="79"/>
      <c r="X70" s="79"/>
      <c r="Y70" s="79"/>
      <c r="Z70" s="121"/>
      <c r="AA70" s="121"/>
      <c r="AB70" s="121"/>
      <c r="AC70" s="121"/>
      <c r="AD70" s="121"/>
      <c r="AE70" s="121"/>
      <c r="AF70" s="121"/>
      <c r="AG70" s="121"/>
      <c r="AH70" s="121"/>
    </row>
    <row r="71" spans="1:34" s="5" customFormat="1" ht="15" customHeight="1">
      <c r="A71" s="114">
        <v>34101</v>
      </c>
      <c r="B71" s="52" t="s">
        <v>93</v>
      </c>
      <c r="C71" s="53">
        <v>15000</v>
      </c>
      <c r="D71" s="53">
        <v>15411.93</v>
      </c>
      <c r="E71" s="53">
        <f t="shared" si="11"/>
        <v>187.92000000000007</v>
      </c>
      <c r="F71" s="53">
        <v>1608.93</v>
      </c>
      <c r="G71" s="54">
        <f t="shared" si="12"/>
        <v>10.439510171665717</v>
      </c>
      <c r="H71" s="196">
        <f t="shared" si="13"/>
        <v>13803</v>
      </c>
      <c r="I71" s="180"/>
      <c r="J71" s="180"/>
      <c r="K71" s="180"/>
      <c r="L71" s="39"/>
      <c r="M71" s="53">
        <v>1421.01</v>
      </c>
      <c r="O71" s="68"/>
      <c r="P71" s="68"/>
      <c r="Q71" s="68"/>
      <c r="R71" s="68"/>
      <c r="S71" s="68"/>
      <c r="T71" s="68"/>
      <c r="U71" s="68"/>
      <c r="V71" s="79"/>
      <c r="W71" s="79"/>
      <c r="X71" s="79"/>
      <c r="Y71" s="79"/>
      <c r="Z71" s="121"/>
      <c r="AA71" s="121"/>
      <c r="AB71" s="121"/>
      <c r="AC71" s="121"/>
      <c r="AD71" s="121"/>
      <c r="AE71" s="121"/>
      <c r="AF71" s="121"/>
      <c r="AG71" s="121"/>
      <c r="AH71" s="121"/>
    </row>
    <row r="72" spans="1:34" s="5" customFormat="1" ht="15" customHeight="1">
      <c r="A72" s="114">
        <v>34501</v>
      </c>
      <c r="B72" s="52" t="s">
        <v>64</v>
      </c>
      <c r="C72" s="53">
        <v>35000</v>
      </c>
      <c r="D72" s="53">
        <v>35000</v>
      </c>
      <c r="E72" s="53">
        <f t="shared" si="11"/>
        <v>0</v>
      </c>
      <c r="F72" s="53">
        <v>0</v>
      </c>
      <c r="G72" s="54">
        <f t="shared" si="12"/>
        <v>0</v>
      </c>
      <c r="H72" s="196">
        <f t="shared" si="13"/>
        <v>35000</v>
      </c>
      <c r="I72" s="180"/>
      <c r="J72" s="180"/>
      <c r="K72" s="180"/>
      <c r="L72" s="39"/>
      <c r="M72" s="53">
        <v>0</v>
      </c>
      <c r="O72" s="73"/>
      <c r="P72" s="73"/>
      <c r="Q72" s="73"/>
      <c r="R72" s="73"/>
      <c r="S72" s="73"/>
      <c r="T72" s="73"/>
      <c r="U72" s="73"/>
      <c r="V72" s="133"/>
      <c r="W72" s="133"/>
      <c r="X72" s="133"/>
      <c r="Y72" s="133"/>
      <c r="Z72" s="121"/>
      <c r="AA72" s="121"/>
      <c r="AB72" s="121"/>
      <c r="AC72" s="121"/>
      <c r="AD72" s="121"/>
      <c r="AE72" s="121"/>
      <c r="AF72" s="121"/>
      <c r="AG72" s="121"/>
      <c r="AH72" s="121"/>
    </row>
    <row r="73" spans="1:34" s="5" customFormat="1" ht="15" customHeight="1">
      <c r="A73" s="114">
        <v>35101</v>
      </c>
      <c r="B73" s="52" t="s">
        <v>40</v>
      </c>
      <c r="C73" s="53">
        <v>292530</v>
      </c>
      <c r="D73" s="53">
        <v>300000</v>
      </c>
      <c r="E73" s="53">
        <f t="shared" si="11"/>
        <v>61170</v>
      </c>
      <c r="F73" s="53">
        <v>106550</v>
      </c>
      <c r="G73" s="54">
        <f t="shared" si="12"/>
        <v>35.516666666666666</v>
      </c>
      <c r="H73" s="196">
        <f t="shared" si="13"/>
        <v>193450</v>
      </c>
      <c r="I73" s="180"/>
      <c r="J73" s="180"/>
      <c r="K73" s="180"/>
      <c r="L73" s="39"/>
      <c r="M73" s="53">
        <v>45380</v>
      </c>
      <c r="O73" s="68"/>
      <c r="P73" s="68"/>
      <c r="Q73" s="68"/>
      <c r="R73" s="68"/>
      <c r="S73" s="68"/>
      <c r="T73" s="68"/>
      <c r="U73" s="68"/>
      <c r="V73" s="79"/>
      <c r="W73" s="79"/>
      <c r="X73" s="79"/>
      <c r="Y73" s="79"/>
      <c r="Z73" s="121"/>
      <c r="AA73" s="121"/>
      <c r="AB73" s="121"/>
      <c r="AC73" s="121"/>
      <c r="AD73" s="121"/>
      <c r="AE73" s="121"/>
      <c r="AF73" s="121"/>
      <c r="AG73" s="121"/>
      <c r="AH73" s="121"/>
    </row>
    <row r="74" spans="1:34" s="5" customFormat="1" ht="15" customHeight="1">
      <c r="A74" s="114">
        <v>35201</v>
      </c>
      <c r="B74" s="52" t="s">
        <v>147</v>
      </c>
      <c r="C74" s="53">
        <v>50000</v>
      </c>
      <c r="D74" s="53">
        <v>50000</v>
      </c>
      <c r="E74" s="53">
        <f t="shared" si="11"/>
        <v>580</v>
      </c>
      <c r="F74" s="53">
        <v>1832.8</v>
      </c>
      <c r="G74" s="54">
        <f t="shared" si="12"/>
        <v>3.6656</v>
      </c>
      <c r="H74" s="196">
        <f t="shared" si="13"/>
        <v>48167.199999999997</v>
      </c>
      <c r="I74" s="180"/>
      <c r="J74" s="180"/>
      <c r="K74" s="180"/>
      <c r="L74" s="39"/>
      <c r="M74" s="53">
        <v>1252.8</v>
      </c>
      <c r="O74" s="62"/>
      <c r="P74" s="62"/>
      <c r="Q74" s="62"/>
      <c r="R74" s="62"/>
      <c r="S74" s="62"/>
      <c r="T74" s="62"/>
      <c r="U74" s="62"/>
      <c r="V74" s="128"/>
      <c r="W74" s="128"/>
      <c r="X74" s="128"/>
      <c r="Y74" s="128"/>
      <c r="Z74" s="121"/>
      <c r="AA74" s="121"/>
      <c r="AB74" s="121"/>
      <c r="AC74" s="121"/>
      <c r="AD74" s="121"/>
      <c r="AE74" s="121"/>
      <c r="AF74" s="121"/>
      <c r="AG74" s="121"/>
      <c r="AH74" s="121"/>
    </row>
    <row r="75" spans="1:34" s="5" customFormat="1" ht="15" customHeight="1">
      <c r="A75" s="114">
        <v>35301</v>
      </c>
      <c r="B75" s="52" t="s">
        <v>107</v>
      </c>
      <c r="C75" s="53">
        <v>25000</v>
      </c>
      <c r="D75" s="53">
        <v>25000</v>
      </c>
      <c r="E75" s="53">
        <f t="shared" si="11"/>
        <v>1366.8199999999997</v>
      </c>
      <c r="F75" s="53">
        <v>8036.82</v>
      </c>
      <c r="G75" s="54">
        <f t="shared" si="12"/>
        <v>32.147280000000002</v>
      </c>
      <c r="H75" s="196">
        <f t="shared" si="13"/>
        <v>16963.18</v>
      </c>
      <c r="I75" s="180"/>
      <c r="J75" s="180"/>
      <c r="K75" s="180"/>
      <c r="L75" s="39"/>
      <c r="M75" s="53">
        <v>6670</v>
      </c>
      <c r="O75" s="62"/>
      <c r="P75" s="62"/>
      <c r="Q75" s="62"/>
      <c r="R75" s="62"/>
      <c r="S75" s="62"/>
      <c r="T75" s="62"/>
      <c r="U75" s="62"/>
      <c r="V75" s="128"/>
      <c r="W75" s="128"/>
      <c r="X75" s="128"/>
      <c r="Y75" s="128"/>
      <c r="Z75" s="121"/>
      <c r="AA75" s="121"/>
      <c r="AB75" s="121"/>
      <c r="AC75" s="121"/>
      <c r="AD75" s="121"/>
      <c r="AE75" s="121"/>
      <c r="AF75" s="121"/>
      <c r="AG75" s="121"/>
      <c r="AH75" s="121"/>
    </row>
    <row r="76" spans="1:34" s="5" customFormat="1" ht="15" customHeight="1">
      <c r="A76" s="114">
        <v>35302</v>
      </c>
      <c r="B76" s="52" t="s">
        <v>106</v>
      </c>
      <c r="C76" s="53">
        <v>45000</v>
      </c>
      <c r="D76" s="53">
        <v>45000</v>
      </c>
      <c r="E76" s="53">
        <f t="shared" si="11"/>
        <v>0</v>
      </c>
      <c r="F76" s="53">
        <v>4756</v>
      </c>
      <c r="G76" s="54">
        <f t="shared" si="12"/>
        <v>10.568888888888889</v>
      </c>
      <c r="H76" s="196">
        <f t="shared" si="13"/>
        <v>40244</v>
      </c>
      <c r="I76" s="180"/>
      <c r="J76" s="180"/>
      <c r="K76" s="180"/>
      <c r="L76" s="39"/>
      <c r="M76" s="53">
        <v>4756</v>
      </c>
      <c r="O76" s="62"/>
      <c r="P76" s="62"/>
      <c r="Q76" s="62"/>
      <c r="R76" s="62"/>
      <c r="S76" s="62"/>
      <c r="T76" s="62"/>
      <c r="U76" s="62"/>
      <c r="V76" s="128"/>
      <c r="W76" s="128"/>
      <c r="X76" s="128"/>
      <c r="Y76" s="128"/>
      <c r="Z76" s="121"/>
      <c r="AA76" s="121"/>
      <c r="AB76" s="121"/>
      <c r="AC76" s="121"/>
      <c r="AD76" s="121"/>
      <c r="AE76" s="121"/>
      <c r="AF76" s="121"/>
      <c r="AG76" s="121"/>
      <c r="AH76" s="121"/>
    </row>
    <row r="77" spans="1:34" s="5" customFormat="1" ht="15" customHeight="1">
      <c r="A77" s="114">
        <v>35501</v>
      </c>
      <c r="B77" s="52" t="s">
        <v>41</v>
      </c>
      <c r="C77" s="53">
        <v>200000</v>
      </c>
      <c r="D77" s="53">
        <v>200000</v>
      </c>
      <c r="E77" s="53">
        <f t="shared" si="11"/>
        <v>2806</v>
      </c>
      <c r="F77" s="53">
        <v>60631.72</v>
      </c>
      <c r="G77" s="54">
        <f t="shared" si="12"/>
        <v>30.315860000000001</v>
      </c>
      <c r="H77" s="196">
        <f t="shared" si="13"/>
        <v>139368.28</v>
      </c>
      <c r="I77" s="180"/>
      <c r="J77" s="180"/>
      <c r="K77" s="180"/>
      <c r="L77" s="39"/>
      <c r="M77" s="53">
        <v>57825.72</v>
      </c>
      <c r="O77" s="62"/>
      <c r="P77" s="62"/>
      <c r="Q77" s="62"/>
      <c r="R77" s="62"/>
      <c r="S77" s="62"/>
      <c r="T77" s="62"/>
      <c r="U77" s="62"/>
      <c r="V77" s="128"/>
      <c r="W77" s="128"/>
      <c r="X77" s="128"/>
      <c r="Y77" s="128"/>
      <c r="Z77" s="121"/>
      <c r="AA77" s="121"/>
      <c r="AB77" s="121"/>
      <c r="AC77" s="121"/>
      <c r="AD77" s="121"/>
      <c r="AE77" s="121"/>
      <c r="AF77" s="121"/>
      <c r="AG77" s="121"/>
      <c r="AH77" s="121"/>
    </row>
    <row r="78" spans="1:34" s="5" customFormat="1" ht="15" customHeight="1">
      <c r="A78" s="114">
        <v>35701</v>
      </c>
      <c r="B78" s="52" t="s">
        <v>131</v>
      </c>
      <c r="C78" s="53">
        <v>40000</v>
      </c>
      <c r="D78" s="53">
        <v>40000</v>
      </c>
      <c r="E78" s="53">
        <f t="shared" si="11"/>
        <v>1624</v>
      </c>
      <c r="F78" s="53">
        <v>8062</v>
      </c>
      <c r="G78" s="54">
        <f t="shared" si="12"/>
        <v>20.155000000000001</v>
      </c>
      <c r="H78" s="196">
        <f t="shared" si="13"/>
        <v>31938</v>
      </c>
      <c r="I78" s="180"/>
      <c r="J78" s="180"/>
      <c r="K78" s="180"/>
      <c r="L78" s="39"/>
      <c r="M78" s="53">
        <v>6438</v>
      </c>
      <c r="O78" s="62"/>
      <c r="P78" s="62"/>
      <c r="Q78" s="62"/>
      <c r="R78" s="62"/>
      <c r="S78" s="62"/>
      <c r="T78" s="62"/>
      <c r="U78" s="62"/>
      <c r="V78" s="128"/>
      <c r="W78" s="128"/>
      <c r="X78" s="128"/>
      <c r="Y78" s="128"/>
      <c r="Z78" s="121"/>
      <c r="AA78" s="121"/>
      <c r="AB78" s="121"/>
      <c r="AC78" s="121"/>
      <c r="AD78" s="121"/>
      <c r="AE78" s="121"/>
      <c r="AF78" s="121"/>
      <c r="AG78" s="121"/>
      <c r="AH78" s="121"/>
    </row>
    <row r="79" spans="1:34" s="5" customFormat="1" ht="15" customHeight="1">
      <c r="A79" s="114">
        <v>35901</v>
      </c>
      <c r="B79" s="52" t="s">
        <v>132</v>
      </c>
      <c r="C79" s="53">
        <v>7000</v>
      </c>
      <c r="D79" s="53">
        <v>7000</v>
      </c>
      <c r="E79" s="53">
        <f t="shared" si="11"/>
        <v>0</v>
      </c>
      <c r="F79" s="53">
        <v>0</v>
      </c>
      <c r="G79" s="54">
        <f t="shared" si="12"/>
        <v>0</v>
      </c>
      <c r="H79" s="196">
        <f t="shared" si="13"/>
        <v>7000</v>
      </c>
      <c r="I79" s="180"/>
      <c r="J79" s="180"/>
      <c r="K79" s="180"/>
      <c r="L79" s="39"/>
      <c r="M79" s="53">
        <v>0</v>
      </c>
      <c r="O79" s="62"/>
      <c r="P79" s="62"/>
      <c r="Q79" s="62"/>
      <c r="R79" s="62"/>
      <c r="S79" s="62"/>
      <c r="T79" s="62"/>
      <c r="U79" s="62"/>
      <c r="V79" s="128"/>
      <c r="W79" s="128"/>
      <c r="X79" s="128"/>
      <c r="Y79" s="128"/>
      <c r="Z79" s="121"/>
      <c r="AA79" s="121"/>
      <c r="AB79" s="121"/>
      <c r="AC79" s="121"/>
      <c r="AD79" s="121"/>
      <c r="AE79" s="121"/>
      <c r="AF79" s="121"/>
      <c r="AG79" s="121"/>
      <c r="AH79" s="121"/>
    </row>
    <row r="80" spans="1:34" s="5" customFormat="1" ht="24" customHeight="1">
      <c r="A80" s="117">
        <v>36101</v>
      </c>
      <c r="B80" s="139" t="s">
        <v>86</v>
      </c>
      <c r="C80" s="140">
        <v>4580000</v>
      </c>
      <c r="D80" s="140">
        <v>4849661.49</v>
      </c>
      <c r="E80" s="140">
        <f t="shared" si="11"/>
        <v>61286.150000000023</v>
      </c>
      <c r="F80" s="140">
        <v>470334.64</v>
      </c>
      <c r="G80" s="233">
        <f t="shared" si="12"/>
        <v>9.6982983445304338</v>
      </c>
      <c r="H80" s="200">
        <f t="shared" si="13"/>
        <v>4379326.8500000006</v>
      </c>
      <c r="I80" s="180"/>
      <c r="J80" s="180"/>
      <c r="K80" s="180"/>
      <c r="L80" s="39"/>
      <c r="M80" s="140">
        <v>409048.49</v>
      </c>
      <c r="O80" s="62"/>
      <c r="P80" s="62"/>
      <c r="Q80" s="62"/>
      <c r="R80" s="62"/>
      <c r="S80" s="62"/>
      <c r="T80" s="62"/>
      <c r="U80" s="62"/>
      <c r="V80" s="128"/>
      <c r="W80" s="128"/>
      <c r="X80" s="128"/>
      <c r="Y80" s="128"/>
      <c r="Z80" s="121"/>
      <c r="AA80" s="121"/>
      <c r="AB80" s="121"/>
      <c r="AC80" s="121"/>
      <c r="AD80" s="121"/>
      <c r="AE80" s="121"/>
      <c r="AF80" s="121"/>
      <c r="AG80" s="121"/>
      <c r="AH80" s="121"/>
    </row>
    <row r="81" spans="1:34" s="5" customFormat="1" ht="15" customHeight="1">
      <c r="A81" s="114">
        <v>37101</v>
      </c>
      <c r="B81" s="52" t="s">
        <v>87</v>
      </c>
      <c r="C81" s="188">
        <v>150000</v>
      </c>
      <c r="D81" s="188">
        <v>150000</v>
      </c>
      <c r="E81" s="53">
        <f t="shared" si="11"/>
        <v>8775.2799999999988</v>
      </c>
      <c r="F81" s="53">
        <v>32429.01</v>
      </c>
      <c r="G81" s="54">
        <f t="shared" si="12"/>
        <v>21.619340000000001</v>
      </c>
      <c r="H81" s="196">
        <f t="shared" si="13"/>
        <v>117570.99</v>
      </c>
      <c r="I81" s="180"/>
      <c r="J81" s="180"/>
      <c r="K81" s="180"/>
      <c r="L81" s="39"/>
      <c r="M81" s="53">
        <v>23653.73</v>
      </c>
      <c r="O81" s="62"/>
      <c r="P81" s="62"/>
      <c r="Q81" s="62"/>
      <c r="R81" s="62"/>
      <c r="S81" s="62"/>
      <c r="T81" s="62"/>
      <c r="U81" s="62"/>
      <c r="V81" s="128"/>
      <c r="W81" s="128"/>
      <c r="X81" s="128"/>
      <c r="Y81" s="128"/>
      <c r="Z81" s="121"/>
      <c r="AA81" s="121"/>
      <c r="AB81" s="121"/>
      <c r="AC81" s="121"/>
      <c r="AD81" s="121"/>
      <c r="AE81" s="121"/>
      <c r="AF81" s="121"/>
      <c r="AG81" s="121"/>
      <c r="AH81" s="121"/>
    </row>
    <row r="82" spans="1:34" s="5" customFormat="1" ht="15" customHeight="1">
      <c r="A82" s="114">
        <v>37201</v>
      </c>
      <c r="B82" s="52" t="s">
        <v>65</v>
      </c>
      <c r="C82" s="188">
        <v>50000</v>
      </c>
      <c r="D82" s="188">
        <v>50000</v>
      </c>
      <c r="E82" s="53">
        <f t="shared" si="11"/>
        <v>2668</v>
      </c>
      <c r="F82" s="53">
        <v>2668</v>
      </c>
      <c r="G82" s="54">
        <f t="shared" si="12"/>
        <v>5.3360000000000003</v>
      </c>
      <c r="H82" s="196">
        <f t="shared" si="13"/>
        <v>47332</v>
      </c>
      <c r="I82" s="180"/>
      <c r="J82" s="180"/>
      <c r="K82" s="180"/>
      <c r="M82" s="53">
        <v>0</v>
      </c>
      <c r="O82" s="62"/>
      <c r="P82" s="62"/>
      <c r="Q82" s="62"/>
      <c r="R82" s="62"/>
      <c r="S82" s="62"/>
      <c r="T82" s="62"/>
      <c r="U82" s="62"/>
      <c r="V82" s="128"/>
      <c r="W82" s="128"/>
      <c r="X82" s="128"/>
      <c r="Y82" s="128"/>
      <c r="Z82" s="121"/>
      <c r="AA82" s="121"/>
      <c r="AB82" s="121"/>
      <c r="AC82" s="121"/>
      <c r="AD82" s="121"/>
      <c r="AE82" s="121"/>
      <c r="AF82" s="121"/>
      <c r="AG82" s="121"/>
      <c r="AH82" s="121"/>
    </row>
    <row r="83" spans="1:34" s="5" customFormat="1" ht="15" customHeight="1">
      <c r="A83" s="114">
        <v>37501</v>
      </c>
      <c r="B83" s="52" t="s">
        <v>88</v>
      </c>
      <c r="C83" s="188">
        <v>400000</v>
      </c>
      <c r="D83" s="188">
        <v>400000</v>
      </c>
      <c r="E83" s="53">
        <f t="shared" si="11"/>
        <v>10950</v>
      </c>
      <c r="F83" s="53">
        <v>60420</v>
      </c>
      <c r="G83" s="54">
        <f t="shared" si="12"/>
        <v>15.105</v>
      </c>
      <c r="H83" s="196">
        <f t="shared" si="13"/>
        <v>339580</v>
      </c>
      <c r="I83" s="180"/>
      <c r="J83" s="180"/>
      <c r="K83" s="180"/>
      <c r="L83" s="39"/>
      <c r="M83" s="53">
        <v>49470</v>
      </c>
      <c r="O83" s="62"/>
      <c r="P83" s="62"/>
      <c r="Q83" s="62"/>
      <c r="R83" s="62"/>
      <c r="S83" s="62"/>
      <c r="T83" s="62"/>
      <c r="U83" s="62"/>
      <c r="V83" s="128"/>
      <c r="W83" s="128"/>
      <c r="X83" s="128"/>
      <c r="Y83" s="128"/>
      <c r="Z83" s="121"/>
      <c r="AA83" s="121"/>
      <c r="AB83" s="121"/>
      <c r="AC83" s="121"/>
      <c r="AD83" s="121"/>
      <c r="AE83" s="121"/>
      <c r="AF83" s="121"/>
      <c r="AG83" s="121"/>
      <c r="AH83" s="121"/>
    </row>
    <row r="84" spans="1:34" s="5" customFormat="1" ht="15" customHeight="1">
      <c r="A84" s="114">
        <v>37502</v>
      </c>
      <c r="B84" s="52" t="s">
        <v>42</v>
      </c>
      <c r="C84" s="188">
        <v>100000</v>
      </c>
      <c r="D84" s="188">
        <v>100000</v>
      </c>
      <c r="E84" s="53">
        <f t="shared" si="11"/>
        <v>3500</v>
      </c>
      <c r="F84" s="53">
        <v>10140</v>
      </c>
      <c r="G84" s="54">
        <f t="shared" si="12"/>
        <v>10.14</v>
      </c>
      <c r="H84" s="196">
        <f t="shared" si="13"/>
        <v>89860</v>
      </c>
      <c r="I84" s="180"/>
      <c r="J84" s="180"/>
      <c r="K84" s="180"/>
      <c r="L84" s="39"/>
      <c r="M84" s="53">
        <v>6640</v>
      </c>
      <c r="O84" s="62"/>
      <c r="P84" s="62"/>
      <c r="Q84" s="62"/>
      <c r="R84" s="62"/>
      <c r="S84" s="62"/>
      <c r="T84" s="62"/>
      <c r="U84" s="62"/>
      <c r="V84" s="128"/>
      <c r="W84" s="128"/>
      <c r="X84" s="128"/>
      <c r="Y84" s="128"/>
      <c r="Z84" s="121"/>
      <c r="AA84" s="121"/>
      <c r="AB84" s="121"/>
      <c r="AC84" s="121"/>
      <c r="AD84" s="121"/>
      <c r="AE84" s="121"/>
      <c r="AF84" s="121"/>
      <c r="AG84" s="121"/>
      <c r="AH84" s="121"/>
    </row>
    <row r="85" spans="1:34" s="5" customFormat="1" ht="15" customHeight="1">
      <c r="A85" s="114">
        <v>37901</v>
      </c>
      <c r="B85" s="52" t="s">
        <v>43</v>
      </c>
      <c r="C85" s="53">
        <v>2500</v>
      </c>
      <c r="D85" s="53">
        <v>2500</v>
      </c>
      <c r="E85" s="53">
        <f t="shared" si="11"/>
        <v>0</v>
      </c>
      <c r="F85" s="53">
        <v>0</v>
      </c>
      <c r="G85" s="54">
        <f t="shared" si="12"/>
        <v>0</v>
      </c>
      <c r="H85" s="196">
        <f t="shared" si="13"/>
        <v>2500</v>
      </c>
      <c r="I85" s="180"/>
      <c r="J85" s="180"/>
      <c r="K85" s="180"/>
      <c r="L85" s="83"/>
      <c r="M85" s="53">
        <v>0</v>
      </c>
      <c r="O85" s="62"/>
      <c r="P85" s="62"/>
      <c r="Q85" s="62"/>
      <c r="R85" s="62"/>
      <c r="S85" s="62"/>
      <c r="T85" s="62"/>
      <c r="U85" s="62"/>
      <c r="V85" s="128"/>
      <c r="W85" s="128"/>
      <c r="X85" s="128"/>
      <c r="Y85" s="128"/>
      <c r="Z85" s="121"/>
      <c r="AA85" s="121"/>
      <c r="AB85" s="121"/>
      <c r="AC85" s="121"/>
      <c r="AD85" s="121"/>
      <c r="AE85" s="121"/>
      <c r="AF85" s="121"/>
      <c r="AG85" s="121"/>
      <c r="AH85" s="121"/>
    </row>
    <row r="86" spans="1:34" s="5" customFormat="1" ht="15" customHeight="1">
      <c r="A86" s="114">
        <v>38101</v>
      </c>
      <c r="B86" s="52" t="s">
        <v>133</v>
      </c>
      <c r="C86" s="53">
        <v>100000</v>
      </c>
      <c r="D86" s="53">
        <v>100000</v>
      </c>
      <c r="E86" s="53">
        <f t="shared" si="11"/>
        <v>0</v>
      </c>
      <c r="F86" s="53">
        <v>0</v>
      </c>
      <c r="G86" s="54">
        <f t="shared" si="12"/>
        <v>0</v>
      </c>
      <c r="H86" s="196">
        <f t="shared" si="13"/>
        <v>100000</v>
      </c>
      <c r="I86" s="180"/>
      <c r="J86" s="180"/>
      <c r="K86" s="180"/>
      <c r="L86" s="39"/>
      <c r="M86" s="53">
        <v>0</v>
      </c>
      <c r="O86" s="62"/>
      <c r="P86" s="62"/>
      <c r="Q86" s="62"/>
      <c r="R86" s="62"/>
      <c r="S86" s="62"/>
      <c r="T86" s="62"/>
      <c r="U86" s="62"/>
      <c r="V86" s="128"/>
      <c r="W86" s="128"/>
      <c r="X86" s="128"/>
      <c r="Y86" s="128"/>
      <c r="Z86" s="121"/>
      <c r="AA86" s="121"/>
      <c r="AB86" s="121"/>
      <c r="AC86" s="121"/>
      <c r="AD86" s="121"/>
      <c r="AE86" s="121"/>
      <c r="AF86" s="121"/>
      <c r="AG86" s="121"/>
      <c r="AH86" s="121"/>
    </row>
    <row r="87" spans="1:34" s="5" customFormat="1" ht="15" customHeight="1">
      <c r="A87" s="114">
        <v>38201</v>
      </c>
      <c r="B87" s="52" t="s">
        <v>134</v>
      </c>
      <c r="C87" s="53">
        <v>100000</v>
      </c>
      <c r="D87" s="53">
        <v>100000</v>
      </c>
      <c r="E87" s="53">
        <f t="shared" si="11"/>
        <v>0</v>
      </c>
      <c r="F87" s="53">
        <v>0</v>
      </c>
      <c r="G87" s="54">
        <f t="shared" si="12"/>
        <v>0</v>
      </c>
      <c r="H87" s="196">
        <f t="shared" si="13"/>
        <v>100000</v>
      </c>
      <c r="I87" s="180"/>
      <c r="J87" s="180"/>
      <c r="K87" s="180"/>
      <c r="L87" s="39"/>
      <c r="M87" s="53">
        <v>0</v>
      </c>
      <c r="O87" s="62"/>
      <c r="P87" s="62"/>
      <c r="Q87" s="62"/>
      <c r="R87" s="62"/>
      <c r="S87" s="62"/>
      <c r="T87" s="62"/>
      <c r="U87" s="62"/>
      <c r="V87" s="128"/>
      <c r="W87" s="128"/>
      <c r="X87" s="128"/>
      <c r="Y87" s="128"/>
      <c r="Z87" s="121"/>
      <c r="AA87" s="121"/>
      <c r="AB87" s="121"/>
      <c r="AC87" s="121"/>
      <c r="AD87" s="121"/>
      <c r="AE87" s="121"/>
      <c r="AF87" s="121"/>
      <c r="AG87" s="121"/>
      <c r="AH87" s="121"/>
    </row>
    <row r="88" spans="1:34" s="5" customFormat="1" ht="15" customHeight="1">
      <c r="A88" s="114">
        <v>38301</v>
      </c>
      <c r="B88" s="52" t="s">
        <v>89</v>
      </c>
      <c r="C88" s="188">
        <v>100000</v>
      </c>
      <c r="D88" s="188">
        <v>100000</v>
      </c>
      <c r="E88" s="53">
        <f t="shared" si="11"/>
        <v>0</v>
      </c>
      <c r="F88" s="53">
        <v>0</v>
      </c>
      <c r="G88" s="54">
        <f t="shared" si="12"/>
        <v>0</v>
      </c>
      <c r="H88" s="196">
        <f t="shared" si="13"/>
        <v>100000</v>
      </c>
      <c r="I88" s="180"/>
      <c r="J88" s="180"/>
      <c r="K88" s="180"/>
      <c r="L88" s="39"/>
      <c r="M88" s="53">
        <v>0</v>
      </c>
      <c r="O88" s="62"/>
      <c r="P88" s="62"/>
      <c r="Q88" s="62"/>
      <c r="R88" s="62"/>
      <c r="S88" s="62"/>
      <c r="T88" s="62"/>
      <c r="U88" s="62"/>
      <c r="V88" s="128"/>
      <c r="W88" s="128"/>
      <c r="X88" s="128"/>
      <c r="Y88" s="128"/>
      <c r="Z88" s="121"/>
      <c r="AA88" s="121"/>
      <c r="AB88" s="121"/>
      <c r="AC88" s="121"/>
      <c r="AD88" s="121"/>
      <c r="AE88" s="121"/>
      <c r="AF88" s="121"/>
      <c r="AG88" s="121"/>
      <c r="AH88" s="121"/>
    </row>
    <row r="89" spans="1:34" s="5" customFormat="1" ht="15" customHeight="1">
      <c r="A89" s="114">
        <v>39201</v>
      </c>
      <c r="B89" s="52" t="s">
        <v>66</v>
      </c>
      <c r="C89" s="53">
        <v>60000</v>
      </c>
      <c r="D89" s="53">
        <v>60000</v>
      </c>
      <c r="E89" s="53">
        <f t="shared" si="11"/>
        <v>0</v>
      </c>
      <c r="F89" s="53">
        <v>7635.62</v>
      </c>
      <c r="G89" s="54">
        <f t="shared" si="12"/>
        <v>12.726033333333334</v>
      </c>
      <c r="H89" s="196">
        <f t="shared" si="13"/>
        <v>52364.38</v>
      </c>
      <c r="I89" s="180"/>
      <c r="J89" s="180"/>
      <c r="K89" s="180"/>
      <c r="L89" s="39"/>
      <c r="M89" s="53">
        <v>7635.62</v>
      </c>
      <c r="O89" s="62"/>
      <c r="P89" s="62"/>
      <c r="Q89" s="62"/>
      <c r="R89" s="62"/>
      <c r="S89" s="62"/>
      <c r="T89" s="62"/>
      <c r="U89" s="62"/>
      <c r="V89" s="128"/>
      <c r="W89" s="128"/>
      <c r="X89" s="128"/>
      <c r="Y89" s="128"/>
      <c r="Z89" s="121"/>
      <c r="AA89" s="121"/>
      <c r="AB89" s="121"/>
      <c r="AC89" s="121"/>
      <c r="AD89" s="121"/>
      <c r="AE89" s="121"/>
      <c r="AF89" s="121"/>
      <c r="AG89" s="121"/>
      <c r="AH89" s="121"/>
    </row>
    <row r="90" spans="1:34" s="5" customFormat="1" ht="15" customHeight="1">
      <c r="A90" s="114"/>
      <c r="B90" s="52"/>
      <c r="C90" s="59">
        <f>SUM(C58:C89)</f>
        <v>8510030</v>
      </c>
      <c r="D90" s="59">
        <f>SUM(D58:D89)</f>
        <v>8787573.4199999999</v>
      </c>
      <c r="E90" s="59">
        <f>SUM(E58:E89)</f>
        <v>194494.23</v>
      </c>
      <c r="F90" s="59">
        <f>SUM(F58:F89)</f>
        <v>963871.44</v>
      </c>
      <c r="G90" s="58">
        <f t="shared" si="12"/>
        <v>10.968573392585094</v>
      </c>
      <c r="H90" s="197">
        <f>SUM(H58:H89)</f>
        <v>7823701.9800000014</v>
      </c>
      <c r="I90" s="174"/>
      <c r="J90" s="174"/>
      <c r="K90" s="174"/>
      <c r="L90" s="39"/>
      <c r="M90" s="59">
        <f>SUM(M58:M89)</f>
        <v>769377.21</v>
      </c>
      <c r="O90" s="62"/>
      <c r="P90" s="62"/>
      <c r="Q90" s="62"/>
      <c r="R90" s="62"/>
      <c r="S90" s="62"/>
      <c r="T90" s="62"/>
      <c r="U90" s="62"/>
      <c r="V90" s="128"/>
      <c r="W90" s="128"/>
      <c r="X90" s="128"/>
      <c r="Y90" s="128"/>
      <c r="Z90" s="121"/>
      <c r="AA90" s="121"/>
      <c r="AB90" s="121"/>
      <c r="AC90" s="121"/>
      <c r="AD90" s="121"/>
      <c r="AE90" s="121"/>
      <c r="AF90" s="121"/>
      <c r="AG90" s="121"/>
      <c r="AH90" s="121"/>
    </row>
    <row r="91" spans="1:34" s="5" customFormat="1" ht="15" customHeight="1">
      <c r="A91" s="114"/>
      <c r="B91" s="52"/>
      <c r="C91" s="53"/>
      <c r="D91" s="53"/>
      <c r="E91" s="53"/>
      <c r="F91" s="53"/>
      <c r="G91" s="55"/>
      <c r="H91" s="196"/>
      <c r="I91" s="180"/>
      <c r="J91" s="180"/>
      <c r="K91" s="180"/>
      <c r="L91" s="39"/>
      <c r="M91" s="53"/>
      <c r="O91" s="62"/>
      <c r="P91" s="62"/>
      <c r="Q91" s="62"/>
      <c r="R91" s="62"/>
      <c r="S91" s="62"/>
      <c r="T91" s="62"/>
      <c r="U91" s="62"/>
      <c r="V91" s="128"/>
      <c r="W91" s="128"/>
      <c r="X91" s="128"/>
      <c r="Y91" s="128"/>
      <c r="Z91" s="121"/>
      <c r="AA91" s="121"/>
      <c r="AB91" s="121"/>
      <c r="AC91" s="121"/>
      <c r="AD91" s="121"/>
      <c r="AE91" s="121"/>
      <c r="AF91" s="121"/>
      <c r="AG91" s="121"/>
      <c r="AH91" s="121"/>
    </row>
    <row r="92" spans="1:34" s="5" customFormat="1" ht="17.25" customHeight="1">
      <c r="A92" s="117">
        <v>41502</v>
      </c>
      <c r="B92" s="56" t="s">
        <v>67</v>
      </c>
      <c r="C92" s="192">
        <v>2200000</v>
      </c>
      <c r="D92" s="192">
        <v>2200000</v>
      </c>
      <c r="E92" s="53">
        <f t="shared" ref="E92:E95" si="14">SUM(F92-M92)</f>
        <v>0</v>
      </c>
      <c r="F92" s="140">
        <v>0</v>
      </c>
      <c r="G92" s="54">
        <f t="shared" ref="G92" si="15">SUM(F92*100/D92)</f>
        <v>0</v>
      </c>
      <c r="H92" s="196">
        <f t="shared" ref="H92:H95" si="16">SUM(D92-F92)</f>
        <v>2200000</v>
      </c>
      <c r="I92" s="182"/>
      <c r="J92" s="182"/>
      <c r="K92" s="182"/>
      <c r="L92" s="39"/>
      <c r="M92" s="140">
        <v>0</v>
      </c>
      <c r="O92" s="62"/>
      <c r="P92" s="62"/>
      <c r="Q92" s="62"/>
      <c r="R92" s="62"/>
      <c r="S92" s="62"/>
      <c r="T92" s="62"/>
      <c r="U92" s="62"/>
      <c r="V92" s="128"/>
      <c r="W92" s="128"/>
      <c r="X92" s="128"/>
      <c r="Y92" s="128"/>
      <c r="Z92" s="121"/>
      <c r="AA92" s="121"/>
      <c r="AB92" s="121"/>
      <c r="AC92" s="121"/>
      <c r="AD92" s="121"/>
      <c r="AE92" s="121"/>
      <c r="AF92" s="121"/>
      <c r="AG92" s="121"/>
      <c r="AH92" s="121"/>
    </row>
    <row r="93" spans="1:34" s="5" customFormat="1" ht="17.25" customHeight="1">
      <c r="A93" s="117">
        <v>43902</v>
      </c>
      <c r="B93" s="56" t="s">
        <v>117</v>
      </c>
      <c r="C93" s="192">
        <v>0</v>
      </c>
      <c r="D93" s="192">
        <v>0</v>
      </c>
      <c r="E93" s="53">
        <f t="shared" si="14"/>
        <v>0</v>
      </c>
      <c r="F93" s="140">
        <v>0</v>
      </c>
      <c r="G93" s="57">
        <v>0</v>
      </c>
      <c r="H93" s="196">
        <f t="shared" si="16"/>
        <v>0</v>
      </c>
      <c r="I93" s="182"/>
      <c r="J93" s="182"/>
      <c r="K93" s="182"/>
      <c r="L93" s="39"/>
      <c r="M93" s="140">
        <v>0</v>
      </c>
      <c r="O93" s="62"/>
      <c r="P93" s="62"/>
      <c r="Q93" s="62"/>
      <c r="R93" s="62"/>
      <c r="S93" s="62"/>
      <c r="T93" s="62"/>
      <c r="U93" s="62"/>
      <c r="V93" s="128"/>
      <c r="W93" s="128"/>
      <c r="X93" s="128"/>
      <c r="Y93" s="128"/>
      <c r="Z93" s="121"/>
      <c r="AA93" s="121"/>
      <c r="AB93" s="121"/>
      <c r="AC93" s="121"/>
      <c r="AD93" s="121"/>
      <c r="AE93" s="121"/>
      <c r="AF93" s="121"/>
      <c r="AG93" s="121"/>
      <c r="AH93" s="121"/>
    </row>
    <row r="94" spans="1:34" s="5" customFormat="1" ht="14.25" customHeight="1">
      <c r="A94" s="118">
        <v>44101</v>
      </c>
      <c r="B94" s="115" t="s">
        <v>68</v>
      </c>
      <c r="C94" s="193">
        <v>4200000</v>
      </c>
      <c r="D94" s="193">
        <v>4200000</v>
      </c>
      <c r="E94" s="53">
        <f>SUM(F94-M94)</f>
        <v>94200</v>
      </c>
      <c r="F94" s="53">
        <v>474300</v>
      </c>
      <c r="G94" s="54">
        <f t="shared" ref="G94:G96" si="17">SUM(F94*100/D94)</f>
        <v>11.292857142857143</v>
      </c>
      <c r="H94" s="196">
        <f t="shared" si="16"/>
        <v>3725700</v>
      </c>
      <c r="I94" s="182"/>
      <c r="J94" s="182"/>
      <c r="K94" s="182"/>
      <c r="L94" s="39"/>
      <c r="M94" s="53">
        <v>380100</v>
      </c>
      <c r="O94" s="62"/>
      <c r="P94" s="62"/>
      <c r="Q94" s="62"/>
      <c r="R94" s="62"/>
      <c r="S94" s="62"/>
      <c r="T94" s="62"/>
      <c r="U94" s="62"/>
      <c r="V94" s="128"/>
      <c r="W94" s="128"/>
      <c r="X94" s="128"/>
      <c r="Y94" s="128"/>
      <c r="Z94" s="121"/>
      <c r="AA94" s="121"/>
      <c r="AB94" s="121"/>
      <c r="AC94" s="121"/>
      <c r="AD94" s="121"/>
      <c r="AE94" s="121"/>
      <c r="AF94" s="121"/>
      <c r="AG94" s="121"/>
      <c r="AH94" s="121"/>
    </row>
    <row r="95" spans="1:34" s="5" customFormat="1" ht="14.25" customHeight="1">
      <c r="A95" s="118">
        <v>44204</v>
      </c>
      <c r="B95" s="115" t="s">
        <v>44</v>
      </c>
      <c r="C95" s="193">
        <v>50000</v>
      </c>
      <c r="D95" s="193">
        <v>50000</v>
      </c>
      <c r="E95" s="53">
        <f t="shared" si="14"/>
        <v>0</v>
      </c>
      <c r="F95" s="53">
        <v>0</v>
      </c>
      <c r="G95" s="54">
        <f t="shared" si="17"/>
        <v>0</v>
      </c>
      <c r="H95" s="196">
        <f t="shared" si="16"/>
        <v>50000</v>
      </c>
      <c r="I95" s="182"/>
      <c r="J95" s="182"/>
      <c r="K95" s="182"/>
      <c r="L95" s="39"/>
      <c r="M95" s="53">
        <v>0</v>
      </c>
      <c r="O95" s="62"/>
      <c r="P95" s="62"/>
      <c r="Q95" s="62"/>
      <c r="R95" s="62"/>
      <c r="S95" s="62"/>
      <c r="T95" s="62"/>
      <c r="U95" s="62"/>
      <c r="V95" s="128"/>
      <c r="W95" s="128"/>
      <c r="X95" s="128"/>
      <c r="Y95" s="128"/>
      <c r="Z95" s="121"/>
      <c r="AA95" s="121"/>
      <c r="AB95" s="121"/>
      <c r="AC95" s="121"/>
      <c r="AD95" s="121"/>
      <c r="AE95" s="121"/>
      <c r="AF95" s="121"/>
      <c r="AG95" s="121"/>
      <c r="AH95" s="121"/>
    </row>
    <row r="96" spans="1:34" s="5" customFormat="1" ht="15" customHeight="1">
      <c r="A96" s="114"/>
      <c r="B96" s="52"/>
      <c r="C96" s="59">
        <f>SUM(C92:C95)</f>
        <v>6450000</v>
      </c>
      <c r="D96" s="59">
        <f>SUM(D92:D95)</f>
        <v>6450000</v>
      </c>
      <c r="E96" s="59">
        <f>SUM(E92:E95)</f>
        <v>94200</v>
      </c>
      <c r="F96" s="59">
        <f>SUM(F92:F95)</f>
        <v>474300</v>
      </c>
      <c r="G96" s="58">
        <f t="shared" si="17"/>
        <v>7.3534883720930235</v>
      </c>
      <c r="H96" s="197">
        <f>SUM(H92:H95)</f>
        <v>5975700</v>
      </c>
      <c r="I96" s="174"/>
      <c r="J96" s="174"/>
      <c r="K96" s="174"/>
      <c r="L96" s="39"/>
      <c r="M96" s="59">
        <f>SUM(M92:M95)</f>
        <v>380100</v>
      </c>
      <c r="O96" s="62"/>
      <c r="P96" s="62"/>
      <c r="Q96" s="62"/>
      <c r="R96" s="62"/>
      <c r="S96" s="62"/>
      <c r="T96" s="62"/>
      <c r="U96" s="62"/>
      <c r="V96" s="128"/>
      <c r="W96" s="128"/>
      <c r="X96" s="128"/>
      <c r="Y96" s="128"/>
      <c r="Z96" s="121"/>
      <c r="AA96" s="121"/>
      <c r="AB96" s="121"/>
      <c r="AC96" s="121"/>
      <c r="AD96" s="121"/>
      <c r="AE96" s="121"/>
      <c r="AF96" s="121"/>
      <c r="AG96" s="121"/>
      <c r="AH96" s="121"/>
    </row>
    <row r="97" spans="1:34" s="5" customFormat="1" ht="15" customHeight="1">
      <c r="A97" s="114"/>
      <c r="B97" s="52"/>
      <c r="C97" s="53"/>
      <c r="D97" s="53"/>
      <c r="E97" s="53"/>
      <c r="F97" s="53"/>
      <c r="G97" s="57"/>
      <c r="H97" s="196"/>
      <c r="I97" s="180"/>
      <c r="J97" s="180"/>
      <c r="K97" s="180"/>
      <c r="L97" s="39"/>
      <c r="M97" s="53"/>
      <c r="O97" s="62"/>
      <c r="P97" s="62"/>
      <c r="Q97" s="62"/>
      <c r="R97" s="62"/>
      <c r="S97" s="62"/>
      <c r="T97" s="62"/>
      <c r="U97" s="62"/>
      <c r="V97" s="128"/>
      <c r="W97" s="128"/>
      <c r="X97" s="128"/>
      <c r="Y97" s="128"/>
      <c r="Z97" s="121"/>
      <c r="AA97" s="121"/>
      <c r="AB97" s="121"/>
      <c r="AC97" s="121"/>
      <c r="AD97" s="121"/>
      <c r="AE97" s="121"/>
      <c r="AF97" s="121"/>
      <c r="AG97" s="121"/>
      <c r="AH97" s="121"/>
    </row>
    <row r="98" spans="1:34" s="5" customFormat="1" ht="15" customHeight="1">
      <c r="A98" s="118">
        <v>51101</v>
      </c>
      <c r="B98" s="115" t="s">
        <v>136</v>
      </c>
      <c r="C98" s="194">
        <v>96400</v>
      </c>
      <c r="D98" s="194">
        <v>100000</v>
      </c>
      <c r="E98" s="53">
        <f t="shared" ref="E98:E106" si="18">SUM(F98-M98)</f>
        <v>0</v>
      </c>
      <c r="F98" s="53">
        <v>3490</v>
      </c>
      <c r="G98" s="54">
        <f t="shared" ref="G98:G99" si="19">SUM(F98*100/D98)</f>
        <v>3.49</v>
      </c>
      <c r="H98" s="196">
        <f t="shared" ref="H98:H106" si="20">SUM(D98-F98)</f>
        <v>96510</v>
      </c>
      <c r="I98" s="180"/>
      <c r="J98" s="180"/>
      <c r="K98" s="180"/>
      <c r="L98" s="39"/>
      <c r="M98" s="53">
        <v>3490</v>
      </c>
      <c r="O98" s="62"/>
      <c r="P98" s="62"/>
      <c r="Q98" s="62"/>
      <c r="R98" s="62"/>
      <c r="S98" s="62"/>
      <c r="T98" s="62"/>
      <c r="U98" s="62"/>
      <c r="V98" s="128"/>
      <c r="W98" s="128"/>
      <c r="X98" s="128"/>
      <c r="Y98" s="128"/>
      <c r="Z98" s="121"/>
      <c r="AA98" s="121"/>
      <c r="AB98" s="121"/>
      <c r="AC98" s="121"/>
      <c r="AD98" s="121"/>
      <c r="AE98" s="121"/>
      <c r="AF98" s="121"/>
      <c r="AG98" s="121"/>
      <c r="AH98" s="121"/>
    </row>
    <row r="99" spans="1:34" s="5" customFormat="1" ht="15" customHeight="1">
      <c r="A99" s="119">
        <v>51501</v>
      </c>
      <c r="B99" s="56" t="s">
        <v>148</v>
      </c>
      <c r="C99" s="194">
        <v>34600</v>
      </c>
      <c r="D99" s="194">
        <v>79600</v>
      </c>
      <c r="E99" s="53">
        <f t="shared" si="18"/>
        <v>0</v>
      </c>
      <c r="F99" s="53">
        <v>41167.08</v>
      </c>
      <c r="G99" s="54">
        <f t="shared" si="19"/>
        <v>51.717437185929647</v>
      </c>
      <c r="H99" s="196">
        <f t="shared" si="20"/>
        <v>38432.92</v>
      </c>
      <c r="I99" s="180"/>
      <c r="J99" s="180"/>
      <c r="K99" s="180"/>
      <c r="L99" s="39"/>
      <c r="M99" s="53">
        <v>41167.08</v>
      </c>
      <c r="O99" s="63"/>
      <c r="P99" s="63"/>
      <c r="Q99" s="63"/>
      <c r="R99" s="63"/>
      <c r="S99" s="63"/>
      <c r="T99" s="63"/>
      <c r="U99" s="63"/>
      <c r="V99" s="129"/>
      <c r="W99" s="129"/>
      <c r="X99" s="129"/>
      <c r="Y99" s="129"/>
      <c r="Z99" s="121"/>
      <c r="AA99" s="121"/>
      <c r="AB99" s="121"/>
      <c r="AC99" s="121"/>
      <c r="AD99" s="121"/>
      <c r="AE99" s="121"/>
      <c r="AF99" s="121"/>
      <c r="AG99" s="121"/>
      <c r="AH99" s="121"/>
    </row>
    <row r="100" spans="1:34" s="5" customFormat="1" ht="15" customHeight="1">
      <c r="A100" s="118">
        <v>51901</v>
      </c>
      <c r="B100" s="115" t="s">
        <v>149</v>
      </c>
      <c r="C100" s="194">
        <v>0</v>
      </c>
      <c r="D100" s="194">
        <v>0</v>
      </c>
      <c r="E100" s="53">
        <f t="shared" si="18"/>
        <v>0</v>
      </c>
      <c r="F100" s="53">
        <v>0</v>
      </c>
      <c r="G100" s="55">
        <v>0</v>
      </c>
      <c r="H100" s="196">
        <f t="shared" si="20"/>
        <v>0</v>
      </c>
      <c r="I100" s="180"/>
      <c r="J100" s="180"/>
      <c r="K100" s="180"/>
      <c r="L100" s="39"/>
      <c r="M100" s="53">
        <v>0</v>
      </c>
      <c r="O100" s="64"/>
      <c r="P100" s="64"/>
      <c r="Q100" s="64"/>
      <c r="R100" s="64"/>
      <c r="S100" s="64"/>
      <c r="T100" s="64"/>
      <c r="U100" s="64"/>
      <c r="V100" s="130"/>
      <c r="W100" s="130"/>
      <c r="X100" s="130"/>
      <c r="Y100" s="130"/>
      <c r="Z100" s="121"/>
      <c r="AA100" s="121"/>
      <c r="AB100" s="121"/>
      <c r="AC100" s="121"/>
      <c r="AD100" s="121"/>
      <c r="AE100" s="121"/>
      <c r="AF100" s="121"/>
      <c r="AG100" s="121"/>
      <c r="AH100" s="121"/>
    </row>
    <row r="101" spans="1:34" s="5" customFormat="1" ht="15" customHeight="1">
      <c r="A101" s="118">
        <v>52301</v>
      </c>
      <c r="B101" s="115" t="s">
        <v>135</v>
      </c>
      <c r="C101" s="194">
        <v>49000</v>
      </c>
      <c r="D101" s="194">
        <v>50000</v>
      </c>
      <c r="E101" s="53">
        <f t="shared" si="18"/>
        <v>0</v>
      </c>
      <c r="F101" s="53">
        <v>999</v>
      </c>
      <c r="G101" s="54">
        <f t="shared" ref="G101:G102" si="21">SUM(F101*100/D101)</f>
        <v>1.998</v>
      </c>
      <c r="H101" s="196">
        <f t="shared" si="20"/>
        <v>49001</v>
      </c>
      <c r="I101" s="180"/>
      <c r="J101" s="180"/>
      <c r="K101" s="180"/>
      <c r="L101" s="39"/>
      <c r="M101" s="53">
        <v>999</v>
      </c>
      <c r="O101" s="64"/>
      <c r="P101" s="64"/>
      <c r="Q101" s="64"/>
      <c r="R101" s="64"/>
      <c r="S101" s="64"/>
      <c r="T101" s="64"/>
      <c r="U101" s="64"/>
      <c r="V101" s="130"/>
      <c r="W101" s="130"/>
      <c r="X101" s="130"/>
      <c r="Y101" s="130"/>
      <c r="Z101" s="121"/>
      <c r="AA101" s="121"/>
      <c r="AB101" s="121"/>
      <c r="AC101" s="121"/>
      <c r="AD101" s="121"/>
      <c r="AE101" s="121"/>
      <c r="AF101" s="121"/>
      <c r="AG101" s="121"/>
      <c r="AH101" s="121"/>
    </row>
    <row r="102" spans="1:34" s="5" customFormat="1" ht="15" customHeight="1">
      <c r="A102" s="118">
        <v>52901</v>
      </c>
      <c r="B102" s="52" t="s">
        <v>150</v>
      </c>
      <c r="C102" s="194">
        <v>14103</v>
      </c>
      <c r="D102" s="194">
        <v>30000</v>
      </c>
      <c r="E102" s="53">
        <f t="shared" si="18"/>
        <v>3066.9799999999996</v>
      </c>
      <c r="F102" s="53">
        <v>18963.98</v>
      </c>
      <c r="G102" s="54">
        <f t="shared" si="21"/>
        <v>63.213266666666669</v>
      </c>
      <c r="H102" s="196">
        <f t="shared" si="20"/>
        <v>11036.02</v>
      </c>
      <c r="I102" s="180"/>
      <c r="J102" s="180"/>
      <c r="K102" s="180"/>
      <c r="L102" s="39"/>
      <c r="M102" s="53">
        <v>15897</v>
      </c>
      <c r="O102" s="64"/>
      <c r="P102" s="64"/>
      <c r="Q102" s="64"/>
      <c r="R102" s="64"/>
      <c r="S102" s="64"/>
      <c r="T102" s="64"/>
      <c r="U102" s="64"/>
      <c r="V102" s="130"/>
      <c r="W102" s="130"/>
      <c r="X102" s="130"/>
      <c r="Y102" s="130"/>
      <c r="Z102" s="121"/>
      <c r="AA102" s="121"/>
      <c r="AB102" s="121"/>
      <c r="AC102" s="121"/>
      <c r="AD102" s="121"/>
      <c r="AE102" s="121"/>
      <c r="AF102" s="121"/>
      <c r="AG102" s="121"/>
      <c r="AH102" s="121"/>
    </row>
    <row r="103" spans="1:34" s="5" customFormat="1" ht="15" customHeight="1">
      <c r="A103" s="118">
        <v>53201</v>
      </c>
      <c r="B103" s="115" t="s">
        <v>90</v>
      </c>
      <c r="C103" s="194">
        <v>0</v>
      </c>
      <c r="D103" s="194">
        <v>0</v>
      </c>
      <c r="E103" s="53">
        <f t="shared" si="18"/>
        <v>0</v>
      </c>
      <c r="F103" s="53">
        <v>0</v>
      </c>
      <c r="G103" s="55">
        <v>0</v>
      </c>
      <c r="H103" s="196">
        <f t="shared" si="20"/>
        <v>0</v>
      </c>
      <c r="I103" s="180"/>
      <c r="J103" s="180"/>
      <c r="K103" s="180"/>
      <c r="L103" s="39"/>
      <c r="M103" s="53">
        <v>0</v>
      </c>
      <c r="O103" s="64"/>
      <c r="P103" s="64"/>
      <c r="Q103" s="64"/>
      <c r="R103" s="64"/>
      <c r="S103" s="64"/>
      <c r="T103" s="64"/>
      <c r="U103" s="64"/>
      <c r="V103" s="130"/>
      <c r="W103" s="130"/>
      <c r="X103" s="130"/>
      <c r="Y103" s="130"/>
      <c r="Z103" s="121"/>
      <c r="AA103" s="121"/>
      <c r="AB103" s="121"/>
      <c r="AC103" s="121"/>
      <c r="AD103" s="121"/>
      <c r="AE103" s="121"/>
      <c r="AF103" s="121"/>
      <c r="AG103" s="121"/>
      <c r="AH103" s="121"/>
    </row>
    <row r="104" spans="1:34" s="5" customFormat="1" ht="15" customHeight="1">
      <c r="A104" s="118">
        <v>56401</v>
      </c>
      <c r="B104" s="115" t="s">
        <v>97</v>
      </c>
      <c r="C104" s="194">
        <v>20000</v>
      </c>
      <c r="D104" s="194">
        <v>20000</v>
      </c>
      <c r="E104" s="53">
        <f t="shared" si="18"/>
        <v>0</v>
      </c>
      <c r="F104" s="53">
        <v>0</v>
      </c>
      <c r="G104" s="54">
        <f t="shared" ref="G104" si="22">SUM(F104*100/D104)</f>
        <v>0</v>
      </c>
      <c r="H104" s="196">
        <f t="shared" si="20"/>
        <v>20000</v>
      </c>
      <c r="I104" s="180"/>
      <c r="J104" s="180"/>
      <c r="K104" s="180"/>
      <c r="L104" s="39"/>
      <c r="M104" s="53">
        <v>0</v>
      </c>
      <c r="O104" s="64"/>
      <c r="P104" s="64"/>
      <c r="Q104" s="64"/>
      <c r="R104" s="64"/>
      <c r="S104" s="64"/>
      <c r="T104" s="64"/>
      <c r="U104" s="64"/>
      <c r="V104" s="130"/>
      <c r="W104" s="130"/>
      <c r="X104" s="130"/>
      <c r="Y104" s="130"/>
      <c r="Z104" s="121"/>
      <c r="AA104" s="121"/>
      <c r="AB104" s="121"/>
      <c r="AC104" s="121"/>
      <c r="AD104" s="121"/>
      <c r="AE104" s="121"/>
      <c r="AF104" s="121"/>
      <c r="AG104" s="121"/>
      <c r="AH104" s="121"/>
    </row>
    <row r="105" spans="1:34" s="5" customFormat="1" ht="15" customHeight="1">
      <c r="A105" s="119">
        <v>56501</v>
      </c>
      <c r="B105" s="56" t="s">
        <v>94</v>
      </c>
      <c r="C105" s="194">
        <v>0</v>
      </c>
      <c r="D105" s="194">
        <v>0</v>
      </c>
      <c r="E105" s="53">
        <f t="shared" si="18"/>
        <v>0</v>
      </c>
      <c r="F105" s="53">
        <v>0</v>
      </c>
      <c r="G105" s="55">
        <v>0</v>
      </c>
      <c r="H105" s="196">
        <f t="shared" si="20"/>
        <v>0</v>
      </c>
      <c r="I105" s="180"/>
      <c r="J105" s="180"/>
      <c r="K105" s="180"/>
      <c r="L105" s="39"/>
      <c r="M105" s="53">
        <v>0</v>
      </c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34" s="5" customFormat="1" ht="27.75" customHeight="1">
      <c r="A106" s="119">
        <v>56601</v>
      </c>
      <c r="B106" s="56" t="s">
        <v>151</v>
      </c>
      <c r="C106" s="195">
        <v>0</v>
      </c>
      <c r="D106" s="195">
        <v>0</v>
      </c>
      <c r="E106" s="140">
        <f t="shared" si="18"/>
        <v>0</v>
      </c>
      <c r="F106" s="140">
        <v>0</v>
      </c>
      <c r="G106" s="57">
        <v>0</v>
      </c>
      <c r="H106" s="200">
        <f t="shared" si="20"/>
        <v>0</v>
      </c>
      <c r="I106" s="180"/>
      <c r="J106" s="180"/>
      <c r="K106" s="180"/>
      <c r="L106" s="39"/>
      <c r="M106" s="140">
        <v>0</v>
      </c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</row>
    <row r="107" spans="1:34" s="5" customFormat="1" ht="15" customHeight="1">
      <c r="A107" s="114"/>
      <c r="B107" s="52"/>
      <c r="C107" s="186">
        <f>SUM(C98:C106)</f>
        <v>214103</v>
      </c>
      <c r="D107" s="186">
        <f>SUM(D98:D106)</f>
        <v>279600</v>
      </c>
      <c r="E107" s="186">
        <f t="shared" ref="E107:F107" si="23">SUM(E98:E106)</f>
        <v>3066.9799999999996</v>
      </c>
      <c r="F107" s="186">
        <f t="shared" si="23"/>
        <v>64620.06</v>
      </c>
      <c r="G107" s="58">
        <f t="shared" ref="G107" si="24">SUM(F107*100/D107)</f>
        <v>23.111609442060086</v>
      </c>
      <c r="H107" s="197">
        <f>SUM(H98:H106)</f>
        <v>214979.93999999997</v>
      </c>
      <c r="I107" s="183"/>
      <c r="J107" s="183"/>
      <c r="K107" s="183"/>
      <c r="L107" s="39"/>
      <c r="M107" s="186">
        <f t="shared" ref="M107" si="25">SUM(M98:M106)</f>
        <v>61553.08</v>
      </c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34" s="5" customFormat="1" ht="15" customHeight="1">
      <c r="A108" s="114"/>
      <c r="B108" s="52"/>
      <c r="C108" s="187"/>
      <c r="D108" s="187"/>
      <c r="E108" s="53"/>
      <c r="F108" s="53"/>
      <c r="G108" s="55"/>
      <c r="H108" s="196"/>
      <c r="I108" s="180"/>
      <c r="J108" s="180"/>
      <c r="K108" s="180"/>
      <c r="L108" s="39"/>
      <c r="M108" s="53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34" s="5" customFormat="1" ht="15" customHeight="1">
      <c r="A109" s="114"/>
      <c r="B109" s="157" t="s">
        <v>45</v>
      </c>
      <c r="C109" s="186">
        <f>SUM(C96,C90,C56,C37,C107)</f>
        <v>27869000</v>
      </c>
      <c r="D109" s="186">
        <f>SUM(D96,D90,D56,D37,D107)</f>
        <v>28249978.420000002</v>
      </c>
      <c r="E109" s="186">
        <f>SUM(E96,E90,E56,E37,E107)</f>
        <v>1237719.5099999998</v>
      </c>
      <c r="F109" s="186">
        <f>SUM(F96,F90,F56,F37,F107)</f>
        <v>6237059.9099999992</v>
      </c>
      <c r="G109" s="58">
        <f t="shared" ref="G109" si="26">SUM(F109*100/D109)</f>
        <v>22.078105042318821</v>
      </c>
      <c r="H109" s="186">
        <f>SUM(H96,H90,H56,H37,H107)</f>
        <v>22012918.510000002</v>
      </c>
      <c r="I109" s="174"/>
      <c r="J109" s="174"/>
      <c r="K109" s="174"/>
      <c r="L109" s="39"/>
      <c r="M109" s="186">
        <f>SUM(M96,M90,M56,M37,M107)</f>
        <v>4999340.4000000004</v>
      </c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</row>
    <row r="110" spans="1:34" s="5" customFormat="1" ht="15" customHeight="1">
      <c r="A110" s="114"/>
      <c r="B110" s="52"/>
      <c r="C110" s="159"/>
      <c r="D110" s="187"/>
      <c r="E110" s="53"/>
      <c r="F110" s="53"/>
      <c r="G110" s="55"/>
      <c r="H110" s="166"/>
      <c r="I110" s="180"/>
      <c r="J110" s="180"/>
      <c r="K110" s="180"/>
      <c r="L110" s="39"/>
      <c r="M110" s="53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</row>
    <row r="111" spans="1:34" s="5" customFormat="1" ht="15" customHeight="1" thickBot="1">
      <c r="A111" s="120"/>
      <c r="B111" s="80"/>
      <c r="C111" s="112"/>
      <c r="D111" s="112"/>
      <c r="E111" s="81"/>
      <c r="F111" s="81"/>
      <c r="G111" s="82"/>
      <c r="H111" s="167"/>
      <c r="I111" s="184"/>
      <c r="J111" s="184"/>
      <c r="K111" s="184"/>
      <c r="L111" s="39"/>
      <c r="M111" s="81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34" s="5" customFormat="1" ht="15" customHeight="1" thickTop="1">
      <c r="A112" s="237" t="s">
        <v>27</v>
      </c>
      <c r="B112" s="238"/>
      <c r="C112" s="238"/>
      <c r="D112" s="238"/>
      <c r="E112" s="238"/>
      <c r="F112" s="238"/>
      <c r="G112" s="238"/>
      <c r="H112" s="238"/>
      <c r="I112" s="185"/>
      <c r="J112" s="185"/>
      <c r="K112" s="185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</row>
    <row r="113" spans="1:25" s="5" customFormat="1" ht="15" customHeight="1">
      <c r="A113" s="8"/>
      <c r="B113" s="9"/>
      <c r="C113" s="9"/>
      <c r="D113" s="9"/>
      <c r="E113" s="9"/>
      <c r="F113" s="9"/>
      <c r="G113" s="9"/>
      <c r="H113" s="168"/>
      <c r="I113" s="168"/>
      <c r="J113" s="168"/>
      <c r="K113" s="168"/>
      <c r="M113" s="9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</row>
    <row r="114" spans="1:25" ht="14.25"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</row>
    <row r="115" spans="1:25" ht="14.25">
      <c r="C115" s="36"/>
      <c r="D115" s="36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</row>
    <row r="116" spans="1:25" ht="14.25"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</row>
    <row r="117" spans="1:25" ht="14.25"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</row>
    <row r="118" spans="1:25" ht="14.25"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</row>
    <row r="119" spans="1:25" ht="14.25"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spans="1:25" ht="14.25"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</row>
    <row r="121" spans="1:25" ht="14.25"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</row>
    <row r="122" spans="1:25" ht="14.25"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5" ht="14.25"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</row>
    <row r="124" spans="1:25" ht="14.25"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</row>
    <row r="125" spans="1:25" ht="14.25"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</row>
    <row r="126" spans="1:25" ht="14.25"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5" ht="14.25"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5" ht="14.25"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5:25" ht="14.25"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5:25" ht="14.25"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5:25" ht="14.25"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15:25" ht="14.25"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5:25"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</row>
    <row r="134" spans="15:25" ht="14.25"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spans="15:25" ht="14.25"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5:25" ht="14.25"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5:25" ht="14.25"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5:25" ht="14.25"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5:25" ht="14.25"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spans="15:25" ht="14.25"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spans="15:25" ht="14.25"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spans="15:25" ht="14.25"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spans="15:25" ht="14.25"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spans="15:25"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</row>
    <row r="145" spans="15:25" ht="15.75"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15:25" ht="15.75"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5:25" ht="15.75"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5:25" ht="15"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5:25" ht="15.75">
      <c r="O149" s="71"/>
      <c r="P149" s="71"/>
      <c r="Q149" s="71"/>
      <c r="R149" s="65"/>
      <c r="S149" s="65"/>
      <c r="T149" s="65"/>
      <c r="U149" s="65"/>
      <c r="V149" s="65"/>
      <c r="W149" s="65"/>
      <c r="X149" s="65"/>
      <c r="Y149" s="65"/>
    </row>
    <row r="150" spans="15:25" ht="12.75"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5:25" ht="12.75"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5:25" ht="14.25"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</row>
    <row r="153" spans="15:25" ht="14.25"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</row>
    <row r="154" spans="15:25"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 spans="15:25" ht="14.25"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</row>
    <row r="156" spans="15:25" ht="14.25"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</row>
    <row r="157" spans="15:25" ht="14.25"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</row>
    <row r="158" spans="15:25" ht="14.25"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</row>
    <row r="159" spans="15:25" ht="14.25"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</row>
    <row r="160" spans="15:25" ht="14.25"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</row>
    <row r="161" spans="15:25" ht="14.25"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</row>
    <row r="162" spans="15:25" ht="14.25"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</row>
    <row r="163" spans="15:25" ht="14.25"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</row>
    <row r="164" spans="15:25" ht="14.25"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</row>
    <row r="165" spans="15:25" ht="14.25"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</row>
    <row r="166" spans="15:25" ht="14.25"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</row>
    <row r="167" spans="15:25" ht="14.25"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</row>
    <row r="168" spans="15:25" ht="14.25"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</row>
    <row r="169" spans="15:25" ht="14.25"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</row>
    <row r="170" spans="15:25"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</row>
    <row r="171" spans="15:25" ht="14.25"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</row>
    <row r="183" spans="15:25" ht="15.75"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5:25" ht="15.75"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</row>
    <row r="185" spans="15:25" ht="15.75"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</row>
    <row r="186" spans="15:25" ht="15"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5:25" ht="15.75">
      <c r="O187" s="71"/>
      <c r="P187" s="71"/>
      <c r="Q187" s="71"/>
      <c r="R187" s="65"/>
      <c r="S187" s="65"/>
      <c r="T187" s="65"/>
      <c r="U187" s="65"/>
      <c r="V187" s="65"/>
      <c r="W187" s="65"/>
      <c r="X187" s="65"/>
      <c r="Y187" s="65"/>
    </row>
    <row r="188" spans="15:25" ht="12.75"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5:25" ht="12.75"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5:25" ht="14.25"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</row>
    <row r="191" spans="15:25" ht="14.25"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</row>
    <row r="192" spans="15:25" ht="14.25"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</row>
    <row r="193" spans="15:25" ht="14.25"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</row>
    <row r="194" spans="15:25" ht="14.25"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</row>
    <row r="195" spans="15:25" ht="14.25"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5:25" ht="14.25"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5:25" ht="14.25"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5:25" ht="14.25"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5:25" ht="14.25"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5:25" ht="14.25"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5:25" ht="14.25"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5:25"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</row>
    <row r="203" spans="15:25" ht="14.25"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</row>
  </sheetData>
  <sortState ref="A88:H94">
    <sortCondition ref="A88:A94"/>
  </sortState>
  <mergeCells count="38">
    <mergeCell ref="AB34:AC34"/>
    <mergeCell ref="AF19:AI19"/>
    <mergeCell ref="AI23:AJ23"/>
    <mergeCell ref="AI24:AJ24"/>
    <mergeCell ref="Z6:AC6"/>
    <mergeCell ref="O17:Q17"/>
    <mergeCell ref="O11:Q11"/>
    <mergeCell ref="O6:Q6"/>
    <mergeCell ref="R6:U6"/>
    <mergeCell ref="V9:Y9"/>
    <mergeCell ref="V6:Y6"/>
    <mergeCell ref="AI9:AP9"/>
    <mergeCell ref="A112:H112"/>
    <mergeCell ref="H9:H10"/>
    <mergeCell ref="F9:G9"/>
    <mergeCell ref="A9:A10"/>
    <mergeCell ref="C9:C10"/>
    <mergeCell ref="D9:D10"/>
    <mergeCell ref="E9:E10"/>
    <mergeCell ref="Z9:AF9"/>
    <mergeCell ref="O9:Q9"/>
    <mergeCell ref="R9:U9"/>
    <mergeCell ref="AC12:AE12"/>
    <mergeCell ref="AF49:AI49"/>
    <mergeCell ref="AH50:AI50"/>
    <mergeCell ref="AF50:AG50"/>
    <mergeCell ref="AG13:AI13"/>
    <mergeCell ref="AN5:AO5"/>
    <mergeCell ref="A2:H2"/>
    <mergeCell ref="AG5:AI5"/>
    <mergeCell ref="A5:H5"/>
    <mergeCell ref="O5:Q5"/>
    <mergeCell ref="R5:U5"/>
    <mergeCell ref="A3:H3"/>
    <mergeCell ref="V5:Y5"/>
    <mergeCell ref="AJ5:AL5"/>
    <mergeCell ref="AG4:AM4"/>
    <mergeCell ref="Z5:AC5"/>
  </mergeCells>
  <phoneticPr fontId="0" type="noConversion"/>
  <printOptions horizontalCentered="1"/>
  <pageMargins left="0.47244094488188981" right="0.47244094488188981" top="0.27559055118110237" bottom="0.19685039370078741" header="0" footer="0"/>
  <pageSetup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3"/>
  <sheetViews>
    <sheetView tabSelected="1" workbookViewId="0">
      <selection activeCell="J21" sqref="J21"/>
    </sheetView>
  </sheetViews>
  <sheetFormatPr baseColWidth="10" defaultRowHeight="15"/>
  <cols>
    <col min="1" max="1" width="11.42578125" style="89"/>
    <col min="2" max="2" width="38.28515625" style="89" customWidth="1"/>
    <col min="3" max="4" width="22.42578125" style="89" customWidth="1"/>
    <col min="5" max="5" width="11.42578125" style="89" customWidth="1"/>
    <col min="6" max="8" width="11.28515625" style="89" hidden="1" customWidth="1"/>
    <col min="9" max="11" width="12" style="89" customWidth="1"/>
    <col min="12" max="16384" width="11.42578125" style="89"/>
  </cols>
  <sheetData>
    <row r="1" spans="2:7">
      <c r="B1" s="88"/>
      <c r="C1" s="88"/>
      <c r="D1" s="88"/>
    </row>
    <row r="2" spans="2:7" ht="15.75">
      <c r="B2" s="284" t="s">
        <v>28</v>
      </c>
      <c r="C2" s="284"/>
      <c r="D2" s="284"/>
    </row>
    <row r="3" spans="2:7" ht="15.75">
      <c r="B3" s="284" t="s">
        <v>13</v>
      </c>
      <c r="C3" s="284"/>
      <c r="D3" s="284"/>
    </row>
    <row r="4" spans="2:7" ht="15.75">
      <c r="B4" s="284" t="s">
        <v>8</v>
      </c>
      <c r="C4" s="284"/>
      <c r="D4" s="284"/>
    </row>
    <row r="5" spans="2:7" ht="15.75">
      <c r="B5" s="90"/>
      <c r="C5" s="90"/>
      <c r="D5" s="90"/>
    </row>
    <row r="6" spans="2:7" ht="15.75">
      <c r="B6" s="284" t="s">
        <v>155</v>
      </c>
      <c r="C6" s="284"/>
      <c r="D6" s="284"/>
    </row>
    <row r="7" spans="2:7" ht="15.75">
      <c r="B7" s="201"/>
      <c r="C7" s="90"/>
      <c r="D7" s="90"/>
    </row>
    <row r="8" spans="2:7" ht="16.5" thickBot="1">
      <c r="B8" s="91"/>
      <c r="C8" s="88"/>
      <c r="D8" s="88"/>
    </row>
    <row r="9" spans="2:7" ht="17.25" thickTop="1" thickBot="1">
      <c r="B9" s="285" t="s">
        <v>29</v>
      </c>
      <c r="C9" s="286"/>
      <c r="D9" s="287"/>
    </row>
    <row r="10" spans="2:7" ht="16.5" thickTop="1">
      <c r="B10" s="92"/>
      <c r="C10" s="93"/>
      <c r="D10" s="93"/>
    </row>
    <row r="11" spans="2:7" ht="15.75">
      <c r="B11" s="92"/>
      <c r="C11" s="93"/>
      <c r="D11" s="93"/>
    </row>
    <row r="12" spans="2:7" ht="15.75">
      <c r="B12" s="92" t="s">
        <v>4</v>
      </c>
    </row>
    <row r="13" spans="2:7">
      <c r="B13" s="280" t="s">
        <v>0</v>
      </c>
      <c r="C13" s="282" t="s">
        <v>20</v>
      </c>
      <c r="D13" s="280" t="s">
        <v>7</v>
      </c>
    </row>
    <row r="14" spans="2:7">
      <c r="B14" s="281"/>
      <c r="C14" s="283"/>
      <c r="D14" s="281"/>
    </row>
    <row r="15" spans="2:7">
      <c r="B15" s="94"/>
      <c r="C15" s="95"/>
      <c r="D15" s="96"/>
    </row>
    <row r="16" spans="2:7">
      <c r="B16" s="97" t="s">
        <v>25</v>
      </c>
      <c r="C16" s="98">
        <v>0</v>
      </c>
      <c r="D16" s="98">
        <v>0</v>
      </c>
      <c r="E16" s="99"/>
      <c r="G16" s="98">
        <v>1684645</v>
      </c>
    </row>
    <row r="17" spans="2:7">
      <c r="B17" s="100" t="s">
        <v>26</v>
      </c>
      <c r="C17" s="98">
        <v>27857000</v>
      </c>
      <c r="D17" s="98">
        <v>27857000</v>
      </c>
      <c r="E17" s="99"/>
      <c r="G17" s="98">
        <v>17575633.620000001</v>
      </c>
    </row>
    <row r="18" spans="2:7">
      <c r="B18" s="101" t="s">
        <v>2</v>
      </c>
      <c r="C18" s="102">
        <v>12000</v>
      </c>
      <c r="D18" s="102">
        <v>12000</v>
      </c>
      <c r="E18" s="99"/>
      <c r="G18" s="98">
        <v>30480</v>
      </c>
    </row>
    <row r="19" spans="2:7">
      <c r="B19" s="103" t="s">
        <v>6</v>
      </c>
      <c r="C19" s="104">
        <v>0</v>
      </c>
      <c r="D19" s="104">
        <v>380978</v>
      </c>
      <c r="G19" s="104">
        <v>0</v>
      </c>
    </row>
    <row r="20" spans="2:7">
      <c r="C20" s="99"/>
      <c r="D20" s="99"/>
      <c r="G20" s="99"/>
    </row>
    <row r="21" spans="2:7" ht="15.75">
      <c r="B21" s="105" t="s">
        <v>3</v>
      </c>
      <c r="C21" s="107">
        <f>SUM(C16:C19)</f>
        <v>27869000</v>
      </c>
      <c r="D21" s="107">
        <f>SUM(D16:D19)</f>
        <v>28249978</v>
      </c>
      <c r="G21" s="106">
        <v>19290758.620000001</v>
      </c>
    </row>
    <row r="23" spans="2:7" ht="15.75">
      <c r="B23" s="92"/>
    </row>
  </sheetData>
  <mergeCells count="8">
    <mergeCell ref="B13:B14"/>
    <mergeCell ref="C13:C14"/>
    <mergeCell ref="D13:D14"/>
    <mergeCell ref="B6:D6"/>
    <mergeCell ref="B2:D2"/>
    <mergeCell ref="B3:D3"/>
    <mergeCell ref="B4:D4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EVTOP-01</vt:lpstr>
      <vt:lpstr>EVTOP-02</vt:lpstr>
      <vt:lpstr>Presup. Anual</vt:lpstr>
      <vt:lpstr>'EVTOP-01'!Títulos_a_imprimir</vt:lpstr>
      <vt:lpstr>'EVTOP-02'!Títulos_a_imprimir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cecy</cp:lastModifiedBy>
  <cp:lastPrinted>2014-06-09T23:53:42Z</cp:lastPrinted>
  <dcterms:created xsi:type="dcterms:W3CDTF">1999-04-27T18:26:38Z</dcterms:created>
  <dcterms:modified xsi:type="dcterms:W3CDTF">2014-06-10T17:19:39Z</dcterms:modified>
</cp:coreProperties>
</file>