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56" yWindow="1050" windowWidth="11580" windowHeight="6285" activeTab="1"/>
  </bookViews>
  <sheets>
    <sheet name="EVTOP-01" sheetId="1" r:id="rId1"/>
    <sheet name="EVTOP-01 (2)" sheetId="2" r:id="rId2"/>
    <sheet name="cuarto trimestre" sheetId="3" r:id="rId3"/>
    <sheet name="REC. EST. RECIBIDOS" sheetId="4" r:id="rId4"/>
  </sheets>
  <definedNames>
    <definedName name="_xlnm.Print_Titles" localSheetId="3">'REC. EST. RECIBIDOS'!$9:$9</definedName>
  </definedNames>
  <calcPr fullCalcOnLoad="1"/>
</workbook>
</file>

<file path=xl/comments1.xml><?xml version="1.0" encoding="utf-8"?>
<comments xmlns="http://schemas.openxmlformats.org/spreadsheetml/2006/main">
  <authors>
    <author>WinuE</author>
  </authors>
  <commentList>
    <comment ref="D12" authorId="0">
      <text>
        <r>
          <rPr>
            <b/>
            <sz val="8"/>
            <rFont val="Tahoma"/>
            <family val="0"/>
          </rPr>
          <t>WinuE:</t>
        </r>
        <r>
          <rPr>
            <sz val="8"/>
            <rFont val="Tahoma"/>
            <family val="0"/>
          </rPr>
          <t xml:space="preserve">
PYME</t>
        </r>
      </text>
    </comment>
  </commentList>
</comments>
</file>

<file path=xl/sharedStrings.xml><?xml version="1.0" encoding="utf-8"?>
<sst xmlns="http://schemas.openxmlformats.org/spreadsheetml/2006/main" count="284" uniqueCount="196">
  <si>
    <t>ACUMULADO</t>
  </si>
  <si>
    <t>MODIFICADO</t>
  </si>
  <si>
    <t>TOTAL</t>
  </si>
  <si>
    <t>SISTEMA ESTATAL DE EVALUACION DEL DESEMPEÑO</t>
  </si>
  <si>
    <t>SEGUIMIENTO FINANCIERO DE INGRESOS Y EGRESOS, DE ORGANISMOS</t>
  </si>
  <si>
    <t>INGRESOS (PESOS):</t>
  </si>
  <si>
    <t>CONCEPTO</t>
  </si>
  <si>
    <t>FEDERALES</t>
  </si>
  <si>
    <t xml:space="preserve"> </t>
  </si>
  <si>
    <t>ESTATALES</t>
  </si>
  <si>
    <t>PROPIOS</t>
  </si>
  <si>
    <t>OTROS INGRESOS</t>
  </si>
  <si>
    <t>CAPITULO</t>
  </si>
  <si>
    <t xml:space="preserve">Y ENTIDADES DE LA ADMINISTRACION PUBLICA ESTATAL </t>
  </si>
  <si>
    <t>Saldo inicial (Caja y Bancos)</t>
  </si>
  <si>
    <t>PROGRAMADO ORIGINAL</t>
  </si>
  <si>
    <t>TOTAL DE INGRESOS</t>
  </si>
  <si>
    <t>% AVANCE</t>
  </si>
  <si>
    <t>(Pesos)</t>
  </si>
  <si>
    <t>TOTAL EJERCIDO</t>
  </si>
  <si>
    <t>Variación: Ingreso - Gasto ($)</t>
  </si>
  <si>
    <t>TOTAL TRIMESTRE</t>
  </si>
  <si>
    <t>EVTOP-01</t>
  </si>
  <si>
    <t>INSTITUTO SONORENSE DE LA JUVENTUD</t>
  </si>
  <si>
    <t>EGRESOS (GLOBAL):</t>
  </si>
  <si>
    <t>EGRESOS (EXCLUSIVAMENTE SOBRE LOS INGRESOS PROPIOS):</t>
  </si>
  <si>
    <t>EVTOP-01-01</t>
  </si>
  <si>
    <t>Y ENTIDADES DE LA ADMINISTRACION PUBLICA ESTATAL</t>
  </si>
  <si>
    <t>FECHA</t>
  </si>
  <si>
    <t xml:space="preserve">IMPORTE </t>
  </si>
  <si>
    <t>No. CHEQUE/ O. PAGO</t>
  </si>
  <si>
    <t>OCTUBRE</t>
  </si>
  <si>
    <t>NOVIEMBRE</t>
  </si>
  <si>
    <t>DICIEMBRE</t>
  </si>
  <si>
    <t>OP/44405</t>
  </si>
  <si>
    <t>OP/44411</t>
  </si>
  <si>
    <t>OP/46676</t>
  </si>
  <si>
    <t>OP/46678</t>
  </si>
  <si>
    <t>OP/52820</t>
  </si>
  <si>
    <t>Subsidio para gasto de operación. 1ra. Qna. Noviembre 2009</t>
  </si>
  <si>
    <t>Subsidio para gasto de operación. 2da. Qna. Noviembre 2009</t>
  </si>
  <si>
    <t>Subsidio para gasto de operación. 1ra. Qna. Diciembre 2009</t>
  </si>
  <si>
    <t>Subsidio para gasto de operación. 1ra. Qna. Octubre 2009</t>
  </si>
  <si>
    <t>Subsidio para gasto de operación. 2da. Qna. Octubre 2009</t>
  </si>
  <si>
    <t>RECURSOS ESTATALES RECIBIDOS DURANTE EL CUARTO TRIMESTRE DEL 2009</t>
  </si>
  <si>
    <t>OP/44087</t>
  </si>
  <si>
    <t>OP/44089</t>
  </si>
  <si>
    <t>OP/46087</t>
  </si>
  <si>
    <t>OP/46089</t>
  </si>
  <si>
    <t>OP/46581</t>
  </si>
  <si>
    <t>OP/47513</t>
  </si>
  <si>
    <t>OP/47515</t>
  </si>
  <si>
    <t>OP/49856</t>
  </si>
  <si>
    <t>OP/49858</t>
  </si>
  <si>
    <t>OP/19989</t>
  </si>
  <si>
    <t>OP/19891</t>
  </si>
  <si>
    <t>OP/49129</t>
  </si>
  <si>
    <t>OP/51888</t>
  </si>
  <si>
    <t>OP/52547</t>
  </si>
  <si>
    <t>OP/52549</t>
  </si>
  <si>
    <t>OP/52609</t>
  </si>
  <si>
    <t>OP/52663</t>
  </si>
  <si>
    <t>OP/52607</t>
  </si>
  <si>
    <t>OP/52661</t>
  </si>
  <si>
    <t>OP/53196</t>
  </si>
  <si>
    <t>OP/52885</t>
  </si>
  <si>
    <t>OP/52884</t>
  </si>
  <si>
    <t>OP/53148</t>
  </si>
  <si>
    <t>OP/53150</t>
  </si>
  <si>
    <t>1ra. Base Octubre 2009</t>
  </si>
  <si>
    <t>1ra. Temporal Octubre 2009</t>
  </si>
  <si>
    <t>2da. Base Octubre 2009</t>
  </si>
  <si>
    <t>2da. Temporal Octubre 2009</t>
  </si>
  <si>
    <t>Nómina Mensual</t>
  </si>
  <si>
    <t>1ra. Base Noviembre 2009</t>
  </si>
  <si>
    <t>1ra. Temporal Noviembre 2009</t>
  </si>
  <si>
    <t>2da. Base Noviembre 2009</t>
  </si>
  <si>
    <t>2da. Temporal Noviembre 2009</t>
  </si>
  <si>
    <t>Aguinaldo Base</t>
  </si>
  <si>
    <t>Aguinaldo Temporal</t>
  </si>
  <si>
    <t>1ra. Base Diciembre 2009</t>
  </si>
  <si>
    <t>1ra. Temporal Diciembre 2009</t>
  </si>
  <si>
    <t>2da. Base Diciembre 2009</t>
  </si>
  <si>
    <t>2da. Temporal Diciembre 2009</t>
  </si>
  <si>
    <t>Días 31's Temporal</t>
  </si>
  <si>
    <t>Prima Vacacional Temporal</t>
  </si>
  <si>
    <t>Días 31's Base</t>
  </si>
  <si>
    <t>Prima Vacacional Base</t>
  </si>
  <si>
    <t>Aguinaldo 10 días Temporal</t>
  </si>
  <si>
    <t>Finiquito Temporal</t>
  </si>
  <si>
    <t>Finiquito Base</t>
  </si>
  <si>
    <t>OP/42972</t>
  </si>
  <si>
    <t>OP/44775</t>
  </si>
  <si>
    <t>OP/46338</t>
  </si>
  <si>
    <t>OP/48053</t>
  </si>
  <si>
    <t>OP/49942</t>
  </si>
  <si>
    <t>OP/49915</t>
  </si>
  <si>
    <t>OP/52578</t>
  </si>
  <si>
    <t>OP/53179</t>
  </si>
  <si>
    <t>Subsidio para el pago de deducciones y obligaciones. 2da. Qna. Septiembre 2009</t>
  </si>
  <si>
    <t>Subsidio para el pago de deducciones y obligaciones. 1ra. Qna. Octubre 2009</t>
  </si>
  <si>
    <t>Subsidio para el pago de deducciones y obligaciones.2da. Qna. Octubre 2009</t>
  </si>
  <si>
    <t>Subsidio para el pago de deducciones y obligaciones. 1ra. Qna. Noviembre 2009</t>
  </si>
  <si>
    <t>Subsidio para el pago de deducciones y obligaciones.2da. Qna. Noviembre 2009</t>
  </si>
  <si>
    <t>Subsidio para el pago de deducciones y obligaciones. Finiquitos</t>
  </si>
  <si>
    <t>Subsidio para el pago de deducciones y obligaciones. 1ra. Qna. Diciembre 2009</t>
  </si>
  <si>
    <t>Subsidio para el pago de deducciones y obligaciones.2da. Qna. Diciembre 2009</t>
  </si>
  <si>
    <t>OP/42497</t>
  </si>
  <si>
    <t>OP/46680</t>
  </si>
  <si>
    <t>Subsidio Programa Casas de Estudiantes.  Septiembre 2009.</t>
  </si>
  <si>
    <t>Subsidio Programa Casas de Estudiantes.  Octubre 2009.</t>
  </si>
  <si>
    <t>Subsidio Programa Casas de Estudiantes.  Noviembre 2009.</t>
  </si>
  <si>
    <t>OP/44414</t>
  </si>
  <si>
    <t>ANALITICO DE RECURSOS EJERCIDOS POR PARTIDA PRESUPUESTAL</t>
  </si>
  <si>
    <t>CLAVE PART. PRESUP.</t>
  </si>
  <si>
    <t>DESCRIPCION</t>
  </si>
  <si>
    <t>ASIGNACION          ORIGINAL</t>
  </si>
  <si>
    <t>ASIGNACION          MODIFICADA</t>
  </si>
  <si>
    <t>EJERCIDO EN EL PERIODO</t>
  </si>
  <si>
    <t>DISPONIBLE</t>
  </si>
  <si>
    <t>MONTO</t>
  </si>
  <si>
    <t>%</t>
  </si>
  <si>
    <t>SERVICIOS PERSONALES</t>
  </si>
  <si>
    <t>Sueldos</t>
  </si>
  <si>
    <t>Honorarios y Comisiones</t>
  </si>
  <si>
    <t>Prima Quinquenal</t>
  </si>
  <si>
    <t>Prima Vacacional</t>
  </si>
  <si>
    <t>Aguinaldo</t>
  </si>
  <si>
    <t>Compensación Adicional</t>
  </si>
  <si>
    <t>Estímulo al Personal de Confianza</t>
  </si>
  <si>
    <t>Ayuda para Guardería</t>
  </si>
  <si>
    <t>Apoyo para útiles escolares</t>
  </si>
  <si>
    <t>Ayudas Despensa</t>
  </si>
  <si>
    <t>Ayuda para Habitación</t>
  </si>
  <si>
    <t>Riesgos Laborales</t>
  </si>
  <si>
    <t>Prima por Riesgo Laboral</t>
  </si>
  <si>
    <t>Bono día de las Madres</t>
  </si>
  <si>
    <t>Ayuda Energía Eléctrica</t>
  </si>
  <si>
    <t>Serv. Médico ISSSTESON</t>
  </si>
  <si>
    <t>Cuota al Fovisssteson</t>
  </si>
  <si>
    <t>Seguro de Vida</t>
  </si>
  <si>
    <t>Fondo de Pensión</t>
  </si>
  <si>
    <t>Ayuda Funeral</t>
  </si>
  <si>
    <t>Asig. de Préstamos a Corto Plazo</t>
  </si>
  <si>
    <t>Asignación Préstamo Prendario</t>
  </si>
  <si>
    <t>Otras Prestaciones Seg. Soc.</t>
  </si>
  <si>
    <t>Fideicomiso Ahorro SUTSPES</t>
  </si>
  <si>
    <t>Gastos de Infraestructura ISSSTESON</t>
  </si>
  <si>
    <t xml:space="preserve">Otras Prestaciones  </t>
  </si>
  <si>
    <t>TOTALES</t>
  </si>
  <si>
    <t>EVTOP-02</t>
  </si>
  <si>
    <t>MATERIALES Y SUMINISTROS</t>
  </si>
  <si>
    <t>Material de Oficina</t>
  </si>
  <si>
    <t>Material de limpieza</t>
  </si>
  <si>
    <t>Alimentación de personas</t>
  </si>
  <si>
    <t>Refacc., Accs. y Herram. Menores</t>
  </si>
  <si>
    <t>Materiales complementarios</t>
  </si>
  <si>
    <t>Combustibles</t>
  </si>
  <si>
    <t>Vestuario, uniformes y blancos</t>
  </si>
  <si>
    <t>Artículos deportivos</t>
  </si>
  <si>
    <t>SERVICIOS GENERALES</t>
  </si>
  <si>
    <t>Servicio Postal</t>
  </si>
  <si>
    <t>Servicio Telefónico</t>
  </si>
  <si>
    <t>Servicio Energía Eléctrica</t>
  </si>
  <si>
    <t>Servicio de Agua Potable</t>
  </si>
  <si>
    <t>Arrendamiento de Inmuebles</t>
  </si>
  <si>
    <t>Arrendamiento Mobiliario y Eq.</t>
  </si>
  <si>
    <t>Arrendamiento Equipo de Transp.</t>
  </si>
  <si>
    <t>Asesoría y Capacitación</t>
  </si>
  <si>
    <t>Gastos Financieros</t>
  </si>
  <si>
    <t>Seguros y Fianzas</t>
  </si>
  <si>
    <t>Otros Impuestos y Derechos</t>
  </si>
  <si>
    <t>Mantto. y conserv. Mob. y Eq.</t>
  </si>
  <si>
    <t>Mantto. y conserv. de Inmuebles</t>
  </si>
  <si>
    <t>Mantto. y conserv. Eq. de Transp.</t>
  </si>
  <si>
    <t>Instalaciones de sistemas</t>
  </si>
  <si>
    <t>Impresiones y Publicaciones Of.</t>
  </si>
  <si>
    <t>Pasajes</t>
  </si>
  <si>
    <t>Viáticos</t>
  </si>
  <si>
    <t>Gastos de Camino</t>
  </si>
  <si>
    <t>Gtos. Cerem. y de Orden Social</t>
  </si>
  <si>
    <t>Congresos, Convenciones y Exp.</t>
  </si>
  <si>
    <t>Suscripciones y cuotas</t>
  </si>
  <si>
    <t>Fomento Deportivo</t>
  </si>
  <si>
    <t>Ayudas Diversas</t>
  </si>
  <si>
    <t>TRANSFERENCIA DE RECURSOS FISCALES</t>
  </si>
  <si>
    <t>Apoyo Presupuestario a Organismos e Instituciones</t>
  </si>
  <si>
    <t>BIENES, MUEBLES E INMUEBLES</t>
  </si>
  <si>
    <t>Mobiliario de Administración</t>
  </si>
  <si>
    <t>Equipo de Admón.</t>
  </si>
  <si>
    <t>Equipo Educacional y Recreativo</t>
  </si>
  <si>
    <t>Bines Artísticos Culturales</t>
  </si>
  <si>
    <t>Eq. Y Aparatos de Comunicaciones y Telecomunicaciones</t>
  </si>
  <si>
    <t>Eq. De Computación electrónica</t>
  </si>
  <si>
    <t>Vehículos y Equipo Terrestre</t>
  </si>
  <si>
    <t>Refacc. Y Acc. Mayores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</si>
</sst>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[$€-2]* #,##0.00_-;\-[$€-2]* #,##0.00_-;_-[$€-2]* &quot;-&quot;??_-"/>
    <numFmt numFmtId="181" formatCode="00.0"/>
    <numFmt numFmtId="182" formatCode="0.0"/>
    <numFmt numFmtId="183" formatCode="_-* #,##0.0_-;\-* #,##0.0_-;_-* &quot;-&quot;??_-;_-@_-"/>
    <numFmt numFmtId="184" formatCode="_-* #,##0_-;\-* #,##0_-;_-* &quot;-&quot;??_-;_-@_-"/>
    <numFmt numFmtId="185" formatCode="#,##0.00\ _€"/>
    <numFmt numFmtId="186" formatCode="mmm\-yyyy"/>
  </numFmts>
  <fonts count="20">
    <font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b/>
      <sz val="8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b/>
      <sz val="14"/>
      <name val="Century Gothic"/>
      <family val="2"/>
    </font>
    <font>
      <sz val="6"/>
      <name val="Century Gothic"/>
      <family val="2"/>
    </font>
    <font>
      <b/>
      <sz val="9"/>
      <name val="Century Gothic"/>
      <family val="2"/>
    </font>
    <font>
      <b/>
      <i/>
      <sz val="9"/>
      <name val="Century Gothic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8"/>
      <name val="Century Gothic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Century Gothic"/>
      <family val="2"/>
    </font>
    <font>
      <b/>
      <sz val="7"/>
      <name val="Century Gothic"/>
      <family val="2"/>
    </font>
    <font>
      <sz val="9"/>
      <name val="Century Gothic"/>
      <family val="2"/>
    </font>
  </fonts>
  <fills count="4">
    <fill>
      <patternFill/>
    </fill>
    <fill>
      <patternFill patternType="gray125"/>
    </fill>
    <fill>
      <patternFill patternType="lightUp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" fontId="6" fillId="0" borderId="0" xfId="0" applyNumberFormat="1" applyFont="1" applyAlignment="1">
      <alignment/>
    </xf>
    <xf numFmtId="0" fontId="3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1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3" xfId="0" applyFont="1" applyBorder="1" applyAlignment="1">
      <alignment/>
    </xf>
    <xf numFmtId="0" fontId="6" fillId="2" borderId="3" xfId="0" applyFont="1" applyFill="1" applyBorder="1" applyAlignment="1">
      <alignment/>
    </xf>
    <xf numFmtId="4" fontId="0" fillId="0" borderId="0" xfId="0" applyNumberFormat="1" applyAlignment="1">
      <alignment/>
    </xf>
    <xf numFmtId="0" fontId="12" fillId="0" borderId="0" xfId="0" applyFont="1" applyAlignment="1">
      <alignment horizontal="centerContinuous"/>
    </xf>
    <xf numFmtId="3" fontId="13" fillId="0" borderId="3" xfId="0" applyNumberFormat="1" applyFont="1" applyBorder="1" applyAlignment="1">
      <alignment/>
    </xf>
    <xf numFmtId="0" fontId="6" fillId="0" borderId="1" xfId="0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6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9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1" xfId="0" applyNumberFormat="1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/>
    </xf>
    <xf numFmtId="14" fontId="0" fillId="3" borderId="9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4" fontId="0" fillId="3" borderId="9" xfId="0" applyNumberFormat="1" applyFill="1" applyBorder="1" applyAlignment="1">
      <alignment/>
    </xf>
    <xf numFmtId="0" fontId="0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3" borderId="13" xfId="0" applyFont="1" applyFill="1" applyBorder="1" applyAlignment="1">
      <alignment horizontal="left" vertical="center"/>
    </xf>
    <xf numFmtId="0" fontId="1" fillId="0" borderId="14" xfId="0" applyFont="1" applyBorder="1" applyAlignment="1">
      <alignment/>
    </xf>
    <xf numFmtId="4" fontId="0" fillId="0" borderId="0" xfId="0" applyNumberFormat="1" applyFont="1" applyAlignment="1">
      <alignment/>
    </xf>
    <xf numFmtId="184" fontId="6" fillId="0" borderId="0" xfId="16" applyNumberFormat="1" applyFont="1" applyAlignment="1">
      <alignment vertical="center"/>
    </xf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3" borderId="16" xfId="0" applyFont="1" applyFill="1" applyBorder="1" applyAlignment="1">
      <alignment horizontal="left" vertical="center"/>
    </xf>
    <xf numFmtId="4" fontId="0" fillId="0" borderId="15" xfId="0" applyNumberFormat="1" applyBorder="1" applyAlignment="1">
      <alignment/>
    </xf>
    <xf numFmtId="4" fontId="12" fillId="0" borderId="10" xfId="0" applyNumberFormat="1" applyFont="1" applyBorder="1" applyAlignment="1">
      <alignment/>
    </xf>
    <xf numFmtId="14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 vertical="center" wrapText="1"/>
    </xf>
    <xf numFmtId="4" fontId="0" fillId="0" borderId="15" xfId="0" applyNumberForma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4" fontId="6" fillId="0" borderId="5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181" fontId="6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181" fontId="3" fillId="0" borderId="3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181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18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4" fontId="6" fillId="0" borderId="5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/>
    </xf>
    <xf numFmtId="181" fontId="6" fillId="0" borderId="1" xfId="0" applyNumberFormat="1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181" fontId="6" fillId="0" borderId="2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4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/>
    </xf>
    <xf numFmtId="181" fontId="6" fillId="0" borderId="1" xfId="0" applyNumberFormat="1" applyFont="1" applyBorder="1" applyAlignment="1">
      <alignment vertical="center"/>
    </xf>
    <xf numFmtId="0" fontId="6" fillId="0" borderId="21" xfId="0" applyFont="1" applyBorder="1" applyAlignment="1">
      <alignment/>
    </xf>
    <xf numFmtId="3" fontId="6" fillId="0" borderId="21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181" fontId="6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28575</xdr:rowOff>
    </xdr:from>
    <xdr:to>
      <xdr:col>4</xdr:col>
      <xdr:colOff>781050</xdr:colOff>
      <xdr:row>6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81075"/>
          <a:ext cx="4772025" cy="2667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Century Gothic"/>
              <a:ea typeface="Century Gothic"/>
              <a:cs typeface="Century Gothic"/>
            </a:rPr>
            <a:t>ORGANISMO:  </a:t>
          </a:r>
          <a:r>
            <a:rPr lang="en-US" cap="none" sz="900" b="1" i="1" u="none" baseline="0">
              <a:latin typeface="Century Gothic"/>
              <a:ea typeface="Century Gothic"/>
              <a:cs typeface="Century Gothic"/>
            </a:rPr>
            <a:t>INSTITUTO SONORENSE DE LA JUVENTUD</a:t>
          </a:r>
        </a:p>
      </xdr:txBody>
    </xdr:sp>
    <xdr:clientData/>
  </xdr:twoCellAnchor>
  <xdr:twoCellAnchor>
    <xdr:from>
      <xdr:col>6</xdr:col>
      <xdr:colOff>371475</xdr:colOff>
      <xdr:row>5</xdr:row>
      <xdr:rowOff>38100</xdr:rowOff>
    </xdr:from>
    <xdr:to>
      <xdr:col>8</xdr:col>
      <xdr:colOff>647700</xdr:colOff>
      <xdr:row>6</xdr:row>
      <xdr:rowOff>104775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6115050" y="990600"/>
          <a:ext cx="2028825" cy="2381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TRIMESTRE: CUARTO DEL 2009
</a:t>
          </a:r>
        </a:p>
      </xdr:txBody>
    </xdr:sp>
    <xdr:clientData/>
  </xdr:twoCellAnchor>
  <xdr:twoCellAnchor>
    <xdr:from>
      <xdr:col>0</xdr:col>
      <xdr:colOff>762000</xdr:colOff>
      <xdr:row>32</xdr:row>
      <xdr:rowOff>57150</xdr:rowOff>
    </xdr:from>
    <xdr:to>
      <xdr:col>3</xdr:col>
      <xdr:colOff>457200</xdr:colOff>
      <xdr:row>36</xdr:row>
      <xdr:rowOff>123825</xdr:rowOff>
    </xdr:to>
    <xdr:sp>
      <xdr:nvSpPr>
        <xdr:cNvPr id="3" name="TextBox 17"/>
        <xdr:cNvSpPr txBox="1">
          <a:spLocks noChangeArrowheads="1"/>
        </xdr:cNvSpPr>
      </xdr:nvSpPr>
      <xdr:spPr>
        <a:xfrm>
          <a:off x="762000" y="6010275"/>
          <a:ext cx="28098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Century Gothic"/>
              <a:ea typeface="Century Gothic"/>
              <a:cs typeface="Century Gothic"/>
            </a:rPr>
            <a:t>_________________________________
</a:t>
          </a:r>
          <a:r>
            <a:rPr lang="en-US" cap="none" sz="1000" b="1" i="0" u="none" baseline="0">
              <a:latin typeface="Century Gothic"/>
              <a:ea typeface="Century Gothic"/>
              <a:cs typeface="Century Gothic"/>
            </a:rPr>
            <a:t>ING. JOSE EVERARDO LOPEZ CORDOVA</a:t>
          </a:r>
          <a:r>
            <a:rPr lang="en-US" cap="none" sz="1000" b="0" i="0" u="none" baseline="0">
              <a:latin typeface="Century Gothic"/>
              <a:ea typeface="Century Gothic"/>
              <a:cs typeface="Century Gothic"/>
            </a:rPr>
            <a:t>
Director General</a:t>
          </a:r>
        </a:p>
      </xdr:txBody>
    </xdr:sp>
    <xdr:clientData/>
  </xdr:twoCellAnchor>
  <xdr:twoCellAnchor>
    <xdr:from>
      <xdr:col>4</xdr:col>
      <xdr:colOff>809625</xdr:colOff>
      <xdr:row>32</xdr:row>
      <xdr:rowOff>47625</xdr:rowOff>
    </xdr:from>
    <xdr:to>
      <xdr:col>8</xdr:col>
      <xdr:colOff>66675</xdr:colOff>
      <xdr:row>36</xdr:row>
      <xdr:rowOff>57150</xdr:rowOff>
    </xdr:to>
    <xdr:sp>
      <xdr:nvSpPr>
        <xdr:cNvPr id="4" name="TextBox 18"/>
        <xdr:cNvSpPr txBox="1">
          <a:spLocks noChangeArrowheads="1"/>
        </xdr:cNvSpPr>
      </xdr:nvSpPr>
      <xdr:spPr>
        <a:xfrm>
          <a:off x="4800600" y="6000750"/>
          <a:ext cx="27622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Century Gothic"/>
              <a:ea typeface="Century Gothic"/>
              <a:cs typeface="Century Gothic"/>
            </a:rPr>
            <a:t>_________________________________
</a:t>
          </a:r>
          <a:r>
            <a:rPr lang="en-US" cap="none" sz="1000" b="1" i="0" u="none" baseline="0">
              <a:latin typeface="Century Gothic"/>
              <a:ea typeface="Century Gothic"/>
              <a:cs typeface="Century Gothic"/>
            </a:rPr>
            <a:t>C.P. LUCIA IVETTE YANEZ QUINTANAR</a:t>
          </a:r>
          <a:r>
            <a:rPr lang="en-US" cap="none" sz="1000" b="0" i="0" u="none" baseline="0">
              <a:latin typeface="Century Gothic"/>
              <a:ea typeface="Century Gothic"/>
              <a:cs typeface="Century Gothic"/>
            </a:rPr>
            <a:t>
Directora de Planeación y Administración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28575</xdr:rowOff>
    </xdr:from>
    <xdr:to>
      <xdr:col>4</xdr:col>
      <xdr:colOff>781050</xdr:colOff>
      <xdr:row>6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90600"/>
          <a:ext cx="4772025" cy="2667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Century Gothic"/>
              <a:ea typeface="Century Gothic"/>
              <a:cs typeface="Century Gothic"/>
            </a:rPr>
            <a:t>ORGANISMO:  </a:t>
          </a:r>
          <a:r>
            <a:rPr lang="en-US" cap="none" sz="900" b="1" i="1" u="none" baseline="0">
              <a:latin typeface="Century Gothic"/>
              <a:ea typeface="Century Gothic"/>
              <a:cs typeface="Century Gothic"/>
            </a:rPr>
            <a:t>INSTITUTO SONORENSE DE LA JUVENTUD</a:t>
          </a:r>
        </a:p>
      </xdr:txBody>
    </xdr:sp>
    <xdr:clientData/>
  </xdr:twoCellAnchor>
  <xdr:twoCellAnchor>
    <xdr:from>
      <xdr:col>6</xdr:col>
      <xdr:colOff>371475</xdr:colOff>
      <xdr:row>5</xdr:row>
      <xdr:rowOff>38100</xdr:rowOff>
    </xdr:from>
    <xdr:to>
      <xdr:col>8</xdr:col>
      <xdr:colOff>647700</xdr:colOff>
      <xdr:row>6</xdr:row>
      <xdr:rowOff>104775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6115050" y="1000125"/>
          <a:ext cx="2028825" cy="2381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TRIMESTRE: CUARTO DEL 2009
</a:t>
          </a:r>
        </a:p>
      </xdr:txBody>
    </xdr:sp>
    <xdr:clientData/>
  </xdr:twoCellAnchor>
  <xdr:twoCellAnchor>
    <xdr:from>
      <xdr:col>0</xdr:col>
      <xdr:colOff>600075</xdr:colOff>
      <xdr:row>23</xdr:row>
      <xdr:rowOff>123825</xdr:rowOff>
    </xdr:from>
    <xdr:to>
      <xdr:col>3</xdr:col>
      <xdr:colOff>295275</xdr:colOff>
      <xdr:row>28</xdr:row>
      <xdr:rowOff>38100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600075" y="4305300"/>
          <a:ext cx="280987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Century Gothic"/>
              <a:ea typeface="Century Gothic"/>
              <a:cs typeface="Century Gothic"/>
            </a:rPr>
            <a:t>_________________________________
</a:t>
          </a:r>
          <a:r>
            <a:rPr lang="en-US" cap="none" sz="1000" b="1" i="0" u="none" baseline="0">
              <a:latin typeface="Century Gothic"/>
              <a:ea typeface="Century Gothic"/>
              <a:cs typeface="Century Gothic"/>
            </a:rPr>
            <a:t>ING. JOSE EVERARDO LOPEZ CORDOVA</a:t>
          </a:r>
          <a:r>
            <a:rPr lang="en-US" cap="none" sz="1000" b="0" i="0" u="none" baseline="0">
              <a:latin typeface="Century Gothic"/>
              <a:ea typeface="Century Gothic"/>
              <a:cs typeface="Century Gothic"/>
            </a:rPr>
            <a:t>
Director General</a:t>
          </a:r>
        </a:p>
      </xdr:txBody>
    </xdr:sp>
    <xdr:clientData/>
  </xdr:twoCellAnchor>
  <xdr:twoCellAnchor>
    <xdr:from>
      <xdr:col>4</xdr:col>
      <xdr:colOff>647700</xdr:colOff>
      <xdr:row>23</xdr:row>
      <xdr:rowOff>123825</xdr:rowOff>
    </xdr:from>
    <xdr:to>
      <xdr:col>7</xdr:col>
      <xdr:colOff>781050</xdr:colOff>
      <xdr:row>27</xdr:row>
      <xdr:rowOff>123825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4638675" y="4295775"/>
          <a:ext cx="27622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Century Gothic"/>
              <a:ea typeface="Century Gothic"/>
              <a:cs typeface="Century Gothic"/>
            </a:rPr>
            <a:t>_________________________________
</a:t>
          </a:r>
          <a:r>
            <a:rPr lang="en-US" cap="none" sz="1000" b="1" i="0" u="none" baseline="0">
              <a:latin typeface="Century Gothic"/>
              <a:ea typeface="Century Gothic"/>
              <a:cs typeface="Century Gothic"/>
            </a:rPr>
            <a:t>C.P. LUCIA IVETTE YANEZ QUITANAR</a:t>
          </a:r>
          <a:r>
            <a:rPr lang="en-US" cap="none" sz="1000" b="0" i="0" u="none" baseline="0">
              <a:latin typeface="Century Gothic"/>
              <a:ea typeface="Century Gothic"/>
              <a:cs typeface="Century Gothic"/>
            </a:rPr>
            <a:t>
Directora de Planeación y Administración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195</xdr:row>
      <xdr:rowOff>123825</xdr:rowOff>
    </xdr:from>
    <xdr:to>
      <xdr:col>2</xdr:col>
      <xdr:colOff>333375</xdr:colOff>
      <xdr:row>200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" y="37214175"/>
          <a:ext cx="176212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Century Gothic"/>
              <a:ea typeface="Century Gothic"/>
              <a:cs typeface="Century Gothic"/>
            </a:rPr>
            <a:t>_________________________________
</a:t>
          </a:r>
          <a:r>
            <a:rPr lang="en-US" cap="none" sz="1000" b="1" i="0" u="none" baseline="0">
              <a:latin typeface="Century Gothic"/>
              <a:ea typeface="Century Gothic"/>
              <a:cs typeface="Century Gothic"/>
            </a:rPr>
            <a:t>ING. JOSE EVERARDO LOPEZ CORDOVA</a:t>
          </a:r>
          <a:r>
            <a:rPr lang="en-US" cap="none" sz="1000" b="0" i="0" u="none" baseline="0">
              <a:latin typeface="Century Gothic"/>
              <a:ea typeface="Century Gothic"/>
              <a:cs typeface="Century Gothic"/>
            </a:rPr>
            <a:t>
Director General</a:t>
          </a:r>
        </a:p>
      </xdr:txBody>
    </xdr:sp>
    <xdr:clientData/>
  </xdr:twoCellAnchor>
  <xdr:twoCellAnchor>
    <xdr:from>
      <xdr:col>4</xdr:col>
      <xdr:colOff>0</xdr:colOff>
      <xdr:row>195</xdr:row>
      <xdr:rowOff>114300</xdr:rowOff>
    </xdr:from>
    <xdr:to>
      <xdr:col>7</xdr:col>
      <xdr:colOff>647700</xdr:colOff>
      <xdr:row>199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48000" y="37204650"/>
          <a:ext cx="293370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Century Gothic"/>
              <a:ea typeface="Century Gothic"/>
              <a:cs typeface="Century Gothic"/>
            </a:rPr>
            <a:t>_________________________________
</a:t>
          </a:r>
          <a:r>
            <a:rPr lang="en-US" cap="none" sz="1000" b="1" i="0" u="none" baseline="0">
              <a:latin typeface="Century Gothic"/>
              <a:ea typeface="Century Gothic"/>
              <a:cs typeface="Century Gothic"/>
            </a:rPr>
            <a:t>C.P. LUCIA IVETTE YANEZ QUINTANAR</a:t>
          </a:r>
          <a:r>
            <a:rPr lang="en-US" cap="none" sz="1000" b="0" i="0" u="none" baseline="0">
              <a:latin typeface="Century Gothic"/>
              <a:ea typeface="Century Gothic"/>
              <a:cs typeface="Century Gothic"/>
            </a:rPr>
            <a:t>
Directora de Planeación y Administración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4</xdr:col>
      <xdr:colOff>9525</xdr:colOff>
      <xdr:row>4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542925"/>
          <a:ext cx="3057525" cy="2476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Century Gothic"/>
              <a:ea typeface="Century Gothic"/>
              <a:cs typeface="Century Gothic"/>
            </a:rPr>
            <a:t>ORGANISMO:  </a:t>
          </a:r>
          <a:r>
            <a:rPr lang="en-US" cap="none" sz="1000" b="1" i="1" u="none" baseline="0">
              <a:latin typeface="Century Gothic"/>
              <a:ea typeface="Century Gothic"/>
              <a:cs typeface="Century Gothic"/>
            </a:rPr>
            <a:t>INSTITUTO SONORENSE DE LA JUVENTUD</a:t>
          </a:r>
        </a:p>
      </xdr:txBody>
    </xdr:sp>
    <xdr:clientData/>
  </xdr:twoCellAnchor>
  <xdr:twoCellAnchor>
    <xdr:from>
      <xdr:col>5</xdr:col>
      <xdr:colOff>85725</xdr:colOff>
      <xdr:row>3</xdr:row>
      <xdr:rowOff>38100</xdr:rowOff>
    </xdr:from>
    <xdr:to>
      <xdr:col>7</xdr:col>
      <xdr:colOff>762000</xdr:colOff>
      <xdr:row>4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895725" y="571500"/>
          <a:ext cx="2200275" cy="2000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TRIMESTRE: CUARTO DEL 2009
</a:t>
          </a:r>
        </a:p>
      </xdr:txBody>
    </xdr:sp>
    <xdr:clientData/>
  </xdr:twoCellAnchor>
  <xdr:twoCellAnchor>
    <xdr:from>
      <xdr:col>0</xdr:col>
      <xdr:colOff>0</xdr:colOff>
      <xdr:row>47</xdr:row>
      <xdr:rowOff>9525</xdr:rowOff>
    </xdr:from>
    <xdr:to>
      <xdr:col>4</xdr:col>
      <xdr:colOff>9525</xdr:colOff>
      <xdr:row>48</xdr:row>
      <xdr:rowOff>85725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8439150"/>
          <a:ext cx="3057525" cy="2476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Century Gothic"/>
              <a:ea typeface="Century Gothic"/>
              <a:cs typeface="Century Gothic"/>
            </a:rPr>
            <a:t>ORGANISMO:  </a:t>
          </a:r>
          <a:r>
            <a:rPr lang="en-US" cap="none" sz="1000" b="1" i="1" u="none" baseline="0">
              <a:latin typeface="Century Gothic"/>
              <a:ea typeface="Century Gothic"/>
              <a:cs typeface="Century Gothic"/>
            </a:rPr>
            <a:t>INSTITUTO SONORENSE DE LA JUVENTUD</a:t>
          </a:r>
        </a:p>
      </xdr:txBody>
    </xdr:sp>
    <xdr:clientData/>
  </xdr:twoCellAnchor>
  <xdr:twoCellAnchor>
    <xdr:from>
      <xdr:col>5</xdr:col>
      <xdr:colOff>85725</xdr:colOff>
      <xdr:row>47</xdr:row>
      <xdr:rowOff>38100</xdr:rowOff>
    </xdr:from>
    <xdr:to>
      <xdr:col>7</xdr:col>
      <xdr:colOff>762000</xdr:colOff>
      <xdr:row>48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895725" y="8467725"/>
          <a:ext cx="2200275" cy="2000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TRIMESTRE: CUARTO DEL 2009
</a:t>
          </a:r>
        </a:p>
      </xdr:txBody>
    </xdr:sp>
    <xdr:clientData/>
  </xdr:twoCellAnchor>
  <xdr:twoCellAnchor>
    <xdr:from>
      <xdr:col>0</xdr:col>
      <xdr:colOff>0</xdr:colOff>
      <xdr:row>87</xdr:row>
      <xdr:rowOff>9525</xdr:rowOff>
    </xdr:from>
    <xdr:to>
      <xdr:col>4</xdr:col>
      <xdr:colOff>9525</xdr:colOff>
      <xdr:row>88</xdr:row>
      <xdr:rowOff>85725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15335250"/>
          <a:ext cx="3057525" cy="2476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Century Gothic"/>
              <a:ea typeface="Century Gothic"/>
              <a:cs typeface="Century Gothic"/>
            </a:rPr>
            <a:t>ORGANISMO:  </a:t>
          </a:r>
          <a:r>
            <a:rPr lang="en-US" cap="none" sz="1000" b="1" i="1" u="none" baseline="0">
              <a:latin typeface="Century Gothic"/>
              <a:ea typeface="Century Gothic"/>
              <a:cs typeface="Century Gothic"/>
            </a:rPr>
            <a:t>INSTITUTO SONORENSE DE LA JUVENTUD</a:t>
          </a:r>
        </a:p>
      </xdr:txBody>
    </xdr:sp>
    <xdr:clientData/>
  </xdr:twoCellAnchor>
  <xdr:twoCellAnchor>
    <xdr:from>
      <xdr:col>5</xdr:col>
      <xdr:colOff>85725</xdr:colOff>
      <xdr:row>87</xdr:row>
      <xdr:rowOff>38100</xdr:rowOff>
    </xdr:from>
    <xdr:to>
      <xdr:col>7</xdr:col>
      <xdr:colOff>762000</xdr:colOff>
      <xdr:row>88</xdr:row>
      <xdr:rowOff>66675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895725" y="15363825"/>
          <a:ext cx="2200275" cy="2000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TRIMESTRE: CUARTO DEL 2009
</a:t>
          </a:r>
        </a:p>
      </xdr:txBody>
    </xdr:sp>
    <xdr:clientData/>
  </xdr:twoCellAnchor>
  <xdr:twoCellAnchor>
    <xdr:from>
      <xdr:col>0</xdr:col>
      <xdr:colOff>0</xdr:colOff>
      <xdr:row>130</xdr:row>
      <xdr:rowOff>9525</xdr:rowOff>
    </xdr:from>
    <xdr:to>
      <xdr:col>4</xdr:col>
      <xdr:colOff>9525</xdr:colOff>
      <xdr:row>131</xdr:row>
      <xdr:rowOff>85725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23145750"/>
          <a:ext cx="3057525" cy="2476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Century Gothic"/>
              <a:ea typeface="Century Gothic"/>
              <a:cs typeface="Century Gothic"/>
            </a:rPr>
            <a:t>ORGANISMO:  </a:t>
          </a:r>
          <a:r>
            <a:rPr lang="en-US" cap="none" sz="1000" b="1" i="1" u="none" baseline="0">
              <a:latin typeface="Century Gothic"/>
              <a:ea typeface="Century Gothic"/>
              <a:cs typeface="Century Gothic"/>
            </a:rPr>
            <a:t>INSTITUTO SONORENSE DE LA JUVENTUD</a:t>
          </a:r>
        </a:p>
      </xdr:txBody>
    </xdr:sp>
    <xdr:clientData/>
  </xdr:twoCellAnchor>
  <xdr:twoCellAnchor>
    <xdr:from>
      <xdr:col>5</xdr:col>
      <xdr:colOff>85725</xdr:colOff>
      <xdr:row>130</xdr:row>
      <xdr:rowOff>38100</xdr:rowOff>
    </xdr:from>
    <xdr:to>
      <xdr:col>7</xdr:col>
      <xdr:colOff>762000</xdr:colOff>
      <xdr:row>131</xdr:row>
      <xdr:rowOff>66675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895725" y="23174325"/>
          <a:ext cx="2200275" cy="2000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TRIMESTRE: CUARTO DEL 2009
</a:t>
          </a:r>
        </a:p>
      </xdr:txBody>
    </xdr:sp>
    <xdr:clientData/>
  </xdr:twoCellAnchor>
  <xdr:twoCellAnchor>
    <xdr:from>
      <xdr:col>0</xdr:col>
      <xdr:colOff>0</xdr:colOff>
      <xdr:row>169</xdr:row>
      <xdr:rowOff>9525</xdr:rowOff>
    </xdr:from>
    <xdr:to>
      <xdr:col>4</xdr:col>
      <xdr:colOff>9525</xdr:colOff>
      <xdr:row>170</xdr:row>
      <xdr:rowOff>85725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0" y="31261050"/>
          <a:ext cx="3057525" cy="2476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Century Gothic"/>
              <a:ea typeface="Century Gothic"/>
              <a:cs typeface="Century Gothic"/>
            </a:rPr>
            <a:t>ORGANISMO:  </a:t>
          </a:r>
          <a:r>
            <a:rPr lang="en-US" cap="none" sz="1000" b="1" i="1" u="none" baseline="0">
              <a:latin typeface="Century Gothic"/>
              <a:ea typeface="Century Gothic"/>
              <a:cs typeface="Century Gothic"/>
            </a:rPr>
            <a:t>INSTITUTO SONORENSE DE LA JUVENTUD</a:t>
          </a:r>
        </a:p>
      </xdr:txBody>
    </xdr:sp>
    <xdr:clientData/>
  </xdr:twoCellAnchor>
  <xdr:twoCellAnchor>
    <xdr:from>
      <xdr:col>5</xdr:col>
      <xdr:colOff>85725</xdr:colOff>
      <xdr:row>169</xdr:row>
      <xdr:rowOff>38100</xdr:rowOff>
    </xdr:from>
    <xdr:to>
      <xdr:col>7</xdr:col>
      <xdr:colOff>762000</xdr:colOff>
      <xdr:row>170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895725" y="31289625"/>
          <a:ext cx="2200275" cy="2000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TRIMESTRE: TERCERO DEL 2009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SheetLayoutView="100" workbookViewId="0" topLeftCell="A1">
      <selection activeCell="F31" sqref="F31"/>
    </sheetView>
  </sheetViews>
  <sheetFormatPr defaultColWidth="11.421875" defaultRowHeight="12.75"/>
  <cols>
    <col min="1" max="1" width="20.421875" style="1" customWidth="1"/>
    <col min="2" max="8" width="13.140625" style="1" customWidth="1"/>
    <col min="9" max="9" width="11.7109375" style="1" customWidth="1"/>
    <col min="10" max="10" width="14.8515625" style="1" customWidth="1"/>
    <col min="11" max="12" width="15.421875" style="1" hidden="1" customWidth="1"/>
    <col min="13" max="13" width="15.421875" style="1" customWidth="1"/>
    <col min="14" max="14" width="13.8515625" style="1" customWidth="1"/>
    <col min="15" max="16384" width="11.421875" style="1" customWidth="1"/>
  </cols>
  <sheetData>
    <row r="1" ht="13.5">
      <c r="I1" s="9" t="s">
        <v>22</v>
      </c>
    </row>
    <row r="2" spans="1:9" ht="18">
      <c r="A2" s="74" t="s">
        <v>3</v>
      </c>
      <c r="B2" s="74"/>
      <c r="C2" s="74"/>
      <c r="D2" s="74"/>
      <c r="E2" s="74"/>
      <c r="F2" s="74"/>
      <c r="G2" s="74"/>
      <c r="H2" s="74"/>
      <c r="I2" s="74"/>
    </row>
    <row r="3" spans="1:9" ht="15">
      <c r="A3" s="75" t="s">
        <v>4</v>
      </c>
      <c r="B3" s="75"/>
      <c r="C3" s="75"/>
      <c r="D3" s="75"/>
      <c r="E3" s="75"/>
      <c r="F3" s="75"/>
      <c r="G3" s="75"/>
      <c r="H3" s="75"/>
      <c r="I3" s="75"/>
    </row>
    <row r="4" spans="1:9" ht="15">
      <c r="A4" s="75" t="s">
        <v>13</v>
      </c>
      <c r="B4" s="75"/>
      <c r="C4" s="75"/>
      <c r="D4" s="75"/>
      <c r="E4" s="75"/>
      <c r="F4" s="75"/>
      <c r="G4" s="75"/>
      <c r="H4" s="75"/>
      <c r="I4" s="75"/>
    </row>
    <row r="5" ht="13.5"/>
    <row r="6" ht="13.5"/>
    <row r="7" ht="13.5"/>
    <row r="8" spans="1:6" s="8" customFormat="1" ht="13.5" thickBot="1">
      <c r="A8" s="8" t="s">
        <v>5</v>
      </c>
      <c r="F8" s="8" t="s">
        <v>18</v>
      </c>
    </row>
    <row r="9" spans="1:9" s="8" customFormat="1" ht="12" customHeight="1" thickBot="1" thickTop="1">
      <c r="A9" s="72" t="s">
        <v>6</v>
      </c>
      <c r="B9" s="72" t="s">
        <v>15</v>
      </c>
      <c r="C9" s="72" t="s">
        <v>1</v>
      </c>
      <c r="D9" s="69" t="s">
        <v>16</v>
      </c>
      <c r="E9" s="70"/>
      <c r="F9" s="70"/>
      <c r="G9" s="70"/>
      <c r="H9" s="71"/>
      <c r="I9" s="67" t="s">
        <v>17</v>
      </c>
    </row>
    <row r="10" spans="1:9" s="8" customFormat="1" ht="21" customHeight="1" thickBot="1" thickTop="1">
      <c r="A10" s="73"/>
      <c r="B10" s="73"/>
      <c r="C10" s="73"/>
      <c r="D10" s="11" t="s">
        <v>31</v>
      </c>
      <c r="E10" s="11" t="s">
        <v>32</v>
      </c>
      <c r="F10" s="11" t="s">
        <v>33</v>
      </c>
      <c r="G10" s="11" t="s">
        <v>21</v>
      </c>
      <c r="H10" s="11" t="s">
        <v>0</v>
      </c>
      <c r="I10" s="68"/>
    </row>
    <row r="11" spans="1:9" s="8" customFormat="1" ht="21" customHeight="1" thickTop="1">
      <c r="A11" s="12" t="s">
        <v>14</v>
      </c>
      <c r="B11" s="13"/>
      <c r="C11" s="13"/>
      <c r="D11" s="14">
        <v>703354.24</v>
      </c>
      <c r="E11" s="14">
        <v>1982283.86</v>
      </c>
      <c r="F11" s="14">
        <v>1198509.51</v>
      </c>
      <c r="G11" s="13"/>
      <c r="H11" s="13"/>
      <c r="I11" s="13"/>
    </row>
    <row r="12" spans="1:11" s="7" customFormat="1" ht="13.5">
      <c r="A12" s="15" t="s">
        <v>7</v>
      </c>
      <c r="B12" s="16">
        <v>0</v>
      </c>
      <c r="C12" s="16">
        <v>1565823</v>
      </c>
      <c r="D12" s="16">
        <v>618000</v>
      </c>
      <c r="E12" s="16">
        <v>0</v>
      </c>
      <c r="F12" s="16">
        <v>0</v>
      </c>
      <c r="G12" s="16">
        <f>SUM(D12:F12)</f>
        <v>618000</v>
      </c>
      <c r="H12" s="3">
        <f>G12+K12</f>
        <v>1565823</v>
      </c>
      <c r="I12" s="17">
        <v>0</v>
      </c>
      <c r="K12" s="3">
        <v>947823</v>
      </c>
    </row>
    <row r="13" spans="1:11" s="7" customFormat="1" ht="13.5">
      <c r="A13" s="2" t="s">
        <v>9</v>
      </c>
      <c r="B13" s="3">
        <v>21223088</v>
      </c>
      <c r="C13" s="3">
        <v>25107208.26</v>
      </c>
      <c r="D13" s="16">
        <v>1714979.37</v>
      </c>
      <c r="E13" s="16">
        <v>1824276.46</v>
      </c>
      <c r="F13" s="16">
        <v>1447066.88</v>
      </c>
      <c r="G13" s="16">
        <f>SUM(D13:F13)</f>
        <v>4986322.71</v>
      </c>
      <c r="H13" s="3">
        <f>G13+K13</f>
        <v>24560233.71</v>
      </c>
      <c r="I13" s="17">
        <f>H13*100/B13</f>
        <v>115.72412888265836</v>
      </c>
      <c r="K13" s="3">
        <v>19573911</v>
      </c>
    </row>
    <row r="14" spans="1:11" s="32" customFormat="1" ht="13.5">
      <c r="A14" s="30" t="s">
        <v>10</v>
      </c>
      <c r="B14" s="31">
        <v>0</v>
      </c>
      <c r="C14" s="31">
        <v>79850</v>
      </c>
      <c r="D14" s="33">
        <v>2600</v>
      </c>
      <c r="E14" s="33">
        <v>10400</v>
      </c>
      <c r="F14" s="31">
        <v>0</v>
      </c>
      <c r="G14" s="16">
        <f>SUM(D14:F14)</f>
        <v>13000</v>
      </c>
      <c r="H14" s="3">
        <f>G14+K14</f>
        <v>79850</v>
      </c>
      <c r="I14" s="17">
        <v>0</v>
      </c>
      <c r="K14" s="3">
        <v>66850</v>
      </c>
    </row>
    <row r="15" spans="1:11" s="7" customFormat="1" ht="14.25" thickBot="1">
      <c r="A15" s="6" t="s">
        <v>11</v>
      </c>
      <c r="B15" s="4">
        <v>0</v>
      </c>
      <c r="C15" s="4">
        <v>108950</v>
      </c>
      <c r="D15" s="16">
        <v>0</v>
      </c>
      <c r="E15" s="16"/>
      <c r="F15" s="4">
        <v>0</v>
      </c>
      <c r="G15" s="16">
        <f>SUM(D15:F15)</f>
        <v>0</v>
      </c>
      <c r="H15" s="3">
        <f>G15+K15</f>
        <v>108950</v>
      </c>
      <c r="I15" s="17">
        <v>0</v>
      </c>
      <c r="K15" s="3">
        <v>108950</v>
      </c>
    </row>
    <row r="16" spans="1:11" s="7" customFormat="1" ht="15" thickBot="1" thickTop="1">
      <c r="A16" s="19" t="s">
        <v>2</v>
      </c>
      <c r="B16" s="5">
        <f aca="true" t="shared" si="0" ref="B16:H16">SUM(B12:B15)</f>
        <v>21223088</v>
      </c>
      <c r="C16" s="5">
        <f>SUM(C12:C15)</f>
        <v>26861831.26</v>
      </c>
      <c r="D16" s="5">
        <f t="shared" si="0"/>
        <v>2335579.37</v>
      </c>
      <c r="E16" s="20">
        <f t="shared" si="0"/>
        <v>1834676.46</v>
      </c>
      <c r="F16" s="5">
        <f t="shared" si="0"/>
        <v>1447066.88</v>
      </c>
      <c r="G16" s="5">
        <f t="shared" si="0"/>
        <v>5617322.71</v>
      </c>
      <c r="H16" s="5">
        <f t="shared" si="0"/>
        <v>26314856.71</v>
      </c>
      <c r="I16" s="34">
        <f>SUM(I12:I15)</f>
        <v>115.72412888265836</v>
      </c>
      <c r="K16" s="10">
        <f>SUM(K12:K15)</f>
        <v>20697534</v>
      </c>
    </row>
    <row r="17" s="7" customFormat="1" ht="14.25" thickTop="1">
      <c r="C17" s="10"/>
    </row>
    <row r="18" spans="1:6" s="8" customFormat="1" ht="13.5" thickBot="1">
      <c r="A18" s="8" t="s">
        <v>24</v>
      </c>
      <c r="F18" s="8" t="s">
        <v>18</v>
      </c>
    </row>
    <row r="19" spans="1:9" s="8" customFormat="1" ht="12" customHeight="1" thickBot="1" thickTop="1">
      <c r="A19" s="72" t="s">
        <v>6</v>
      </c>
      <c r="B19" s="72" t="s">
        <v>15</v>
      </c>
      <c r="C19" s="72" t="s">
        <v>1</v>
      </c>
      <c r="D19" s="69" t="s">
        <v>19</v>
      </c>
      <c r="E19" s="70"/>
      <c r="F19" s="70"/>
      <c r="G19" s="70"/>
      <c r="H19" s="71"/>
      <c r="I19" s="67" t="s">
        <v>17</v>
      </c>
    </row>
    <row r="20" spans="1:9" s="8" customFormat="1" ht="21" customHeight="1" thickBot="1" thickTop="1">
      <c r="A20" s="73"/>
      <c r="B20" s="73"/>
      <c r="C20" s="73"/>
      <c r="D20" s="11" t="s">
        <v>31</v>
      </c>
      <c r="E20" s="11" t="s">
        <v>32</v>
      </c>
      <c r="F20" s="11" t="s">
        <v>33</v>
      </c>
      <c r="G20" s="11" t="s">
        <v>21</v>
      </c>
      <c r="H20" s="11" t="s">
        <v>0</v>
      </c>
      <c r="I20" s="68"/>
    </row>
    <row r="21" spans="1:9" s="7" customFormat="1" ht="14.25" thickTop="1">
      <c r="A21" s="15" t="s">
        <v>12</v>
      </c>
      <c r="B21" s="15"/>
      <c r="C21" s="15"/>
      <c r="D21" s="15"/>
      <c r="E21" s="22"/>
      <c r="F21" s="15"/>
      <c r="G21" s="15"/>
      <c r="H21" s="15"/>
      <c r="I21" s="15"/>
    </row>
    <row r="22" spans="1:11" s="7" customFormat="1" ht="13.5">
      <c r="A22" s="2">
        <v>1000</v>
      </c>
      <c r="B22" s="3">
        <v>7904394</v>
      </c>
      <c r="C22" s="3">
        <v>8635726</v>
      </c>
      <c r="D22" s="16">
        <v>662362.45</v>
      </c>
      <c r="E22" s="22">
        <v>904623.93</v>
      </c>
      <c r="F22" s="3">
        <v>1185786.96</v>
      </c>
      <c r="G22" s="3">
        <f>SUM(D22:F22)</f>
        <v>2752773.34</v>
      </c>
      <c r="H22" s="3">
        <f>K22+G22</f>
        <v>8628990.34</v>
      </c>
      <c r="I22" s="17">
        <f aca="true" t="shared" si="1" ref="I22:I27">H22*100/B22</f>
        <v>109.16700685719867</v>
      </c>
      <c r="K22" s="3">
        <v>5876217</v>
      </c>
    </row>
    <row r="23" spans="1:11" s="7" customFormat="1" ht="13.5">
      <c r="A23" s="2">
        <v>2000</v>
      </c>
      <c r="B23" s="3">
        <v>1319870</v>
      </c>
      <c r="C23" s="3">
        <v>1237784</v>
      </c>
      <c r="D23" s="16">
        <v>11237.95</v>
      </c>
      <c r="E23" s="22">
        <v>34758.87</v>
      </c>
      <c r="F23" s="3">
        <v>76661.89</v>
      </c>
      <c r="G23" s="3">
        <f>SUM(D23:F23)</f>
        <v>122658.71</v>
      </c>
      <c r="H23" s="3">
        <f>K23+G23</f>
        <v>1223508.71</v>
      </c>
      <c r="I23" s="17">
        <f t="shared" si="1"/>
        <v>92.69918325289612</v>
      </c>
      <c r="K23" s="3">
        <v>1100850</v>
      </c>
    </row>
    <row r="24" spans="1:11" s="7" customFormat="1" ht="13.5">
      <c r="A24" s="2">
        <v>3000</v>
      </c>
      <c r="B24" s="3">
        <v>8728824</v>
      </c>
      <c r="C24" s="3">
        <v>14825316</v>
      </c>
      <c r="D24" s="16">
        <v>244047.82</v>
      </c>
      <c r="E24" s="22">
        <v>1228360.96</v>
      </c>
      <c r="F24" s="3">
        <v>964197.35</v>
      </c>
      <c r="G24" s="3">
        <f>SUM(D24:F24)</f>
        <v>2436606.13</v>
      </c>
      <c r="H24" s="3">
        <f>K24+G24</f>
        <v>14928024.129999999</v>
      </c>
      <c r="I24" s="17">
        <f t="shared" si="1"/>
        <v>171.01987770632104</v>
      </c>
      <c r="K24" s="3">
        <v>12491418</v>
      </c>
    </row>
    <row r="25" spans="1:11" s="7" customFormat="1" ht="13.5">
      <c r="A25" s="2">
        <v>4000</v>
      </c>
      <c r="B25" s="3">
        <v>2800000</v>
      </c>
      <c r="C25" s="3">
        <v>2098000</v>
      </c>
      <c r="D25" s="16">
        <v>210000</v>
      </c>
      <c r="E25" s="22">
        <v>196000</v>
      </c>
      <c r="F25" s="3">
        <v>406000</v>
      </c>
      <c r="G25" s="3">
        <f>SUM(D25:F25)</f>
        <v>812000</v>
      </c>
      <c r="H25" s="3">
        <f>K25+G25</f>
        <v>2098000</v>
      </c>
      <c r="I25" s="17">
        <f t="shared" si="1"/>
        <v>74.92857142857143</v>
      </c>
      <c r="K25" s="3">
        <v>1286000</v>
      </c>
    </row>
    <row r="26" spans="1:11" s="7" customFormat="1" ht="14.25" thickBot="1">
      <c r="A26" s="6">
        <v>5000</v>
      </c>
      <c r="B26" s="3">
        <v>470000</v>
      </c>
      <c r="C26" s="3">
        <v>65005</v>
      </c>
      <c r="D26" s="16">
        <v>305.88</v>
      </c>
      <c r="E26" s="23">
        <v>0</v>
      </c>
      <c r="F26" s="4">
        <v>0</v>
      </c>
      <c r="G26" s="3">
        <f>SUM(D26:F26)</f>
        <v>305.88</v>
      </c>
      <c r="H26" s="3">
        <f>K26+G26</f>
        <v>65004.88</v>
      </c>
      <c r="I26" s="17">
        <f t="shared" si="1"/>
        <v>13.830825531914893</v>
      </c>
      <c r="K26" s="3">
        <v>64699</v>
      </c>
    </row>
    <row r="27" spans="1:11" s="7" customFormat="1" ht="15" thickBot="1" thickTop="1">
      <c r="A27" s="19" t="s">
        <v>2</v>
      </c>
      <c r="B27" s="5">
        <f aca="true" t="shared" si="2" ref="B27:H27">SUM(B22:B26)</f>
        <v>21223088</v>
      </c>
      <c r="C27" s="5">
        <f t="shared" si="2"/>
        <v>26861831</v>
      </c>
      <c r="D27" s="5">
        <f t="shared" si="2"/>
        <v>1127954.0999999999</v>
      </c>
      <c r="E27" s="20">
        <f t="shared" si="2"/>
        <v>2363743.76</v>
      </c>
      <c r="F27" s="5">
        <f t="shared" si="2"/>
        <v>2632646.1999999997</v>
      </c>
      <c r="G27" s="5">
        <f>SUM(G22:G26)</f>
        <v>6124344.06</v>
      </c>
      <c r="H27" s="5">
        <f t="shared" si="2"/>
        <v>26943528.06</v>
      </c>
      <c r="I27" s="21">
        <f t="shared" si="1"/>
        <v>126.95385355797423</v>
      </c>
      <c r="K27" s="5">
        <f>SUM(K22:K26)</f>
        <v>20819184</v>
      </c>
    </row>
    <row r="28" spans="3:5" s="7" customFormat="1" ht="15" thickBot="1" thickTop="1">
      <c r="C28" s="10"/>
      <c r="E28" s="24"/>
    </row>
    <row r="29" spans="1:9" s="7" customFormat="1" ht="15" thickBot="1" thickTop="1">
      <c r="A29" s="25" t="s">
        <v>20</v>
      </c>
      <c r="B29" s="26"/>
      <c r="C29" s="26"/>
      <c r="D29" s="5">
        <f>D16-D27</f>
        <v>1207625.2700000003</v>
      </c>
      <c r="E29" s="5">
        <f>E16-E27</f>
        <v>-529067.2999999998</v>
      </c>
      <c r="F29" s="5">
        <f>F16-F27</f>
        <v>-1185579.3199999998</v>
      </c>
      <c r="G29" s="5">
        <f>G16-G27</f>
        <v>-507021.3499999996</v>
      </c>
      <c r="H29" s="26"/>
      <c r="I29" s="26"/>
    </row>
    <row r="30" s="7" customFormat="1" ht="14.25" thickTop="1"/>
    <row r="31" s="7" customFormat="1" ht="13.5">
      <c r="C31" s="10"/>
    </row>
    <row r="32" s="7" customFormat="1" ht="13.5"/>
    <row r="33" s="7" customFormat="1" ht="13.5">
      <c r="C33" s="10"/>
    </row>
    <row r="40" ht="13.5">
      <c r="C40" s="1" t="s">
        <v>8</v>
      </c>
    </row>
  </sheetData>
  <mergeCells count="13">
    <mergeCell ref="A2:I2"/>
    <mergeCell ref="A3:I3"/>
    <mergeCell ref="A4:I4"/>
    <mergeCell ref="A9:A10"/>
    <mergeCell ref="B9:B10"/>
    <mergeCell ref="C9:C10"/>
    <mergeCell ref="I9:I10"/>
    <mergeCell ref="I19:I20"/>
    <mergeCell ref="D9:H9"/>
    <mergeCell ref="D19:H19"/>
    <mergeCell ref="A19:A20"/>
    <mergeCell ref="B19:B20"/>
    <mergeCell ref="C19:C20"/>
  </mergeCells>
  <printOptions/>
  <pageMargins left="0.7874015748031497" right="0.7874015748031497" top="0.3937007874015748" bottom="0.1968503937007874" header="0" footer="0"/>
  <pageSetup horizontalDpi="400" verticalDpi="4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SheetLayoutView="100" workbookViewId="0" topLeftCell="A1">
      <selection activeCell="K15" sqref="K15"/>
    </sheetView>
  </sheetViews>
  <sheetFormatPr defaultColWidth="11.421875" defaultRowHeight="12.75"/>
  <cols>
    <col min="1" max="1" width="20.421875" style="1" customWidth="1"/>
    <col min="2" max="8" width="13.140625" style="1" customWidth="1"/>
    <col min="9" max="9" width="11.7109375" style="1" customWidth="1"/>
    <col min="10" max="10" width="12.28125" style="1" customWidth="1"/>
    <col min="11" max="15" width="12.7109375" style="1" customWidth="1"/>
    <col min="16" max="16384" width="11.421875" style="1" customWidth="1"/>
  </cols>
  <sheetData>
    <row r="1" ht="13.5">
      <c r="I1" s="9" t="s">
        <v>22</v>
      </c>
    </row>
    <row r="2" spans="1:9" ht="18">
      <c r="A2" s="74" t="s">
        <v>3</v>
      </c>
      <c r="B2" s="74"/>
      <c r="C2" s="74"/>
      <c r="D2" s="74"/>
      <c r="E2" s="74"/>
      <c r="F2" s="74"/>
      <c r="G2" s="74"/>
      <c r="H2" s="74"/>
      <c r="I2" s="74"/>
    </row>
    <row r="3" spans="1:9" ht="15.75">
      <c r="A3" s="75" t="s">
        <v>4</v>
      </c>
      <c r="B3" s="75"/>
      <c r="C3" s="75"/>
      <c r="D3" s="75"/>
      <c r="E3" s="75"/>
      <c r="F3" s="75"/>
      <c r="G3" s="75"/>
      <c r="H3" s="75"/>
      <c r="I3" s="75"/>
    </row>
    <row r="4" spans="1:9" ht="15.75">
      <c r="A4" s="75" t="s">
        <v>13</v>
      </c>
      <c r="B4" s="75"/>
      <c r="C4" s="75"/>
      <c r="D4" s="75"/>
      <c r="E4" s="75"/>
      <c r="F4" s="75"/>
      <c r="G4" s="75"/>
      <c r="H4" s="75"/>
      <c r="I4" s="75"/>
    </row>
    <row r="8" s="7" customFormat="1" ht="13.5">
      <c r="C8" s="10"/>
    </row>
    <row r="9" spans="1:6" s="8" customFormat="1" ht="13.5" thickBot="1">
      <c r="A9" s="8" t="s">
        <v>25</v>
      </c>
      <c r="F9" s="8" t="s">
        <v>18</v>
      </c>
    </row>
    <row r="10" spans="1:9" s="8" customFormat="1" ht="12" customHeight="1" thickBot="1" thickTop="1">
      <c r="A10" s="72" t="s">
        <v>6</v>
      </c>
      <c r="B10" s="72" t="s">
        <v>15</v>
      </c>
      <c r="C10" s="72" t="s">
        <v>1</v>
      </c>
      <c r="D10" s="69" t="s">
        <v>19</v>
      </c>
      <c r="E10" s="70"/>
      <c r="F10" s="70"/>
      <c r="G10" s="70"/>
      <c r="H10" s="71"/>
      <c r="I10" s="67" t="s">
        <v>17</v>
      </c>
    </row>
    <row r="11" spans="1:9" s="8" customFormat="1" ht="21" customHeight="1" thickBot="1" thickTop="1">
      <c r="A11" s="73"/>
      <c r="B11" s="73"/>
      <c r="C11" s="73"/>
      <c r="D11" s="11" t="s">
        <v>31</v>
      </c>
      <c r="E11" s="11" t="s">
        <v>32</v>
      </c>
      <c r="F11" s="11" t="s">
        <v>33</v>
      </c>
      <c r="G11" s="11" t="s">
        <v>21</v>
      </c>
      <c r="H11" s="11" t="s">
        <v>0</v>
      </c>
      <c r="I11" s="68"/>
    </row>
    <row r="12" spans="1:9" s="7" customFormat="1" ht="14.25" thickTop="1">
      <c r="A12" s="15" t="s">
        <v>12</v>
      </c>
      <c r="B12" s="15"/>
      <c r="C12" s="15"/>
      <c r="D12" s="15"/>
      <c r="E12" s="22"/>
      <c r="F12" s="15"/>
      <c r="G12" s="15"/>
      <c r="H12" s="15"/>
      <c r="I12" s="15"/>
    </row>
    <row r="13" spans="1:9" s="7" customFormat="1" ht="13.5">
      <c r="A13" s="2">
        <v>1000</v>
      </c>
      <c r="B13" s="3">
        <v>0</v>
      </c>
      <c r="C13" s="3">
        <v>0</v>
      </c>
      <c r="D13" s="16">
        <v>0</v>
      </c>
      <c r="E13" s="22">
        <v>0</v>
      </c>
      <c r="F13" s="3">
        <v>0</v>
      </c>
      <c r="G13" s="3">
        <f>SUM(D13:F13)</f>
        <v>0</v>
      </c>
      <c r="H13" s="3">
        <v>0</v>
      </c>
      <c r="I13" s="17">
        <v>0</v>
      </c>
    </row>
    <row r="14" spans="1:9" s="7" customFormat="1" ht="13.5">
      <c r="A14" s="2">
        <v>2000</v>
      </c>
      <c r="B14" s="3">
        <v>0</v>
      </c>
      <c r="C14" s="3">
        <v>8371</v>
      </c>
      <c r="D14" s="16">
        <v>0</v>
      </c>
      <c r="E14" s="22">
        <v>0</v>
      </c>
      <c r="F14" s="3">
        <v>0</v>
      </c>
      <c r="G14" s="3">
        <f>SUM(D14:F14)</f>
        <v>0</v>
      </c>
      <c r="H14" s="3">
        <v>30972.81</v>
      </c>
      <c r="I14" s="17">
        <v>0</v>
      </c>
    </row>
    <row r="15" spans="1:9" s="7" customFormat="1" ht="13.5">
      <c r="A15" s="2">
        <v>3000</v>
      </c>
      <c r="B15" s="3">
        <v>0</v>
      </c>
      <c r="C15" s="57">
        <v>71479</v>
      </c>
      <c r="D15" s="16">
        <v>0</v>
      </c>
      <c r="E15" s="22">
        <v>0</v>
      </c>
      <c r="F15" s="3">
        <v>0</v>
      </c>
      <c r="G15" s="3">
        <f>SUM(D15:F15)</f>
        <v>0</v>
      </c>
      <c r="H15" s="3">
        <v>76579.39</v>
      </c>
      <c r="I15" s="17">
        <v>0</v>
      </c>
    </row>
    <row r="16" spans="1:9" s="7" customFormat="1" ht="13.5">
      <c r="A16" s="2">
        <v>4000</v>
      </c>
      <c r="B16" s="3">
        <v>0</v>
      </c>
      <c r="C16" s="3">
        <v>0</v>
      </c>
      <c r="D16" s="16">
        <v>0</v>
      </c>
      <c r="E16" s="22">
        <v>0</v>
      </c>
      <c r="F16" s="3">
        <v>0</v>
      </c>
      <c r="G16" s="3">
        <f>SUM(D16:F16)</f>
        <v>0</v>
      </c>
      <c r="H16" s="3">
        <v>0</v>
      </c>
      <c r="I16" s="17">
        <v>0</v>
      </c>
    </row>
    <row r="17" spans="1:9" s="7" customFormat="1" ht="14.25" thickBot="1">
      <c r="A17" s="6">
        <v>5000</v>
      </c>
      <c r="B17" s="3">
        <v>0</v>
      </c>
      <c r="C17" s="3">
        <v>0</v>
      </c>
      <c r="D17" s="16">
        <v>0</v>
      </c>
      <c r="E17" s="23">
        <v>0</v>
      </c>
      <c r="F17" s="4">
        <v>0</v>
      </c>
      <c r="G17" s="3">
        <f>SUM(D17:F17)</f>
        <v>0</v>
      </c>
      <c r="H17" s="3">
        <v>0</v>
      </c>
      <c r="I17" s="18">
        <v>0</v>
      </c>
    </row>
    <row r="18" spans="1:9" s="7" customFormat="1" ht="15" thickBot="1" thickTop="1">
      <c r="A18" s="19" t="s">
        <v>2</v>
      </c>
      <c r="B18" s="5">
        <f aca="true" t="shared" si="0" ref="B18:G18">SUM(B13:B17)</f>
        <v>0</v>
      </c>
      <c r="C18" s="5">
        <f t="shared" si="0"/>
        <v>79850</v>
      </c>
      <c r="D18" s="5">
        <f t="shared" si="0"/>
        <v>0</v>
      </c>
      <c r="E18" s="20">
        <f t="shared" si="0"/>
        <v>0</v>
      </c>
      <c r="F18" s="5">
        <f t="shared" si="0"/>
        <v>0</v>
      </c>
      <c r="G18" s="5">
        <f t="shared" si="0"/>
        <v>0</v>
      </c>
      <c r="H18" s="29">
        <f>SUM(H13:H17)</f>
        <v>107552.2</v>
      </c>
      <c r="I18" s="21">
        <v>0</v>
      </c>
    </row>
    <row r="19" spans="3:5" s="7" customFormat="1" ht="14.25" thickTop="1">
      <c r="C19" s="10"/>
      <c r="E19" s="24"/>
    </row>
    <row r="20" s="7" customFormat="1" ht="13.5"/>
    <row r="21" s="7" customFormat="1" ht="13.5"/>
    <row r="22" s="7" customFormat="1" ht="13.5"/>
    <row r="23" s="7" customFormat="1" ht="13.5">
      <c r="C23" s="10"/>
    </row>
    <row r="30" ht="13.5">
      <c r="C30" s="1" t="s">
        <v>8</v>
      </c>
    </row>
  </sheetData>
  <mergeCells count="8">
    <mergeCell ref="A2:I2"/>
    <mergeCell ref="A3:I3"/>
    <mergeCell ref="A4:I4"/>
    <mergeCell ref="I10:I11"/>
    <mergeCell ref="D10:H10"/>
    <mergeCell ref="A10:A11"/>
    <mergeCell ref="B10:B11"/>
    <mergeCell ref="C10:C11"/>
  </mergeCells>
  <printOptions/>
  <pageMargins left="0.7874015748031497" right="0.7874015748031497" top="0.3937007874015748" bottom="0.1968503937007874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1"/>
  <sheetViews>
    <sheetView workbookViewId="0" topLeftCell="A1">
      <selection activeCell="A1" sqref="A1:H201"/>
    </sheetView>
  </sheetViews>
  <sheetFormatPr defaultColWidth="11.421875" defaultRowHeight="12.75"/>
  <sheetData>
    <row r="1" spans="1:8" ht="15">
      <c r="A1" s="75" t="s">
        <v>3</v>
      </c>
      <c r="B1" s="75"/>
      <c r="C1" s="75"/>
      <c r="D1" s="75"/>
      <c r="E1" s="75"/>
      <c r="F1" s="75"/>
      <c r="G1" s="75"/>
      <c r="H1" s="75"/>
    </row>
    <row r="2" spans="1:8" ht="13.5">
      <c r="A2" s="78" t="s">
        <v>113</v>
      </c>
      <c r="B2" s="78"/>
      <c r="C2" s="78"/>
      <c r="D2" s="78"/>
      <c r="E2" s="78"/>
      <c r="F2" s="78"/>
      <c r="G2" s="78"/>
      <c r="H2" s="78"/>
    </row>
    <row r="3" spans="1:8" ht="13.5">
      <c r="A3" s="78"/>
      <c r="B3" s="78"/>
      <c r="C3" s="78"/>
      <c r="D3" s="78"/>
      <c r="E3" s="78"/>
      <c r="F3" s="78"/>
      <c r="G3" s="78"/>
      <c r="H3" s="78"/>
    </row>
    <row r="4" spans="1:8" ht="13.5">
      <c r="A4" s="79"/>
      <c r="B4" s="79"/>
      <c r="C4" s="79"/>
      <c r="D4" s="79"/>
      <c r="E4" s="79"/>
      <c r="F4" s="79"/>
      <c r="G4" s="1"/>
      <c r="H4" s="79"/>
    </row>
    <row r="5" spans="1:8" ht="14.25" thickBot="1">
      <c r="A5" s="79"/>
      <c r="B5" s="79"/>
      <c r="C5" s="79"/>
      <c r="D5" s="79"/>
      <c r="E5" s="79"/>
      <c r="F5" s="79"/>
      <c r="G5" s="79"/>
      <c r="H5" s="79"/>
    </row>
    <row r="6" spans="1:8" ht="14.25" thickBot="1" thickTop="1">
      <c r="A6" s="80" t="s">
        <v>114</v>
      </c>
      <c r="B6" s="81" t="s">
        <v>115</v>
      </c>
      <c r="C6" s="80" t="s">
        <v>116</v>
      </c>
      <c r="D6" s="80" t="s">
        <v>117</v>
      </c>
      <c r="E6" s="80" t="s">
        <v>118</v>
      </c>
      <c r="F6" s="82" t="s">
        <v>0</v>
      </c>
      <c r="G6" s="82"/>
      <c r="H6" s="83" t="s">
        <v>119</v>
      </c>
    </row>
    <row r="7" spans="1:8" ht="14.25" thickBot="1" thickTop="1">
      <c r="A7" s="84"/>
      <c r="B7" s="85"/>
      <c r="C7" s="84"/>
      <c r="D7" s="84"/>
      <c r="E7" s="84"/>
      <c r="F7" s="86" t="s">
        <v>120</v>
      </c>
      <c r="G7" s="86" t="s">
        <v>121</v>
      </c>
      <c r="H7" s="87"/>
    </row>
    <row r="8" spans="1:8" ht="15" thickTop="1">
      <c r="A8" s="88">
        <v>1000</v>
      </c>
      <c r="B8" s="89" t="s">
        <v>122</v>
      </c>
      <c r="C8" s="89"/>
      <c r="D8" s="89"/>
      <c r="E8" s="90"/>
      <c r="F8" s="90"/>
      <c r="G8" s="91"/>
      <c r="H8" s="90"/>
    </row>
    <row r="9" spans="1:8" ht="14.25">
      <c r="A9" s="92">
        <v>1101</v>
      </c>
      <c r="B9" s="2" t="s">
        <v>123</v>
      </c>
      <c r="C9" s="3">
        <v>730655</v>
      </c>
      <c r="D9" s="3">
        <v>719120</v>
      </c>
      <c r="E9" s="3">
        <f aca="true" t="shared" si="0" ref="E9:E34">SUM(F9-L9)</f>
        <v>719119.68</v>
      </c>
      <c r="F9" s="3">
        <v>719119.68</v>
      </c>
      <c r="G9" s="93">
        <f>SUM(F9*100/C9)</f>
        <v>98.42123574053417</v>
      </c>
      <c r="H9" s="3">
        <f>SUM(D9-F9)</f>
        <v>0.31999999994877726</v>
      </c>
    </row>
    <row r="10" spans="1:8" ht="14.25">
      <c r="A10" s="92">
        <v>1201</v>
      </c>
      <c r="B10" s="2" t="s">
        <v>124</v>
      </c>
      <c r="C10" s="3">
        <v>1346966</v>
      </c>
      <c r="D10" s="3">
        <v>1262948</v>
      </c>
      <c r="E10" s="3">
        <f t="shared" si="0"/>
        <v>1262947.66</v>
      </c>
      <c r="F10" s="3">
        <v>1262947.66</v>
      </c>
      <c r="G10" s="93">
        <f aca="true" t="shared" si="1" ref="G10:G34">SUM(F10*100/C10)</f>
        <v>93.76240083268618</v>
      </c>
      <c r="H10" s="3">
        <f aca="true" t="shared" si="2" ref="H10:H34">SUM(D10-F10)</f>
        <v>0.34000000008381903</v>
      </c>
    </row>
    <row r="11" spans="1:8" ht="14.25">
      <c r="A11" s="92">
        <v>1301</v>
      </c>
      <c r="B11" s="2" t="s">
        <v>125</v>
      </c>
      <c r="C11" s="3">
        <v>51205</v>
      </c>
      <c r="D11" s="3">
        <v>47374</v>
      </c>
      <c r="E11" s="3">
        <f t="shared" si="0"/>
        <v>47374.16</v>
      </c>
      <c r="F11" s="3">
        <v>47374.16</v>
      </c>
      <c r="G11" s="93">
        <f t="shared" si="1"/>
        <v>92.51862122839566</v>
      </c>
      <c r="H11" s="3">
        <f t="shared" si="2"/>
        <v>-0.16000000000349246</v>
      </c>
    </row>
    <row r="12" spans="1:8" ht="14.25">
      <c r="A12" s="92">
        <v>1306</v>
      </c>
      <c r="B12" s="2" t="s">
        <v>126</v>
      </c>
      <c r="C12" s="3">
        <v>24859</v>
      </c>
      <c r="D12" s="3">
        <v>209294</v>
      </c>
      <c r="E12" s="3">
        <f t="shared" si="0"/>
        <v>209293.86</v>
      </c>
      <c r="F12" s="3">
        <v>209293.86</v>
      </c>
      <c r="G12" s="93">
        <f t="shared" si="1"/>
        <v>841.923890743795</v>
      </c>
      <c r="H12" s="3">
        <f t="shared" si="2"/>
        <v>0.14000000001396984</v>
      </c>
    </row>
    <row r="13" spans="1:8" ht="14.25">
      <c r="A13" s="92">
        <v>1307</v>
      </c>
      <c r="B13" s="2" t="s">
        <v>127</v>
      </c>
      <c r="C13" s="3">
        <v>61265</v>
      </c>
      <c r="D13" s="3">
        <v>591462</v>
      </c>
      <c r="E13" s="3">
        <f t="shared" si="0"/>
        <v>591461.55</v>
      </c>
      <c r="F13" s="3">
        <v>591461.55</v>
      </c>
      <c r="G13" s="93">
        <f t="shared" si="1"/>
        <v>965.4150820207298</v>
      </c>
      <c r="H13" s="3">
        <f t="shared" si="2"/>
        <v>0.44999999995343387</v>
      </c>
    </row>
    <row r="14" spans="1:8" ht="14.25">
      <c r="A14" s="92">
        <v>1308</v>
      </c>
      <c r="B14" s="2" t="s">
        <v>128</v>
      </c>
      <c r="C14" s="3">
        <v>0</v>
      </c>
      <c r="D14" s="3">
        <v>0</v>
      </c>
      <c r="E14" s="3">
        <f t="shared" si="0"/>
        <v>0</v>
      </c>
      <c r="F14" s="3">
        <v>0</v>
      </c>
      <c r="G14" s="93">
        <v>0</v>
      </c>
      <c r="H14" s="3">
        <f t="shared" si="2"/>
        <v>0</v>
      </c>
    </row>
    <row r="15" spans="1:8" ht="14.25">
      <c r="A15" s="92">
        <v>1310</v>
      </c>
      <c r="B15" s="2" t="s">
        <v>129</v>
      </c>
      <c r="C15" s="3">
        <v>0</v>
      </c>
      <c r="D15" s="3">
        <v>0</v>
      </c>
      <c r="E15" s="3">
        <f t="shared" si="0"/>
        <v>0</v>
      </c>
      <c r="F15" s="3">
        <v>0</v>
      </c>
      <c r="G15" s="93">
        <v>0</v>
      </c>
      <c r="H15" s="3">
        <f t="shared" si="2"/>
        <v>0</v>
      </c>
    </row>
    <row r="16" spans="1:8" ht="14.25">
      <c r="A16" s="92">
        <v>1339</v>
      </c>
      <c r="B16" s="2" t="s">
        <v>130</v>
      </c>
      <c r="C16" s="3">
        <v>16200</v>
      </c>
      <c r="D16" s="3">
        <v>11200</v>
      </c>
      <c r="E16" s="3">
        <f t="shared" si="0"/>
        <v>11200</v>
      </c>
      <c r="F16" s="3">
        <v>11200</v>
      </c>
      <c r="G16" s="93">
        <f t="shared" si="1"/>
        <v>69.1358024691358</v>
      </c>
      <c r="H16" s="3">
        <f t="shared" si="2"/>
        <v>0</v>
      </c>
    </row>
    <row r="17" spans="1:8" ht="14.25">
      <c r="A17" s="92">
        <v>1343</v>
      </c>
      <c r="B17" s="2" t="s">
        <v>131</v>
      </c>
      <c r="C17" s="3">
        <v>2250</v>
      </c>
      <c r="D17" s="3">
        <v>3875</v>
      </c>
      <c r="E17" s="3">
        <f t="shared" si="0"/>
        <v>3875</v>
      </c>
      <c r="F17" s="3">
        <v>3875</v>
      </c>
      <c r="G17" s="93">
        <f t="shared" si="1"/>
        <v>172.22222222222223</v>
      </c>
      <c r="H17" s="3">
        <f t="shared" si="2"/>
        <v>0</v>
      </c>
    </row>
    <row r="18" spans="1:8" ht="14.25">
      <c r="A18" s="94">
        <v>1347</v>
      </c>
      <c r="B18" s="30" t="s">
        <v>132</v>
      </c>
      <c r="C18" s="31">
        <v>0</v>
      </c>
      <c r="D18" s="31">
        <v>0</v>
      </c>
      <c r="E18" s="3">
        <f t="shared" si="0"/>
        <v>0</v>
      </c>
      <c r="F18" s="3">
        <v>0</v>
      </c>
      <c r="G18" s="93">
        <v>0</v>
      </c>
      <c r="H18" s="3">
        <f t="shared" si="2"/>
        <v>0</v>
      </c>
    </row>
    <row r="19" spans="1:8" ht="14.25">
      <c r="A19" s="95">
        <v>1348</v>
      </c>
      <c r="B19" s="2" t="s">
        <v>133</v>
      </c>
      <c r="C19" s="3">
        <v>951678</v>
      </c>
      <c r="D19" s="3">
        <v>1128619</v>
      </c>
      <c r="E19" s="3">
        <f t="shared" si="0"/>
        <v>1128618.53</v>
      </c>
      <c r="F19" s="3">
        <v>1128618.53</v>
      </c>
      <c r="G19" s="93">
        <f t="shared" si="1"/>
        <v>118.5924787585717</v>
      </c>
      <c r="H19" s="3">
        <f t="shared" si="2"/>
        <v>0.4699999999720603</v>
      </c>
    </row>
    <row r="20" spans="1:8" ht="14.25">
      <c r="A20" s="95">
        <v>1349</v>
      </c>
      <c r="B20" s="2" t="s">
        <v>134</v>
      </c>
      <c r="C20" s="31">
        <v>2062222</v>
      </c>
      <c r="D20" s="31">
        <v>2055312</v>
      </c>
      <c r="E20" s="3">
        <f t="shared" si="0"/>
        <v>2055312.29</v>
      </c>
      <c r="F20" s="31">
        <v>2055312.29</v>
      </c>
      <c r="G20" s="93">
        <f t="shared" si="1"/>
        <v>99.66493859535976</v>
      </c>
      <c r="H20" s="3">
        <f t="shared" si="2"/>
        <v>-0.2900000000372529</v>
      </c>
    </row>
    <row r="21" spans="1:8" ht="14.25">
      <c r="A21" s="95">
        <v>1353</v>
      </c>
      <c r="B21" s="2" t="s">
        <v>135</v>
      </c>
      <c r="C21" s="31">
        <v>175204</v>
      </c>
      <c r="D21" s="31">
        <v>0</v>
      </c>
      <c r="E21" s="3">
        <f t="shared" si="0"/>
        <v>0</v>
      </c>
      <c r="F21" s="31">
        <v>0</v>
      </c>
      <c r="G21" s="93">
        <f t="shared" si="1"/>
        <v>0</v>
      </c>
      <c r="H21" s="3">
        <f t="shared" si="2"/>
        <v>0</v>
      </c>
    </row>
    <row r="22" spans="1:8" ht="14.25">
      <c r="A22" s="95">
        <v>1354</v>
      </c>
      <c r="B22" s="2" t="s">
        <v>136</v>
      </c>
      <c r="C22" s="3">
        <v>2900</v>
      </c>
      <c r="D22" s="3">
        <v>0</v>
      </c>
      <c r="E22" s="3">
        <f t="shared" si="0"/>
        <v>0</v>
      </c>
      <c r="F22" s="3">
        <v>0</v>
      </c>
      <c r="G22" s="93">
        <f t="shared" si="1"/>
        <v>0</v>
      </c>
      <c r="H22" s="3">
        <f t="shared" si="2"/>
        <v>0</v>
      </c>
    </row>
    <row r="23" spans="1:8" ht="14.25">
      <c r="A23" s="94">
        <v>1356</v>
      </c>
      <c r="B23" s="30" t="s">
        <v>137</v>
      </c>
      <c r="C23" s="31">
        <v>503043</v>
      </c>
      <c r="D23" s="31">
        <v>724220</v>
      </c>
      <c r="E23" s="3">
        <f t="shared" si="0"/>
        <v>724219.5</v>
      </c>
      <c r="F23" s="3">
        <v>724219.5</v>
      </c>
      <c r="G23" s="93">
        <f t="shared" si="1"/>
        <v>143.96771250171457</v>
      </c>
      <c r="H23" s="3">
        <f t="shared" si="2"/>
        <v>0.5</v>
      </c>
    </row>
    <row r="24" spans="1:8" ht="14.25">
      <c r="A24" s="92">
        <v>1401</v>
      </c>
      <c r="B24" s="2" t="s">
        <v>138</v>
      </c>
      <c r="C24" s="3">
        <v>241587</v>
      </c>
      <c r="D24" s="3">
        <v>269490</v>
      </c>
      <c r="E24" s="3">
        <f t="shared" si="0"/>
        <v>269490.23</v>
      </c>
      <c r="F24" s="3">
        <v>269490.23</v>
      </c>
      <c r="G24" s="93">
        <f t="shared" si="1"/>
        <v>111.54997164582531</v>
      </c>
      <c r="H24" s="3">
        <f t="shared" si="2"/>
        <v>-0.22999999998137355</v>
      </c>
    </row>
    <row r="25" spans="1:8" ht="14.25">
      <c r="A25" s="95">
        <v>1402</v>
      </c>
      <c r="B25" s="2" t="s">
        <v>139</v>
      </c>
      <c r="C25" s="3">
        <v>66644</v>
      </c>
      <c r="D25" s="3">
        <v>74342</v>
      </c>
      <c r="E25" s="3">
        <f t="shared" si="0"/>
        <v>74341.74</v>
      </c>
      <c r="F25" s="3">
        <v>74341.74</v>
      </c>
      <c r="G25" s="93">
        <f t="shared" si="1"/>
        <v>111.55053718264212</v>
      </c>
      <c r="H25" s="3">
        <f t="shared" si="2"/>
        <v>0.2599999999947613</v>
      </c>
    </row>
    <row r="26" spans="1:8" ht="14.25">
      <c r="A26" s="92">
        <v>1403</v>
      </c>
      <c r="B26" s="2" t="s">
        <v>140</v>
      </c>
      <c r="C26" s="3">
        <v>26.4</v>
      </c>
      <c r="D26" s="3">
        <v>26.4</v>
      </c>
      <c r="E26" s="3">
        <f t="shared" si="0"/>
        <v>26.1</v>
      </c>
      <c r="F26" s="3">
        <v>26.1</v>
      </c>
      <c r="G26" s="93">
        <f t="shared" si="1"/>
        <v>98.86363636363637</v>
      </c>
      <c r="H26" s="3">
        <f t="shared" si="2"/>
        <v>0.29999999999999716</v>
      </c>
    </row>
    <row r="27" spans="1:8" ht="14.25">
      <c r="A27" s="92">
        <v>1404</v>
      </c>
      <c r="B27" s="2" t="s">
        <v>141</v>
      </c>
      <c r="C27" s="3">
        <v>6967</v>
      </c>
      <c r="D27" s="3">
        <v>7747</v>
      </c>
      <c r="E27" s="3">
        <f t="shared" si="0"/>
        <v>7746.67</v>
      </c>
      <c r="F27" s="3">
        <v>7746.67</v>
      </c>
      <c r="G27" s="93">
        <f t="shared" si="1"/>
        <v>111.19089995693986</v>
      </c>
      <c r="H27" s="3">
        <f t="shared" si="2"/>
        <v>0.32999999999992724</v>
      </c>
    </row>
    <row r="28" spans="1:8" ht="14.25">
      <c r="A28" s="92">
        <v>1405</v>
      </c>
      <c r="B28" s="2" t="s">
        <v>142</v>
      </c>
      <c r="C28" s="3">
        <v>252717</v>
      </c>
      <c r="D28" s="3">
        <v>303782</v>
      </c>
      <c r="E28" s="3">
        <f t="shared" si="0"/>
        <v>303781.83</v>
      </c>
      <c r="F28" s="3">
        <v>303781.83</v>
      </c>
      <c r="G28" s="93">
        <f t="shared" si="1"/>
        <v>120.20632960980069</v>
      </c>
      <c r="H28" s="3">
        <f t="shared" si="2"/>
        <v>0.16999999998370185</v>
      </c>
    </row>
    <row r="29" spans="1:8" ht="14.25">
      <c r="A29" s="96">
        <v>1406</v>
      </c>
      <c r="B29" s="2" t="s">
        <v>143</v>
      </c>
      <c r="C29" s="3">
        <v>8330</v>
      </c>
      <c r="D29" s="3">
        <v>9292</v>
      </c>
      <c r="E29" s="3">
        <f t="shared" si="0"/>
        <v>9292.08</v>
      </c>
      <c r="F29" s="3">
        <v>9292.08</v>
      </c>
      <c r="G29" s="93">
        <f t="shared" si="1"/>
        <v>111.54957983193277</v>
      </c>
      <c r="H29" s="3">
        <f t="shared" si="2"/>
        <v>-0.07999999999992724</v>
      </c>
    </row>
    <row r="30" spans="1:8" ht="14.25">
      <c r="A30" s="96">
        <v>1407</v>
      </c>
      <c r="B30" s="2" t="s">
        <v>144</v>
      </c>
      <c r="C30" s="3">
        <v>8330</v>
      </c>
      <c r="D30" s="3">
        <v>9292</v>
      </c>
      <c r="E30" s="3">
        <f t="shared" si="0"/>
        <v>9292.08</v>
      </c>
      <c r="F30" s="3">
        <v>9292.08</v>
      </c>
      <c r="G30" s="93">
        <f t="shared" si="1"/>
        <v>111.54957983193277</v>
      </c>
      <c r="H30" s="3">
        <f t="shared" si="2"/>
        <v>-0.07999999999992724</v>
      </c>
    </row>
    <row r="31" spans="1:8" ht="14.25">
      <c r="A31" s="97">
        <v>1408</v>
      </c>
      <c r="B31" s="2" t="s">
        <v>145</v>
      </c>
      <c r="C31" s="3">
        <v>24991</v>
      </c>
      <c r="D31" s="3">
        <v>27877</v>
      </c>
      <c r="E31" s="3">
        <f t="shared" si="0"/>
        <v>27877.46</v>
      </c>
      <c r="F31" s="3">
        <v>27877.46</v>
      </c>
      <c r="G31" s="93">
        <f t="shared" si="1"/>
        <v>111.54999799927974</v>
      </c>
      <c r="H31" s="3">
        <f t="shared" si="2"/>
        <v>-0.4599999999991269</v>
      </c>
    </row>
    <row r="32" spans="1:8" ht="14.25">
      <c r="A32" s="96">
        <v>1409</v>
      </c>
      <c r="B32" s="2" t="s">
        <v>146</v>
      </c>
      <c r="C32" s="3">
        <v>5716</v>
      </c>
      <c r="D32" s="3">
        <v>6096</v>
      </c>
      <c r="E32" s="3">
        <f t="shared" si="0"/>
        <v>6095.95</v>
      </c>
      <c r="F32" s="3">
        <v>6095.95</v>
      </c>
      <c r="G32" s="93">
        <f t="shared" si="1"/>
        <v>106.64713086074178</v>
      </c>
      <c r="H32" s="3">
        <f t="shared" si="2"/>
        <v>0.0500000000001819</v>
      </c>
    </row>
    <row r="33" spans="1:8" ht="14.25">
      <c r="A33" s="96">
        <v>1410</v>
      </c>
      <c r="B33" s="2" t="s">
        <v>147</v>
      </c>
      <c r="C33" s="3">
        <v>16661</v>
      </c>
      <c r="D33" s="3">
        <v>18585</v>
      </c>
      <c r="E33" s="3">
        <f t="shared" si="0"/>
        <v>18584.65</v>
      </c>
      <c r="F33" s="3">
        <v>18584.65</v>
      </c>
      <c r="G33" s="93">
        <f t="shared" si="1"/>
        <v>111.54582558069745</v>
      </c>
      <c r="H33" s="3">
        <f t="shared" si="2"/>
        <v>0.3499999999985448</v>
      </c>
    </row>
    <row r="34" spans="1:8" ht="15" thickBot="1">
      <c r="A34" s="98">
        <v>1502</v>
      </c>
      <c r="B34" s="2" t="s">
        <v>148</v>
      </c>
      <c r="C34" s="3">
        <v>1343978</v>
      </c>
      <c r="D34" s="3">
        <v>1155772.16</v>
      </c>
      <c r="E34" s="3">
        <f t="shared" si="0"/>
        <v>1149039.74</v>
      </c>
      <c r="F34" s="3">
        <v>1149039.74</v>
      </c>
      <c r="G34" s="93">
        <f t="shared" si="1"/>
        <v>85.49542775253762</v>
      </c>
      <c r="H34" s="3">
        <f t="shared" si="2"/>
        <v>6732.4199999999255</v>
      </c>
    </row>
    <row r="35" spans="1:8" ht="15" thickBot="1" thickTop="1">
      <c r="A35" s="99"/>
      <c r="B35" s="100" t="s">
        <v>149</v>
      </c>
      <c r="C35" s="101">
        <f>SUM(C9:C34)</f>
        <v>7904394.4</v>
      </c>
      <c r="D35" s="101">
        <f>SUM(D9:D34)</f>
        <v>8635725.56</v>
      </c>
      <c r="E35" s="5">
        <f>SUM(E9:E34)</f>
        <v>8628990.760000002</v>
      </c>
      <c r="F35" s="5">
        <f>SUM(F9:F34)</f>
        <v>8628990.760000002</v>
      </c>
      <c r="G35" s="102">
        <f>SUM(F35*100/C35)</f>
        <v>109.16700664632829</v>
      </c>
      <c r="H35" s="5">
        <f>SUM(H9:H34)</f>
        <v>6734.799999999854</v>
      </c>
    </row>
    <row r="36" spans="1:8" ht="14.25" thickTop="1">
      <c r="A36" s="99"/>
      <c r="B36" s="103"/>
      <c r="C36" s="104"/>
      <c r="D36" s="104"/>
      <c r="E36" s="105"/>
      <c r="F36" s="105"/>
      <c r="G36" s="106"/>
      <c r="H36" s="105"/>
    </row>
    <row r="37" spans="1:8" ht="13.5">
      <c r="A37" s="99"/>
      <c r="B37" s="103"/>
      <c r="C37" s="104"/>
      <c r="D37" s="104"/>
      <c r="E37" s="105"/>
      <c r="F37" s="105"/>
      <c r="G37" s="106"/>
      <c r="H37" s="105"/>
    </row>
    <row r="38" spans="1:8" ht="13.5">
      <c r="A38" s="99"/>
      <c r="B38" s="103"/>
      <c r="C38" s="104"/>
      <c r="D38" s="104"/>
      <c r="E38" s="105"/>
      <c r="F38" s="105"/>
      <c r="G38" s="106"/>
      <c r="H38" s="105"/>
    </row>
    <row r="39" spans="1:8" ht="13.5">
      <c r="A39" s="99"/>
      <c r="B39" s="103"/>
      <c r="C39" s="104"/>
      <c r="D39" s="104"/>
      <c r="E39" s="105"/>
      <c r="F39" s="105"/>
      <c r="G39" s="106"/>
      <c r="H39" s="105"/>
    </row>
    <row r="40" spans="1:8" ht="13.5">
      <c r="A40" s="99"/>
      <c r="B40" s="103"/>
      <c r="C40" s="104"/>
      <c r="D40" s="104"/>
      <c r="E40" s="105"/>
      <c r="F40" s="105"/>
      <c r="G40" s="106"/>
      <c r="H40" s="105"/>
    </row>
    <row r="41" spans="1:8" ht="13.5">
      <c r="A41" s="99"/>
      <c r="B41" s="103"/>
      <c r="C41" s="104"/>
      <c r="D41" s="104"/>
      <c r="E41" s="105"/>
      <c r="F41" s="105"/>
      <c r="G41" s="106"/>
      <c r="H41" s="105"/>
    </row>
    <row r="42" spans="1:8" ht="13.5">
      <c r="A42" s="99"/>
      <c r="B42" s="103"/>
      <c r="C42" s="104"/>
      <c r="D42" s="104"/>
      <c r="E42" s="105"/>
      <c r="F42" s="105"/>
      <c r="G42" s="106"/>
      <c r="H42" s="105"/>
    </row>
    <row r="43" spans="1:8" ht="13.5">
      <c r="A43" s="99"/>
      <c r="B43" s="103"/>
      <c r="C43" s="104"/>
      <c r="D43" s="104"/>
      <c r="E43" s="105"/>
      <c r="F43" s="105"/>
      <c r="G43" s="106"/>
      <c r="H43" s="105"/>
    </row>
    <row r="44" spans="1:8" ht="13.5">
      <c r="A44" s="107"/>
      <c r="B44" s="103"/>
      <c r="C44" s="104"/>
      <c r="D44" s="104"/>
      <c r="E44" s="105"/>
      <c r="F44" s="105"/>
      <c r="G44" s="106"/>
      <c r="H44" s="9" t="s">
        <v>150</v>
      </c>
    </row>
    <row r="45" spans="1:8" ht="15">
      <c r="A45" s="75" t="s">
        <v>3</v>
      </c>
      <c r="B45" s="75"/>
      <c r="C45" s="75"/>
      <c r="D45" s="75"/>
      <c r="E45" s="75"/>
      <c r="F45" s="75"/>
      <c r="G45" s="75"/>
      <c r="H45" s="75"/>
    </row>
    <row r="46" spans="1:8" ht="13.5">
      <c r="A46" s="78" t="s">
        <v>113</v>
      </c>
      <c r="B46" s="78"/>
      <c r="C46" s="78"/>
      <c r="D46" s="78"/>
      <c r="E46" s="78"/>
      <c r="F46" s="78"/>
      <c r="G46" s="78"/>
      <c r="H46" s="78"/>
    </row>
    <row r="47" spans="1:8" ht="13.5">
      <c r="A47" s="78"/>
      <c r="B47" s="78"/>
      <c r="C47" s="78"/>
      <c r="D47" s="78"/>
      <c r="E47" s="78"/>
      <c r="F47" s="78"/>
      <c r="G47" s="78"/>
      <c r="H47" s="78"/>
    </row>
    <row r="48" spans="1:8" ht="13.5">
      <c r="A48" s="79"/>
      <c r="B48" s="79"/>
      <c r="C48" s="79"/>
      <c r="D48" s="79"/>
      <c r="E48" s="79"/>
      <c r="F48" s="79"/>
      <c r="G48" s="1"/>
      <c r="H48" s="79"/>
    </row>
    <row r="49" spans="1:8" ht="13.5">
      <c r="A49" s="79"/>
      <c r="B49" s="79"/>
      <c r="C49" s="79"/>
      <c r="D49" s="79"/>
      <c r="E49" s="79"/>
      <c r="F49" s="79"/>
      <c r="G49" s="79"/>
      <c r="H49" s="79"/>
    </row>
    <row r="50" spans="1:8" ht="14.25" thickBot="1">
      <c r="A50" s="108"/>
      <c r="B50" s="108"/>
      <c r="C50" s="108"/>
      <c r="D50" s="108"/>
      <c r="E50" s="108"/>
      <c r="F50" s="108"/>
      <c r="G50" s="108"/>
      <c r="H50" s="108"/>
    </row>
    <row r="51" spans="1:8" ht="14.25" thickBot="1" thickTop="1">
      <c r="A51" s="109" t="s">
        <v>114</v>
      </c>
      <c r="B51" s="110" t="s">
        <v>115</v>
      </c>
      <c r="C51" s="109" t="s">
        <v>116</v>
      </c>
      <c r="D51" s="80" t="s">
        <v>117</v>
      </c>
      <c r="E51" s="109" t="s">
        <v>118</v>
      </c>
      <c r="F51" s="111" t="s">
        <v>0</v>
      </c>
      <c r="G51" s="111"/>
      <c r="H51" s="112" t="s">
        <v>119</v>
      </c>
    </row>
    <row r="52" spans="1:8" ht="14.25" thickBot="1" thickTop="1">
      <c r="A52" s="113"/>
      <c r="B52" s="114"/>
      <c r="C52" s="113"/>
      <c r="D52" s="84"/>
      <c r="E52" s="113"/>
      <c r="F52" s="115" t="s">
        <v>120</v>
      </c>
      <c r="G52" s="115" t="s">
        <v>121</v>
      </c>
      <c r="H52" s="116"/>
    </row>
    <row r="53" spans="1:8" ht="15" thickTop="1">
      <c r="A53" s="117">
        <v>2000</v>
      </c>
      <c r="B53" s="118" t="s">
        <v>151</v>
      </c>
      <c r="C53" s="118"/>
      <c r="D53" s="118"/>
      <c r="E53" s="119"/>
      <c r="F53" s="119"/>
      <c r="G53" s="119"/>
      <c r="H53" s="119"/>
    </row>
    <row r="54" spans="1:8" ht="14.25">
      <c r="A54" s="120"/>
      <c r="B54" s="30"/>
      <c r="C54" s="30"/>
      <c r="D54" s="30"/>
      <c r="E54" s="121"/>
      <c r="F54" s="121"/>
      <c r="G54" s="121"/>
      <c r="H54" s="121"/>
    </row>
    <row r="55" spans="1:8" ht="14.25">
      <c r="A55" s="120">
        <v>2101</v>
      </c>
      <c r="B55" s="30" t="s">
        <v>152</v>
      </c>
      <c r="C55" s="31">
        <v>390185</v>
      </c>
      <c r="D55" s="31">
        <v>715823</v>
      </c>
      <c r="E55" s="3">
        <f aca="true" t="shared" si="3" ref="E55:E62">SUM(F55-L55)</f>
        <v>715822.58</v>
      </c>
      <c r="F55" s="31">
        <v>715822.58</v>
      </c>
      <c r="G55" s="93">
        <f aca="true" t="shared" si="4" ref="G55:G62">SUM(F55*100/C55)</f>
        <v>183.45722670015505</v>
      </c>
      <c r="H55" s="3">
        <f>SUM(D55-F55)</f>
        <v>0.4200000000419095</v>
      </c>
    </row>
    <row r="56" spans="1:8" ht="14.25">
      <c r="A56" s="120">
        <v>2102</v>
      </c>
      <c r="B56" s="30" t="s">
        <v>153</v>
      </c>
      <c r="C56" s="31">
        <v>22630</v>
      </c>
      <c r="D56" s="31">
        <v>86076</v>
      </c>
      <c r="E56" s="3">
        <f t="shared" si="3"/>
        <v>86075.69</v>
      </c>
      <c r="F56" s="31">
        <v>86075.69</v>
      </c>
      <c r="G56" s="93">
        <f t="shared" si="4"/>
        <v>380.36098099867434</v>
      </c>
      <c r="H56" s="3">
        <f aca="true" t="shared" si="5" ref="H56:H62">SUM(D56-F56)</f>
        <v>0.3099999999976717</v>
      </c>
    </row>
    <row r="57" spans="1:8" ht="14.25">
      <c r="A57" s="120">
        <v>2201</v>
      </c>
      <c r="B57" s="30" t="s">
        <v>154</v>
      </c>
      <c r="C57" s="31">
        <v>483315</v>
      </c>
      <c r="D57" s="31">
        <v>224996</v>
      </c>
      <c r="E57" s="3">
        <f t="shared" si="3"/>
        <v>224995.53</v>
      </c>
      <c r="F57" s="31">
        <v>224995.53</v>
      </c>
      <c r="G57" s="93">
        <f t="shared" si="4"/>
        <v>46.55256509729679</v>
      </c>
      <c r="H57" s="31">
        <f t="shared" si="5"/>
        <v>0.47000000000116415</v>
      </c>
    </row>
    <row r="58" spans="1:8" ht="14.25">
      <c r="A58" s="120">
        <v>2302</v>
      </c>
      <c r="B58" s="30" t="s">
        <v>155</v>
      </c>
      <c r="C58" s="31">
        <v>11765</v>
      </c>
      <c r="D58" s="31">
        <v>0</v>
      </c>
      <c r="E58" s="3">
        <f t="shared" si="3"/>
        <v>0</v>
      </c>
      <c r="F58" s="31">
        <v>0</v>
      </c>
      <c r="G58" s="93">
        <f t="shared" si="4"/>
        <v>0</v>
      </c>
      <c r="H58" s="3">
        <f t="shared" si="5"/>
        <v>0</v>
      </c>
    </row>
    <row r="59" spans="1:8" ht="14.25">
      <c r="A59" s="120">
        <v>2403</v>
      </c>
      <c r="B59" s="30" t="s">
        <v>156</v>
      </c>
      <c r="C59" s="31">
        <v>28637.79</v>
      </c>
      <c r="D59" s="31">
        <v>14857</v>
      </c>
      <c r="E59" s="3">
        <f t="shared" si="3"/>
        <v>14857.16</v>
      </c>
      <c r="F59" s="31">
        <v>14857.16</v>
      </c>
      <c r="G59" s="93">
        <f>SUM(F59*100/C59)</f>
        <v>51.879561935470576</v>
      </c>
      <c r="H59" s="3">
        <f t="shared" si="5"/>
        <v>-0.15999999999985448</v>
      </c>
    </row>
    <row r="60" spans="1:8" ht="14.25">
      <c r="A60" s="120">
        <v>2601</v>
      </c>
      <c r="B60" s="30" t="s">
        <v>157</v>
      </c>
      <c r="C60" s="31">
        <v>308408</v>
      </c>
      <c r="D60" s="31">
        <v>188832</v>
      </c>
      <c r="E60" s="3">
        <f t="shared" si="3"/>
        <v>188831.75</v>
      </c>
      <c r="F60" s="31">
        <v>188831.75</v>
      </c>
      <c r="G60" s="93">
        <f t="shared" si="4"/>
        <v>61.22790264843973</v>
      </c>
      <c r="H60" s="31">
        <f t="shared" si="5"/>
        <v>0.25</v>
      </c>
    </row>
    <row r="61" spans="1:8" ht="14.25">
      <c r="A61" s="120">
        <v>2701</v>
      </c>
      <c r="B61" s="30" t="s">
        <v>158</v>
      </c>
      <c r="C61" s="31">
        <v>51175</v>
      </c>
      <c r="D61" s="31">
        <v>0</v>
      </c>
      <c r="E61" s="3">
        <f t="shared" si="3"/>
        <v>0</v>
      </c>
      <c r="F61" s="31">
        <v>0</v>
      </c>
      <c r="G61" s="93">
        <f t="shared" si="4"/>
        <v>0</v>
      </c>
      <c r="H61" s="3">
        <f t="shared" si="5"/>
        <v>0</v>
      </c>
    </row>
    <row r="62" spans="1:8" ht="14.25">
      <c r="A62" s="120">
        <v>2703</v>
      </c>
      <c r="B62" s="30" t="s">
        <v>159</v>
      </c>
      <c r="C62" s="31">
        <v>23754</v>
      </c>
      <c r="D62" s="31">
        <v>7200</v>
      </c>
      <c r="E62" s="3">
        <f t="shared" si="3"/>
        <v>7200.15</v>
      </c>
      <c r="F62" s="31">
        <v>7200.15</v>
      </c>
      <c r="G62" s="93">
        <f t="shared" si="4"/>
        <v>30.311315988886083</v>
      </c>
      <c r="H62" s="3">
        <f t="shared" si="5"/>
        <v>-0.1499999999996362</v>
      </c>
    </row>
    <row r="63" spans="1:8" ht="14.25">
      <c r="A63" s="120"/>
      <c r="B63" s="30"/>
      <c r="C63" s="31"/>
      <c r="D63" s="31"/>
      <c r="E63" s="31"/>
      <c r="F63" s="31"/>
      <c r="G63" s="122"/>
      <c r="H63" s="31"/>
    </row>
    <row r="64" spans="1:8" ht="15" thickBot="1">
      <c r="A64" s="123"/>
      <c r="B64" s="124"/>
      <c r="C64" s="125"/>
      <c r="D64" s="125"/>
      <c r="E64" s="31"/>
      <c r="F64" s="125"/>
      <c r="G64" s="126"/>
      <c r="H64" s="127"/>
    </row>
    <row r="65" spans="1:8" ht="15" thickBot="1" thickTop="1">
      <c r="A65" s="128"/>
      <c r="B65" s="100" t="s">
        <v>149</v>
      </c>
      <c r="C65" s="101">
        <f>SUM(C55:C64)</f>
        <v>1319869.79</v>
      </c>
      <c r="D65" s="101">
        <f>SUM(D55:D64)</f>
        <v>1237784</v>
      </c>
      <c r="E65" s="101">
        <f>SUM(E55:E64)</f>
        <v>1237782.8599999999</v>
      </c>
      <c r="F65" s="101">
        <f>SUM(F53:F64)</f>
        <v>1237782.8599999999</v>
      </c>
      <c r="G65" s="102">
        <f>SUM(F65*100/C65)</f>
        <v>93.7806796835618</v>
      </c>
      <c r="H65" s="101">
        <f>SUM(H55:H64)</f>
        <v>1.1400000000412547</v>
      </c>
    </row>
    <row r="66" spans="1:8" ht="13.5" thickTop="1">
      <c r="A66" s="129"/>
      <c r="B66" s="130"/>
      <c r="C66" s="131"/>
      <c r="D66" s="131"/>
      <c r="E66" s="131"/>
      <c r="F66" s="131"/>
      <c r="G66" s="132"/>
      <c r="H66" s="131"/>
    </row>
    <row r="67" spans="1:8" ht="12.75">
      <c r="A67" s="129"/>
      <c r="B67" s="130"/>
      <c r="C67" s="131"/>
      <c r="D67" s="131"/>
      <c r="E67" s="131"/>
      <c r="F67" s="131"/>
      <c r="G67" s="132"/>
      <c r="H67" s="131"/>
    </row>
    <row r="68" spans="1:8" ht="12.75">
      <c r="A68" s="129"/>
      <c r="B68" s="130"/>
      <c r="C68" s="131"/>
      <c r="D68" s="131"/>
      <c r="E68" s="131"/>
      <c r="F68" s="131"/>
      <c r="G68" s="132"/>
      <c r="H68" s="131"/>
    </row>
    <row r="69" spans="1:8" ht="12.75">
      <c r="A69" s="129"/>
      <c r="B69" s="130"/>
      <c r="C69" s="131"/>
      <c r="D69" s="131"/>
      <c r="E69" s="131"/>
      <c r="F69" s="131"/>
      <c r="G69" s="132"/>
      <c r="H69" s="131"/>
    </row>
    <row r="70" spans="1:8" ht="12.75">
      <c r="A70" s="129"/>
      <c r="B70" s="130"/>
      <c r="C70" s="131"/>
      <c r="D70" s="131"/>
      <c r="E70" s="131"/>
      <c r="F70" s="131"/>
      <c r="G70" s="132"/>
      <c r="H70" s="131"/>
    </row>
    <row r="71" spans="1:8" ht="12.75">
      <c r="A71" s="129"/>
      <c r="B71" s="130"/>
      <c r="C71" s="131"/>
      <c r="D71" s="131"/>
      <c r="E71" s="131"/>
      <c r="F71" s="131"/>
      <c r="G71" s="132"/>
      <c r="H71" s="131"/>
    </row>
    <row r="72" spans="1:8" ht="12.75">
      <c r="A72" s="129"/>
      <c r="B72" s="130"/>
      <c r="C72" s="131"/>
      <c r="D72" s="131"/>
      <c r="E72" s="131"/>
      <c r="F72" s="131"/>
      <c r="G72" s="132"/>
      <c r="H72" s="131"/>
    </row>
    <row r="73" spans="1:8" ht="12.75">
      <c r="A73" s="129"/>
      <c r="B73" s="130"/>
      <c r="C73" s="131"/>
      <c r="D73" s="131"/>
      <c r="E73" s="131"/>
      <c r="F73" s="131"/>
      <c r="G73" s="132"/>
      <c r="H73" s="131"/>
    </row>
    <row r="74" spans="1:8" ht="12.75">
      <c r="A74" s="129"/>
      <c r="B74" s="130"/>
      <c r="C74" s="131"/>
      <c r="D74" s="131"/>
      <c r="E74" s="131"/>
      <c r="F74" s="131"/>
      <c r="G74" s="132"/>
      <c r="H74" s="131"/>
    </row>
    <row r="75" spans="1:8" ht="12.75">
      <c r="A75" s="129"/>
      <c r="B75" s="130"/>
      <c r="C75" s="131"/>
      <c r="D75" s="131"/>
      <c r="E75" s="131"/>
      <c r="F75" s="131"/>
      <c r="G75" s="132"/>
      <c r="H75" s="131"/>
    </row>
    <row r="76" spans="1:8" ht="12.75">
      <c r="A76" s="129"/>
      <c r="B76" s="130"/>
      <c r="C76" s="131"/>
      <c r="D76" s="131"/>
      <c r="E76" s="131"/>
      <c r="F76" s="131"/>
      <c r="G76" s="132"/>
      <c r="H76" s="131"/>
    </row>
    <row r="77" spans="1:8" ht="12.75">
      <c r="A77" s="129"/>
      <c r="B77" s="130"/>
      <c r="C77" s="131"/>
      <c r="D77" s="131"/>
      <c r="E77" s="131"/>
      <c r="F77" s="131"/>
      <c r="G77" s="132"/>
      <c r="H77" s="131"/>
    </row>
    <row r="78" spans="1:8" ht="12.75">
      <c r="A78" s="129"/>
      <c r="B78" s="130"/>
      <c r="C78" s="131"/>
      <c r="D78" s="131"/>
      <c r="E78" s="131"/>
      <c r="F78" s="131"/>
      <c r="G78" s="132"/>
      <c r="H78" s="131"/>
    </row>
    <row r="79" spans="1:8" ht="12.75">
      <c r="A79" s="129"/>
      <c r="B79" s="130"/>
      <c r="C79" s="131"/>
      <c r="D79" s="131"/>
      <c r="E79" s="131"/>
      <c r="F79" s="131"/>
      <c r="G79" s="132"/>
      <c r="H79" s="131"/>
    </row>
    <row r="80" spans="1:8" ht="12.75">
      <c r="A80" s="129"/>
      <c r="B80" s="130"/>
      <c r="C80" s="131"/>
      <c r="D80" s="131"/>
      <c r="E80" s="131"/>
      <c r="F80" s="131"/>
      <c r="G80" s="132"/>
      <c r="H80" s="131"/>
    </row>
    <row r="81" spans="1:8" ht="12.75">
      <c r="A81" s="129"/>
      <c r="B81" s="130"/>
      <c r="C81" s="131"/>
      <c r="D81" s="131"/>
      <c r="E81" s="131"/>
      <c r="F81" s="131"/>
      <c r="G81" s="132"/>
      <c r="H81" s="131"/>
    </row>
    <row r="82" spans="1:8" ht="12.75">
      <c r="A82" s="129"/>
      <c r="B82" s="130"/>
      <c r="C82" s="131"/>
      <c r="D82" s="131"/>
      <c r="E82" s="131"/>
      <c r="F82" s="131"/>
      <c r="G82" s="132"/>
      <c r="H82" s="131"/>
    </row>
    <row r="83" spans="1:8" ht="12.75">
      <c r="A83" s="129"/>
      <c r="B83" s="130"/>
      <c r="C83" s="131"/>
      <c r="D83" s="131"/>
      <c r="E83" s="131"/>
      <c r="F83" s="131"/>
      <c r="G83" s="132"/>
      <c r="H83" s="131"/>
    </row>
    <row r="84" spans="1:8" ht="13.5">
      <c r="A84" s="129"/>
      <c r="B84" s="130"/>
      <c r="C84" s="131"/>
      <c r="D84" s="131"/>
      <c r="E84" s="131"/>
      <c r="F84" s="131"/>
      <c r="G84" s="132"/>
      <c r="H84" s="133" t="s">
        <v>150</v>
      </c>
    </row>
    <row r="85" spans="1:8" ht="15">
      <c r="A85" s="75" t="s">
        <v>3</v>
      </c>
      <c r="B85" s="75"/>
      <c r="C85" s="75"/>
      <c r="D85" s="75"/>
      <c r="E85" s="75"/>
      <c r="F85" s="75"/>
      <c r="G85" s="75"/>
      <c r="H85" s="75"/>
    </row>
    <row r="86" spans="1:8" ht="13.5">
      <c r="A86" s="78" t="s">
        <v>113</v>
      </c>
      <c r="B86" s="78"/>
      <c r="C86" s="78"/>
      <c r="D86" s="78"/>
      <c r="E86" s="78"/>
      <c r="F86" s="78"/>
      <c r="G86" s="78"/>
      <c r="H86" s="78"/>
    </row>
    <row r="87" spans="1:8" ht="13.5">
      <c r="A87" s="78"/>
      <c r="B87" s="78"/>
      <c r="C87" s="78"/>
      <c r="D87" s="78"/>
      <c r="E87" s="78"/>
      <c r="F87" s="78"/>
      <c r="G87" s="78"/>
      <c r="H87" s="78"/>
    </row>
    <row r="88" spans="1:8" ht="13.5">
      <c r="A88" s="79"/>
      <c r="B88" s="79"/>
      <c r="C88" s="79"/>
      <c r="D88" s="79"/>
      <c r="E88" s="79"/>
      <c r="F88" s="79"/>
      <c r="G88" s="1"/>
      <c r="H88" s="79"/>
    </row>
    <row r="89" spans="1:8" ht="14.25" thickBot="1">
      <c r="A89" s="79"/>
      <c r="B89" s="79"/>
      <c r="C89" s="79"/>
      <c r="D89" s="79"/>
      <c r="E89" s="79"/>
      <c r="F89" s="79"/>
      <c r="G89" s="79"/>
      <c r="H89" s="79"/>
    </row>
    <row r="90" spans="1:8" ht="14.25" thickBot="1" thickTop="1">
      <c r="A90" s="109" t="s">
        <v>114</v>
      </c>
      <c r="B90" s="110" t="s">
        <v>115</v>
      </c>
      <c r="C90" s="109" t="s">
        <v>116</v>
      </c>
      <c r="D90" s="80" t="s">
        <v>117</v>
      </c>
      <c r="E90" s="109" t="s">
        <v>118</v>
      </c>
      <c r="F90" s="111" t="s">
        <v>0</v>
      </c>
      <c r="G90" s="111"/>
      <c r="H90" s="112" t="s">
        <v>119</v>
      </c>
    </row>
    <row r="91" spans="1:8" ht="14.25" thickBot="1" thickTop="1">
      <c r="A91" s="113"/>
      <c r="B91" s="114"/>
      <c r="C91" s="113"/>
      <c r="D91" s="84"/>
      <c r="E91" s="113"/>
      <c r="F91" s="115" t="s">
        <v>120</v>
      </c>
      <c r="G91" s="115" t="s">
        <v>121</v>
      </c>
      <c r="H91" s="116"/>
    </row>
    <row r="92" spans="1:8" ht="15" thickTop="1">
      <c r="A92" s="117">
        <v>3000</v>
      </c>
      <c r="B92" s="118" t="s">
        <v>160</v>
      </c>
      <c r="C92" s="118"/>
      <c r="D92" s="118"/>
      <c r="E92" s="119"/>
      <c r="F92" s="119"/>
      <c r="G92" s="119"/>
      <c r="H92" s="119"/>
    </row>
    <row r="93" spans="1:8" ht="14.25">
      <c r="A93" s="120">
        <v>3101</v>
      </c>
      <c r="B93" s="30" t="s">
        <v>161</v>
      </c>
      <c r="C93" s="31">
        <v>15937</v>
      </c>
      <c r="D93" s="31">
        <v>4505</v>
      </c>
      <c r="E93" s="3">
        <f aca="true" t="shared" si="6" ref="E93:E116">SUM(F93-L93)</f>
        <v>4504.93</v>
      </c>
      <c r="F93" s="31">
        <v>4504.93</v>
      </c>
      <c r="G93" s="93">
        <f aca="true" t="shared" si="7" ref="G93:G116">SUM(F93*100/C93)</f>
        <v>28.26711426240823</v>
      </c>
      <c r="H93" s="3">
        <f>SUM(D93-F93)</f>
        <v>0.06999999999970896</v>
      </c>
    </row>
    <row r="94" spans="1:8" ht="14.25">
      <c r="A94" s="120">
        <v>3103</v>
      </c>
      <c r="B94" s="30" t="s">
        <v>162</v>
      </c>
      <c r="C94" s="31">
        <v>547950</v>
      </c>
      <c r="D94" s="31">
        <v>621860</v>
      </c>
      <c r="E94" s="3">
        <f t="shared" si="6"/>
        <v>621860.19</v>
      </c>
      <c r="F94" s="31">
        <v>621860.19</v>
      </c>
      <c r="G94" s="93">
        <f t="shared" si="7"/>
        <v>113.48849165069804</v>
      </c>
      <c r="H94" s="3">
        <f aca="true" t="shared" si="8" ref="H94:H116">SUM(D94-F94)</f>
        <v>-0.18999999994412065</v>
      </c>
    </row>
    <row r="95" spans="1:8" ht="14.25">
      <c r="A95" s="120">
        <v>3104</v>
      </c>
      <c r="B95" s="30" t="s">
        <v>163</v>
      </c>
      <c r="C95" s="31">
        <v>268515</v>
      </c>
      <c r="D95" s="31">
        <v>255070</v>
      </c>
      <c r="E95" s="3">
        <f t="shared" si="6"/>
        <v>255069.64</v>
      </c>
      <c r="F95" s="31">
        <v>255069.64</v>
      </c>
      <c r="G95" s="93">
        <f t="shared" si="7"/>
        <v>94.99269686982105</v>
      </c>
      <c r="H95" s="3">
        <f t="shared" si="8"/>
        <v>0.35999999998603016</v>
      </c>
    </row>
    <row r="96" spans="1:8" ht="14.25">
      <c r="A96" s="120">
        <v>3106</v>
      </c>
      <c r="B96" s="30" t="s">
        <v>164</v>
      </c>
      <c r="C96" s="31">
        <v>50250</v>
      </c>
      <c r="D96" s="31">
        <v>62613</v>
      </c>
      <c r="E96" s="3">
        <f t="shared" si="6"/>
        <v>62613.48</v>
      </c>
      <c r="F96" s="31">
        <v>62613.48</v>
      </c>
      <c r="G96" s="93">
        <f t="shared" si="7"/>
        <v>124.60394029850747</v>
      </c>
      <c r="H96" s="3">
        <f>SUM(D96-F96)</f>
        <v>-0.4800000000032014</v>
      </c>
    </row>
    <row r="97" spans="1:8" ht="14.25">
      <c r="A97" s="120">
        <v>3201</v>
      </c>
      <c r="B97" s="30" t="s">
        <v>165</v>
      </c>
      <c r="C97" s="31">
        <v>275113</v>
      </c>
      <c r="D97" s="31">
        <v>164760</v>
      </c>
      <c r="E97" s="3">
        <f t="shared" si="6"/>
        <v>164759.51</v>
      </c>
      <c r="F97" s="31">
        <v>164759.51</v>
      </c>
      <c r="G97" s="93">
        <f t="shared" si="7"/>
        <v>59.88794059168414</v>
      </c>
      <c r="H97" s="3">
        <f t="shared" si="8"/>
        <v>0.4899999999906868</v>
      </c>
    </row>
    <row r="98" spans="1:8" ht="14.25">
      <c r="A98" s="120">
        <v>3202</v>
      </c>
      <c r="B98" s="30" t="s">
        <v>166</v>
      </c>
      <c r="C98" s="31">
        <v>516497</v>
      </c>
      <c r="D98" s="31">
        <v>581554</v>
      </c>
      <c r="E98" s="3">
        <f t="shared" si="6"/>
        <v>581553.86</v>
      </c>
      <c r="F98" s="31">
        <v>581553.86</v>
      </c>
      <c r="G98" s="93">
        <f t="shared" si="7"/>
        <v>112.59578661637919</v>
      </c>
      <c r="H98" s="3">
        <f t="shared" si="8"/>
        <v>0.14000000001396984</v>
      </c>
    </row>
    <row r="99" spans="1:8" ht="14.25">
      <c r="A99" s="120">
        <v>3203</v>
      </c>
      <c r="B99" s="30" t="s">
        <v>167</v>
      </c>
      <c r="C99" s="31">
        <v>258835</v>
      </c>
      <c r="D99" s="31">
        <v>244390</v>
      </c>
      <c r="E99" s="3">
        <f t="shared" si="6"/>
        <v>244390.25</v>
      </c>
      <c r="F99" s="31">
        <v>244390.25</v>
      </c>
      <c r="G99" s="93">
        <f t="shared" si="7"/>
        <v>94.41932118917457</v>
      </c>
      <c r="H99" s="3">
        <f t="shared" si="8"/>
        <v>-0.25</v>
      </c>
    </row>
    <row r="100" spans="1:8" ht="14.25">
      <c r="A100" s="120">
        <v>3301</v>
      </c>
      <c r="B100" s="30" t="s">
        <v>168</v>
      </c>
      <c r="C100" s="31">
        <v>804533</v>
      </c>
      <c r="D100" s="31">
        <v>1330953</v>
      </c>
      <c r="E100" s="3">
        <f t="shared" si="6"/>
        <v>1370952.65</v>
      </c>
      <c r="F100" s="31">
        <v>1370952.65</v>
      </c>
      <c r="G100" s="93">
        <f t="shared" si="7"/>
        <v>170.40353223547078</v>
      </c>
      <c r="H100" s="3">
        <f t="shared" si="8"/>
        <v>-39999.64999999991</v>
      </c>
    </row>
    <row r="101" spans="1:8" ht="14.25">
      <c r="A101" s="120">
        <v>3402</v>
      </c>
      <c r="B101" s="30" t="s">
        <v>169</v>
      </c>
      <c r="C101" s="31">
        <v>72503</v>
      </c>
      <c r="D101" s="31">
        <v>90710</v>
      </c>
      <c r="E101" s="3">
        <f t="shared" si="6"/>
        <v>90710.13</v>
      </c>
      <c r="F101" s="31">
        <v>90710.13</v>
      </c>
      <c r="G101" s="93">
        <f t="shared" si="7"/>
        <v>125.11224363129801</v>
      </c>
      <c r="H101" s="3">
        <f t="shared" si="8"/>
        <v>-0.1300000000046566</v>
      </c>
    </row>
    <row r="102" spans="1:8" ht="14.25">
      <c r="A102" s="120">
        <v>3403</v>
      </c>
      <c r="B102" s="30" t="s">
        <v>170</v>
      </c>
      <c r="C102" s="31">
        <v>34885</v>
      </c>
      <c r="D102" s="31">
        <v>10231</v>
      </c>
      <c r="E102" s="3">
        <f t="shared" si="6"/>
        <v>10231.1</v>
      </c>
      <c r="F102" s="31">
        <v>10231.1</v>
      </c>
      <c r="G102" s="93">
        <f t="shared" si="7"/>
        <v>29.328077970474418</v>
      </c>
      <c r="H102" s="3">
        <f t="shared" si="8"/>
        <v>-0.1000000000003638</v>
      </c>
    </row>
    <row r="103" spans="1:8" ht="14.25">
      <c r="A103" s="120">
        <v>3406</v>
      </c>
      <c r="B103" s="30" t="s">
        <v>171</v>
      </c>
      <c r="C103" s="31">
        <v>1889</v>
      </c>
      <c r="D103" s="31">
        <v>2296</v>
      </c>
      <c r="E103" s="3">
        <f t="shared" si="6"/>
        <v>2296</v>
      </c>
      <c r="F103" s="31">
        <v>2296</v>
      </c>
      <c r="G103" s="93">
        <f t="shared" si="7"/>
        <v>121.54579142403388</v>
      </c>
      <c r="H103" s="3">
        <f t="shared" si="8"/>
        <v>0</v>
      </c>
    </row>
    <row r="104" spans="1:8" ht="14.25">
      <c r="A104" s="120">
        <v>3501</v>
      </c>
      <c r="B104" s="30" t="s">
        <v>172</v>
      </c>
      <c r="C104" s="31">
        <v>103729</v>
      </c>
      <c r="D104" s="31">
        <v>104066</v>
      </c>
      <c r="E104" s="3">
        <f t="shared" si="6"/>
        <v>104066.25</v>
      </c>
      <c r="F104" s="31">
        <v>104066.25</v>
      </c>
      <c r="G104" s="93">
        <f t="shared" si="7"/>
        <v>100.32512604961005</v>
      </c>
      <c r="H104" s="3">
        <f t="shared" si="8"/>
        <v>-0.25</v>
      </c>
    </row>
    <row r="105" spans="1:8" ht="14.25">
      <c r="A105" s="120">
        <v>3503</v>
      </c>
      <c r="B105" s="30" t="s">
        <v>173</v>
      </c>
      <c r="C105" s="31">
        <v>134531</v>
      </c>
      <c r="D105" s="31">
        <v>122635</v>
      </c>
      <c r="E105" s="3">
        <f t="shared" si="6"/>
        <v>122635.01</v>
      </c>
      <c r="F105" s="31">
        <v>122635.01</v>
      </c>
      <c r="G105" s="93">
        <f t="shared" si="7"/>
        <v>91.15743583263337</v>
      </c>
      <c r="H105" s="3">
        <f t="shared" si="8"/>
        <v>-0.00999999999476131</v>
      </c>
    </row>
    <row r="106" spans="1:8" ht="14.25">
      <c r="A106" s="120">
        <v>3505</v>
      </c>
      <c r="B106" s="30" t="s">
        <v>174</v>
      </c>
      <c r="C106" s="31">
        <v>8065</v>
      </c>
      <c r="D106" s="31">
        <v>12034</v>
      </c>
      <c r="E106" s="3">
        <f t="shared" si="6"/>
        <v>12034.17</v>
      </c>
      <c r="F106" s="31">
        <v>12034.17</v>
      </c>
      <c r="G106" s="93">
        <f t="shared" si="7"/>
        <v>149.2147551146931</v>
      </c>
      <c r="H106" s="3">
        <f t="shared" si="8"/>
        <v>-0.17000000000007276</v>
      </c>
    </row>
    <row r="107" spans="1:8" ht="14.25">
      <c r="A107" s="120">
        <v>3514</v>
      </c>
      <c r="B107" s="30" t="s">
        <v>175</v>
      </c>
      <c r="C107" s="31">
        <v>9200</v>
      </c>
      <c r="D107" s="31">
        <v>0</v>
      </c>
      <c r="E107" s="3">
        <f t="shared" si="6"/>
        <v>0</v>
      </c>
      <c r="F107" s="31">
        <v>0</v>
      </c>
      <c r="G107" s="93">
        <f t="shared" si="7"/>
        <v>0</v>
      </c>
      <c r="H107" s="3">
        <f t="shared" si="8"/>
        <v>0</v>
      </c>
    </row>
    <row r="108" spans="1:8" ht="14.25">
      <c r="A108" s="120">
        <v>3602</v>
      </c>
      <c r="B108" s="30" t="s">
        <v>176</v>
      </c>
      <c r="C108" s="31">
        <v>1380388</v>
      </c>
      <c r="D108" s="31">
        <v>5303512</v>
      </c>
      <c r="E108" s="3">
        <f t="shared" si="6"/>
        <v>5351946.13</v>
      </c>
      <c r="F108" s="31">
        <v>5351946.13</v>
      </c>
      <c r="G108" s="93">
        <f t="shared" si="7"/>
        <v>387.71317412205843</v>
      </c>
      <c r="H108" s="3">
        <f t="shared" si="8"/>
        <v>-48434.12999999989</v>
      </c>
    </row>
    <row r="109" spans="1:8" ht="14.25">
      <c r="A109" s="120">
        <v>3701</v>
      </c>
      <c r="B109" s="30" t="s">
        <v>177</v>
      </c>
      <c r="C109" s="31">
        <v>708757</v>
      </c>
      <c r="D109" s="31">
        <v>826313</v>
      </c>
      <c r="E109" s="3">
        <f t="shared" si="6"/>
        <v>826312.56</v>
      </c>
      <c r="F109" s="31">
        <v>826312.56</v>
      </c>
      <c r="G109" s="93">
        <f t="shared" si="7"/>
        <v>116.58615858467712</v>
      </c>
      <c r="H109" s="3">
        <f t="shared" si="8"/>
        <v>0.43999999994412065</v>
      </c>
    </row>
    <row r="110" spans="1:8" ht="14.25">
      <c r="A110" s="120">
        <v>3702</v>
      </c>
      <c r="B110" s="30" t="s">
        <v>178</v>
      </c>
      <c r="C110" s="31">
        <v>526595</v>
      </c>
      <c r="D110" s="31">
        <v>144800</v>
      </c>
      <c r="E110" s="3">
        <f t="shared" si="6"/>
        <v>144800</v>
      </c>
      <c r="F110" s="31">
        <v>144800</v>
      </c>
      <c r="G110" s="93">
        <f t="shared" si="7"/>
        <v>27.497412622603708</v>
      </c>
      <c r="H110" s="31">
        <f t="shared" si="8"/>
        <v>0</v>
      </c>
    </row>
    <row r="111" spans="1:8" ht="14.25">
      <c r="A111" s="120">
        <v>3703</v>
      </c>
      <c r="B111" s="30" t="s">
        <v>179</v>
      </c>
      <c r="C111" s="31">
        <v>47590</v>
      </c>
      <c r="D111" s="31">
        <v>6720</v>
      </c>
      <c r="E111" s="3">
        <f t="shared" si="6"/>
        <v>6720</v>
      </c>
      <c r="F111" s="31">
        <v>6720</v>
      </c>
      <c r="G111" s="93">
        <f t="shared" si="7"/>
        <v>14.120613574280311</v>
      </c>
      <c r="H111" s="3">
        <f t="shared" si="8"/>
        <v>0</v>
      </c>
    </row>
    <row r="112" spans="1:8" ht="14.25">
      <c r="A112" s="120">
        <v>3801</v>
      </c>
      <c r="B112" s="30" t="s">
        <v>180</v>
      </c>
      <c r="C112" s="31">
        <v>0</v>
      </c>
      <c r="D112" s="31">
        <v>0</v>
      </c>
      <c r="E112" s="3">
        <f t="shared" si="6"/>
        <v>0</v>
      </c>
      <c r="F112" s="31">
        <v>0</v>
      </c>
      <c r="G112" s="93">
        <v>0</v>
      </c>
      <c r="H112" s="3">
        <f t="shared" si="8"/>
        <v>0</v>
      </c>
    </row>
    <row r="113" spans="1:8" ht="14.25">
      <c r="A113" s="120">
        <v>3802</v>
      </c>
      <c r="B113" s="30" t="s">
        <v>181</v>
      </c>
      <c r="C113" s="31">
        <v>351282</v>
      </c>
      <c r="D113" s="31">
        <v>958632</v>
      </c>
      <c r="E113" s="3">
        <f t="shared" si="6"/>
        <v>958632.32</v>
      </c>
      <c r="F113" s="31">
        <v>958632.32</v>
      </c>
      <c r="G113" s="93">
        <f t="shared" si="7"/>
        <v>272.89537180954335</v>
      </c>
      <c r="H113" s="3">
        <f t="shared" si="8"/>
        <v>-0.31999999994877726</v>
      </c>
    </row>
    <row r="114" spans="1:8" ht="14.25">
      <c r="A114" s="120">
        <v>3903</v>
      </c>
      <c r="B114" s="30" t="s">
        <v>182</v>
      </c>
      <c r="C114" s="31">
        <v>36045</v>
      </c>
      <c r="D114" s="31">
        <v>78838</v>
      </c>
      <c r="E114" s="3">
        <f t="shared" si="6"/>
        <v>78837.68</v>
      </c>
      <c r="F114" s="31">
        <v>78837.68</v>
      </c>
      <c r="G114" s="93">
        <f t="shared" si="7"/>
        <v>218.72015536135385</v>
      </c>
      <c r="H114" s="3">
        <f t="shared" si="8"/>
        <v>0.3200000000069849</v>
      </c>
    </row>
    <row r="115" spans="1:8" ht="14.25">
      <c r="A115" s="134">
        <v>3906</v>
      </c>
      <c r="B115" s="135" t="s">
        <v>183</v>
      </c>
      <c r="C115" s="31">
        <v>147078</v>
      </c>
      <c r="D115" s="31">
        <v>27315</v>
      </c>
      <c r="E115" s="3">
        <f t="shared" si="6"/>
        <v>27315.32</v>
      </c>
      <c r="F115" s="31">
        <v>27315.32</v>
      </c>
      <c r="G115" s="93">
        <f t="shared" si="7"/>
        <v>18.57199581174615</v>
      </c>
      <c r="H115" s="3">
        <f t="shared" si="8"/>
        <v>-0.31999999999970896</v>
      </c>
    </row>
    <row r="116" spans="1:8" ht="15" thickBot="1">
      <c r="A116" s="120">
        <v>3907</v>
      </c>
      <c r="B116" s="30" t="s">
        <v>184</v>
      </c>
      <c r="C116" s="31">
        <v>2428657</v>
      </c>
      <c r="D116" s="31">
        <v>3871509</v>
      </c>
      <c r="E116" s="3">
        <f t="shared" si="6"/>
        <v>3871509</v>
      </c>
      <c r="F116" s="31">
        <v>3871509</v>
      </c>
      <c r="G116" s="93">
        <f t="shared" si="7"/>
        <v>159.409459631393</v>
      </c>
      <c r="H116" s="3">
        <f t="shared" si="8"/>
        <v>0</v>
      </c>
    </row>
    <row r="117" spans="1:8" ht="15.75" thickBot="1" thickTop="1">
      <c r="A117" s="136"/>
      <c r="B117" s="100" t="s">
        <v>149</v>
      </c>
      <c r="C117" s="101">
        <f>SUM(C93:C116)</f>
        <v>8728824</v>
      </c>
      <c r="D117" s="101">
        <f>SUM(D93:D116)</f>
        <v>14825316</v>
      </c>
      <c r="E117" s="101">
        <f>SUM(E93:E116)</f>
        <v>14913750.18</v>
      </c>
      <c r="F117" s="101">
        <f>SUM(F93:F116)</f>
        <v>14913750.18</v>
      </c>
      <c r="G117" s="102">
        <f>SUM(F117*100/C117)</f>
        <v>170.85635109609268</v>
      </c>
      <c r="H117" s="101">
        <f>SUM(H93:H116)</f>
        <v>-88434.17999999976</v>
      </c>
    </row>
    <row r="118" spans="1:8" ht="15" thickTop="1">
      <c r="A118" s="137"/>
      <c r="B118" s="103"/>
      <c r="C118" s="104"/>
      <c r="D118" s="104"/>
      <c r="E118" s="104"/>
      <c r="F118" s="104"/>
      <c r="G118" s="106"/>
      <c r="H118" s="104"/>
    </row>
    <row r="119" spans="1:8" ht="14.25">
      <c r="A119" s="137"/>
      <c r="B119" s="103"/>
      <c r="C119" s="104"/>
      <c r="D119" s="104"/>
      <c r="E119" s="104"/>
      <c r="F119" s="104"/>
      <c r="G119" s="106"/>
      <c r="H119" s="104"/>
    </row>
    <row r="120" spans="1:8" ht="14.25">
      <c r="A120" s="137"/>
      <c r="B120" s="103"/>
      <c r="C120" s="104"/>
      <c r="D120" s="104"/>
      <c r="E120" s="104"/>
      <c r="F120" s="104"/>
      <c r="G120" s="106"/>
      <c r="H120" s="104"/>
    </row>
    <row r="121" spans="1:8" ht="14.25">
      <c r="A121" s="137"/>
      <c r="B121" s="103"/>
      <c r="C121" s="104"/>
      <c r="D121" s="104"/>
      <c r="E121" s="104"/>
      <c r="F121" s="104"/>
      <c r="G121" s="106"/>
      <c r="H121" s="104"/>
    </row>
    <row r="122" spans="1:8" ht="14.25">
      <c r="A122" s="137"/>
      <c r="B122" s="103"/>
      <c r="C122" s="104"/>
      <c r="D122" s="104"/>
      <c r="E122" s="104"/>
      <c r="F122" s="104"/>
      <c r="G122" s="106"/>
      <c r="H122" s="104"/>
    </row>
    <row r="123" spans="1:8" ht="14.25">
      <c r="A123" s="137"/>
      <c r="B123" s="103"/>
      <c r="C123" s="104"/>
      <c r="D123" s="104"/>
      <c r="E123" s="104"/>
      <c r="F123" s="104"/>
      <c r="G123" s="106"/>
      <c r="H123" s="104"/>
    </row>
    <row r="124" spans="1:8" ht="14.25">
      <c r="A124" s="137"/>
      <c r="B124" s="103"/>
      <c r="C124" s="104"/>
      <c r="D124" s="104"/>
      <c r="E124" s="104"/>
      <c r="F124" s="104"/>
      <c r="G124" s="106"/>
      <c r="H124" s="104"/>
    </row>
    <row r="125" spans="1:8" ht="14.25">
      <c r="A125" s="137"/>
      <c r="B125" s="103"/>
      <c r="C125" s="104"/>
      <c r="D125" s="104"/>
      <c r="E125" s="104"/>
      <c r="F125" s="104"/>
      <c r="G125" s="106"/>
      <c r="H125" s="104"/>
    </row>
    <row r="126" spans="1:8" ht="14.25">
      <c r="A126" s="137"/>
      <c r="B126" s="103"/>
      <c r="C126" s="104"/>
      <c r="D126" s="104"/>
      <c r="E126" s="104"/>
      <c r="F126" s="104"/>
      <c r="G126" s="106"/>
      <c r="H126" s="104"/>
    </row>
    <row r="127" spans="1:8" ht="14.25">
      <c r="A127" s="138"/>
      <c r="B127" s="103"/>
      <c r="C127" s="104"/>
      <c r="D127" s="104"/>
      <c r="E127" s="104"/>
      <c r="F127" s="104"/>
      <c r="G127" s="139"/>
      <c r="H127" s="133" t="s">
        <v>150</v>
      </c>
    </row>
    <row r="128" spans="1:8" ht="15">
      <c r="A128" s="75" t="s">
        <v>3</v>
      </c>
      <c r="B128" s="75"/>
      <c r="C128" s="75"/>
      <c r="D128" s="75"/>
      <c r="E128" s="75"/>
      <c r="F128" s="75"/>
      <c r="G128" s="75"/>
      <c r="H128" s="75"/>
    </row>
    <row r="129" spans="1:8" ht="13.5">
      <c r="A129" s="78" t="s">
        <v>113</v>
      </c>
      <c r="B129" s="78"/>
      <c r="C129" s="78"/>
      <c r="D129" s="78"/>
      <c r="E129" s="78"/>
      <c r="F129" s="78"/>
      <c r="G129" s="78"/>
      <c r="H129" s="78"/>
    </row>
    <row r="130" spans="1:8" ht="13.5">
      <c r="A130" s="78"/>
      <c r="B130" s="78"/>
      <c r="C130" s="78"/>
      <c r="D130" s="78"/>
      <c r="E130" s="78"/>
      <c r="F130" s="78"/>
      <c r="G130" s="78"/>
      <c r="H130" s="78"/>
    </row>
    <row r="131" spans="1:8" ht="13.5">
      <c r="A131" s="79"/>
      <c r="B131" s="79"/>
      <c r="C131" s="79"/>
      <c r="D131" s="79"/>
      <c r="E131" s="79"/>
      <c r="F131" s="79"/>
      <c r="G131" s="1"/>
      <c r="H131" s="79"/>
    </row>
    <row r="132" spans="1:8" ht="14.25" thickBot="1">
      <c r="A132" s="79"/>
      <c r="B132" s="79"/>
      <c r="C132" s="79"/>
      <c r="D132" s="79"/>
      <c r="E132" s="79"/>
      <c r="F132" s="79"/>
      <c r="G132" s="79"/>
      <c r="H132" s="79"/>
    </row>
    <row r="133" spans="1:8" ht="14.25" thickBot="1" thickTop="1">
      <c r="A133" s="80" t="s">
        <v>114</v>
      </c>
      <c r="B133" s="81" t="s">
        <v>115</v>
      </c>
      <c r="C133" s="80" t="s">
        <v>116</v>
      </c>
      <c r="D133" s="80" t="s">
        <v>117</v>
      </c>
      <c r="E133" s="80" t="s">
        <v>118</v>
      </c>
      <c r="F133" s="82" t="s">
        <v>0</v>
      </c>
      <c r="G133" s="82"/>
      <c r="H133" s="83" t="s">
        <v>119</v>
      </c>
    </row>
    <row r="134" spans="1:8" ht="14.25" thickBot="1" thickTop="1">
      <c r="A134" s="84"/>
      <c r="B134" s="85"/>
      <c r="C134" s="84"/>
      <c r="D134" s="84"/>
      <c r="E134" s="84"/>
      <c r="F134" s="86" t="s">
        <v>120</v>
      </c>
      <c r="G134" s="86" t="s">
        <v>121</v>
      </c>
      <c r="H134" s="87"/>
    </row>
    <row r="135" spans="1:8" ht="52.5" thickTop="1">
      <c r="A135" s="140">
        <v>4000</v>
      </c>
      <c r="B135" s="141" t="s">
        <v>185</v>
      </c>
      <c r="C135" s="141"/>
      <c r="D135" s="141"/>
      <c r="E135" s="90"/>
      <c r="F135" s="90"/>
      <c r="G135" s="90"/>
      <c r="H135" s="90"/>
    </row>
    <row r="136" spans="1:8" ht="14.25">
      <c r="A136" s="92"/>
      <c r="B136" s="2"/>
      <c r="C136" s="142"/>
      <c r="D136" s="142"/>
      <c r="E136" s="142"/>
      <c r="F136" s="142"/>
      <c r="G136" s="142"/>
      <c r="H136" s="142"/>
    </row>
    <row r="137" spans="1:8" ht="67.5">
      <c r="A137" s="143">
        <v>4101</v>
      </c>
      <c r="B137" s="144" t="s">
        <v>186</v>
      </c>
      <c r="C137" s="145">
        <v>2800000</v>
      </c>
      <c r="D137" s="145">
        <v>2098000</v>
      </c>
      <c r="E137" s="146">
        <f>SUM(F137-L137)</f>
        <v>2098000</v>
      </c>
      <c r="F137" s="146">
        <v>2098000</v>
      </c>
      <c r="G137" s="147">
        <f>SUM(F137*100/C137)</f>
        <v>74.92857142857143</v>
      </c>
      <c r="H137" s="146">
        <f>SUM(D137-F137)</f>
        <v>0</v>
      </c>
    </row>
    <row r="138" spans="1:8" ht="14.25">
      <c r="A138" s="92"/>
      <c r="B138" s="2"/>
      <c r="C138" s="3"/>
      <c r="D138" s="3"/>
      <c r="E138" s="3"/>
      <c r="F138" s="3"/>
      <c r="G138" s="142"/>
      <c r="H138" s="3"/>
    </row>
    <row r="139" spans="1:8" ht="14.25">
      <c r="A139" s="92"/>
      <c r="B139" s="2"/>
      <c r="C139" s="3"/>
      <c r="D139" s="3"/>
      <c r="E139" s="3"/>
      <c r="F139" s="3"/>
      <c r="G139" s="142"/>
      <c r="H139" s="3"/>
    </row>
    <row r="140" spans="1:8" ht="14.25">
      <c r="A140" s="92"/>
      <c r="B140" s="2"/>
      <c r="C140" s="3"/>
      <c r="D140" s="3"/>
      <c r="E140" s="3"/>
      <c r="F140" s="3"/>
      <c r="G140" s="142"/>
      <c r="H140" s="3"/>
    </row>
    <row r="141" spans="1:8" ht="14.25">
      <c r="A141" s="92"/>
      <c r="B141" s="2"/>
      <c r="C141" s="3"/>
      <c r="D141" s="3"/>
      <c r="E141" s="3"/>
      <c r="F141" s="3"/>
      <c r="G141" s="142"/>
      <c r="H141" s="3"/>
    </row>
    <row r="142" spans="1:8" ht="14.25">
      <c r="A142" s="92"/>
      <c r="B142" s="2"/>
      <c r="C142" s="3"/>
      <c r="D142" s="3"/>
      <c r="E142" s="3"/>
      <c r="F142" s="3"/>
      <c r="G142" s="142"/>
      <c r="H142" s="3"/>
    </row>
    <row r="143" spans="1:8" ht="14.25">
      <c r="A143" s="92"/>
      <c r="B143" s="2"/>
      <c r="C143" s="3"/>
      <c r="D143" s="3"/>
      <c r="E143" s="3"/>
      <c r="F143" s="3"/>
      <c r="G143" s="142"/>
      <c r="H143" s="3"/>
    </row>
    <row r="144" spans="1:8" ht="14.25">
      <c r="A144" s="92"/>
      <c r="B144" s="2"/>
      <c r="C144" s="3"/>
      <c r="D144" s="3"/>
      <c r="E144" s="3"/>
      <c r="F144" s="3"/>
      <c r="G144" s="142"/>
      <c r="H144" s="3"/>
    </row>
    <row r="145" spans="1:8" ht="14.25">
      <c r="A145" s="92"/>
      <c r="B145" s="2"/>
      <c r="C145" s="3"/>
      <c r="D145" s="3"/>
      <c r="E145" s="3"/>
      <c r="F145" s="3"/>
      <c r="G145" s="142"/>
      <c r="H145" s="3"/>
    </row>
    <row r="146" spans="1:8" ht="14.25">
      <c r="A146" s="92"/>
      <c r="B146" s="2"/>
      <c r="C146" s="3"/>
      <c r="D146" s="3"/>
      <c r="E146" s="3"/>
      <c r="F146" s="3"/>
      <c r="G146" s="142"/>
      <c r="H146" s="3"/>
    </row>
    <row r="147" spans="1:8" ht="14.25">
      <c r="A147" s="92"/>
      <c r="B147" s="2"/>
      <c r="C147" s="3"/>
      <c r="D147" s="3"/>
      <c r="E147" s="3"/>
      <c r="F147" s="3"/>
      <c r="G147" s="142"/>
      <c r="H147" s="3"/>
    </row>
    <row r="148" spans="1:8" ht="14.25">
      <c r="A148" s="92"/>
      <c r="B148" s="2"/>
      <c r="C148" s="3"/>
      <c r="D148" s="3"/>
      <c r="E148" s="3"/>
      <c r="F148" s="3"/>
      <c r="G148" s="142"/>
      <c r="H148" s="3"/>
    </row>
    <row r="149" spans="1:8" ht="14.25">
      <c r="A149" s="92"/>
      <c r="B149" s="2"/>
      <c r="C149" s="3"/>
      <c r="D149" s="3"/>
      <c r="E149" s="3"/>
      <c r="F149" s="3"/>
      <c r="G149" s="142"/>
      <c r="H149" s="3"/>
    </row>
    <row r="150" spans="1:8" ht="14.25">
      <c r="A150" s="92"/>
      <c r="B150" s="2"/>
      <c r="C150" s="3"/>
      <c r="D150" s="3"/>
      <c r="E150" s="3"/>
      <c r="F150" s="3"/>
      <c r="G150" s="142"/>
      <c r="H150" s="3"/>
    </row>
    <row r="151" spans="1:8" ht="14.25">
      <c r="A151" s="92"/>
      <c r="B151" s="2"/>
      <c r="C151" s="3"/>
      <c r="D151" s="3"/>
      <c r="E151" s="3"/>
      <c r="F151" s="3"/>
      <c r="G151" s="142"/>
      <c r="H151" s="3"/>
    </row>
    <row r="152" spans="1:8" ht="14.25">
      <c r="A152" s="92"/>
      <c r="B152" s="2"/>
      <c r="C152" s="3"/>
      <c r="D152" s="3"/>
      <c r="E152" s="3"/>
      <c r="F152" s="3"/>
      <c r="G152" s="142"/>
      <c r="H152" s="3"/>
    </row>
    <row r="153" spans="1:8" ht="15" thickBot="1">
      <c r="A153" s="98"/>
      <c r="B153" s="148"/>
      <c r="C153" s="149"/>
      <c r="D153" s="149"/>
      <c r="E153" s="149"/>
      <c r="F153" s="149"/>
      <c r="G153" s="150"/>
      <c r="H153" s="4"/>
    </row>
    <row r="154" spans="1:8" ht="15" thickBot="1" thickTop="1">
      <c r="A154" s="99"/>
      <c r="B154" s="100" t="s">
        <v>149</v>
      </c>
      <c r="C154" s="101">
        <f>SUM(C137:C153)</f>
        <v>2800000</v>
      </c>
      <c r="D154" s="101">
        <f>SUM(D137:D153)</f>
        <v>2098000</v>
      </c>
      <c r="E154" s="5">
        <f>SUM(E135:E153)</f>
        <v>2098000</v>
      </c>
      <c r="F154" s="5">
        <f>SUM(F136:F153)</f>
        <v>2098000</v>
      </c>
      <c r="G154" s="102">
        <f>SUM(F154*100/C154)</f>
        <v>74.92857142857143</v>
      </c>
      <c r="H154" s="5">
        <f>SUM(H135:H153)</f>
        <v>0</v>
      </c>
    </row>
    <row r="155" spans="1:8" ht="14.25" thickTop="1">
      <c r="A155" s="1"/>
      <c r="B155" s="1"/>
      <c r="C155" s="1"/>
      <c r="D155" s="1"/>
      <c r="E155" s="1"/>
      <c r="F155" s="1"/>
      <c r="G155" s="1"/>
      <c r="H155" s="1"/>
    </row>
    <row r="156" spans="1:8" ht="13.5">
      <c r="A156" s="1"/>
      <c r="B156" s="1"/>
      <c r="C156" s="1"/>
      <c r="D156" s="1"/>
      <c r="E156" s="1"/>
      <c r="F156" s="1"/>
      <c r="G156" s="1"/>
      <c r="H156" s="1"/>
    </row>
    <row r="157" spans="1:8" ht="13.5">
      <c r="A157" s="1"/>
      <c r="B157" s="1"/>
      <c r="C157" s="1"/>
      <c r="D157" s="1"/>
      <c r="E157" s="1"/>
      <c r="F157" s="1"/>
      <c r="G157" s="1"/>
      <c r="H157" s="1"/>
    </row>
    <row r="158" spans="1:8" ht="13.5">
      <c r="A158" s="1"/>
      <c r="B158" s="1"/>
      <c r="C158" s="1"/>
      <c r="D158" s="1"/>
      <c r="E158" s="1"/>
      <c r="F158" s="1"/>
      <c r="G158" s="1"/>
      <c r="H158" s="1"/>
    </row>
    <row r="159" spans="1:8" ht="13.5">
      <c r="A159" s="1"/>
      <c r="B159" s="1"/>
      <c r="C159" s="1"/>
      <c r="D159" s="1"/>
      <c r="E159" s="1"/>
      <c r="F159" s="1"/>
      <c r="G159" s="1"/>
      <c r="H159" s="1"/>
    </row>
    <row r="160" spans="1:8" ht="13.5">
      <c r="A160" s="1"/>
      <c r="B160" s="1"/>
      <c r="C160" s="1"/>
      <c r="D160" s="1"/>
      <c r="E160" s="1"/>
      <c r="F160" s="1"/>
      <c r="G160" s="1"/>
      <c r="H160" s="1"/>
    </row>
    <row r="161" spans="1:8" ht="13.5">
      <c r="A161" s="1"/>
      <c r="B161" s="1"/>
      <c r="C161" s="1"/>
      <c r="D161" s="1"/>
      <c r="E161" s="1"/>
      <c r="F161" s="1"/>
      <c r="G161" s="1"/>
      <c r="H161" s="1"/>
    </row>
    <row r="162" spans="1:8" ht="13.5">
      <c r="A162" s="1"/>
      <c r="B162" s="1"/>
      <c r="C162" s="1"/>
      <c r="D162" s="1"/>
      <c r="E162" s="1"/>
      <c r="F162" s="1"/>
      <c r="G162" s="1"/>
      <c r="H162" s="1"/>
    </row>
    <row r="163" spans="1:8" ht="13.5">
      <c r="A163" s="1"/>
      <c r="B163" s="1"/>
      <c r="C163" s="1"/>
      <c r="D163" s="1"/>
      <c r="E163" s="1"/>
      <c r="F163" s="1"/>
      <c r="G163" s="1"/>
      <c r="H163" s="1"/>
    </row>
    <row r="164" spans="1:8" ht="13.5">
      <c r="A164" s="1"/>
      <c r="B164" s="1"/>
      <c r="C164" s="1"/>
      <c r="D164" s="1"/>
      <c r="E164" s="1"/>
      <c r="F164" s="1"/>
      <c r="G164" s="1"/>
      <c r="H164" s="1"/>
    </row>
    <row r="165" spans="1:8" ht="13.5">
      <c r="A165" s="1"/>
      <c r="B165" s="1"/>
      <c r="C165" s="1"/>
      <c r="D165" s="1"/>
      <c r="E165" s="1"/>
      <c r="F165" s="1"/>
      <c r="G165" s="1"/>
      <c r="H165" s="1"/>
    </row>
    <row r="166" spans="1:8" ht="13.5">
      <c r="A166" s="1"/>
      <c r="B166" s="1"/>
      <c r="C166" s="1"/>
      <c r="D166" s="1"/>
      <c r="E166" s="1"/>
      <c r="F166" s="1"/>
      <c r="G166" s="1"/>
      <c r="H166" s="9" t="s">
        <v>150</v>
      </c>
    </row>
    <row r="167" spans="1:8" ht="15">
      <c r="A167" s="75" t="s">
        <v>3</v>
      </c>
      <c r="B167" s="75"/>
      <c r="C167" s="75"/>
      <c r="D167" s="75"/>
      <c r="E167" s="75"/>
      <c r="F167" s="75"/>
      <c r="G167" s="75"/>
      <c r="H167" s="75"/>
    </row>
    <row r="168" spans="1:8" ht="13.5">
      <c r="A168" s="78" t="s">
        <v>113</v>
      </c>
      <c r="B168" s="78"/>
      <c r="C168" s="78"/>
      <c r="D168" s="78"/>
      <c r="E168" s="78"/>
      <c r="F168" s="78"/>
      <c r="G168" s="78"/>
      <c r="H168" s="78"/>
    </row>
    <row r="169" spans="1:8" ht="13.5">
      <c r="A169" s="78"/>
      <c r="B169" s="78"/>
      <c r="C169" s="78"/>
      <c r="D169" s="78"/>
      <c r="E169" s="78"/>
      <c r="F169" s="78"/>
      <c r="G169" s="78"/>
      <c r="H169" s="78"/>
    </row>
    <row r="170" spans="1:8" ht="13.5">
      <c r="A170" s="79"/>
      <c r="B170" s="79"/>
      <c r="C170" s="79"/>
      <c r="D170" s="79"/>
      <c r="E170" s="79"/>
      <c r="F170" s="79"/>
      <c r="G170" s="1"/>
      <c r="H170" s="79"/>
    </row>
    <row r="171" spans="1:8" ht="14.25" thickBot="1">
      <c r="A171" s="79"/>
      <c r="B171" s="79"/>
      <c r="C171" s="79"/>
      <c r="D171" s="79"/>
      <c r="E171" s="79"/>
      <c r="F171" s="79"/>
      <c r="G171" s="79"/>
      <c r="H171" s="79"/>
    </row>
    <row r="172" spans="1:8" ht="14.25" thickBot="1" thickTop="1">
      <c r="A172" s="80" t="s">
        <v>114</v>
      </c>
      <c r="B172" s="81" t="s">
        <v>115</v>
      </c>
      <c r="C172" s="80" t="s">
        <v>116</v>
      </c>
      <c r="D172" s="80" t="s">
        <v>117</v>
      </c>
      <c r="E172" s="80" t="s">
        <v>118</v>
      </c>
      <c r="F172" s="82" t="s">
        <v>0</v>
      </c>
      <c r="G172" s="82"/>
      <c r="H172" s="83" t="s">
        <v>119</v>
      </c>
    </row>
    <row r="173" spans="1:8" ht="14.25" thickBot="1" thickTop="1">
      <c r="A173" s="84"/>
      <c r="B173" s="85"/>
      <c r="C173" s="84"/>
      <c r="D173" s="84"/>
      <c r="E173" s="84"/>
      <c r="F173" s="86" t="s">
        <v>120</v>
      </c>
      <c r="G173" s="86" t="s">
        <v>121</v>
      </c>
      <c r="H173" s="87"/>
    </row>
    <row r="174" spans="1:8" ht="15" thickTop="1">
      <c r="A174" s="88">
        <v>5000</v>
      </c>
      <c r="B174" s="89" t="s">
        <v>187</v>
      </c>
      <c r="C174" s="89"/>
      <c r="D174" s="89"/>
      <c r="E174" s="90"/>
      <c r="F174" s="90"/>
      <c r="G174" s="90"/>
      <c r="H174" s="90"/>
    </row>
    <row r="175" spans="1:8" ht="14.25">
      <c r="A175" s="92"/>
      <c r="B175" s="2"/>
      <c r="C175" s="2"/>
      <c r="D175" s="2"/>
      <c r="E175" s="142"/>
      <c r="F175" s="142"/>
      <c r="G175" s="142"/>
      <c r="H175" s="142"/>
    </row>
    <row r="176" spans="1:8" ht="14.25">
      <c r="A176" s="92">
        <v>5101</v>
      </c>
      <c r="B176" s="2" t="s">
        <v>188</v>
      </c>
      <c r="C176" s="3">
        <v>300000</v>
      </c>
      <c r="D176" s="3">
        <v>65005</v>
      </c>
      <c r="E176" s="3">
        <f aca="true" t="shared" si="9" ref="E176:E183">SUM(F176-L176)</f>
        <v>65004.88</v>
      </c>
      <c r="F176" s="3">
        <v>65004.88</v>
      </c>
      <c r="G176" s="93">
        <f>SUM(F176*100/C176)</f>
        <v>21.668293333333335</v>
      </c>
      <c r="H176" s="3">
        <f>SUM(D176-F176)</f>
        <v>0.12000000000261934</v>
      </c>
    </row>
    <row r="177" spans="1:8" ht="14.25">
      <c r="A177" s="92">
        <v>5102</v>
      </c>
      <c r="B177" s="2" t="s">
        <v>189</v>
      </c>
      <c r="C177" s="3">
        <v>170000</v>
      </c>
      <c r="D177" s="3">
        <v>0</v>
      </c>
      <c r="E177" s="3">
        <f t="shared" si="9"/>
        <v>0</v>
      </c>
      <c r="F177" s="3">
        <v>0</v>
      </c>
      <c r="G177" s="93">
        <f>SUM(F177*100/C177)</f>
        <v>0</v>
      </c>
      <c r="H177" s="3">
        <f aca="true" t="shared" si="10" ref="H177:H183">SUM(D177-F177)</f>
        <v>0</v>
      </c>
    </row>
    <row r="178" spans="1:8" ht="14.25">
      <c r="A178" s="92">
        <v>5103</v>
      </c>
      <c r="B178" s="2" t="s">
        <v>190</v>
      </c>
      <c r="C178" s="3">
        <v>0</v>
      </c>
      <c r="D178" s="3">
        <v>0</v>
      </c>
      <c r="E178" s="3">
        <f t="shared" si="9"/>
        <v>0</v>
      </c>
      <c r="F178" s="3">
        <v>0</v>
      </c>
      <c r="G178" s="93"/>
      <c r="H178" s="3">
        <f t="shared" si="10"/>
        <v>0</v>
      </c>
    </row>
    <row r="179" spans="1:8" ht="14.25">
      <c r="A179" s="92">
        <v>5104</v>
      </c>
      <c r="B179" s="2" t="s">
        <v>191</v>
      </c>
      <c r="C179" s="3">
        <v>0</v>
      </c>
      <c r="D179" s="3">
        <v>0</v>
      </c>
      <c r="E179" s="3">
        <f t="shared" si="9"/>
        <v>0</v>
      </c>
      <c r="F179" s="3">
        <v>0</v>
      </c>
      <c r="G179" s="93"/>
      <c r="H179" s="3">
        <f t="shared" si="10"/>
        <v>0</v>
      </c>
    </row>
    <row r="180" spans="1:8" ht="81">
      <c r="A180" s="143">
        <v>5204</v>
      </c>
      <c r="B180" s="144" t="s">
        <v>192</v>
      </c>
      <c r="C180" s="146">
        <v>0</v>
      </c>
      <c r="D180" s="146">
        <v>0</v>
      </c>
      <c r="E180" s="3">
        <f t="shared" si="9"/>
        <v>0</v>
      </c>
      <c r="F180" s="3">
        <v>0</v>
      </c>
      <c r="G180" s="93"/>
      <c r="H180" s="3">
        <f t="shared" si="10"/>
        <v>0</v>
      </c>
    </row>
    <row r="181" spans="1:8" ht="40.5">
      <c r="A181" s="143">
        <v>5206</v>
      </c>
      <c r="B181" s="144" t="s">
        <v>193</v>
      </c>
      <c r="C181" s="3">
        <v>0</v>
      </c>
      <c r="D181" s="3">
        <v>0</v>
      </c>
      <c r="E181" s="3">
        <f t="shared" si="9"/>
        <v>0</v>
      </c>
      <c r="F181" s="3">
        <v>0</v>
      </c>
      <c r="G181" s="93"/>
      <c r="H181" s="3">
        <f t="shared" si="10"/>
        <v>0</v>
      </c>
    </row>
    <row r="182" spans="1:8" ht="14.25">
      <c r="A182" s="92">
        <v>5301</v>
      </c>
      <c r="B182" s="2" t="s">
        <v>194</v>
      </c>
      <c r="C182" s="3">
        <v>0</v>
      </c>
      <c r="D182" s="3">
        <v>0</v>
      </c>
      <c r="E182" s="3">
        <f t="shared" si="9"/>
        <v>0</v>
      </c>
      <c r="F182" s="3">
        <v>0</v>
      </c>
      <c r="G182" s="93"/>
      <c r="H182" s="3">
        <f t="shared" si="10"/>
        <v>0</v>
      </c>
    </row>
    <row r="183" spans="1:8" ht="14.25">
      <c r="A183" s="92">
        <v>5502</v>
      </c>
      <c r="B183" s="2" t="s">
        <v>195</v>
      </c>
      <c r="C183" s="3">
        <v>0</v>
      </c>
      <c r="D183" s="3">
        <v>0</v>
      </c>
      <c r="E183" s="3">
        <f t="shared" si="9"/>
        <v>0</v>
      </c>
      <c r="F183" s="3">
        <v>0</v>
      </c>
      <c r="G183" s="93"/>
      <c r="H183" s="3">
        <f t="shared" si="10"/>
        <v>0</v>
      </c>
    </row>
    <row r="184" spans="1:8" ht="14.25">
      <c r="A184" s="92"/>
      <c r="B184" s="2"/>
      <c r="C184" s="3"/>
      <c r="D184" s="3"/>
      <c r="E184" s="3"/>
      <c r="F184" s="3"/>
      <c r="G184" s="93"/>
      <c r="H184" s="3"/>
    </row>
    <row r="185" spans="1:8" ht="14.25">
      <c r="A185" s="92"/>
      <c r="B185" s="2"/>
      <c r="C185" s="3"/>
      <c r="D185" s="3"/>
      <c r="E185" s="3"/>
      <c r="F185" s="3"/>
      <c r="G185" s="93"/>
      <c r="H185" s="3"/>
    </row>
    <row r="186" spans="1:8" ht="15" thickBot="1">
      <c r="A186" s="98"/>
      <c r="B186" s="148"/>
      <c r="C186" s="149"/>
      <c r="D186" s="149"/>
      <c r="E186" s="3"/>
      <c r="F186" s="149"/>
      <c r="G186" s="151"/>
      <c r="H186" s="4"/>
    </row>
    <row r="187" spans="1:8" ht="15" thickBot="1" thickTop="1">
      <c r="A187" s="99"/>
      <c r="B187" s="100" t="s">
        <v>149</v>
      </c>
      <c r="C187" s="101">
        <f>SUM(C176:C186)</f>
        <v>470000</v>
      </c>
      <c r="D187" s="101">
        <f>SUM(D176:D186)</f>
        <v>65005</v>
      </c>
      <c r="E187" s="5">
        <f>SUM(E176:E186)</f>
        <v>65004.88</v>
      </c>
      <c r="F187" s="5">
        <f>SUM(F176:F186)</f>
        <v>65004.88</v>
      </c>
      <c r="G187" s="102">
        <f>SUM(F187*100/C187)</f>
        <v>13.830825531914893</v>
      </c>
      <c r="H187" s="5">
        <f>SUM(H176:H186)</f>
        <v>0.12000000000261934</v>
      </c>
    </row>
    <row r="188" spans="1:8" ht="13.5" thickTop="1">
      <c r="A188" s="107"/>
      <c r="B188" s="130"/>
      <c r="C188" s="131"/>
      <c r="D188" s="131"/>
      <c r="E188" s="131"/>
      <c r="F188" s="152"/>
      <c r="G188" s="153"/>
      <c r="H188" s="152"/>
    </row>
    <row r="189" spans="1:8" ht="12.75">
      <c r="A189" s="107"/>
      <c r="B189" s="130"/>
      <c r="C189" s="131"/>
      <c r="D189" s="131"/>
      <c r="E189" s="131"/>
      <c r="F189" s="152"/>
      <c r="G189" s="153"/>
      <c r="H189" s="152"/>
    </row>
    <row r="190" spans="1:8" ht="12.75">
      <c r="A190" s="107"/>
      <c r="B190" s="130"/>
      <c r="C190" s="131"/>
      <c r="D190" s="131"/>
      <c r="E190" s="131"/>
      <c r="F190" s="152"/>
      <c r="G190" s="153"/>
      <c r="H190" s="152"/>
    </row>
    <row r="191" spans="1:8" ht="13.5" thickBot="1">
      <c r="A191" s="107"/>
      <c r="B191" s="130"/>
      <c r="C191" s="131"/>
      <c r="D191" s="131"/>
      <c r="E191" s="131"/>
      <c r="F191" s="152"/>
      <c r="G191" s="153"/>
      <c r="H191" s="152"/>
    </row>
    <row r="192" spans="1:8" ht="15" thickBot="1" thickTop="1">
      <c r="A192" s="99"/>
      <c r="B192" s="100" t="s">
        <v>149</v>
      </c>
      <c r="C192" s="101">
        <f>SUM(C35,C65,C117,C154,C187)</f>
        <v>21223088.19</v>
      </c>
      <c r="D192" s="101">
        <f>SUM(D35,D65,D117,D154,D187)</f>
        <v>26861830.560000002</v>
      </c>
      <c r="E192" s="101">
        <f>SUM(E35,E65,E117,E154,E187)</f>
        <v>26943528.68</v>
      </c>
      <c r="F192" s="101">
        <f>SUM(F35,F65,F117,F154,F187)</f>
        <v>26943528.68</v>
      </c>
      <c r="G192" s="102">
        <f>SUM(F192*100/C192)</f>
        <v>126.9538553427648</v>
      </c>
      <c r="H192" s="101">
        <f>SUM(H35,H65,H117,H154,H187)</f>
        <v>-81698.11999999985</v>
      </c>
    </row>
    <row r="193" spans="1:8" ht="14.25" thickTop="1">
      <c r="A193" s="1"/>
      <c r="B193" s="1"/>
      <c r="C193" s="1"/>
      <c r="D193" s="1"/>
      <c r="E193" s="1"/>
      <c r="F193" s="1"/>
      <c r="G193" s="1"/>
      <c r="H193" s="1"/>
    </row>
    <row r="194" spans="1:8" ht="13.5">
      <c r="A194" s="1"/>
      <c r="B194" s="1"/>
      <c r="C194" s="1"/>
      <c r="D194" s="1"/>
      <c r="E194" s="1"/>
      <c r="F194" s="1"/>
      <c r="G194" s="1"/>
      <c r="H194" s="1"/>
    </row>
    <row r="195" spans="1:8" ht="13.5">
      <c r="A195" s="1"/>
      <c r="B195" s="1"/>
      <c r="C195" s="1"/>
      <c r="D195" s="154"/>
      <c r="E195" s="154"/>
      <c r="F195" s="154"/>
      <c r="G195" s="1"/>
      <c r="H195" s="1"/>
    </row>
    <row r="196" spans="1:8" ht="13.5">
      <c r="A196" s="1"/>
      <c r="B196" s="1"/>
      <c r="C196" s="1"/>
      <c r="D196" s="1"/>
      <c r="E196" s="1"/>
      <c r="F196" s="1"/>
      <c r="G196" s="1"/>
      <c r="H196" s="1"/>
    </row>
    <row r="197" spans="1:8" ht="13.5">
      <c r="A197" s="1"/>
      <c r="B197" s="1"/>
      <c r="C197" s="1"/>
      <c r="D197" s="1"/>
      <c r="E197" s="1"/>
      <c r="F197" s="1"/>
      <c r="G197" s="1"/>
      <c r="H197" s="1"/>
    </row>
    <row r="198" spans="1:8" ht="13.5">
      <c r="A198" s="1"/>
      <c r="B198" s="1"/>
      <c r="C198" s="1"/>
      <c r="D198" s="1"/>
      <c r="E198" s="1"/>
      <c r="F198" s="1"/>
      <c r="G198" s="1"/>
      <c r="H198" s="1"/>
    </row>
    <row r="199" spans="1:8" ht="13.5">
      <c r="A199" s="1"/>
      <c r="B199" s="1"/>
      <c r="C199" s="1"/>
      <c r="D199" s="1"/>
      <c r="E199" s="1"/>
      <c r="F199" s="1"/>
      <c r="G199" s="1"/>
      <c r="H199" s="1"/>
    </row>
    <row r="200" spans="1:8" ht="13.5">
      <c r="A200" s="1"/>
      <c r="B200" s="1"/>
      <c r="C200" s="1"/>
      <c r="D200" s="1"/>
      <c r="E200" s="1"/>
      <c r="F200" s="1"/>
      <c r="G200" s="1"/>
      <c r="H200" s="1"/>
    </row>
    <row r="201" spans="1:8" ht="13.5">
      <c r="A201" s="1"/>
      <c r="B201" s="1"/>
      <c r="C201" s="1"/>
      <c r="D201" s="1"/>
      <c r="E201" s="1"/>
      <c r="F201" s="1"/>
      <c r="G201" s="1"/>
      <c r="H201" s="1"/>
    </row>
  </sheetData>
  <mergeCells count="50">
    <mergeCell ref="A167:H167"/>
    <mergeCell ref="A168:H168"/>
    <mergeCell ref="A169:H169"/>
    <mergeCell ref="A172:A173"/>
    <mergeCell ref="B172:B173"/>
    <mergeCell ref="C172:C173"/>
    <mergeCell ref="D172:D173"/>
    <mergeCell ref="E172:E173"/>
    <mergeCell ref="F172:G172"/>
    <mergeCell ref="H172:H173"/>
    <mergeCell ref="A128:H128"/>
    <mergeCell ref="A129:H129"/>
    <mergeCell ref="A130:H130"/>
    <mergeCell ref="A133:A134"/>
    <mergeCell ref="B133:B134"/>
    <mergeCell ref="C133:C134"/>
    <mergeCell ref="D133:D134"/>
    <mergeCell ref="E133:E134"/>
    <mergeCell ref="F133:G133"/>
    <mergeCell ref="H133:H134"/>
    <mergeCell ref="A85:H85"/>
    <mergeCell ref="A86:H86"/>
    <mergeCell ref="A87:H87"/>
    <mergeCell ref="A90:A91"/>
    <mergeCell ref="B90:B91"/>
    <mergeCell ref="C90:C91"/>
    <mergeCell ref="D90:D91"/>
    <mergeCell ref="E90:E91"/>
    <mergeCell ref="F90:G90"/>
    <mergeCell ref="H90:H91"/>
    <mergeCell ref="A45:H45"/>
    <mergeCell ref="A46:H46"/>
    <mergeCell ref="A47:H47"/>
    <mergeCell ref="A51:A52"/>
    <mergeCell ref="B51:B52"/>
    <mergeCell ref="C51:C52"/>
    <mergeCell ref="D51:D52"/>
    <mergeCell ref="E51:E52"/>
    <mergeCell ref="F51:G51"/>
    <mergeCell ref="H51:H52"/>
    <mergeCell ref="A1:H1"/>
    <mergeCell ref="A2:H2"/>
    <mergeCell ref="A3:H3"/>
    <mergeCell ref="A6:A7"/>
    <mergeCell ref="B6:B7"/>
    <mergeCell ref="C6:C7"/>
    <mergeCell ref="D6:D7"/>
    <mergeCell ref="E6:E7"/>
    <mergeCell ref="F6:G6"/>
    <mergeCell ref="H6:H7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8"/>
  <sheetViews>
    <sheetView workbookViewId="0" topLeftCell="A43">
      <selection activeCell="D62" sqref="D62"/>
    </sheetView>
  </sheetViews>
  <sheetFormatPr defaultColWidth="11.421875" defaultRowHeight="12.75"/>
  <cols>
    <col min="1" max="1" width="0.71875" style="0" customWidth="1"/>
    <col min="2" max="2" width="12.8515625" style="0" customWidth="1"/>
    <col min="3" max="3" width="11.28125" style="0" customWidth="1"/>
    <col min="4" max="4" width="58.421875" style="0" customWidth="1"/>
    <col min="5" max="5" width="12.00390625" style="0" customWidth="1"/>
    <col min="6" max="7" width="11.7109375" style="0" bestFit="1" customWidth="1"/>
  </cols>
  <sheetData>
    <row r="1" spans="4:5" ht="12.75">
      <c r="D1" s="77" t="s">
        <v>26</v>
      </c>
      <c r="E1" s="77"/>
    </row>
    <row r="2" spans="1:5" ht="18">
      <c r="A2" s="76" t="s">
        <v>23</v>
      </c>
      <c r="B2" s="76"/>
      <c r="C2" s="76"/>
      <c r="D2" s="76"/>
      <c r="E2" s="76"/>
    </row>
    <row r="3" spans="1:5" ht="12.75">
      <c r="A3" s="28" t="s">
        <v>3</v>
      </c>
      <c r="B3" s="28"/>
      <c r="C3" s="28"/>
      <c r="D3" s="28"/>
      <c r="E3" s="28"/>
    </row>
    <row r="4" spans="1:5" ht="12.75">
      <c r="A4" s="28" t="s">
        <v>4</v>
      </c>
      <c r="B4" s="28"/>
      <c r="C4" s="28"/>
      <c r="D4" s="28"/>
      <c r="E4" s="28"/>
    </row>
    <row r="5" spans="1:5" ht="12.75">
      <c r="A5" s="28" t="s">
        <v>27</v>
      </c>
      <c r="B5" s="28"/>
      <c r="C5" s="28"/>
      <c r="D5" s="28"/>
      <c r="E5" s="28"/>
    </row>
    <row r="6" spans="1:5" ht="12.75">
      <c r="A6" s="28"/>
      <c r="B6" s="28"/>
      <c r="C6" s="28"/>
      <c r="D6" s="28"/>
      <c r="E6" s="28"/>
    </row>
    <row r="7" spans="1:5" ht="12.75">
      <c r="A7" s="28" t="s">
        <v>44</v>
      </c>
      <c r="B7" s="28"/>
      <c r="C7" s="28"/>
      <c r="D7" s="28"/>
      <c r="E7" s="28"/>
    </row>
    <row r="9" spans="2:5" s="50" customFormat="1" ht="22.5">
      <c r="B9" s="35" t="s">
        <v>28</v>
      </c>
      <c r="C9" s="51" t="s">
        <v>30</v>
      </c>
      <c r="D9" s="52" t="s">
        <v>6</v>
      </c>
      <c r="E9" s="35" t="s">
        <v>29</v>
      </c>
    </row>
    <row r="10" spans="2:5" s="50" customFormat="1" ht="12.75">
      <c r="B10" s="41">
        <v>40108</v>
      </c>
      <c r="C10" s="43" t="s">
        <v>34</v>
      </c>
      <c r="D10" s="53" t="s">
        <v>42</v>
      </c>
      <c r="E10" s="48">
        <v>256976.65</v>
      </c>
    </row>
    <row r="11" spans="2:5" s="45" customFormat="1" ht="12.75">
      <c r="B11" s="42">
        <v>40116</v>
      </c>
      <c r="C11" s="44" t="s">
        <v>35</v>
      </c>
      <c r="D11" s="53" t="s">
        <v>43</v>
      </c>
      <c r="E11" s="48">
        <v>256976.65</v>
      </c>
    </row>
    <row r="12" spans="2:5" s="45" customFormat="1" ht="12.75">
      <c r="B12" s="42">
        <v>40135</v>
      </c>
      <c r="C12" s="44" t="s">
        <v>36</v>
      </c>
      <c r="D12" s="53" t="s">
        <v>39</v>
      </c>
      <c r="E12" s="48">
        <v>256976.65</v>
      </c>
    </row>
    <row r="13" spans="2:5" s="45" customFormat="1" ht="12.75">
      <c r="B13" s="42">
        <v>40147</v>
      </c>
      <c r="C13" s="44" t="s">
        <v>37</v>
      </c>
      <c r="D13" s="53" t="s">
        <v>40</v>
      </c>
      <c r="E13" s="48">
        <v>256976.65</v>
      </c>
    </row>
    <row r="14" spans="2:6" s="45" customFormat="1" ht="12.75">
      <c r="B14" s="42">
        <v>40165</v>
      </c>
      <c r="C14" s="44" t="s">
        <v>38</v>
      </c>
      <c r="D14" s="53" t="s">
        <v>41</v>
      </c>
      <c r="E14" s="48">
        <v>256974.75</v>
      </c>
      <c r="F14" s="56"/>
    </row>
    <row r="15" spans="2:6" s="45" customFormat="1" ht="12.75">
      <c r="B15" s="42"/>
      <c r="C15" s="44"/>
      <c r="D15" s="53"/>
      <c r="E15" s="48"/>
      <c r="F15" s="56"/>
    </row>
    <row r="16" spans="2:6" s="45" customFormat="1" ht="12.75">
      <c r="B16" s="42">
        <v>40099</v>
      </c>
      <c r="C16" s="44" t="s">
        <v>45</v>
      </c>
      <c r="D16" s="53" t="s">
        <v>69</v>
      </c>
      <c r="E16" s="48">
        <v>90482.53</v>
      </c>
      <c r="F16" s="56"/>
    </row>
    <row r="17" spans="2:6" s="45" customFormat="1" ht="12.75">
      <c r="B17" s="42">
        <v>40099</v>
      </c>
      <c r="C17" s="44" t="s">
        <v>46</v>
      </c>
      <c r="D17" s="53" t="s">
        <v>70</v>
      </c>
      <c r="E17" s="48">
        <v>152783.2</v>
      </c>
      <c r="F17" s="56"/>
    </row>
    <row r="18" spans="2:5" s="45" customFormat="1" ht="12.75">
      <c r="B18" s="42">
        <v>40115</v>
      </c>
      <c r="C18" s="44" t="s">
        <v>47</v>
      </c>
      <c r="D18" s="53" t="s">
        <v>71</v>
      </c>
      <c r="E18" s="48">
        <v>81248.36</v>
      </c>
    </row>
    <row r="19" spans="2:5" ht="12.75">
      <c r="B19" s="42">
        <v>40115</v>
      </c>
      <c r="C19" s="47" t="s">
        <v>48</v>
      </c>
      <c r="D19" s="53" t="s">
        <v>72</v>
      </c>
      <c r="E19" s="48">
        <v>134533.48</v>
      </c>
    </row>
    <row r="20" spans="2:5" s="45" customFormat="1" ht="12.75">
      <c r="B20" s="42">
        <v>40121</v>
      </c>
      <c r="C20" s="44" t="s">
        <v>49</v>
      </c>
      <c r="D20" s="53" t="s">
        <v>73</v>
      </c>
      <c r="E20" s="48">
        <v>28022.22</v>
      </c>
    </row>
    <row r="21" spans="2:5" ht="12.75">
      <c r="B21" s="46">
        <v>40128</v>
      </c>
      <c r="C21" s="49" t="s">
        <v>50</v>
      </c>
      <c r="D21" s="53" t="s">
        <v>74</v>
      </c>
      <c r="E21" s="48">
        <v>70827.92</v>
      </c>
    </row>
    <row r="22" spans="2:5" s="45" customFormat="1" ht="12.75">
      <c r="B22" s="46">
        <v>40128</v>
      </c>
      <c r="C22" s="49" t="s">
        <v>51</v>
      </c>
      <c r="D22" s="53" t="s">
        <v>75</v>
      </c>
      <c r="E22" s="48">
        <v>166545.42</v>
      </c>
    </row>
    <row r="23" spans="2:5" ht="12.75">
      <c r="B23" s="46">
        <v>40142</v>
      </c>
      <c r="C23" s="47" t="s">
        <v>52</v>
      </c>
      <c r="D23" s="53" t="s">
        <v>76</v>
      </c>
      <c r="E23" s="48">
        <v>70827.92</v>
      </c>
    </row>
    <row r="24" spans="2:5" ht="12.75">
      <c r="B24" s="46">
        <v>40142</v>
      </c>
      <c r="C24" s="47" t="s">
        <v>53</v>
      </c>
      <c r="D24" s="53" t="s">
        <v>77</v>
      </c>
      <c r="E24" s="48">
        <v>146735.08</v>
      </c>
    </row>
    <row r="25" spans="2:5" ht="12.75">
      <c r="B25" s="46">
        <v>40142</v>
      </c>
      <c r="C25" s="47" t="s">
        <v>54</v>
      </c>
      <c r="D25" s="53" t="s">
        <v>78</v>
      </c>
      <c r="E25" s="48">
        <v>125238.64</v>
      </c>
    </row>
    <row r="26" spans="2:5" ht="12.75">
      <c r="B26" s="46">
        <v>40142</v>
      </c>
      <c r="C26" s="47" t="s">
        <v>55</v>
      </c>
      <c r="D26" s="53" t="s">
        <v>79</v>
      </c>
      <c r="E26" s="48">
        <v>119466.97</v>
      </c>
    </row>
    <row r="27" spans="2:5" ht="12.75">
      <c r="B27" s="46">
        <v>40136</v>
      </c>
      <c r="C27" s="47" t="s">
        <v>56</v>
      </c>
      <c r="D27" s="53" t="s">
        <v>73</v>
      </c>
      <c r="E27" s="48">
        <v>28022.22</v>
      </c>
    </row>
    <row r="28" spans="2:5" ht="12.75">
      <c r="B28" s="46">
        <v>40151</v>
      </c>
      <c r="C28" s="47" t="s">
        <v>57</v>
      </c>
      <c r="D28" s="53" t="s">
        <v>73</v>
      </c>
      <c r="E28" s="48">
        <v>39794.12</v>
      </c>
    </row>
    <row r="29" spans="2:5" ht="12.75">
      <c r="B29" s="46">
        <v>40157</v>
      </c>
      <c r="C29" s="47" t="s">
        <v>58</v>
      </c>
      <c r="D29" s="53" t="s">
        <v>80</v>
      </c>
      <c r="E29" s="48">
        <v>55630.85</v>
      </c>
    </row>
    <row r="30" spans="2:7" ht="12.75">
      <c r="B30" s="46">
        <v>40157</v>
      </c>
      <c r="C30" s="47" t="s">
        <v>59</v>
      </c>
      <c r="D30" s="53" t="s">
        <v>81</v>
      </c>
      <c r="E30" s="48">
        <v>133471.46</v>
      </c>
      <c r="F30" s="27"/>
      <c r="G30" s="27"/>
    </row>
    <row r="31" spans="2:7" ht="12.75">
      <c r="B31" s="46">
        <v>40157</v>
      </c>
      <c r="C31" s="47" t="s">
        <v>60</v>
      </c>
      <c r="D31" s="53" t="s">
        <v>84</v>
      </c>
      <c r="E31" s="48">
        <v>34632.23</v>
      </c>
      <c r="F31" s="27"/>
      <c r="G31" s="27"/>
    </row>
    <row r="32" spans="2:7" ht="12.75">
      <c r="B32" s="46">
        <v>40157</v>
      </c>
      <c r="C32" s="47" t="s">
        <v>61</v>
      </c>
      <c r="D32" s="53" t="s">
        <v>85</v>
      </c>
      <c r="E32" s="48">
        <v>20655.07</v>
      </c>
      <c r="F32" s="27"/>
      <c r="G32" s="27"/>
    </row>
    <row r="33" spans="2:7" ht="12.75">
      <c r="B33" s="46">
        <v>40157</v>
      </c>
      <c r="C33" s="47" t="s">
        <v>62</v>
      </c>
      <c r="D33" s="53" t="s">
        <v>86</v>
      </c>
      <c r="E33" s="48">
        <v>40698.79</v>
      </c>
      <c r="F33" s="27"/>
      <c r="G33" s="27"/>
    </row>
    <row r="34" spans="2:7" ht="12.75">
      <c r="B34" s="46">
        <v>40157</v>
      </c>
      <c r="C34" s="47" t="s">
        <v>63</v>
      </c>
      <c r="D34" s="53" t="s">
        <v>87</v>
      </c>
      <c r="E34" s="48">
        <v>36669.7</v>
      </c>
      <c r="F34" s="27"/>
      <c r="G34" s="27"/>
    </row>
    <row r="35" spans="2:7" ht="12.75">
      <c r="B35" s="46">
        <v>40164</v>
      </c>
      <c r="C35" s="47" t="s">
        <v>64</v>
      </c>
      <c r="D35" s="53" t="s">
        <v>88</v>
      </c>
      <c r="E35" s="48">
        <v>32487.26</v>
      </c>
      <c r="F35" s="27"/>
      <c r="G35" s="27"/>
    </row>
    <row r="36" spans="2:7" ht="12.75">
      <c r="B36" s="46">
        <v>40164</v>
      </c>
      <c r="C36" s="47" t="s">
        <v>65</v>
      </c>
      <c r="D36" s="53" t="s">
        <v>89</v>
      </c>
      <c r="E36" s="48">
        <v>292532.73</v>
      </c>
      <c r="F36" s="27"/>
      <c r="G36" s="27"/>
    </row>
    <row r="37" spans="2:7" ht="12.75">
      <c r="B37" s="46">
        <v>40164</v>
      </c>
      <c r="C37" s="47" t="s">
        <v>66</v>
      </c>
      <c r="D37" s="53" t="s">
        <v>90</v>
      </c>
      <c r="E37" s="48">
        <v>92820.45</v>
      </c>
      <c r="F37" s="27"/>
      <c r="G37" s="27"/>
    </row>
    <row r="38" spans="2:7" ht="12.75">
      <c r="B38" s="46">
        <v>40175</v>
      </c>
      <c r="C38" s="47" t="s">
        <v>67</v>
      </c>
      <c r="D38" s="53" t="s">
        <v>82</v>
      </c>
      <c r="E38" s="48">
        <v>81075.89</v>
      </c>
      <c r="F38" s="27"/>
      <c r="G38" s="27"/>
    </row>
    <row r="39" spans="2:7" ht="12.75">
      <c r="B39" s="46">
        <v>40175</v>
      </c>
      <c r="C39" s="47" t="s">
        <v>68</v>
      </c>
      <c r="D39" s="53" t="s">
        <v>83</v>
      </c>
      <c r="E39" s="48">
        <v>165713.33</v>
      </c>
      <c r="F39" s="27"/>
      <c r="G39" s="27"/>
    </row>
    <row r="40" spans="2:7" ht="12.75">
      <c r="B40" s="46"/>
      <c r="C40" s="47"/>
      <c r="D40" s="53"/>
      <c r="E40" s="48"/>
      <c r="F40" s="27"/>
      <c r="G40" s="27"/>
    </row>
    <row r="41" spans="2:5" ht="12.75">
      <c r="B41" s="46">
        <v>40088</v>
      </c>
      <c r="C41" s="47" t="s">
        <v>91</v>
      </c>
      <c r="D41" s="54" t="s">
        <v>99</v>
      </c>
      <c r="E41" s="48">
        <v>74362.85</v>
      </c>
    </row>
    <row r="42" spans="2:5" ht="12.75">
      <c r="B42" s="46">
        <v>40107</v>
      </c>
      <c r="C42" s="47" t="s">
        <v>92</v>
      </c>
      <c r="D42" s="54" t="s">
        <v>100</v>
      </c>
      <c r="E42" s="48">
        <v>87615.65</v>
      </c>
    </row>
    <row r="43" spans="2:5" ht="12.75">
      <c r="B43" s="46">
        <v>40130</v>
      </c>
      <c r="C43" s="47" t="s">
        <v>93</v>
      </c>
      <c r="D43" s="54" t="s">
        <v>101</v>
      </c>
      <c r="E43" s="48">
        <v>87677.01</v>
      </c>
    </row>
    <row r="44" spans="2:5" ht="12.75">
      <c r="B44" s="36">
        <v>40130</v>
      </c>
      <c r="C44" s="37" t="s">
        <v>94</v>
      </c>
      <c r="D44" s="54" t="s">
        <v>102</v>
      </c>
      <c r="E44" s="48">
        <v>90796.81</v>
      </c>
    </row>
    <row r="45" spans="2:6" ht="12.75">
      <c r="B45" s="46">
        <v>40143</v>
      </c>
      <c r="C45" s="47" t="s">
        <v>95</v>
      </c>
      <c r="D45" s="54" t="s">
        <v>103</v>
      </c>
      <c r="E45" s="48">
        <v>83249.31</v>
      </c>
      <c r="F45" s="27"/>
    </row>
    <row r="46" spans="2:6" ht="12.75">
      <c r="B46" s="36">
        <v>40147</v>
      </c>
      <c r="C46" s="37" t="s">
        <v>96</v>
      </c>
      <c r="D46" s="54" t="s">
        <v>104</v>
      </c>
      <c r="E46" s="38">
        <v>2913.64</v>
      </c>
      <c r="F46" s="27"/>
    </row>
    <row r="47" spans="2:6" ht="12.75">
      <c r="B47" s="36">
        <v>40162</v>
      </c>
      <c r="C47" s="37" t="s">
        <v>97</v>
      </c>
      <c r="D47" s="54" t="s">
        <v>105</v>
      </c>
      <c r="E47" s="38">
        <v>69012.51</v>
      </c>
      <c r="F47" s="27"/>
    </row>
    <row r="48" spans="2:6" ht="12.75">
      <c r="B48" s="36">
        <v>40178</v>
      </c>
      <c r="C48" s="37" t="s">
        <v>98</v>
      </c>
      <c r="D48" s="54" t="s">
        <v>106</v>
      </c>
      <c r="E48" s="38">
        <v>94897.74</v>
      </c>
      <c r="F48" s="27"/>
    </row>
    <row r="49" spans="2:6" ht="12.75">
      <c r="B49" s="36"/>
      <c r="C49" s="37"/>
      <c r="D49" s="54"/>
      <c r="E49" s="38"/>
      <c r="F49" s="27"/>
    </row>
    <row r="50" spans="2:5" ht="12.75">
      <c r="B50" s="36">
        <v>40112</v>
      </c>
      <c r="C50" s="37" t="s">
        <v>107</v>
      </c>
      <c r="D50" s="54" t="s">
        <v>109</v>
      </c>
      <c r="E50" s="48">
        <v>290000</v>
      </c>
    </row>
    <row r="51" spans="2:5" ht="12.75">
      <c r="B51" s="36">
        <v>40116</v>
      </c>
      <c r="C51" s="37" t="s">
        <v>112</v>
      </c>
      <c r="D51" s="54" t="s">
        <v>110</v>
      </c>
      <c r="E51" s="48">
        <v>290000</v>
      </c>
    </row>
    <row r="52" spans="2:5" ht="12.75">
      <c r="B52" s="58">
        <v>40147</v>
      </c>
      <c r="C52" s="59" t="s">
        <v>108</v>
      </c>
      <c r="D52" s="54" t="s">
        <v>111</v>
      </c>
      <c r="E52" s="61">
        <v>290000</v>
      </c>
    </row>
    <row r="53" spans="2:5" ht="12.75">
      <c r="B53" s="63"/>
      <c r="C53" s="64"/>
      <c r="D53" s="65"/>
      <c r="E53" s="66"/>
    </row>
    <row r="54" spans="2:5" ht="12.75">
      <c r="B54" s="63"/>
      <c r="C54" s="64"/>
      <c r="D54" s="65"/>
      <c r="E54" s="66"/>
    </row>
    <row r="55" spans="2:5" ht="12.75">
      <c r="B55" s="63"/>
      <c r="C55" s="64"/>
      <c r="D55" s="65"/>
      <c r="E55" s="66"/>
    </row>
    <row r="56" spans="2:5" ht="12.75">
      <c r="B56" s="63"/>
      <c r="C56" s="64"/>
      <c r="D56" s="65"/>
      <c r="E56" s="66"/>
    </row>
    <row r="57" spans="2:5" ht="12.75">
      <c r="B57" s="58"/>
      <c r="C57" s="59"/>
      <c r="D57" s="60"/>
      <c r="E57" s="61"/>
    </row>
    <row r="58" spans="2:5" ht="12.75">
      <c r="B58" s="39"/>
      <c r="C58" s="39"/>
      <c r="D58" s="55"/>
      <c r="E58" s="62">
        <f>SUM(E10:E57)</f>
        <v>4986322.710000001</v>
      </c>
    </row>
    <row r="59" ht="12.75">
      <c r="C59" s="40"/>
    </row>
    <row r="60" ht="12.75">
      <c r="C60" s="40"/>
    </row>
    <row r="61" spans="3:5" ht="12.75">
      <c r="C61" s="40"/>
      <c r="E61" s="27"/>
    </row>
    <row r="62" ht="12.75">
      <c r="C62" s="40"/>
    </row>
    <row r="63" ht="12.75">
      <c r="C63" s="40"/>
    </row>
    <row r="64" ht="12.75">
      <c r="C64" s="40"/>
    </row>
    <row r="65" ht="12.75">
      <c r="C65" s="40"/>
    </row>
    <row r="66" ht="12.75">
      <c r="C66" s="40"/>
    </row>
    <row r="67" ht="12.75">
      <c r="C67" s="40"/>
    </row>
    <row r="68" ht="12.75">
      <c r="C68" s="40"/>
    </row>
    <row r="69" ht="12.75">
      <c r="C69" s="40"/>
    </row>
    <row r="70" ht="12.75">
      <c r="C70" s="40"/>
    </row>
    <row r="71" ht="12.75">
      <c r="C71" s="40"/>
    </row>
    <row r="72" ht="12.75">
      <c r="C72" s="40"/>
    </row>
    <row r="73" ht="12.75">
      <c r="C73" s="40"/>
    </row>
    <row r="74" ht="12.75">
      <c r="C74" s="40"/>
    </row>
    <row r="75" ht="12.75">
      <c r="C75" s="40"/>
    </row>
    <row r="76" ht="12.75">
      <c r="C76" s="40"/>
    </row>
    <row r="77" ht="12.75">
      <c r="C77" s="40"/>
    </row>
    <row r="78" ht="12.75">
      <c r="C78" s="40"/>
    </row>
    <row r="79" ht="12.75">
      <c r="C79" s="40"/>
    </row>
    <row r="80" ht="12.75">
      <c r="C80" s="40"/>
    </row>
    <row r="81" ht="12.75">
      <c r="C81" s="40"/>
    </row>
    <row r="82" ht="12.75">
      <c r="C82" s="40"/>
    </row>
    <row r="83" ht="12.75">
      <c r="C83" s="40"/>
    </row>
    <row r="84" ht="12.75">
      <c r="C84" s="40"/>
    </row>
    <row r="85" ht="12.75">
      <c r="C85" s="40"/>
    </row>
    <row r="86" ht="12.75">
      <c r="C86" s="40"/>
    </row>
    <row r="87" ht="12.75">
      <c r="C87" s="40"/>
    </row>
    <row r="88" ht="12.75">
      <c r="C88" s="40"/>
    </row>
    <row r="89" ht="12.75">
      <c r="C89" s="40"/>
    </row>
    <row r="90" ht="12.75">
      <c r="C90" s="40"/>
    </row>
    <row r="91" ht="12.75">
      <c r="C91" s="40"/>
    </row>
    <row r="92" ht="12.75">
      <c r="C92" s="40"/>
    </row>
    <row r="93" ht="12.75">
      <c r="C93" s="40"/>
    </row>
    <row r="94" ht="12.75">
      <c r="C94" s="40"/>
    </row>
    <row r="95" ht="12.75">
      <c r="C95" s="40"/>
    </row>
    <row r="96" ht="12.75">
      <c r="C96" s="40"/>
    </row>
    <row r="97" ht="12.75">
      <c r="C97" s="40"/>
    </row>
    <row r="98" ht="12.75">
      <c r="C98" s="40"/>
    </row>
    <row r="99" ht="12.75">
      <c r="C99" s="40"/>
    </row>
    <row r="100" ht="12.75">
      <c r="C100" s="40"/>
    </row>
    <row r="101" ht="12.75">
      <c r="C101" s="40"/>
    </row>
    <row r="102" ht="12.75">
      <c r="C102" s="40"/>
    </row>
    <row r="103" ht="12.75">
      <c r="C103" s="40"/>
    </row>
    <row r="104" ht="12.75">
      <c r="C104" s="40"/>
    </row>
    <row r="105" ht="12.75">
      <c r="C105" s="40"/>
    </row>
    <row r="106" ht="12.75">
      <c r="C106" s="40"/>
    </row>
    <row r="107" ht="12.75">
      <c r="C107" s="40"/>
    </row>
    <row r="108" ht="12.75">
      <c r="C108" s="40"/>
    </row>
    <row r="109" ht="12.75">
      <c r="C109" s="40"/>
    </row>
    <row r="110" ht="12.75">
      <c r="C110" s="40"/>
    </row>
    <row r="111" ht="12.75">
      <c r="C111" s="40"/>
    </row>
    <row r="112" ht="12.75">
      <c r="C112" s="40"/>
    </row>
    <row r="113" ht="12.75">
      <c r="C113" s="40"/>
    </row>
    <row r="114" ht="12.75">
      <c r="C114" s="40"/>
    </row>
    <row r="115" ht="12.75">
      <c r="C115" s="40"/>
    </row>
    <row r="116" ht="12.75">
      <c r="C116" s="40"/>
    </row>
    <row r="117" ht="12.75">
      <c r="C117" s="40"/>
    </row>
    <row r="118" ht="12.75">
      <c r="C118" s="40"/>
    </row>
    <row r="119" ht="12.75">
      <c r="C119" s="40"/>
    </row>
    <row r="120" ht="12.75">
      <c r="C120" s="40"/>
    </row>
    <row r="121" ht="12.75">
      <c r="C121" s="40"/>
    </row>
    <row r="122" ht="12.75">
      <c r="C122" s="40"/>
    </row>
    <row r="123" ht="12.75">
      <c r="C123" s="40"/>
    </row>
    <row r="124" ht="12.75">
      <c r="C124" s="40"/>
    </row>
    <row r="125" ht="12.75">
      <c r="C125" s="40"/>
    </row>
    <row r="126" ht="12.75">
      <c r="C126" s="40"/>
    </row>
    <row r="127" ht="12.75">
      <c r="C127" s="40"/>
    </row>
    <row r="128" ht="12.75">
      <c r="C128" s="40"/>
    </row>
    <row r="129" ht="12.75">
      <c r="C129" s="40"/>
    </row>
    <row r="130" ht="12.75">
      <c r="C130" s="40"/>
    </row>
    <row r="131" ht="12.75">
      <c r="C131" s="40"/>
    </row>
    <row r="132" ht="12.75">
      <c r="C132" s="40"/>
    </row>
    <row r="133" ht="12.75">
      <c r="C133" s="40"/>
    </row>
    <row r="134" ht="12.75">
      <c r="C134" s="40"/>
    </row>
    <row r="135" ht="12.75">
      <c r="C135" s="40"/>
    </row>
    <row r="136" ht="12.75">
      <c r="C136" s="40"/>
    </row>
    <row r="137" ht="12.75">
      <c r="C137" s="40"/>
    </row>
    <row r="138" ht="12.75">
      <c r="C138" s="40"/>
    </row>
  </sheetData>
  <mergeCells count="2">
    <mergeCell ref="A2:E2"/>
    <mergeCell ref="D1:E1"/>
  </mergeCells>
  <printOptions/>
  <pageMargins left="0.3937007874015748" right="0.1968503937007874" top="0.984251968503937" bottom="0.984251968503937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Sonorense de la Juventud</dc:creator>
  <cp:keywords/>
  <dc:description/>
  <cp:lastModifiedBy>WinuE</cp:lastModifiedBy>
  <cp:lastPrinted>2010-01-22T13:09:18Z</cp:lastPrinted>
  <dcterms:created xsi:type="dcterms:W3CDTF">2000-10-23T23:16:49Z</dcterms:created>
  <dcterms:modified xsi:type="dcterms:W3CDTF">2010-03-01T21:10:16Z</dcterms:modified>
  <cp:category/>
  <cp:version/>
  <cp:contentType/>
  <cp:contentStatus/>
</cp:coreProperties>
</file>