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7425" activeTab="0"/>
  </bookViews>
  <sheets>
    <sheet name="formato vertical CPO-10-01" sheetId="1" r:id="rId1"/>
    <sheet name="CPO-10-02" sheetId="2" r:id="rId2"/>
    <sheet name="CPO-10-03 " sheetId="3" r:id="rId3"/>
  </sheets>
  <definedNames>
    <definedName name="_xlnm.Print_Titles" localSheetId="1">'CPO-10-02'!$1:$9</definedName>
    <definedName name="_xlnm.Print_Titles" localSheetId="2">'CPO-10-03 '!$1:$12</definedName>
    <definedName name="_xlnm.Print_Titles" localSheetId="0">'formato vertical CPO-10-01'!$1:$8</definedName>
  </definedNames>
  <calcPr fullCalcOnLoad="1"/>
</workbook>
</file>

<file path=xl/sharedStrings.xml><?xml version="1.0" encoding="utf-8"?>
<sst xmlns="http://schemas.openxmlformats.org/spreadsheetml/2006/main" count="620" uniqueCount="238">
  <si>
    <t>INGRESOS:</t>
  </si>
  <si>
    <t>CONCEPTO</t>
  </si>
  <si>
    <t>PROGRAMADO ORIGINAL</t>
  </si>
  <si>
    <t>MODIFICADO</t>
  </si>
  <si>
    <t>ALCANZADO</t>
  </si>
  <si>
    <t>OTROS INGRESOS</t>
  </si>
  <si>
    <t>TOTAL</t>
  </si>
  <si>
    <t>EJERCICIO FISCAL AÑO ANTERIOR</t>
  </si>
  <si>
    <t>CAPITULO</t>
  </si>
  <si>
    <t>(Pesos)</t>
  </si>
  <si>
    <t>TOTAL EJERCIDO</t>
  </si>
  <si>
    <t>PROPIOS</t>
  </si>
  <si>
    <t>% ALCANZADO VS ORIGINAL</t>
  </si>
  <si>
    <t>SEGUIMIENTO FINANCIERO DE ORGANISMOS Y</t>
  </si>
  <si>
    <t>ENTIDADES DE LA ADMINISTRACION PUBLICA ESTATAL</t>
  </si>
  <si>
    <t>% EJERCIDO VS ORIGINAL</t>
  </si>
  <si>
    <t>ANALITICO DE RECURSOS EJERCIDOS POR PARTIDA PRESUPUESTAL,</t>
  </si>
  <si>
    <t>DE ORGANISMOS Y ENTIDADES DE LA ADMINISTRACION PUBLICA ESTATAL</t>
  </si>
  <si>
    <t>CLAVE PARTIDA PRESUPUESTAL</t>
  </si>
  <si>
    <t>DESCRIPCION</t>
  </si>
  <si>
    <t>ASIGNACION ORIGINAL</t>
  </si>
  <si>
    <t>ASIGNACION MODIFICADA</t>
  </si>
  <si>
    <t>UNIDAD DE MEDIDA</t>
  </si>
  <si>
    <t>META</t>
  </si>
  <si>
    <t>FEDERALES</t>
  </si>
  <si>
    <t>INFORME DE AVANCE PROGRAMATICO</t>
  </si>
  <si>
    <t>DESCRIPCIÓN</t>
  </si>
  <si>
    <t>M E T A S</t>
  </si>
  <si>
    <t>ORIGINAL ANUAL</t>
  </si>
  <si>
    <t>MODIFICADO ANUAL</t>
  </si>
  <si>
    <t>UR</t>
  </si>
  <si>
    <t>LA</t>
  </si>
  <si>
    <t>TOTAL REALIZADO</t>
  </si>
  <si>
    <t>AVANCE FISICO % VS. ORIGINAL</t>
  </si>
  <si>
    <t>EGRESOS: (GLOBAL)</t>
  </si>
  <si>
    <t>% ALCANZADO VS. EJERCICIO ANTERIOR</t>
  </si>
  <si>
    <t>% EJERCIDO VS. EJERCICIO ANTERIOR</t>
  </si>
  <si>
    <t>EGRESOS: (EXCLUSIVAMENTE SOBRE INGRESOS PROPIOS)</t>
  </si>
  <si>
    <t>E</t>
  </si>
  <si>
    <t>EST</t>
  </si>
  <si>
    <t>FUN</t>
  </si>
  <si>
    <t>SUBF</t>
  </si>
  <si>
    <t>CLAVE NEP ORGANISMO</t>
  </si>
  <si>
    <t>EJERCICIO FISCAL 2010</t>
  </si>
  <si>
    <t>CPO-10-03</t>
  </si>
  <si>
    <t>CPO-10-02</t>
  </si>
  <si>
    <t>(EJERCICIO FISCAL 2010)</t>
  </si>
  <si>
    <t>CPO-10-01</t>
  </si>
  <si>
    <t xml:space="preserve">SISTEMA ESTATAL DE EVALUACION </t>
  </si>
  <si>
    <t xml:space="preserve">ESTATALES        </t>
  </si>
  <si>
    <t>NOMBRE DEL ORGANISMO: INSTITUTO SONORENSE DE LA JUVENTUD</t>
  </si>
  <si>
    <t>NOMBRE DEL ORGANISMO:  INSTITUTO SONORENSE DE LA JUVENTUD</t>
  </si>
  <si>
    <t>ORGANISMO:  INSTITUTO SONORENSE DE LA JUVENTUD</t>
  </si>
  <si>
    <t>Sueldos</t>
  </si>
  <si>
    <t>Prima Quinquenal</t>
  </si>
  <si>
    <t>Estímulos al Personal</t>
  </si>
  <si>
    <t>Prima Vacacional</t>
  </si>
  <si>
    <t>Gratificación de Fin de Año</t>
  </si>
  <si>
    <t>Estímulo Personal de Confianza</t>
  </si>
  <si>
    <t>Ajsute de Calendario</t>
  </si>
  <si>
    <t>Comprensación por Bono Navideño</t>
  </si>
  <si>
    <t>Bono de Despensa</t>
  </si>
  <si>
    <t>Bono por Puntualidad</t>
  </si>
  <si>
    <t>Ayuda para Guardería</t>
  </si>
  <si>
    <t>Apoyo para útiles escolares</t>
  </si>
  <si>
    <t>Apoyo para Desarrollo y Capacitación</t>
  </si>
  <si>
    <t>Ayuda para Servicio de Transporte</t>
  </si>
  <si>
    <t>Riesgo Laboral</t>
  </si>
  <si>
    <t>Ayuda para Habitación</t>
  </si>
  <si>
    <t>Prima por Riesgo Laboral</t>
  </si>
  <si>
    <t>Bono día de las Madres</t>
  </si>
  <si>
    <t>Ayuda Energía Eléctrica</t>
  </si>
  <si>
    <t>Serv. Médico ISSSTESON</t>
  </si>
  <si>
    <t>Cuota al Fovisssteson</t>
  </si>
  <si>
    <t>Seguro de Vida al ISSSTESON</t>
  </si>
  <si>
    <t>Cotas y Seg. De Retiro ISSSTESON</t>
  </si>
  <si>
    <t>Pago por Def., Pensión y Jubiliación</t>
  </si>
  <si>
    <t>Asig. de Préstamos a Corto Plazo</t>
  </si>
  <si>
    <t>Asignación Préstamo Prendario</t>
  </si>
  <si>
    <t>Otras Prestaciones Seg. Soc.</t>
  </si>
  <si>
    <t>Otras Cuotas de Seguros Colectivos</t>
  </si>
  <si>
    <t>Gastos de Infraestructura ISSSTESON</t>
  </si>
  <si>
    <t xml:space="preserve">Otras Prestaciones  </t>
  </si>
  <si>
    <t>Material de Oficina</t>
  </si>
  <si>
    <t>Material de limpieza</t>
  </si>
  <si>
    <t>Material para Información</t>
  </si>
  <si>
    <t>Alimentación de personas</t>
  </si>
  <si>
    <t>Utensilios para Servicio de Alimentación</t>
  </si>
  <si>
    <t>Adquisición de Agua Potable</t>
  </si>
  <si>
    <t>Refacc., Accs. y Herram. Menores</t>
  </si>
  <si>
    <t>Placas, engomados, calcomanías y Holog.</t>
  </si>
  <si>
    <t>Refacc. y Acces. para eq. de Cómputo</t>
  </si>
  <si>
    <t>Materiales de Construcción</t>
  </si>
  <si>
    <t>Materiales complementarios</t>
  </si>
  <si>
    <t>Combustibles</t>
  </si>
  <si>
    <t>Vestuario, uniformes y blancos</t>
  </si>
  <si>
    <t>Artículos deportivos</t>
  </si>
  <si>
    <t>Servicio Postal</t>
  </si>
  <si>
    <t>Servicio Telefónico</t>
  </si>
  <si>
    <t>Servicio Energía Eléctrica</t>
  </si>
  <si>
    <t>Servicio de Agua Potable</t>
  </si>
  <si>
    <t>Arrendamiento de Inmuebles</t>
  </si>
  <si>
    <t>Arrend. Mobiliario, Maq. y Eq.</t>
  </si>
  <si>
    <t>Arrendamiento Equipo de Transp.</t>
  </si>
  <si>
    <t>Asesoría y Capacitación</t>
  </si>
  <si>
    <t>Servicio de Informática</t>
  </si>
  <si>
    <t>Gastos Financieros</t>
  </si>
  <si>
    <t>Seguros y Fianzas</t>
  </si>
  <si>
    <t>Otros Impuestos y Derechos</t>
  </si>
  <si>
    <t>Mantto. y conserv. Mob. y Eq.</t>
  </si>
  <si>
    <t>Mantto. y conserv. de Inmuebles</t>
  </si>
  <si>
    <t>Mantto. y conserv. Eq. de Transp.</t>
  </si>
  <si>
    <t>Instalaciones</t>
  </si>
  <si>
    <t>Gastos de Difusión e Imagen Institucional</t>
  </si>
  <si>
    <t>Impresiones y Publicaciones Oficiales</t>
  </si>
  <si>
    <t>Pasajes</t>
  </si>
  <si>
    <t>Viáticos</t>
  </si>
  <si>
    <t>Gastos de Camino</t>
  </si>
  <si>
    <t>Gtos. Cerem. y de Orden Social</t>
  </si>
  <si>
    <t>Congresos, Convenciones y Exp.</t>
  </si>
  <si>
    <t>Cuotas</t>
  </si>
  <si>
    <t>Fomento Deportivo</t>
  </si>
  <si>
    <t>Ayudas Diversas</t>
  </si>
  <si>
    <t>Apoyo Presupuestario a Organismos e Instituciones</t>
  </si>
  <si>
    <t>Mobiliario de Administración</t>
  </si>
  <si>
    <t>Equipo de Administración</t>
  </si>
  <si>
    <t>Equipo Educacional y Recreativo</t>
  </si>
  <si>
    <t>Equipos y Aparatos de Comunic. Y Telec.</t>
  </si>
  <si>
    <t>Equipo de Computación Electrónica</t>
  </si>
  <si>
    <t>Vehículos y Equipos de Transporte</t>
  </si>
  <si>
    <t>Equipo Médico</t>
  </si>
  <si>
    <t>Instrumental Médico</t>
  </si>
  <si>
    <t>Refacciones y Accesorios Mayores</t>
  </si>
  <si>
    <t xml:space="preserve">TOTAL </t>
  </si>
  <si>
    <t>01</t>
  </si>
  <si>
    <t/>
  </si>
  <si>
    <t>DIRECCIÓN GENERAL</t>
  </si>
  <si>
    <t>SONORA EDUCADO</t>
  </si>
  <si>
    <t>1</t>
  </si>
  <si>
    <t>EDUCAR PARA COMPETIR</t>
  </si>
  <si>
    <t>7</t>
  </si>
  <si>
    <t>PROPORCIONAR SERVICOS DE EDUCACION, CULTURA Y DEPORTE</t>
  </si>
  <si>
    <t>03</t>
  </si>
  <si>
    <t>PROMOVER Y FOMENTAR EL DEPORTE Y LA RECREACION</t>
  </si>
  <si>
    <t>CONDUCIR EL FUNCIONAMIENTO DEL INSTITUTO, VIGILANDO EL EXACTO Y OPORTUNO CUMPLIMIENTO DE SUS OBJETIVOS Y METAS</t>
  </si>
  <si>
    <t>SUSCRIBIR CONVENIOS CON DIVERSAS INSTANCIAS DE LOS SECTORES SOCIALES Y PÚBLICOS QUE DESARROLLEN PROGRAMAS A FAVOR DE LOS JÓVENES</t>
  </si>
  <si>
    <t>CONVENIOS</t>
  </si>
  <si>
    <t>02</t>
  </si>
  <si>
    <t>CONVOCAR  EN SU CARÁCTER DE SECRETARIA TÉCNICA  A LAS SESIONES  DE LA H. JUNTA DIRECTIVA</t>
  </si>
  <si>
    <t>DOCUMENTO</t>
  </si>
  <si>
    <t>PARTICIPAR EN REUNIONES ESTATALES,  NACIONALES E INTERNACIONALES, QUE PROMUEVAN EL DESARROLLO DE LOS JÓVENES</t>
  </si>
  <si>
    <t>INFORME</t>
  </si>
  <si>
    <t>04</t>
  </si>
  <si>
    <t>CONVOCAR A REUNIONES DE ANÁLISIS  SOBRE LA EVALUACIÓN DEL DESARROLLO DE LAS ACTIVIDADES  OPERATIVAS Y TÉCNICAS DE LAS UNIDADES ADMINISTRATIVAS DEL INSTITUTO</t>
  </si>
  <si>
    <t>05</t>
  </si>
  <si>
    <t>PRESENTAR AL EJECUTIVO ESTATAL  INFORMES MENSUALES Y ANUAL SOBRE LAS PRINCIPALES ACCIONES DEL INSTITUTO</t>
  </si>
  <si>
    <t>DIRECCIÓN DE PLANEACIÓN Y ADMINISTRACIÓN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</si>
  <si>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</si>
  <si>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ESTADOS FINANCIEROS  Y CONCILIACIONES BANCARIAS.</t>
  </si>
  <si>
    <t>COORDINAR CURSOS DE CAPACITACIÓN PARA EL PERSONAL</t>
  </si>
  <si>
    <t>CURSO</t>
  </si>
  <si>
    <t>ELABORAR EL PRESUPUESTO PARA EL SIGUIENTE EJERCICIO FISCAL .</t>
  </si>
  <si>
    <t>ESTABLECER CONVENIOS DE APOYO PARA FINANCIAR PROGRAMAS Y PROYECTOS ESPECIALES DEL INSTITUTO</t>
  </si>
  <si>
    <t>FONDOS</t>
  </si>
  <si>
    <t>REHABILITAR INMUEBLE DEL CENTRO DE DESARROLLO DE EMPRESAS DE BASE TECNOLÓGICA</t>
  </si>
  <si>
    <t>REHABILITACIÓN</t>
  </si>
  <si>
    <t>DIRECCIÓN OPERATIVA Y DE ENLACE INSTITUCIONAL</t>
  </si>
  <si>
    <t>CONCURSOS PREMIOS Y VIVENCIAS JUVENILES</t>
  </si>
  <si>
    <t>CREAR CONVOCATORIA PREMIO ESTATAL DE LA JUVENTUD</t>
  </si>
  <si>
    <t>CONVOCATORIA</t>
  </si>
  <si>
    <t>REALIZAR CONVOCATORIA AL CONCURSO MENSUAL DE APROVECHAMIENTO ACADEMICO</t>
  </si>
  <si>
    <t>ORIENTACIÓN VOCACIONAL</t>
  </si>
  <si>
    <t>LLEVAR ACABO ACTIVIDAD DE CAMPO CON  ESTUDIANTES DE  6TO SEMESTRE PREPARATORIA</t>
  </si>
  <si>
    <t>PLAZA COMUNITARIA</t>
  </si>
  <si>
    <t>CONVOCATORIA A JOVENES PARA INSCRIBIRSE EN EL PROGRAMA DE ISEA</t>
  </si>
  <si>
    <t>REGISTROS</t>
  </si>
  <si>
    <t>REALIZAR CAMPAÑA DE APLICACIÓN E INCORPORACIÓN DE EXAMENES DE ISEA</t>
  </si>
  <si>
    <t>ACTIVIDADES COMUNITARIAS</t>
  </si>
  <si>
    <t>PROGRAMAR EVENTOS SOCIALES MASIVOS</t>
  </si>
  <si>
    <t>EVENTOS</t>
  </si>
  <si>
    <t xml:space="preserve">LLEVAR A CABO  JORNADAS DE PASEO EN BICICLETA </t>
  </si>
  <si>
    <t>CREAR FIESTAS "LIBRES DE ALCOHOL" PARA MENORES DE EDAD, CANALIZADOS PREFERENTEMENTE A TRAVÉS DE ESCUELAS SECUNDARIAS Y PREPARATORIAS.</t>
  </si>
  <si>
    <t>CREAR ESPACIOS DE EXPRESION CULTURAL Y DEPORTIVA PARA  NUEVAS PRPOPUESTAS QUE FOMENTEN EL DESARROLLO DE LA JUVENTUD</t>
  </si>
  <si>
    <t>LIDERAZGO VIVE LIBRE</t>
  </si>
  <si>
    <t>REGISTRO DE LIDERES VIVE LIBRE</t>
  </si>
  <si>
    <t>LLEVAR A CABO EVENTOS DE CONSOLIDACION DE LIDERES VIVE LIBRE</t>
  </si>
  <si>
    <t>CREDENCIALIZACION PARA JOVENES DEL PROGRAMA VIVE LIBRE</t>
  </si>
  <si>
    <t>ORGANIZAR ESPACIOS DE EXPRESION PARA FOMENTAR E IMPULSAR EL LIDERAZGO DE LA JUVENTUD SONORENSE</t>
  </si>
  <si>
    <t>APOYO A ACTIVIDADES DE LAS DIFERENTES ORGANIZACIONES DE LIDERAZGO JUVENIL DEL ESTADO</t>
  </si>
  <si>
    <t>PATROCINIOS</t>
  </si>
  <si>
    <t>06</t>
  </si>
  <si>
    <t>MUJERES JOVENES</t>
  </si>
  <si>
    <t>LLEVAR A CABO ACTIVIDADES CON GRUPOS DE MUJERES EN DIVERSOS TEMAS DE INTERES PARA LA POBLACIÓN DEL ESTADO</t>
  </si>
  <si>
    <t>07</t>
  </si>
  <si>
    <t>CENTROS VIVE LIBRE</t>
  </si>
  <si>
    <t>REALIZAR EVENTOS EN LOS CENTROS  PODER JOVEN</t>
  </si>
  <si>
    <t>ATENDER A USUARIOS DE LOS CENTROS PODER JOVEN</t>
  </si>
  <si>
    <t>USUARIOS</t>
  </si>
  <si>
    <t>08</t>
  </si>
  <si>
    <t>CASAS DE ESTUDIANTES</t>
  </si>
  <si>
    <t>FIRMAR CONVENIOS CON CASAS DE ESTUDIANTES</t>
  </si>
  <si>
    <t xml:space="preserve">CONVENIO </t>
  </si>
  <si>
    <t>09</t>
  </si>
  <si>
    <t xml:space="preserve"> PREVENCION VIVE LIBRE</t>
  </si>
  <si>
    <t>REALIZAR TALLERES DE PREVENCIÓN DE EMBARAZO EN ADOLESCENTES CON  DINÁMICAS VIVÉNCIALES. (PAIDEA)</t>
  </si>
  <si>
    <t>TALLER</t>
  </si>
  <si>
    <t xml:space="preserve">ATENDER A JÓVENES EN TALLERES DE PREVENCIÓN DE EMBARAZO EN ADOLESCENTES CON  DINÁMICAS VIVÉNCIALES. (PAIDEA) </t>
  </si>
  <si>
    <t>JÓVENES</t>
  </si>
  <si>
    <t>CONCIERTOS VIVE LIBRE</t>
  </si>
  <si>
    <t>ENVENTOS</t>
  </si>
  <si>
    <t>ACTIVIDADES DE PREVENCION DE ACCIDENTES VIVE LIBRE "0 GRADOS"</t>
  </si>
  <si>
    <t>ACTIVIDADES</t>
  </si>
  <si>
    <t>REALIZAR CAMPAÑA DE PREVENCION DE ACCIDENTES VIVE LIBRE "0 GRADOS" EN LOS MUNICIPIOS DEL ESTADO</t>
  </si>
  <si>
    <t>MUNICIPIOS</t>
  </si>
  <si>
    <t>10</t>
  </si>
  <si>
    <t>INCUBACIÓN DE NEGOCIOS DE BASE TECNOLÓGICA</t>
  </si>
  <si>
    <t>PROMOVER LA CREACIÓN DE EMPRESAS DE BASE TECNOLÓGICA O PRODUCTO INNOVADOR</t>
  </si>
  <si>
    <t xml:space="preserve">EMPRESA O PROYECTO </t>
  </si>
  <si>
    <t>PROMOVER LA CREACIÓN DE EMPLEOS EN LA POBLACIÓN JUVENIL DE NUESTRO ESTADO</t>
  </si>
  <si>
    <t>EMPLEOS GENERADOS</t>
  </si>
  <si>
    <t>DIRECCIÓN DE ESTUDIOS Y PROYECTOS</t>
  </si>
  <si>
    <t>ASESORÍA Y DISEÑO DE PROGRAMAS Y ACCIONES</t>
  </si>
  <si>
    <t>ELABORAR DOCUMENTOS TÉCNICOS</t>
  </si>
  <si>
    <t>DOCUMENTOS</t>
  </si>
  <si>
    <t>EVALUACIÓN Y SEGUIMIENTO</t>
  </si>
  <si>
    <t>EVALUAR SISTEMÁTICAMENTE EL DESEMPEÑO DE LOS PROGRAMAS</t>
  </si>
  <si>
    <t>INVESTIGACIÓN Y ESTUDIOS</t>
  </si>
  <si>
    <t>REALIZAR TRABAJO DE INVESTIGACIÓN SOBRE LA REALIDAD DE LOS JÓVENES SONORENSES</t>
  </si>
  <si>
    <t>COORDINACIÓN JURÍDICA</t>
  </si>
  <si>
    <t>OFRECER ASESORÍA JURÍDICA AL DIRECTOR GENERAL Y A LAS DIVERSAS UNIDADES ADMINISTRATIVAS DEL ISJ.</t>
  </si>
  <si>
    <t>COORDINACIÓN DE COMUNICACIÓN</t>
  </si>
  <si>
    <t>RUEDAS DE PRENSA, CONFERENCIAS DE PRENSA Y COMUNICADOS DIRIGIDOS A LOS MEDIOS DE COMUNICACIÓN</t>
  </si>
  <si>
    <t>ELABORAR COMUNICADOS DE PRENSA PARA DIFUSIÓN EN MEDIOS DE COMUNICACIÓN</t>
  </si>
  <si>
    <t>BOLETIN</t>
  </si>
  <si>
    <t>ELABORAR REVISTA PARA DAR A CONOCER LAS ACTIVIDES DEL INSTITUTO A LA COMUNIDAD SONORENSE JOVEN</t>
  </si>
  <si>
    <t>EDICIONES</t>
  </si>
  <si>
    <t>REALIZAR RUEDAS DE PRENSA</t>
  </si>
  <si>
    <t>BOLETÍN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</si>
</sst>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0;[Red]#,##0.00"/>
    <numFmt numFmtId="182" formatCode="0.0%"/>
    <numFmt numFmtId="183" formatCode="0.0"/>
    <numFmt numFmtId="184" formatCode="#,##0.000"/>
    <numFmt numFmtId="185" formatCode="#,##0.0000"/>
    <numFmt numFmtId="186" formatCode="0.000"/>
    <numFmt numFmtId="187" formatCode="0.0000"/>
    <numFmt numFmtId="188" formatCode="#,##0.0_);[Red]\(#,##0.0\)"/>
    <numFmt numFmtId="189" formatCode="#,##0.0"/>
    <numFmt numFmtId="190" formatCode="#,##0.000_);[Red]\(#,##0.000\)"/>
    <numFmt numFmtId="191" formatCode="#,##0.0000_);[Red]\(#,##0.0000\)"/>
    <numFmt numFmtId="192" formatCode="00"/>
    <numFmt numFmtId="193" formatCode="#,###.##"/>
    <numFmt numFmtId="194" formatCode="#,###.00"/>
    <numFmt numFmtId="195" formatCode="0.0_ ;\-0.0\ "/>
    <numFmt numFmtId="196" formatCode="00000"/>
    <numFmt numFmtId="197" formatCode="[&lt;=9999999]###\-####;\(###\)\ ###\-####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#,##0\ &quot;Pts&quot;;\-#,##0\ &quot;Pts&quot;"/>
    <numFmt numFmtId="213" formatCode="#,##0\ &quot;Pts&quot;;[Red]\-#,##0\ &quot;Pts&quot;"/>
    <numFmt numFmtId="214" formatCode="#,##0.00\ &quot;Pts&quot;;\-#,##0.00\ &quot;Pts&quot;"/>
    <numFmt numFmtId="215" formatCode="#,##0.00\ &quot;Pts&quot;;[Red]\-#,##0.00\ &quot;Pts&quot;"/>
    <numFmt numFmtId="216" formatCode="_-* #,##0\ &quot;Pts&quot;_-;\-* #,##0\ &quot;Pts&quot;_-;_-* &quot;-&quot;\ &quot;Pts&quot;_-;_-@_-"/>
    <numFmt numFmtId="217" formatCode="_-* #,##0\ _P_t_s_-;\-* #,##0\ _P_t_s_-;_-* &quot;-&quot;\ _P_t_s_-;_-@_-"/>
    <numFmt numFmtId="218" formatCode="_-* #,##0.00\ &quot;Pts&quot;_-;\-* #,##0.00\ &quot;Pts&quot;_-;_-* &quot;-&quot;??\ &quot;Pts&quot;_-;_-@_-"/>
    <numFmt numFmtId="219" formatCode="_-* #,##0.00\ _P_t_s_-;\-* #,##0.00\ _P_t_s_-;_-* &quot;-&quot;??\ _P_t_s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3" fontId="2" fillId="0" borderId="18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4" fontId="1" fillId="0" borderId="0" xfId="0" applyNumberFormat="1" applyFont="1" applyBorder="1" applyAlignment="1">
      <alignment horizontal="centerContinuous" vertical="top"/>
    </xf>
    <xf numFmtId="0" fontId="0" fillId="0" borderId="24" xfId="0" applyFont="1" applyBorder="1" applyAlignment="1">
      <alignment horizontal="center"/>
    </xf>
    <xf numFmtId="19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Continuous"/>
    </xf>
    <xf numFmtId="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92" fontId="4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2" fontId="0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justify"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4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3" fontId="5" fillId="0" borderId="18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 vertical="center"/>
    </xf>
    <xf numFmtId="171" fontId="6" fillId="0" borderId="22" xfId="46" applyNumberFormat="1" applyFont="1" applyFill="1" applyBorder="1" applyAlignment="1">
      <alignment/>
    </xf>
    <xf numFmtId="171" fontId="6" fillId="0" borderId="22" xfId="46" applyNumberFormat="1" applyFont="1" applyBorder="1" applyAlignment="1">
      <alignment/>
    </xf>
    <xf numFmtId="171" fontId="7" fillId="0" borderId="22" xfId="46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171" fontId="2" fillId="0" borderId="19" xfId="46" applyNumberFormat="1" applyFont="1" applyBorder="1" applyAlignment="1">
      <alignment horizontal="center"/>
    </xf>
    <xf numFmtId="171" fontId="2" fillId="0" borderId="41" xfId="46" applyNumberFormat="1" applyFont="1" applyBorder="1" applyAlignment="1">
      <alignment horizontal="center"/>
    </xf>
    <xf numFmtId="171" fontId="2" fillId="0" borderId="20" xfId="46" applyNumberFormat="1" applyFont="1" applyBorder="1" applyAlignment="1">
      <alignment horizontal="center"/>
    </xf>
    <xf numFmtId="10" fontId="2" fillId="0" borderId="20" xfId="0" applyNumberFormat="1" applyFont="1" applyBorder="1" applyAlignment="1">
      <alignment/>
    </xf>
    <xf numFmtId="2" fontId="2" fillId="0" borderId="42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10" fontId="0" fillId="0" borderId="22" xfId="0" applyNumberFormat="1" applyBorder="1" applyAlignment="1">
      <alignment vertical="top"/>
    </xf>
    <xf numFmtId="10" fontId="0" fillId="0" borderId="22" xfId="0" applyNumberFormat="1" applyBorder="1" applyAlignment="1">
      <alignment horizontal="right" vertical="center"/>
    </xf>
    <xf numFmtId="10" fontId="0" fillId="0" borderId="22" xfId="0" applyNumberFormat="1" applyBorder="1" applyAlignment="1">
      <alignment horizontal="right" vertical="top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42" xfId="0" applyNumberFormat="1" applyFont="1" applyBorder="1" applyAlignment="1">
      <alignment horizontal="center" vertical="top" wrapText="1"/>
    </xf>
    <xf numFmtId="10" fontId="0" fillId="0" borderId="40" xfId="0" applyNumberForma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9" fontId="0" fillId="0" borderId="18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/>
    </xf>
    <xf numFmtId="1" fontId="0" fillId="0" borderId="18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4" fillId="0" borderId="24" xfId="0" applyFont="1" applyBorder="1" applyAlignment="1" quotePrefix="1">
      <alignment horizontal="left" wrapText="1"/>
    </xf>
    <xf numFmtId="0" fontId="3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53</xdr:row>
      <xdr:rowOff>0</xdr:rowOff>
    </xdr:from>
    <xdr:to>
      <xdr:col>2</xdr:col>
      <xdr:colOff>447675</xdr:colOff>
      <xdr:row>57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23875" y="10687050"/>
          <a:ext cx="26860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EVERARDO LOPEZ CORDOVA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3</xdr:col>
      <xdr:colOff>1095375</xdr:colOff>
      <xdr:row>53</xdr:row>
      <xdr:rowOff>9525</xdr:rowOff>
    </xdr:from>
    <xdr:to>
      <xdr:col>6</xdr:col>
      <xdr:colOff>352425</xdr:colOff>
      <xdr:row>58</xdr:row>
      <xdr:rowOff>76200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105400" y="10696575"/>
          <a:ext cx="26955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LUCIA IVETTE YANEZ QUINTANAR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 DE PLANEACION Y ADMINISTRACION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108</xdr:row>
      <xdr:rowOff>0</xdr:rowOff>
    </xdr:from>
    <xdr:to>
      <xdr:col>1</xdr:col>
      <xdr:colOff>2276475</xdr:colOff>
      <xdr:row>112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38175" y="19688175"/>
          <a:ext cx="26860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EVERARDO LOPEZ CORDOVA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1028700</xdr:colOff>
      <xdr:row>108</xdr:row>
      <xdr:rowOff>9525</xdr:rowOff>
    </xdr:from>
    <xdr:to>
      <xdr:col>5</xdr:col>
      <xdr:colOff>180975</xdr:colOff>
      <xdr:row>113</xdr:row>
      <xdr:rowOff>76200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219700" y="19697700"/>
          <a:ext cx="26955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LUCIA IVETTE YANEZ QUINTANAR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 DE PLANEACION Y ADMINISTRACION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107</xdr:row>
      <xdr:rowOff>47625</xdr:rowOff>
    </xdr:from>
    <xdr:to>
      <xdr:col>7</xdr:col>
      <xdr:colOff>1333500</xdr:colOff>
      <xdr:row>111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04950" y="27022425"/>
          <a:ext cx="26860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EVERARDO LOPEZ CORDOVA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7</xdr:col>
      <xdr:colOff>3228975</xdr:colOff>
      <xdr:row>107</xdr:row>
      <xdr:rowOff>57150</xdr:rowOff>
    </xdr:from>
    <xdr:to>
      <xdr:col>10</xdr:col>
      <xdr:colOff>609600</xdr:colOff>
      <xdr:row>112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086475" y="27031950"/>
          <a:ext cx="26955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LUCIA IVETTE YANEZ QUINTANAR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 DE PLANEACION Y ADMINISTRACION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D59" sqref="D59"/>
    </sheetView>
  </sheetViews>
  <sheetFormatPr defaultColWidth="11.421875" defaultRowHeight="12.75"/>
  <cols>
    <col min="1" max="1" width="22.7109375" style="0" customWidth="1"/>
    <col min="2" max="4" width="18.7109375" style="0" customWidth="1"/>
    <col min="5" max="5" width="14.140625" style="0" customWidth="1"/>
    <col min="6" max="6" width="18.7109375" style="0" customWidth="1"/>
    <col min="7" max="7" width="14.140625" style="0" customWidth="1"/>
  </cols>
  <sheetData>
    <row r="1" spans="1:7" ht="12.75">
      <c r="A1" s="45"/>
      <c r="B1" s="45"/>
      <c r="C1" s="45"/>
      <c r="D1" s="45"/>
      <c r="E1" s="45"/>
      <c r="F1" s="46"/>
      <c r="G1" s="47" t="s">
        <v>47</v>
      </c>
    </row>
    <row r="2" spans="1:7" ht="15" customHeight="1">
      <c r="A2" s="48" t="s">
        <v>48</v>
      </c>
      <c r="B2" s="48"/>
      <c r="C2" s="48"/>
      <c r="D2" s="48"/>
      <c r="E2" s="48"/>
      <c r="F2" s="48"/>
      <c r="G2" s="48"/>
    </row>
    <row r="3" spans="1:7" ht="15" customHeight="1">
      <c r="A3" s="48" t="s">
        <v>13</v>
      </c>
      <c r="B3" s="48"/>
      <c r="C3" s="48"/>
      <c r="D3" s="48"/>
      <c r="E3" s="48"/>
      <c r="F3" s="48"/>
      <c r="G3" s="48"/>
    </row>
    <row r="4" spans="1:7" ht="15" customHeight="1">
      <c r="A4" s="48" t="s">
        <v>14</v>
      </c>
      <c r="B4" s="48"/>
      <c r="C4" s="48"/>
      <c r="D4" s="48"/>
      <c r="E4" s="48"/>
      <c r="F4" s="48"/>
      <c r="G4" s="48"/>
    </row>
    <row r="5" spans="1:7" ht="15" customHeight="1">
      <c r="A5" s="48" t="s">
        <v>46</v>
      </c>
      <c r="B5" s="48"/>
      <c r="C5" s="48"/>
      <c r="D5" s="48"/>
      <c r="E5" s="48"/>
      <c r="F5" s="48"/>
      <c r="G5" s="48"/>
    </row>
    <row r="6" spans="1:7" ht="9" customHeight="1">
      <c r="A6" s="48"/>
      <c r="B6" s="48"/>
      <c r="C6" s="48"/>
      <c r="D6" s="48"/>
      <c r="E6" s="48"/>
      <c r="F6" s="48"/>
      <c r="G6" s="48"/>
    </row>
    <row r="7" spans="1:7" ht="9" customHeight="1" thickBot="1">
      <c r="A7" s="46"/>
      <c r="B7" s="46"/>
      <c r="C7" s="46"/>
      <c r="D7" s="46"/>
      <c r="E7" s="46"/>
      <c r="F7" s="46"/>
      <c r="G7" s="46"/>
    </row>
    <row r="8" spans="1:7" ht="21" customHeight="1" thickBot="1" thickTop="1">
      <c r="A8" s="160" t="s">
        <v>50</v>
      </c>
      <c r="B8" s="161"/>
      <c r="C8" s="161"/>
      <c r="D8" s="161"/>
      <c r="E8" s="161"/>
      <c r="F8" s="161"/>
      <c r="G8" s="162"/>
    </row>
    <row r="9" ht="13.5" thickTop="1">
      <c r="A9" s="51"/>
    </row>
    <row r="10" spans="1:5" ht="13.5" thickBot="1">
      <c r="A10" s="52" t="s">
        <v>0</v>
      </c>
      <c r="B10" s="1"/>
      <c r="C10" s="1"/>
      <c r="D10" s="1"/>
      <c r="E10" s="44" t="s">
        <v>9</v>
      </c>
    </row>
    <row r="11" spans="1:7" ht="35.25" thickBot="1" thickTop="1">
      <c r="A11" s="28" t="s">
        <v>1</v>
      </c>
      <c r="B11" s="29" t="s">
        <v>2</v>
      </c>
      <c r="C11" s="30" t="s">
        <v>3</v>
      </c>
      <c r="D11" s="29" t="s">
        <v>4</v>
      </c>
      <c r="E11" s="29" t="s">
        <v>12</v>
      </c>
      <c r="F11" s="37" t="s">
        <v>7</v>
      </c>
      <c r="G11" s="43" t="s">
        <v>35</v>
      </c>
    </row>
    <row r="12" spans="1:7" ht="19.5" customHeight="1" thickTop="1">
      <c r="A12" s="61" t="s">
        <v>49</v>
      </c>
      <c r="B12" s="114">
        <v>550000</v>
      </c>
      <c r="C12" s="115">
        <v>2442645</v>
      </c>
      <c r="D12" s="115">
        <f>C12+H12</f>
        <v>2442645</v>
      </c>
      <c r="E12" s="122">
        <v>444.11727272727273</v>
      </c>
      <c r="F12" s="127">
        <v>1565823</v>
      </c>
      <c r="G12" s="118">
        <f>(D12/F12)*100</f>
        <v>155.99751696072929</v>
      </c>
    </row>
    <row r="13" spans="1:7" ht="19.5" customHeight="1">
      <c r="A13" s="31" t="s">
        <v>24</v>
      </c>
      <c r="B13" s="114">
        <v>21891191</v>
      </c>
      <c r="C13" s="115">
        <v>30710934.46</v>
      </c>
      <c r="D13" s="115">
        <f>C13+H13</f>
        <v>30710934.46</v>
      </c>
      <c r="E13" s="123">
        <v>140.28900405647184</v>
      </c>
      <c r="F13" s="109">
        <v>24560233.71</v>
      </c>
      <c r="G13" s="119">
        <f>(D13/F13)*100</f>
        <v>125.04333151966574</v>
      </c>
    </row>
    <row r="14" spans="1:7" ht="19.5" customHeight="1">
      <c r="A14" s="31" t="s">
        <v>11</v>
      </c>
      <c r="B14" s="116">
        <v>9100</v>
      </c>
      <c r="C14" s="115">
        <v>40880</v>
      </c>
      <c r="D14" s="115">
        <f>C14+H14</f>
        <v>40880</v>
      </c>
      <c r="E14" s="123">
        <v>449.2307692307692</v>
      </c>
      <c r="F14" s="102">
        <v>79850</v>
      </c>
      <c r="G14" s="119">
        <f>(D14/F14)*100</f>
        <v>51.19599248591108</v>
      </c>
    </row>
    <row r="15" spans="1:7" ht="19.5" customHeight="1">
      <c r="A15" s="31" t="s">
        <v>5</v>
      </c>
      <c r="B15" s="32">
        <v>0</v>
      </c>
      <c r="C15" s="32">
        <v>0</v>
      </c>
      <c r="D15" s="117">
        <v>0</v>
      </c>
      <c r="E15" s="124">
        <v>0</v>
      </c>
      <c r="F15" s="129">
        <v>108950</v>
      </c>
      <c r="G15" s="120">
        <v>0</v>
      </c>
    </row>
    <row r="16" spans="1:7" ht="19.5" customHeight="1" thickBot="1">
      <c r="A16" s="80" t="s">
        <v>6</v>
      </c>
      <c r="B16" s="34">
        <f>SUM(B12:B15)</f>
        <v>22450291</v>
      </c>
      <c r="C16" s="34">
        <f>SUM(C12:C15)</f>
        <v>33194459.46</v>
      </c>
      <c r="D16" s="34">
        <f>SUM(D12:D15)</f>
        <v>33194459.46</v>
      </c>
      <c r="E16" s="121">
        <f>D16*100/B16</f>
        <v>147.85759106641424</v>
      </c>
      <c r="F16" s="34">
        <f>SUM(F12:F15)</f>
        <v>26314856.71</v>
      </c>
      <c r="G16" s="128">
        <f>(D16/F16)*100</f>
        <v>126.14341710394213</v>
      </c>
    </row>
    <row r="17" spans="1:6" ht="13.5" thickTop="1">
      <c r="A17" s="4"/>
      <c r="E17" s="3"/>
      <c r="F17" s="5"/>
    </row>
    <row r="18" spans="5:6" ht="12.75">
      <c r="E18" s="3"/>
      <c r="F18" s="5"/>
    </row>
    <row r="19" spans="1:6" ht="13.5" thickBot="1">
      <c r="A19" s="158" t="s">
        <v>34</v>
      </c>
      <c r="B19" s="159"/>
      <c r="C19" s="1"/>
      <c r="D19" s="1"/>
      <c r="E19" s="44" t="s">
        <v>9</v>
      </c>
      <c r="F19" s="5"/>
    </row>
    <row r="20" spans="1:7" ht="35.25" thickBot="1" thickTop="1">
      <c r="A20" s="28" t="s">
        <v>8</v>
      </c>
      <c r="B20" s="29" t="s">
        <v>2</v>
      </c>
      <c r="C20" s="30" t="s">
        <v>3</v>
      </c>
      <c r="D20" s="29" t="s">
        <v>10</v>
      </c>
      <c r="E20" s="35" t="s">
        <v>15</v>
      </c>
      <c r="F20" s="39" t="s">
        <v>7</v>
      </c>
      <c r="G20" s="43" t="s">
        <v>36</v>
      </c>
    </row>
    <row r="21" spans="1:7" ht="18" customHeight="1" thickTop="1">
      <c r="A21" s="36">
        <v>1000</v>
      </c>
      <c r="B21" s="114">
        <v>9838695</v>
      </c>
      <c r="C21" s="115">
        <v>10293077</v>
      </c>
      <c r="D21" s="115">
        <v>10290729.45</v>
      </c>
      <c r="E21" s="125">
        <v>104.59445536222029</v>
      </c>
      <c r="F21" s="127">
        <v>8628990.34</v>
      </c>
      <c r="G21" s="126">
        <f>(D21/F21)*100</f>
        <v>119.25763089914409</v>
      </c>
    </row>
    <row r="22" spans="1:7" ht="18" customHeight="1">
      <c r="A22" s="36">
        <v>2000</v>
      </c>
      <c r="B22" s="114">
        <v>986173</v>
      </c>
      <c r="C22" s="115">
        <v>1015173</v>
      </c>
      <c r="D22" s="115">
        <v>986740.27</v>
      </c>
      <c r="E22" s="33">
        <v>100.05752236169516</v>
      </c>
      <c r="F22" s="109">
        <v>1223508.71</v>
      </c>
      <c r="G22" s="126">
        <f>(D22/F22)*100</f>
        <v>80.64840584583987</v>
      </c>
    </row>
    <row r="23" spans="1:7" ht="18" customHeight="1">
      <c r="A23" s="36">
        <v>3000</v>
      </c>
      <c r="B23" s="114">
        <v>8925423</v>
      </c>
      <c r="C23" s="115">
        <v>18321516</v>
      </c>
      <c r="D23" s="115">
        <v>16769830.71</v>
      </c>
      <c r="E23" s="33">
        <v>187.88835789631483</v>
      </c>
      <c r="F23" s="109">
        <v>14928024.129999999</v>
      </c>
      <c r="G23" s="126">
        <f>(D23/F23)*100</f>
        <v>112.33791266654391</v>
      </c>
    </row>
    <row r="24" spans="1:7" ht="18" customHeight="1">
      <c r="A24" s="36">
        <v>4000</v>
      </c>
      <c r="B24" s="114">
        <v>2700000</v>
      </c>
      <c r="C24" s="115">
        <v>2900000</v>
      </c>
      <c r="D24" s="115">
        <v>2747600</v>
      </c>
      <c r="E24" s="33">
        <v>101.76296296296296</v>
      </c>
      <c r="F24" s="109">
        <v>2098000</v>
      </c>
      <c r="G24" s="126">
        <f>(D24/F24)*100</f>
        <v>130.9628217349857</v>
      </c>
    </row>
    <row r="25" spans="1:7" ht="18" customHeight="1">
      <c r="A25" s="36">
        <v>5000</v>
      </c>
      <c r="B25" s="114">
        <v>0</v>
      </c>
      <c r="C25" s="115">
        <v>664693</v>
      </c>
      <c r="D25" s="115">
        <v>585573.31</v>
      </c>
      <c r="E25" s="33">
        <v>0</v>
      </c>
      <c r="F25" s="109">
        <v>65004.88</v>
      </c>
      <c r="G25" s="126">
        <f>(D25/F25)*100</f>
        <v>900.8143850123254</v>
      </c>
    </row>
    <row r="26" spans="1:7" ht="18" customHeight="1">
      <c r="A26" s="36">
        <v>6000</v>
      </c>
      <c r="B26" s="32"/>
      <c r="C26" s="32"/>
      <c r="D26" s="32"/>
      <c r="E26" s="33"/>
      <c r="F26" s="38"/>
      <c r="G26" s="41"/>
    </row>
    <row r="27" spans="1:7" ht="18" customHeight="1">
      <c r="A27" s="36">
        <v>7000</v>
      </c>
      <c r="B27" s="32"/>
      <c r="C27" s="32"/>
      <c r="D27" s="32"/>
      <c r="E27" s="33"/>
      <c r="F27" s="38"/>
      <c r="G27" s="41"/>
    </row>
    <row r="28" spans="1:7" ht="18" customHeight="1">
      <c r="A28" s="36">
        <v>8000</v>
      </c>
      <c r="B28" s="32"/>
      <c r="C28" s="32"/>
      <c r="D28" s="32"/>
      <c r="E28" s="33"/>
      <c r="F28" s="38"/>
      <c r="G28" s="41"/>
    </row>
    <row r="29" spans="1:7" ht="18" customHeight="1">
      <c r="A29" s="36">
        <v>9000</v>
      </c>
      <c r="B29" s="32"/>
      <c r="C29" s="32"/>
      <c r="D29" s="32"/>
      <c r="E29" s="33"/>
      <c r="F29" s="38"/>
      <c r="G29" s="42"/>
    </row>
    <row r="30" spans="1:7" ht="13.5" thickBot="1">
      <c r="A30" s="80" t="s">
        <v>6</v>
      </c>
      <c r="B30" s="34">
        <f>SUM(B21:B29)</f>
        <v>22450291</v>
      </c>
      <c r="C30" s="34">
        <f>SUM(C21:C29)</f>
        <v>33194459</v>
      </c>
      <c r="D30" s="34">
        <f>SUM(D21:D29)</f>
        <v>31380473.74</v>
      </c>
      <c r="E30" s="121">
        <f>D30*100/B30</f>
        <v>139.77758123491583</v>
      </c>
      <c r="F30" s="34">
        <f>SUM(F21:F29)</f>
        <v>26943528.06</v>
      </c>
      <c r="G30" s="128">
        <f>(D30/F30)*100</f>
        <v>116.46757495944648</v>
      </c>
    </row>
    <row r="31" ht="13.5" thickTop="1">
      <c r="A31" s="2"/>
    </row>
    <row r="35" spans="1:6" ht="13.5" thickBot="1">
      <c r="A35" s="53" t="s">
        <v>37</v>
      </c>
      <c r="B35" s="1"/>
      <c r="C35" s="1"/>
      <c r="D35" s="1"/>
      <c r="E35" s="44" t="s">
        <v>9</v>
      </c>
      <c r="F35" s="5"/>
    </row>
    <row r="36" spans="1:7" ht="35.25" thickBot="1" thickTop="1">
      <c r="A36" s="28" t="s">
        <v>8</v>
      </c>
      <c r="B36" s="29" t="s">
        <v>2</v>
      </c>
      <c r="C36" s="30" t="s">
        <v>3</v>
      </c>
      <c r="D36" s="29" t="s">
        <v>10</v>
      </c>
      <c r="E36" s="35" t="s">
        <v>15</v>
      </c>
      <c r="F36" s="39" t="s">
        <v>7</v>
      </c>
      <c r="G36" s="43" t="s">
        <v>36</v>
      </c>
    </row>
    <row r="37" spans="1:7" ht="13.5" thickTop="1">
      <c r="A37" s="36">
        <v>1000</v>
      </c>
      <c r="B37" s="114">
        <v>0</v>
      </c>
      <c r="C37" s="114">
        <v>0</v>
      </c>
      <c r="D37" s="114">
        <v>0</v>
      </c>
      <c r="E37" s="33">
        <v>0</v>
      </c>
      <c r="F37" s="38">
        <v>0</v>
      </c>
      <c r="G37" s="126">
        <v>0</v>
      </c>
    </row>
    <row r="38" spans="1:7" ht="12.75">
      <c r="A38" s="36">
        <v>2000</v>
      </c>
      <c r="B38" s="114">
        <v>0</v>
      </c>
      <c r="C38" s="114">
        <v>0</v>
      </c>
      <c r="D38" s="114">
        <v>0</v>
      </c>
      <c r="E38" s="33">
        <v>0</v>
      </c>
      <c r="F38" s="38">
        <v>30973</v>
      </c>
      <c r="G38" s="126">
        <f>(D38/F38)*100</f>
        <v>0</v>
      </c>
    </row>
    <row r="39" spans="1:7" ht="12.75">
      <c r="A39" s="36">
        <v>3000</v>
      </c>
      <c r="B39" s="114">
        <v>9100</v>
      </c>
      <c r="C39" s="114">
        <v>48880</v>
      </c>
      <c r="D39" s="114">
        <v>15008</v>
      </c>
      <c r="E39" s="33">
        <v>164.92307692307693</v>
      </c>
      <c r="F39" s="38">
        <v>76579</v>
      </c>
      <c r="G39" s="126">
        <f>(D39/F39)*100</f>
        <v>19.59806213191606</v>
      </c>
    </row>
    <row r="40" spans="1:7" ht="12.75">
      <c r="A40" s="36">
        <v>4000</v>
      </c>
      <c r="B40" s="114">
        <v>0</v>
      </c>
      <c r="C40" s="114">
        <v>0</v>
      </c>
      <c r="D40" s="114">
        <v>0</v>
      </c>
      <c r="E40" s="33">
        <v>0</v>
      </c>
      <c r="F40" s="38">
        <v>0</v>
      </c>
      <c r="G40" s="126">
        <v>0</v>
      </c>
    </row>
    <row r="41" spans="1:7" ht="12.75">
      <c r="A41" s="36">
        <v>5000</v>
      </c>
      <c r="B41" s="114">
        <v>0</v>
      </c>
      <c r="C41" s="114">
        <v>0</v>
      </c>
      <c r="D41" s="114">
        <v>0</v>
      </c>
      <c r="E41" s="33">
        <v>0</v>
      </c>
      <c r="F41" s="38">
        <v>0</v>
      </c>
      <c r="G41" s="126">
        <v>0</v>
      </c>
    </row>
    <row r="42" spans="1:7" ht="12.75">
      <c r="A42" s="36">
        <v>6000</v>
      </c>
      <c r="B42" s="32"/>
      <c r="C42" s="32"/>
      <c r="D42" s="32"/>
      <c r="E42" s="33"/>
      <c r="F42" s="38"/>
      <c r="G42" s="41"/>
    </row>
    <row r="43" spans="1:7" ht="12.75">
      <c r="A43" s="36">
        <v>7000</v>
      </c>
      <c r="B43" s="32"/>
      <c r="C43" s="32"/>
      <c r="D43" s="32"/>
      <c r="E43" s="33"/>
      <c r="F43" s="38"/>
      <c r="G43" s="41"/>
    </row>
    <row r="44" spans="1:7" ht="12.75">
      <c r="A44" s="36">
        <v>8000</v>
      </c>
      <c r="B44" s="32"/>
      <c r="C44" s="32"/>
      <c r="D44" s="32"/>
      <c r="E44" s="33"/>
      <c r="F44" s="38"/>
      <c r="G44" s="41"/>
    </row>
    <row r="45" spans="1:7" ht="12.75">
      <c r="A45" s="36">
        <v>9000</v>
      </c>
      <c r="B45" s="32"/>
      <c r="C45" s="32"/>
      <c r="D45" s="32"/>
      <c r="E45" s="33"/>
      <c r="F45" s="38"/>
      <c r="G45" s="42"/>
    </row>
    <row r="46" spans="1:7" ht="13.5" thickBot="1">
      <c r="A46" s="80" t="s">
        <v>6</v>
      </c>
      <c r="B46" s="34">
        <f>SUM(B37:B45)</f>
        <v>9100</v>
      </c>
      <c r="C46" s="34">
        <f>SUM(C37:C45)</f>
        <v>48880</v>
      </c>
      <c r="D46" s="34">
        <f>SUM(D37:D45)</f>
        <v>15008</v>
      </c>
      <c r="E46" s="121">
        <f>D46*100/B46</f>
        <v>164.92307692307693</v>
      </c>
      <c r="F46" s="40">
        <f>SUM(F37:F45)</f>
        <v>107552</v>
      </c>
      <c r="G46" s="128">
        <f>(D46/F46)*100</f>
        <v>13.954180303481106</v>
      </c>
    </row>
    <row r="47" ht="13.5" thickTop="1"/>
  </sheetData>
  <sheetProtection/>
  <mergeCells count="2">
    <mergeCell ref="A19:B19"/>
    <mergeCell ref="A8:G8"/>
  </mergeCells>
  <printOptions horizontalCentered="1"/>
  <pageMargins left="0.4724409448818898" right="0.4724409448818898" top="0.4724409448818898" bottom="0.5905511811023623" header="0" footer="0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94">
      <selection activeCell="F108" sqref="F108"/>
    </sheetView>
  </sheetViews>
  <sheetFormatPr defaultColWidth="11.421875" defaultRowHeight="12.75"/>
  <cols>
    <col min="1" max="1" width="15.7109375" style="0" customWidth="1"/>
    <col min="2" max="2" width="47.140625" style="0" customWidth="1"/>
    <col min="3" max="5" width="17.7109375" style="0" customWidth="1"/>
    <col min="6" max="6" width="12.421875" style="0" customWidth="1"/>
    <col min="7" max="7" width="14.140625" style="0" customWidth="1"/>
  </cols>
  <sheetData>
    <row r="1" spans="1:6" ht="12.75">
      <c r="A1" s="46"/>
      <c r="B1" s="46"/>
      <c r="C1" s="46"/>
      <c r="D1" s="46"/>
      <c r="E1" s="163" t="s">
        <v>45</v>
      </c>
      <c r="F1" s="164"/>
    </row>
    <row r="2" spans="1:6" ht="12.75">
      <c r="A2" s="48" t="s">
        <v>48</v>
      </c>
      <c r="B2" s="48"/>
      <c r="C2" s="48"/>
      <c r="D2" s="48"/>
      <c r="E2" s="48"/>
      <c r="F2" s="48"/>
    </row>
    <row r="3" spans="1:6" ht="12.75">
      <c r="A3" s="48" t="s">
        <v>16</v>
      </c>
      <c r="B3" s="48"/>
      <c r="C3" s="48"/>
      <c r="D3" s="48"/>
      <c r="E3" s="48"/>
      <c r="F3" s="48"/>
    </row>
    <row r="4" spans="1:6" ht="12.75">
      <c r="A4" s="48" t="s">
        <v>17</v>
      </c>
      <c r="B4" s="48"/>
      <c r="C4" s="48"/>
      <c r="D4" s="48"/>
      <c r="E4" s="48"/>
      <c r="F4" s="48"/>
    </row>
    <row r="5" spans="1:6" ht="12.75">
      <c r="A5" s="48" t="s">
        <v>46</v>
      </c>
      <c r="B5" s="48"/>
      <c r="C5" s="48"/>
      <c r="D5" s="48"/>
      <c r="E5" s="48"/>
      <c r="F5" s="48"/>
    </row>
    <row r="6" spans="1:6" ht="13.5" thickBot="1">
      <c r="A6" s="54"/>
      <c r="B6" s="49"/>
      <c r="C6" s="49"/>
      <c r="D6" s="49"/>
      <c r="E6" s="49"/>
      <c r="F6" s="49"/>
    </row>
    <row r="7" spans="1:6" ht="14.25" thickBot="1" thickTop="1">
      <c r="A7" s="55" t="s">
        <v>51</v>
      </c>
      <c r="B7" s="56"/>
      <c r="C7" s="56"/>
      <c r="D7" s="56"/>
      <c r="E7" s="56"/>
      <c r="F7" s="57"/>
    </row>
    <row r="8" spans="1:6" ht="14.25" thickBot="1" thickTop="1">
      <c r="A8" s="2"/>
      <c r="B8" s="1"/>
      <c r="C8" s="1"/>
      <c r="D8" s="58" t="s">
        <v>9</v>
      </c>
      <c r="E8" s="1"/>
      <c r="F8" s="1"/>
    </row>
    <row r="9" spans="1:6" ht="42.75" customHeight="1" thickBot="1" thickTop="1">
      <c r="A9" s="6" t="s">
        <v>18</v>
      </c>
      <c r="B9" s="7" t="s">
        <v>19</v>
      </c>
      <c r="C9" s="8" t="s">
        <v>20</v>
      </c>
      <c r="D9" s="8" t="s">
        <v>21</v>
      </c>
      <c r="E9" s="8" t="s">
        <v>10</v>
      </c>
      <c r="F9" s="13" t="s">
        <v>15</v>
      </c>
    </row>
    <row r="10" spans="1:6" ht="13.5" thickTop="1">
      <c r="A10" s="81"/>
      <c r="B10" s="82"/>
      <c r="C10" s="82"/>
      <c r="D10" s="82"/>
      <c r="E10" s="82"/>
      <c r="F10" s="83"/>
    </row>
    <row r="11" spans="1:6" ht="14.25">
      <c r="A11" s="100">
        <v>1101</v>
      </c>
      <c r="B11" s="101" t="s">
        <v>53</v>
      </c>
      <c r="C11" s="102">
        <v>5310122.16</v>
      </c>
      <c r="D11" s="102">
        <v>2026027</v>
      </c>
      <c r="E11" s="102">
        <v>2026027.48</v>
      </c>
      <c r="F11" s="111">
        <f>SUM(E11*100/C11)</f>
        <v>38.15406536711389</v>
      </c>
    </row>
    <row r="12" spans="1:6" ht="14.25">
      <c r="A12" s="100">
        <v>1301</v>
      </c>
      <c r="B12" s="101" t="s">
        <v>54</v>
      </c>
      <c r="C12" s="102">
        <v>158996.28</v>
      </c>
      <c r="D12" s="102">
        <v>56937</v>
      </c>
      <c r="E12" s="102">
        <v>56936.84</v>
      </c>
      <c r="F12" s="111">
        <f aca="true" t="shared" si="0" ref="F12:F75">SUM(E12*100/C12)</f>
        <v>35.81017115620567</v>
      </c>
    </row>
    <row r="13" spans="1:6" ht="14.25">
      <c r="A13" s="100">
        <v>1305</v>
      </c>
      <c r="B13" s="101" t="s">
        <v>55</v>
      </c>
      <c r="C13" s="102">
        <v>0</v>
      </c>
      <c r="D13" s="102">
        <v>0</v>
      </c>
      <c r="E13" s="102">
        <v>0</v>
      </c>
      <c r="F13" s="111">
        <v>0</v>
      </c>
    </row>
    <row r="14" spans="1:6" ht="14.25">
      <c r="A14" s="100">
        <v>1306</v>
      </c>
      <c r="B14" s="101" t="s">
        <v>56</v>
      </c>
      <c r="C14" s="102">
        <v>304228.9</v>
      </c>
      <c r="D14" s="102">
        <v>194320</v>
      </c>
      <c r="E14" s="102">
        <v>194320.02</v>
      </c>
      <c r="F14" s="111">
        <f t="shared" si="0"/>
        <v>63.87296538888974</v>
      </c>
    </row>
    <row r="15" spans="1:6" ht="14.25">
      <c r="A15" s="100">
        <v>1307</v>
      </c>
      <c r="B15" s="101" t="s">
        <v>57</v>
      </c>
      <c r="C15" s="102">
        <v>608457.6</v>
      </c>
      <c r="D15" s="102">
        <v>382869</v>
      </c>
      <c r="E15" s="102">
        <v>382868.65</v>
      </c>
      <c r="F15" s="111">
        <f t="shared" si="0"/>
        <v>62.92445849965552</v>
      </c>
    </row>
    <row r="16" spans="1:6" ht="14.25">
      <c r="A16" s="100">
        <v>1310</v>
      </c>
      <c r="B16" s="101" t="s">
        <v>58</v>
      </c>
      <c r="C16" s="102">
        <v>785560</v>
      </c>
      <c r="D16" s="102">
        <v>0</v>
      </c>
      <c r="E16" s="102">
        <v>0</v>
      </c>
      <c r="F16" s="111">
        <f t="shared" si="0"/>
        <v>0</v>
      </c>
    </row>
    <row r="17" spans="1:6" ht="14.25">
      <c r="A17" s="100">
        <v>1323</v>
      </c>
      <c r="B17" s="101" t="s">
        <v>59</v>
      </c>
      <c r="C17" s="102">
        <v>76057.2</v>
      </c>
      <c r="D17" s="102">
        <v>0</v>
      </c>
      <c r="E17" s="102">
        <v>0</v>
      </c>
      <c r="F17" s="111">
        <f t="shared" si="0"/>
        <v>0</v>
      </c>
    </row>
    <row r="18" spans="1:6" ht="14.25">
      <c r="A18" s="100">
        <v>1324</v>
      </c>
      <c r="B18" s="101" t="s">
        <v>60</v>
      </c>
      <c r="C18" s="102">
        <v>76057.2</v>
      </c>
      <c r="D18" s="102">
        <v>0</v>
      </c>
      <c r="E18" s="102">
        <v>0</v>
      </c>
      <c r="F18" s="111">
        <f t="shared" si="0"/>
        <v>0</v>
      </c>
    </row>
    <row r="19" spans="1:6" ht="14.25">
      <c r="A19" s="100">
        <v>1327</v>
      </c>
      <c r="B19" s="101" t="s">
        <v>61</v>
      </c>
      <c r="C19" s="102">
        <v>126360</v>
      </c>
      <c r="D19" s="102">
        <v>0</v>
      </c>
      <c r="E19" s="102">
        <v>0</v>
      </c>
      <c r="F19" s="111">
        <f t="shared" si="0"/>
        <v>0</v>
      </c>
    </row>
    <row r="20" spans="1:6" ht="14.25">
      <c r="A20" s="100">
        <v>1333</v>
      </c>
      <c r="B20" s="101" t="s">
        <v>62</v>
      </c>
      <c r="C20" s="102">
        <v>17010</v>
      </c>
      <c r="D20" s="102">
        <v>0</v>
      </c>
      <c r="E20" s="102">
        <v>0</v>
      </c>
      <c r="F20" s="111">
        <f t="shared" si="0"/>
        <v>0</v>
      </c>
    </row>
    <row r="21" spans="1:6" ht="14.25">
      <c r="A21" s="100">
        <v>1339</v>
      </c>
      <c r="B21" s="101" t="s">
        <v>63</v>
      </c>
      <c r="C21" s="102">
        <v>0</v>
      </c>
      <c r="D21" s="102">
        <v>0</v>
      </c>
      <c r="E21" s="102">
        <v>0</v>
      </c>
      <c r="F21" s="111">
        <v>0</v>
      </c>
    </row>
    <row r="22" spans="1:6" ht="14.25">
      <c r="A22" s="100">
        <v>1343</v>
      </c>
      <c r="B22" s="101" t="s">
        <v>64</v>
      </c>
      <c r="C22" s="102">
        <v>0</v>
      </c>
      <c r="D22" s="102">
        <v>3875</v>
      </c>
      <c r="E22" s="102">
        <v>3875</v>
      </c>
      <c r="F22" s="111">
        <v>0</v>
      </c>
    </row>
    <row r="23" spans="1:6" ht="14.25">
      <c r="A23" s="100">
        <v>1344</v>
      </c>
      <c r="B23" s="101" t="s">
        <v>65</v>
      </c>
      <c r="C23" s="102">
        <v>34560</v>
      </c>
      <c r="D23" s="102">
        <v>0</v>
      </c>
      <c r="E23" s="102">
        <v>0</v>
      </c>
      <c r="F23" s="111">
        <f t="shared" si="0"/>
        <v>0</v>
      </c>
    </row>
    <row r="24" spans="1:6" ht="14.25">
      <c r="A24" s="100">
        <v>1348</v>
      </c>
      <c r="B24" s="101" t="s">
        <v>66</v>
      </c>
      <c r="C24" s="102">
        <v>44280</v>
      </c>
      <c r="D24" s="102">
        <v>0</v>
      </c>
      <c r="E24" s="102">
        <v>0</v>
      </c>
      <c r="F24" s="111">
        <f t="shared" si="0"/>
        <v>0</v>
      </c>
    </row>
    <row r="25" spans="1:6" ht="14.25">
      <c r="A25" s="100">
        <v>1350</v>
      </c>
      <c r="B25" s="101" t="s">
        <v>67</v>
      </c>
      <c r="C25" s="102">
        <v>0</v>
      </c>
      <c r="D25" s="102">
        <v>3270614</v>
      </c>
      <c r="E25" s="102">
        <v>3270614.29</v>
      </c>
      <c r="F25" s="111">
        <v>0</v>
      </c>
    </row>
    <row r="26" spans="1:6" ht="14.25">
      <c r="A26" s="100">
        <v>1351</v>
      </c>
      <c r="B26" s="101" t="s">
        <v>68</v>
      </c>
      <c r="C26" s="102">
        <v>0</v>
      </c>
      <c r="D26" s="102">
        <v>1100167</v>
      </c>
      <c r="E26" s="102">
        <v>1100166.73</v>
      </c>
      <c r="F26" s="111">
        <v>0</v>
      </c>
    </row>
    <row r="27" spans="1:6" ht="14.25">
      <c r="A27" s="100">
        <v>1353</v>
      </c>
      <c r="B27" s="101" t="s">
        <v>69</v>
      </c>
      <c r="C27" s="102">
        <v>0</v>
      </c>
      <c r="D27" s="102">
        <v>0</v>
      </c>
      <c r="E27" s="102">
        <v>0</v>
      </c>
      <c r="F27" s="111">
        <v>0</v>
      </c>
    </row>
    <row r="28" spans="1:6" ht="14.25">
      <c r="A28" s="100">
        <v>1354</v>
      </c>
      <c r="B28" s="101" t="s">
        <v>70</v>
      </c>
      <c r="C28" s="102">
        <v>0</v>
      </c>
      <c r="D28" s="102">
        <v>0</v>
      </c>
      <c r="E28" s="102">
        <v>0</v>
      </c>
      <c r="F28" s="111">
        <v>0</v>
      </c>
    </row>
    <row r="29" spans="1:6" ht="14.25">
      <c r="A29" s="100">
        <v>1356</v>
      </c>
      <c r="B29" s="101" t="s">
        <v>71</v>
      </c>
      <c r="C29" s="102">
        <v>0</v>
      </c>
      <c r="D29" s="102">
        <v>733444</v>
      </c>
      <c r="E29" s="102">
        <v>733443.64</v>
      </c>
      <c r="F29" s="111">
        <v>0</v>
      </c>
    </row>
    <row r="30" spans="1:6" ht="14.25">
      <c r="A30" s="100">
        <v>1401</v>
      </c>
      <c r="B30" s="101" t="s">
        <v>72</v>
      </c>
      <c r="C30" s="102">
        <v>724554.78</v>
      </c>
      <c r="D30" s="102">
        <v>540583</v>
      </c>
      <c r="E30" s="102">
        <v>540582.59</v>
      </c>
      <c r="F30" s="111">
        <f t="shared" si="0"/>
        <v>74.60893295052169</v>
      </c>
    </row>
    <row r="31" spans="1:6" ht="14.25">
      <c r="A31" s="100">
        <v>1402</v>
      </c>
      <c r="B31" s="101" t="s">
        <v>73</v>
      </c>
      <c r="C31" s="102">
        <v>202359.94</v>
      </c>
      <c r="D31" s="102">
        <v>148838</v>
      </c>
      <c r="E31" s="102">
        <v>148838.37</v>
      </c>
      <c r="F31" s="111">
        <f t="shared" si="0"/>
        <v>73.55130170526834</v>
      </c>
    </row>
    <row r="32" spans="1:6" ht="14.25">
      <c r="A32" s="100">
        <v>1403</v>
      </c>
      <c r="B32" s="101" t="s">
        <v>74</v>
      </c>
      <c r="C32" s="102">
        <v>118.68</v>
      </c>
      <c r="D32" s="102">
        <v>50</v>
      </c>
      <c r="E32" s="102">
        <v>49.9</v>
      </c>
      <c r="F32" s="111">
        <f t="shared" si="0"/>
        <v>42.04583754634311</v>
      </c>
    </row>
    <row r="33" spans="1:6" ht="14.25">
      <c r="A33" s="100">
        <v>1404</v>
      </c>
      <c r="B33" s="101" t="s">
        <v>75</v>
      </c>
      <c r="C33" s="102">
        <v>16686.42</v>
      </c>
      <c r="D33" s="102">
        <v>15576.42</v>
      </c>
      <c r="E33" s="102">
        <v>15576.74</v>
      </c>
      <c r="F33" s="111">
        <f t="shared" si="0"/>
        <v>93.349801814889</v>
      </c>
    </row>
    <row r="34" spans="1:6" ht="14.25">
      <c r="A34" s="100">
        <v>1405</v>
      </c>
      <c r="B34" s="101" t="s">
        <v>76</v>
      </c>
      <c r="C34" s="102">
        <v>895369.66</v>
      </c>
      <c r="D34" s="102">
        <v>639301</v>
      </c>
      <c r="E34" s="102">
        <v>639301.01</v>
      </c>
      <c r="F34" s="111">
        <f t="shared" si="0"/>
        <v>71.40078992625236</v>
      </c>
    </row>
    <row r="35" spans="1:6" ht="14.25">
      <c r="A35" s="100">
        <v>1406</v>
      </c>
      <c r="B35" s="101" t="s">
        <v>77</v>
      </c>
      <c r="C35" s="102">
        <v>28294.52</v>
      </c>
      <c r="D35" s="102">
        <v>18604</v>
      </c>
      <c r="E35" s="102">
        <v>18603.61</v>
      </c>
      <c r="F35" s="111">
        <f t="shared" si="0"/>
        <v>65.74986958605412</v>
      </c>
    </row>
    <row r="36" spans="1:6" ht="14.25">
      <c r="A36" s="100">
        <v>1407</v>
      </c>
      <c r="B36" s="101" t="s">
        <v>78</v>
      </c>
      <c r="C36" s="102">
        <v>28294.52</v>
      </c>
      <c r="D36" s="102">
        <v>18604</v>
      </c>
      <c r="E36" s="102">
        <v>18603.61</v>
      </c>
      <c r="F36" s="111">
        <f t="shared" si="0"/>
        <v>65.74986958605412</v>
      </c>
    </row>
    <row r="37" spans="1:6" ht="14.25">
      <c r="A37" s="100">
        <v>1408</v>
      </c>
      <c r="B37" s="101" t="s">
        <v>79</v>
      </c>
      <c r="C37" s="102">
        <v>94144.56</v>
      </c>
      <c r="D37" s="102">
        <v>56078.56</v>
      </c>
      <c r="E37" s="102">
        <v>56078.15</v>
      </c>
      <c r="F37" s="111">
        <f t="shared" si="0"/>
        <v>59.56600147687769</v>
      </c>
    </row>
    <row r="38" spans="1:6" ht="14.25">
      <c r="A38" s="100">
        <v>1409</v>
      </c>
      <c r="B38" s="101" t="s">
        <v>80</v>
      </c>
      <c r="C38" s="102">
        <v>284856.07</v>
      </c>
      <c r="D38" s="102">
        <v>8393</v>
      </c>
      <c r="E38" s="102">
        <v>6046.01</v>
      </c>
      <c r="F38" s="111">
        <f t="shared" si="0"/>
        <v>2.122478906628179</v>
      </c>
    </row>
    <row r="39" spans="1:6" ht="14.25">
      <c r="A39" s="100">
        <v>1410</v>
      </c>
      <c r="B39" s="101" t="s">
        <v>81</v>
      </c>
      <c r="C39" s="102">
        <v>22326.1</v>
      </c>
      <c r="D39" s="102">
        <v>37384.1</v>
      </c>
      <c r="E39" s="102">
        <v>37384.52</v>
      </c>
      <c r="F39" s="111">
        <f t="shared" si="0"/>
        <v>167.44760616498178</v>
      </c>
    </row>
    <row r="40" spans="1:6" ht="14.25">
      <c r="A40" s="100">
        <v>1502</v>
      </c>
      <c r="B40" s="101" t="s">
        <v>82</v>
      </c>
      <c r="C40" s="102">
        <v>0</v>
      </c>
      <c r="D40" s="102">
        <v>1041413</v>
      </c>
      <c r="E40" s="102">
        <v>1041412.72</v>
      </c>
      <c r="F40" s="111">
        <v>0</v>
      </c>
    </row>
    <row r="41" spans="1:6" ht="14.25">
      <c r="A41" s="100"/>
      <c r="B41" s="101"/>
      <c r="C41" s="103">
        <f>SUM(C11:C40)</f>
        <v>9838694.59</v>
      </c>
      <c r="D41" s="103">
        <v>10293077.11</v>
      </c>
      <c r="E41" s="103">
        <f>SUM(E11:E40)</f>
        <v>10290729.879999999</v>
      </c>
      <c r="F41" s="113">
        <f t="shared" si="0"/>
        <v>104.59446409139933</v>
      </c>
    </row>
    <row r="42" spans="1:6" ht="14.25">
      <c r="A42" s="100"/>
      <c r="B42" s="101"/>
      <c r="C42" s="102"/>
      <c r="D42" s="102"/>
      <c r="E42" s="102"/>
      <c r="F42" s="111"/>
    </row>
    <row r="43" spans="1:6" ht="14.25">
      <c r="A43" s="100">
        <v>2101</v>
      </c>
      <c r="B43" s="101" t="s">
        <v>83</v>
      </c>
      <c r="C43" s="102">
        <v>300000</v>
      </c>
      <c r="D43" s="102">
        <v>140702</v>
      </c>
      <c r="E43" s="109">
        <v>140701.67</v>
      </c>
      <c r="F43" s="111">
        <f t="shared" si="0"/>
        <v>46.900556666666674</v>
      </c>
    </row>
    <row r="44" spans="1:6" ht="14.25">
      <c r="A44" s="100">
        <v>2102</v>
      </c>
      <c r="B44" s="101" t="s">
        <v>84</v>
      </c>
      <c r="C44" s="102">
        <v>35000</v>
      </c>
      <c r="D44" s="102">
        <v>33684</v>
      </c>
      <c r="E44" s="109">
        <v>33684.1</v>
      </c>
      <c r="F44" s="111">
        <f t="shared" si="0"/>
        <v>96.24028571428572</v>
      </c>
    </row>
    <row r="45" spans="1:6" ht="14.25">
      <c r="A45" s="100">
        <v>2106</v>
      </c>
      <c r="B45" s="101" t="s">
        <v>85</v>
      </c>
      <c r="C45" s="102">
        <v>0</v>
      </c>
      <c r="D45" s="102">
        <v>32470</v>
      </c>
      <c r="E45" s="109">
        <v>32470</v>
      </c>
      <c r="F45" s="111">
        <v>0</v>
      </c>
    </row>
    <row r="46" spans="1:6" ht="14.25">
      <c r="A46" s="100">
        <v>2201</v>
      </c>
      <c r="B46" s="101" t="s">
        <v>86</v>
      </c>
      <c r="C46" s="102">
        <v>200000</v>
      </c>
      <c r="D46" s="102">
        <v>182257</v>
      </c>
      <c r="E46" s="109">
        <v>182256.51</v>
      </c>
      <c r="F46" s="111">
        <f t="shared" si="0"/>
        <v>91.128255</v>
      </c>
    </row>
    <row r="47" spans="1:6" ht="14.25">
      <c r="A47" s="100">
        <v>2206</v>
      </c>
      <c r="B47" s="101" t="s">
        <v>87</v>
      </c>
      <c r="C47" s="102">
        <v>0</v>
      </c>
      <c r="D47" s="102">
        <v>2500</v>
      </c>
      <c r="E47" s="109">
        <v>2377.44</v>
      </c>
      <c r="F47" s="111">
        <v>0</v>
      </c>
    </row>
    <row r="48" spans="1:6" ht="14.25">
      <c r="A48" s="100">
        <v>2207</v>
      </c>
      <c r="B48" s="101" t="s">
        <v>88</v>
      </c>
      <c r="C48" s="102">
        <v>15000</v>
      </c>
      <c r="D48" s="102">
        <v>21314</v>
      </c>
      <c r="E48" s="109">
        <v>21314</v>
      </c>
      <c r="F48" s="111">
        <f t="shared" si="0"/>
        <v>142.09333333333333</v>
      </c>
    </row>
    <row r="49" spans="1:6" ht="14.25">
      <c r="A49" s="100">
        <v>2302</v>
      </c>
      <c r="B49" s="101" t="s">
        <v>89</v>
      </c>
      <c r="C49" s="102">
        <v>11765</v>
      </c>
      <c r="D49" s="102">
        <v>16247</v>
      </c>
      <c r="E49" s="109">
        <v>16247.11</v>
      </c>
      <c r="F49" s="111">
        <f t="shared" si="0"/>
        <v>138.09698257543562</v>
      </c>
    </row>
    <row r="50" spans="1:6" ht="14.25">
      <c r="A50" s="100">
        <v>2303</v>
      </c>
      <c r="B50" s="101" t="s">
        <v>90</v>
      </c>
      <c r="C50" s="102">
        <v>0</v>
      </c>
      <c r="D50" s="102">
        <v>6046</v>
      </c>
      <c r="E50" s="109">
        <v>6046.32</v>
      </c>
      <c r="F50" s="111">
        <v>0</v>
      </c>
    </row>
    <row r="51" spans="1:6" ht="14.25">
      <c r="A51" s="100">
        <v>2304</v>
      </c>
      <c r="B51" s="101" t="s">
        <v>91</v>
      </c>
      <c r="C51" s="102">
        <v>0</v>
      </c>
      <c r="D51" s="102">
        <v>12969</v>
      </c>
      <c r="E51" s="109">
        <v>12968.8</v>
      </c>
      <c r="F51" s="111">
        <v>0</v>
      </c>
    </row>
    <row r="52" spans="1:6" ht="14.25">
      <c r="A52" s="100">
        <v>2401</v>
      </c>
      <c r="B52" s="101" t="s">
        <v>92</v>
      </c>
      <c r="C52" s="102">
        <v>0</v>
      </c>
      <c r="D52" s="102">
        <v>152844</v>
      </c>
      <c r="E52" s="109">
        <v>152844.1</v>
      </c>
      <c r="F52" s="111">
        <v>0</v>
      </c>
    </row>
    <row r="53" spans="1:6" ht="14.25">
      <c r="A53" s="100">
        <v>2403</v>
      </c>
      <c r="B53" s="101" t="s">
        <v>93</v>
      </c>
      <c r="C53" s="102">
        <v>50000</v>
      </c>
      <c r="D53" s="102">
        <v>54880</v>
      </c>
      <c r="E53" s="109">
        <v>54879.95</v>
      </c>
      <c r="F53" s="111">
        <f t="shared" si="0"/>
        <v>109.7599</v>
      </c>
    </row>
    <row r="54" spans="1:6" ht="14.25">
      <c r="A54" s="100">
        <v>2601</v>
      </c>
      <c r="B54" s="101" t="s">
        <v>94</v>
      </c>
      <c r="C54" s="102">
        <v>308408</v>
      </c>
      <c r="D54" s="102">
        <v>293260</v>
      </c>
      <c r="E54" s="109">
        <v>269947</v>
      </c>
      <c r="F54" s="111">
        <f t="shared" si="0"/>
        <v>87.52918212238333</v>
      </c>
    </row>
    <row r="55" spans="1:6" ht="14.25">
      <c r="A55" s="100">
        <v>2701</v>
      </c>
      <c r="B55" s="101" t="s">
        <v>95</v>
      </c>
      <c r="C55" s="102">
        <v>16000</v>
      </c>
      <c r="D55" s="102">
        <v>16000</v>
      </c>
      <c r="E55" s="109">
        <v>11341</v>
      </c>
      <c r="F55" s="111">
        <f t="shared" si="0"/>
        <v>70.88125</v>
      </c>
    </row>
    <row r="56" spans="1:6" ht="14.25">
      <c r="A56" s="100">
        <v>2703</v>
      </c>
      <c r="B56" s="101" t="s">
        <v>96</v>
      </c>
      <c r="C56" s="102">
        <v>50000</v>
      </c>
      <c r="D56" s="102">
        <v>50000</v>
      </c>
      <c r="E56" s="109">
        <v>49660.28</v>
      </c>
      <c r="F56" s="111">
        <f t="shared" si="0"/>
        <v>99.32056</v>
      </c>
    </row>
    <row r="57" spans="1:6" ht="13.5">
      <c r="A57" s="104"/>
      <c r="B57" s="59"/>
      <c r="C57" s="105">
        <f>SUM(C43:C56)</f>
        <v>986173</v>
      </c>
      <c r="D57" s="105">
        <f>SUM(D43:D56)</f>
        <v>1015173</v>
      </c>
      <c r="E57" s="105">
        <f>SUM(E43:E56)</f>
        <v>986738.28</v>
      </c>
      <c r="F57" s="113">
        <f t="shared" si="0"/>
        <v>100.05732057154272</v>
      </c>
    </row>
    <row r="58" spans="1:6" ht="14.25">
      <c r="A58" s="104"/>
      <c r="B58" s="59"/>
      <c r="C58" s="59"/>
      <c r="D58" s="59"/>
      <c r="E58" s="59"/>
      <c r="F58" s="111"/>
    </row>
    <row r="59" spans="1:6" ht="14.25">
      <c r="A59" s="100">
        <v>3101</v>
      </c>
      <c r="B59" s="101" t="s">
        <v>97</v>
      </c>
      <c r="C59" s="102">
        <v>20000</v>
      </c>
      <c r="D59" s="102">
        <v>20000</v>
      </c>
      <c r="E59" s="109">
        <v>14708.27</v>
      </c>
      <c r="F59" s="111">
        <f t="shared" si="0"/>
        <v>73.54135</v>
      </c>
    </row>
    <row r="60" spans="1:6" ht="14.25">
      <c r="A60" s="100">
        <v>3103</v>
      </c>
      <c r="B60" s="101" t="s">
        <v>98</v>
      </c>
      <c r="C60" s="102">
        <v>250000</v>
      </c>
      <c r="D60" s="102">
        <v>306433</v>
      </c>
      <c r="E60" s="109">
        <v>306433.24</v>
      </c>
      <c r="F60" s="111">
        <f t="shared" si="0"/>
        <v>122.573296</v>
      </c>
    </row>
    <row r="61" spans="1:6" ht="14.25">
      <c r="A61" s="100">
        <v>3104</v>
      </c>
      <c r="B61" s="101" t="s">
        <v>99</v>
      </c>
      <c r="C61" s="102">
        <v>250000</v>
      </c>
      <c r="D61" s="102">
        <v>250000</v>
      </c>
      <c r="E61" s="109">
        <v>242635.87</v>
      </c>
      <c r="F61" s="111">
        <f t="shared" si="0"/>
        <v>97.054348</v>
      </c>
    </row>
    <row r="62" spans="1:6" ht="14.25">
      <c r="A62" s="100">
        <v>3106</v>
      </c>
      <c r="B62" s="101" t="s">
        <v>100</v>
      </c>
      <c r="C62" s="102">
        <v>70000</v>
      </c>
      <c r="D62" s="102">
        <v>70000</v>
      </c>
      <c r="E62" s="109">
        <v>45324.27</v>
      </c>
      <c r="F62" s="111">
        <f t="shared" si="0"/>
        <v>64.74895714285714</v>
      </c>
    </row>
    <row r="63" spans="1:6" ht="14.25">
      <c r="A63" s="100">
        <v>3201</v>
      </c>
      <c r="B63" s="101" t="s">
        <v>101</v>
      </c>
      <c r="C63" s="102">
        <v>150000</v>
      </c>
      <c r="D63" s="102">
        <v>150000</v>
      </c>
      <c r="E63" s="109">
        <v>101194.98</v>
      </c>
      <c r="F63" s="111">
        <f t="shared" si="0"/>
        <v>67.46332</v>
      </c>
    </row>
    <row r="64" spans="1:6" ht="14.25">
      <c r="A64" s="100">
        <v>3202</v>
      </c>
      <c r="B64" s="101" t="s">
        <v>102</v>
      </c>
      <c r="C64" s="102">
        <v>200000</v>
      </c>
      <c r="D64" s="102">
        <v>200000</v>
      </c>
      <c r="E64" s="109">
        <v>92011.52</v>
      </c>
      <c r="F64" s="111">
        <f t="shared" si="0"/>
        <v>46.00576</v>
      </c>
    </row>
    <row r="65" spans="1:6" ht="14.25">
      <c r="A65" s="100">
        <v>3203</v>
      </c>
      <c r="B65" s="101" t="s">
        <v>103</v>
      </c>
      <c r="C65" s="102">
        <v>70000</v>
      </c>
      <c r="D65" s="102">
        <v>247485.5</v>
      </c>
      <c r="E65" s="109">
        <v>247485.5</v>
      </c>
      <c r="F65" s="111">
        <f t="shared" si="0"/>
        <v>353.55071428571426</v>
      </c>
    </row>
    <row r="66" spans="1:6" ht="14.25">
      <c r="A66" s="100">
        <v>3301</v>
      </c>
      <c r="B66" s="101" t="s">
        <v>104</v>
      </c>
      <c r="C66" s="102">
        <v>350000</v>
      </c>
      <c r="D66" s="102">
        <v>1418000</v>
      </c>
      <c r="E66" s="109">
        <v>1398356.25</v>
      </c>
      <c r="F66" s="111">
        <f t="shared" si="0"/>
        <v>399.53035714285716</v>
      </c>
    </row>
    <row r="67" spans="1:6" ht="14.25">
      <c r="A67" s="100">
        <v>3303</v>
      </c>
      <c r="B67" s="101" t="s">
        <v>105</v>
      </c>
      <c r="C67" s="102">
        <v>0</v>
      </c>
      <c r="D67" s="102">
        <v>25346</v>
      </c>
      <c r="E67" s="109">
        <v>25346</v>
      </c>
      <c r="F67" s="111">
        <v>0</v>
      </c>
    </row>
    <row r="68" spans="1:6" ht="14.25">
      <c r="A68" s="100">
        <v>3402</v>
      </c>
      <c r="B68" s="101" t="s">
        <v>106</v>
      </c>
      <c r="C68" s="102">
        <v>50000</v>
      </c>
      <c r="D68" s="102">
        <v>150000</v>
      </c>
      <c r="E68" s="109">
        <v>137174.25</v>
      </c>
      <c r="F68" s="111">
        <f t="shared" si="0"/>
        <v>274.3485</v>
      </c>
    </row>
    <row r="69" spans="1:6" ht="14.25">
      <c r="A69" s="100">
        <v>3403</v>
      </c>
      <c r="B69" s="101" t="s">
        <v>107</v>
      </c>
      <c r="C69" s="102">
        <v>30000</v>
      </c>
      <c r="D69" s="102">
        <v>42615</v>
      </c>
      <c r="E69" s="109">
        <v>42615.39</v>
      </c>
      <c r="F69" s="111">
        <f t="shared" si="0"/>
        <v>142.0513</v>
      </c>
    </row>
    <row r="70" spans="1:6" ht="14.25">
      <c r="A70" s="100">
        <v>3406</v>
      </c>
      <c r="B70" s="101" t="s">
        <v>108</v>
      </c>
      <c r="C70" s="102">
        <v>10000</v>
      </c>
      <c r="D70" s="102">
        <v>14033</v>
      </c>
      <c r="E70" s="109">
        <v>14032.55</v>
      </c>
      <c r="F70" s="111">
        <f t="shared" si="0"/>
        <v>140.3255</v>
      </c>
    </row>
    <row r="71" spans="1:6" ht="14.25">
      <c r="A71" s="100">
        <v>3501</v>
      </c>
      <c r="B71" s="101" t="s">
        <v>109</v>
      </c>
      <c r="C71" s="102">
        <v>200000</v>
      </c>
      <c r="D71" s="102">
        <v>196880</v>
      </c>
      <c r="E71" s="109">
        <v>69145.92</v>
      </c>
      <c r="F71" s="111">
        <f t="shared" si="0"/>
        <v>34.57296</v>
      </c>
    </row>
    <row r="72" spans="1:6" ht="14.25">
      <c r="A72" s="100">
        <v>3503</v>
      </c>
      <c r="B72" s="101" t="s">
        <v>110</v>
      </c>
      <c r="C72" s="102">
        <v>659100</v>
      </c>
      <c r="D72" s="102">
        <v>779100</v>
      </c>
      <c r="E72" s="109">
        <v>405575.51</v>
      </c>
      <c r="F72" s="111">
        <f t="shared" si="0"/>
        <v>61.534745865574266</v>
      </c>
    </row>
    <row r="73" spans="1:6" ht="14.25">
      <c r="A73" s="100">
        <v>3505</v>
      </c>
      <c r="B73" s="101" t="s">
        <v>111</v>
      </c>
      <c r="C73" s="102">
        <v>60000</v>
      </c>
      <c r="D73" s="102">
        <v>130876</v>
      </c>
      <c r="E73" s="109">
        <v>130875.87</v>
      </c>
      <c r="F73" s="111">
        <f t="shared" si="0"/>
        <v>218.12645</v>
      </c>
    </row>
    <row r="74" spans="1:6" ht="14.25">
      <c r="A74" s="100">
        <v>3514</v>
      </c>
      <c r="B74" s="101" t="s">
        <v>112</v>
      </c>
      <c r="C74" s="102">
        <v>15000</v>
      </c>
      <c r="D74" s="102">
        <v>15000</v>
      </c>
      <c r="E74" s="109">
        <v>4504.84</v>
      </c>
      <c r="F74" s="111">
        <f t="shared" si="0"/>
        <v>30.03226666666667</v>
      </c>
    </row>
    <row r="75" spans="1:6" ht="14.25">
      <c r="A75" s="100">
        <v>3602</v>
      </c>
      <c r="B75" s="101" t="s">
        <v>113</v>
      </c>
      <c r="C75" s="102">
        <v>2200000</v>
      </c>
      <c r="D75" s="102">
        <v>9304053</v>
      </c>
      <c r="E75" s="109">
        <v>9100009.79</v>
      </c>
      <c r="F75" s="111">
        <f t="shared" si="0"/>
        <v>413.6368086363636</v>
      </c>
    </row>
    <row r="76" spans="1:6" ht="14.25">
      <c r="A76" s="100">
        <v>3604</v>
      </c>
      <c r="B76" s="101" t="s">
        <v>114</v>
      </c>
      <c r="C76" s="102">
        <v>0</v>
      </c>
      <c r="D76" s="102">
        <v>15362</v>
      </c>
      <c r="E76" s="109">
        <v>15362.39</v>
      </c>
      <c r="F76" s="111">
        <v>0</v>
      </c>
    </row>
    <row r="77" spans="1:6" ht="14.25">
      <c r="A77" s="100">
        <v>3701</v>
      </c>
      <c r="B77" s="101" t="s">
        <v>115</v>
      </c>
      <c r="C77" s="102">
        <v>350000</v>
      </c>
      <c r="D77" s="102">
        <v>350000</v>
      </c>
      <c r="E77" s="109">
        <v>136447.76</v>
      </c>
      <c r="F77" s="111">
        <f aca="true" t="shared" si="1" ref="F77:F85">SUM(E77*100/C77)</f>
        <v>38.98507428571428</v>
      </c>
    </row>
    <row r="78" spans="1:6" ht="14.25">
      <c r="A78" s="100">
        <v>3702</v>
      </c>
      <c r="B78" s="101" t="s">
        <v>116</v>
      </c>
      <c r="C78" s="102">
        <v>528000</v>
      </c>
      <c r="D78" s="102">
        <v>528000</v>
      </c>
      <c r="E78" s="109">
        <v>476345</v>
      </c>
      <c r="F78" s="111">
        <f t="shared" si="1"/>
        <v>90.21685606060606</v>
      </c>
    </row>
    <row r="79" spans="1:6" ht="14.25">
      <c r="A79" s="100">
        <v>3703</v>
      </c>
      <c r="B79" s="101" t="s">
        <v>117</v>
      </c>
      <c r="C79" s="102">
        <v>50000</v>
      </c>
      <c r="D79" s="102">
        <v>56982</v>
      </c>
      <c r="E79" s="109">
        <v>56982</v>
      </c>
      <c r="F79" s="111">
        <f t="shared" si="1"/>
        <v>113.964</v>
      </c>
    </row>
    <row r="80" spans="1:6" ht="14.25">
      <c r="A80" s="100">
        <v>3801</v>
      </c>
      <c r="B80" s="101" t="s">
        <v>118</v>
      </c>
      <c r="C80" s="102">
        <v>303323</v>
      </c>
      <c r="D80" s="102">
        <v>40850</v>
      </c>
      <c r="E80" s="109">
        <v>40849.97</v>
      </c>
      <c r="F80" s="111">
        <f t="shared" si="1"/>
        <v>13.467481859272128</v>
      </c>
    </row>
    <row r="81" spans="1:6" ht="14.25">
      <c r="A81" s="100">
        <v>3802</v>
      </c>
      <c r="B81" s="101" t="s">
        <v>119</v>
      </c>
      <c r="C81" s="102">
        <v>400000</v>
      </c>
      <c r="D81" s="102">
        <v>981974.75</v>
      </c>
      <c r="E81" s="109">
        <v>712679.42</v>
      </c>
      <c r="F81" s="111">
        <f t="shared" si="1"/>
        <v>178.169855</v>
      </c>
    </row>
    <row r="82" spans="1:6" ht="14.25">
      <c r="A82" s="100">
        <v>3903</v>
      </c>
      <c r="B82" s="101" t="s">
        <v>120</v>
      </c>
      <c r="C82" s="102">
        <v>60000</v>
      </c>
      <c r="D82" s="102">
        <v>60000</v>
      </c>
      <c r="E82" s="109">
        <v>35091.76</v>
      </c>
      <c r="F82" s="111">
        <f t="shared" si="1"/>
        <v>58.486266666666666</v>
      </c>
    </row>
    <row r="83" spans="1:6" ht="14.25">
      <c r="A83" s="100">
        <v>3906</v>
      </c>
      <c r="B83" s="101" t="s">
        <v>121</v>
      </c>
      <c r="C83" s="102">
        <v>100000</v>
      </c>
      <c r="D83" s="102">
        <v>100000</v>
      </c>
      <c r="E83" s="109">
        <v>50117.17</v>
      </c>
      <c r="F83" s="111">
        <f t="shared" si="1"/>
        <v>50.11717</v>
      </c>
    </row>
    <row r="84" spans="1:6" ht="14.25">
      <c r="A84" s="100">
        <v>3907</v>
      </c>
      <c r="B84" s="101" t="s">
        <v>122</v>
      </c>
      <c r="C84" s="102">
        <v>2550000</v>
      </c>
      <c r="D84" s="102">
        <v>2868526</v>
      </c>
      <c r="E84" s="109">
        <v>2868525.52</v>
      </c>
      <c r="F84" s="111">
        <f t="shared" si="1"/>
        <v>112.4911968627451</v>
      </c>
    </row>
    <row r="85" spans="1:6" ht="14.25">
      <c r="A85" s="100"/>
      <c r="B85" s="101"/>
      <c r="C85" s="103">
        <f>SUM(C59:C84)</f>
        <v>8925423</v>
      </c>
      <c r="D85" s="103">
        <f>SUM(D59:D84)</f>
        <v>18321516.25</v>
      </c>
      <c r="E85" s="103">
        <f>SUM(E59:E84)</f>
        <v>16769831.01</v>
      </c>
      <c r="F85" s="113">
        <f t="shared" si="1"/>
        <v>187.88836125750007</v>
      </c>
    </row>
    <row r="86" spans="1:6" ht="14.25">
      <c r="A86" s="100"/>
      <c r="B86" s="101"/>
      <c r="C86" s="102"/>
      <c r="D86" s="102"/>
      <c r="E86" s="102"/>
      <c r="F86" s="111"/>
    </row>
    <row r="87" spans="1:6" ht="14.25">
      <c r="A87" s="106">
        <v>4101</v>
      </c>
      <c r="B87" s="107" t="s">
        <v>123</v>
      </c>
      <c r="C87" s="108">
        <v>2700000</v>
      </c>
      <c r="D87" s="108">
        <v>2900000</v>
      </c>
      <c r="E87" s="110">
        <v>2747600</v>
      </c>
      <c r="F87" s="111">
        <f>SUM(E87*100/C87)</f>
        <v>101.76296296296296</v>
      </c>
    </row>
    <row r="88" spans="1:6" ht="14.25">
      <c r="A88" s="100"/>
      <c r="B88" s="101"/>
      <c r="C88" s="103">
        <f>SUM(C87)</f>
        <v>2700000</v>
      </c>
      <c r="D88" s="103">
        <f>SUM(D87)</f>
        <v>2900000</v>
      </c>
      <c r="E88" s="103">
        <f>SUM(E87)</f>
        <v>2747600</v>
      </c>
      <c r="F88" s="113">
        <f>SUM(E88*100/C88)</f>
        <v>101.76296296296296</v>
      </c>
    </row>
    <row r="89" spans="1:6" ht="14.25">
      <c r="A89" s="100"/>
      <c r="B89" s="101"/>
      <c r="C89" s="102"/>
      <c r="D89" s="102"/>
      <c r="E89" s="102"/>
      <c r="F89" s="111"/>
    </row>
    <row r="90" spans="1:6" ht="14.25">
      <c r="A90" s="100">
        <v>5101</v>
      </c>
      <c r="B90" s="101" t="s">
        <v>124</v>
      </c>
      <c r="C90" s="102">
        <v>0</v>
      </c>
      <c r="D90" s="102">
        <v>170000</v>
      </c>
      <c r="E90" s="102">
        <v>131478.87</v>
      </c>
      <c r="F90" s="111">
        <v>0</v>
      </c>
    </row>
    <row r="91" spans="1:6" ht="14.25">
      <c r="A91" s="100">
        <v>5102</v>
      </c>
      <c r="B91" s="101" t="s">
        <v>125</v>
      </c>
      <c r="C91" s="102">
        <v>0</v>
      </c>
      <c r="D91" s="102">
        <v>61442</v>
      </c>
      <c r="E91" s="102">
        <v>61442.1</v>
      </c>
      <c r="F91" s="111">
        <v>0</v>
      </c>
    </row>
    <row r="92" spans="1:6" ht="14.25">
      <c r="A92" s="100">
        <v>5103</v>
      </c>
      <c r="B92" s="101" t="s">
        <v>126</v>
      </c>
      <c r="C92" s="102">
        <v>0</v>
      </c>
      <c r="D92" s="102">
        <v>38120</v>
      </c>
      <c r="E92" s="102">
        <v>34220</v>
      </c>
      <c r="F92" s="111">
        <v>0</v>
      </c>
    </row>
    <row r="93" spans="1:6" ht="14.25">
      <c r="A93" s="100">
        <v>5204</v>
      </c>
      <c r="B93" s="101" t="s">
        <v>127</v>
      </c>
      <c r="C93" s="102">
        <v>0</v>
      </c>
      <c r="D93" s="102">
        <v>10175</v>
      </c>
      <c r="E93" s="102">
        <v>10175.49</v>
      </c>
      <c r="F93" s="111">
        <v>0</v>
      </c>
    </row>
    <row r="94" spans="1:6" ht="14.25">
      <c r="A94" s="100">
        <v>5206</v>
      </c>
      <c r="B94" s="101" t="s">
        <v>128</v>
      </c>
      <c r="C94" s="102">
        <v>0</v>
      </c>
      <c r="D94" s="102">
        <v>80000</v>
      </c>
      <c r="E94" s="102">
        <v>66867</v>
      </c>
      <c r="F94" s="111">
        <v>0</v>
      </c>
    </row>
    <row r="95" spans="1:6" ht="14.25">
      <c r="A95" s="100">
        <v>5301</v>
      </c>
      <c r="B95" s="101" t="s">
        <v>129</v>
      </c>
      <c r="C95" s="102">
        <v>0</v>
      </c>
      <c r="D95" s="102">
        <v>270000</v>
      </c>
      <c r="E95" s="102">
        <v>270000</v>
      </c>
      <c r="F95" s="111">
        <v>0</v>
      </c>
    </row>
    <row r="96" spans="1:6" ht="14.25">
      <c r="A96" s="100">
        <v>5401</v>
      </c>
      <c r="B96" s="101" t="s">
        <v>130</v>
      </c>
      <c r="C96" s="102">
        <v>0</v>
      </c>
      <c r="D96" s="102">
        <v>5000</v>
      </c>
      <c r="E96" s="102">
        <v>2784</v>
      </c>
      <c r="F96" s="111">
        <v>0</v>
      </c>
    </row>
    <row r="97" spans="1:6" ht="14.25">
      <c r="A97" s="100">
        <v>5402</v>
      </c>
      <c r="B97" s="101" t="s">
        <v>131</v>
      </c>
      <c r="C97" s="102">
        <v>0</v>
      </c>
      <c r="D97" s="102">
        <v>5000</v>
      </c>
      <c r="E97" s="102">
        <v>4060</v>
      </c>
      <c r="F97" s="111">
        <v>0</v>
      </c>
    </row>
    <row r="98" spans="1:6" ht="14.25">
      <c r="A98" s="100">
        <v>5502</v>
      </c>
      <c r="B98" s="101" t="s">
        <v>132</v>
      </c>
      <c r="C98" s="102">
        <v>0</v>
      </c>
      <c r="D98" s="102">
        <v>24956</v>
      </c>
      <c r="E98" s="102">
        <v>4546.23</v>
      </c>
      <c r="F98" s="111">
        <v>0</v>
      </c>
    </row>
    <row r="99" spans="1:6" ht="14.25">
      <c r="A99" s="100"/>
      <c r="B99" s="101"/>
      <c r="C99" s="103">
        <f>SUM(C90:C98)</f>
        <v>0</v>
      </c>
      <c r="D99" s="103">
        <f>SUM(D90:D98)</f>
        <v>664693</v>
      </c>
      <c r="E99" s="103">
        <f>SUM(E90:E98)</f>
        <v>585573.69</v>
      </c>
      <c r="F99" s="111">
        <v>0</v>
      </c>
    </row>
    <row r="100" spans="1:6" ht="14.25">
      <c r="A100" s="100"/>
      <c r="B100" s="101"/>
      <c r="C100" s="102"/>
      <c r="D100" s="102"/>
      <c r="E100" s="102"/>
      <c r="F100" s="111">
        <v>0</v>
      </c>
    </row>
    <row r="101" spans="1:6" ht="14.25">
      <c r="A101" s="100"/>
      <c r="B101" s="101" t="s">
        <v>133</v>
      </c>
      <c r="C101" s="103">
        <f>SUM(C99,C88,C85,C57,C41)</f>
        <v>22450290.59</v>
      </c>
      <c r="D101" s="103">
        <f>SUM(D99,D88,D85,D57,D41)</f>
        <v>33194459.36</v>
      </c>
      <c r="E101" s="103">
        <f>SUM(E41,E57,E85,E88,E99)</f>
        <v>31380472.86</v>
      </c>
      <c r="F101" s="113">
        <f>SUM(E101*100/C101)</f>
        <v>139.7775798678426</v>
      </c>
    </row>
    <row r="102" spans="1:6" ht="14.25">
      <c r="A102" s="99"/>
      <c r="B102" s="82"/>
      <c r="C102" s="82"/>
      <c r="D102" s="82"/>
      <c r="E102" s="102"/>
      <c r="F102" s="112"/>
    </row>
    <row r="103" spans="1:6" ht="12.75">
      <c r="A103" s="61"/>
      <c r="B103" s="59"/>
      <c r="C103" s="59"/>
      <c r="D103" s="59"/>
      <c r="E103" s="59"/>
      <c r="F103" s="60"/>
    </row>
    <row r="104" spans="1:6" ht="13.5" thickBot="1">
      <c r="A104" s="62"/>
      <c r="B104" s="63"/>
      <c r="C104" s="63"/>
      <c r="D104" s="63"/>
      <c r="E104" s="63"/>
      <c r="F104" s="64"/>
    </row>
    <row r="105" spans="1:6" ht="13.5" thickTop="1">
      <c r="A105" s="9"/>
      <c r="B105" s="10"/>
      <c r="C105" s="10"/>
      <c r="D105" s="10"/>
      <c r="E105" s="10"/>
      <c r="F105" s="10"/>
    </row>
    <row r="106" spans="1:6" ht="12.75">
      <c r="A106" s="9"/>
      <c r="B106" s="10"/>
      <c r="C106" s="10"/>
      <c r="D106" s="10"/>
      <c r="E106" s="10"/>
      <c r="F106" s="10"/>
    </row>
    <row r="107" ht="12.75">
      <c r="F107" s="11"/>
    </row>
    <row r="108" spans="1:6" ht="12.75">
      <c r="A108" s="11"/>
      <c r="F108" s="12"/>
    </row>
  </sheetData>
  <sheetProtection/>
  <mergeCells count="1">
    <mergeCell ref="E1:F1"/>
  </mergeCells>
  <printOptions horizontalCentered="1"/>
  <pageMargins left="0.4724409448818898" right="0.4724409448818898" top="0.4724409448818898" bottom="0.590551181102362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5.00390625" style="23" customWidth="1"/>
    <col min="2" max="2" width="4.57421875" style="23" customWidth="1"/>
    <col min="3" max="3" width="8.28125" style="23" customWidth="1"/>
    <col min="4" max="4" width="4.7109375" style="23" customWidth="1"/>
    <col min="5" max="5" width="8.28125" style="24" customWidth="1"/>
    <col min="6" max="6" width="4.28125" style="24" customWidth="1"/>
    <col min="7" max="7" width="7.7109375" style="24" customWidth="1"/>
    <col min="8" max="8" width="55.00390625" style="25" customWidth="1"/>
    <col min="9" max="9" width="13.28125" style="26" customWidth="1"/>
    <col min="11" max="12" width="12.00390625" style="27" customWidth="1"/>
    <col min="13" max="13" width="14.28125" style="0" customWidth="1"/>
  </cols>
  <sheetData>
    <row r="1" spans="1:13" ht="12.75">
      <c r="A1" s="65"/>
      <c r="B1" s="65"/>
      <c r="C1" s="65"/>
      <c r="D1" s="65"/>
      <c r="E1" s="66"/>
      <c r="F1" s="66"/>
      <c r="G1" s="66"/>
      <c r="H1" s="67"/>
      <c r="I1" s="68"/>
      <c r="J1" s="46"/>
      <c r="K1" s="69"/>
      <c r="L1" s="69"/>
      <c r="M1" s="70" t="s">
        <v>44</v>
      </c>
    </row>
    <row r="2" spans="1:15" ht="12.75">
      <c r="A2" s="165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1"/>
      <c r="O2" s="11"/>
    </row>
    <row r="3" spans="1:15" ht="12.75">
      <c r="A3" s="165" t="s">
        <v>25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1"/>
      <c r="O3" s="11"/>
    </row>
    <row r="4" spans="1:15" ht="12.75">
      <c r="A4" s="71" t="s">
        <v>43</v>
      </c>
      <c r="B4" s="71"/>
      <c r="C4" s="71"/>
      <c r="D4" s="71"/>
      <c r="E4" s="71"/>
      <c r="F4" s="71"/>
      <c r="G4" s="71"/>
      <c r="H4" s="72"/>
      <c r="I4" s="72"/>
      <c r="J4" s="71"/>
      <c r="K4" s="73"/>
      <c r="L4" s="73"/>
      <c r="M4" s="71"/>
      <c r="N4" s="11"/>
      <c r="O4" s="11"/>
    </row>
    <row r="5" spans="1:15" ht="12.75">
      <c r="A5" s="71"/>
      <c r="B5" s="71"/>
      <c r="C5" s="71"/>
      <c r="D5" s="71"/>
      <c r="E5" s="71"/>
      <c r="F5" s="71"/>
      <c r="G5" s="71"/>
      <c r="H5" s="72"/>
      <c r="I5" s="72"/>
      <c r="J5" s="71"/>
      <c r="K5" s="73"/>
      <c r="L5" s="73"/>
      <c r="M5" s="71"/>
      <c r="N5" s="11"/>
      <c r="O5" s="11"/>
    </row>
    <row r="6" spans="1:15" ht="11.25" customHeight="1" thickBot="1">
      <c r="A6" s="74"/>
      <c r="B6" s="74"/>
      <c r="C6" s="74"/>
      <c r="D6" s="74"/>
      <c r="E6" s="75"/>
      <c r="F6" s="75"/>
      <c r="G6" s="75"/>
      <c r="H6" s="76"/>
      <c r="I6" s="77"/>
      <c r="J6" s="50"/>
      <c r="K6" s="78"/>
      <c r="L6" s="78"/>
      <c r="M6" s="79"/>
      <c r="N6" s="11"/>
      <c r="O6" s="11"/>
    </row>
    <row r="7" spans="1:15" s="15" customFormat="1" ht="19.5" customHeight="1" thickBot="1" thickTop="1">
      <c r="A7" s="84" t="s">
        <v>52</v>
      </c>
      <c r="B7" s="85"/>
      <c r="C7" s="91"/>
      <c r="D7" s="92"/>
      <c r="E7" s="93"/>
      <c r="F7" s="93"/>
      <c r="G7" s="93"/>
      <c r="H7" s="94"/>
      <c r="I7" s="95"/>
      <c r="J7" s="96"/>
      <c r="K7" s="97"/>
      <c r="L7" s="97"/>
      <c r="M7" s="98"/>
      <c r="N7" s="14"/>
      <c r="O7" s="14"/>
    </row>
    <row r="8" spans="1:15" ht="12.75" customHeight="1" thickBot="1">
      <c r="A8" s="166" t="s">
        <v>42</v>
      </c>
      <c r="B8" s="167"/>
      <c r="C8" s="167"/>
      <c r="D8" s="167"/>
      <c r="E8" s="167"/>
      <c r="F8" s="167"/>
      <c r="G8" s="167"/>
      <c r="H8" s="169" t="s">
        <v>26</v>
      </c>
      <c r="I8" s="177" t="s">
        <v>22</v>
      </c>
      <c r="J8" s="176" t="s">
        <v>27</v>
      </c>
      <c r="K8" s="176"/>
      <c r="L8" s="167"/>
      <c r="M8" s="171" t="s">
        <v>33</v>
      </c>
      <c r="N8" s="11"/>
      <c r="O8" s="11"/>
    </row>
    <row r="9" spans="1:15" ht="12.75" customHeight="1" hidden="1">
      <c r="A9" s="168"/>
      <c r="B9" s="167"/>
      <c r="C9" s="167"/>
      <c r="D9" s="167"/>
      <c r="E9" s="167"/>
      <c r="F9" s="167"/>
      <c r="G9" s="167"/>
      <c r="H9" s="169"/>
      <c r="I9" s="167"/>
      <c r="J9" s="86"/>
      <c r="K9" s="87"/>
      <c r="L9" s="87"/>
      <c r="M9" s="172"/>
      <c r="N9" s="11"/>
      <c r="O9" s="11"/>
    </row>
    <row r="10" spans="1:15" ht="12.75" customHeight="1" hidden="1">
      <c r="A10" s="168"/>
      <c r="B10" s="167"/>
      <c r="C10" s="167"/>
      <c r="D10" s="167"/>
      <c r="E10" s="167"/>
      <c r="F10" s="167"/>
      <c r="G10" s="167"/>
      <c r="H10" s="169"/>
      <c r="I10" s="167"/>
      <c r="J10" s="86"/>
      <c r="K10" s="87"/>
      <c r="L10" s="87"/>
      <c r="M10" s="172"/>
      <c r="N10" s="11"/>
      <c r="O10" s="11"/>
    </row>
    <row r="11" spans="1:15" ht="12.75" customHeight="1" thickBot="1">
      <c r="A11" s="168"/>
      <c r="B11" s="167"/>
      <c r="C11" s="167"/>
      <c r="D11" s="167"/>
      <c r="E11" s="167"/>
      <c r="F11" s="167"/>
      <c r="G11" s="167"/>
      <c r="H11" s="169"/>
      <c r="I11" s="167"/>
      <c r="J11" s="174" t="s">
        <v>28</v>
      </c>
      <c r="K11" s="174" t="s">
        <v>29</v>
      </c>
      <c r="L11" s="174" t="s">
        <v>32</v>
      </c>
      <c r="M11" s="172"/>
      <c r="N11" s="11"/>
      <c r="O11" s="11"/>
    </row>
    <row r="12" spans="1:15" ht="24.75" customHeight="1" thickBot="1">
      <c r="A12" s="88" t="s">
        <v>30</v>
      </c>
      <c r="B12" s="89" t="s">
        <v>38</v>
      </c>
      <c r="C12" s="89" t="s">
        <v>39</v>
      </c>
      <c r="D12" s="89" t="s">
        <v>40</v>
      </c>
      <c r="E12" s="90" t="s">
        <v>41</v>
      </c>
      <c r="F12" s="90" t="s">
        <v>31</v>
      </c>
      <c r="G12" s="90" t="s">
        <v>23</v>
      </c>
      <c r="H12" s="170"/>
      <c r="I12" s="178"/>
      <c r="J12" s="175"/>
      <c r="K12" s="175"/>
      <c r="L12" s="178"/>
      <c r="M12" s="173"/>
      <c r="N12" s="11"/>
      <c r="O12" s="11"/>
    </row>
    <row r="13" spans="1:13" s="16" customFormat="1" ht="13.5" thickTop="1">
      <c r="A13" s="140" t="s">
        <v>134</v>
      </c>
      <c r="B13" s="141" t="s">
        <v>135</v>
      </c>
      <c r="C13" s="141" t="s">
        <v>135</v>
      </c>
      <c r="D13" s="141" t="s">
        <v>135</v>
      </c>
      <c r="E13" s="141" t="s">
        <v>135</v>
      </c>
      <c r="F13" s="141" t="s">
        <v>135</v>
      </c>
      <c r="G13" s="141" t="s">
        <v>135</v>
      </c>
      <c r="H13" s="142" t="s">
        <v>136</v>
      </c>
      <c r="I13" s="143" t="s">
        <v>135</v>
      </c>
      <c r="J13" s="144"/>
      <c r="K13" s="144"/>
      <c r="L13" s="145"/>
      <c r="M13" s="146"/>
    </row>
    <row r="14" spans="1:13" s="16" customFormat="1" ht="12.75">
      <c r="A14" s="147"/>
      <c r="B14" s="131">
        <v>3</v>
      </c>
      <c r="C14" s="131"/>
      <c r="D14" s="131"/>
      <c r="E14" s="131"/>
      <c r="F14" s="131"/>
      <c r="G14" s="131"/>
      <c r="H14" s="148" t="s">
        <v>137</v>
      </c>
      <c r="I14" s="149"/>
      <c r="J14" s="130"/>
      <c r="K14" s="130"/>
      <c r="L14" s="150"/>
      <c r="M14" s="137"/>
    </row>
    <row r="15" spans="1:13" s="16" customFormat="1" ht="12.75">
      <c r="A15" s="147"/>
      <c r="B15" s="131"/>
      <c r="C15" s="131" t="s">
        <v>138</v>
      </c>
      <c r="D15" s="131"/>
      <c r="E15" s="131"/>
      <c r="F15" s="131"/>
      <c r="G15" s="131"/>
      <c r="H15" s="148" t="s">
        <v>139</v>
      </c>
      <c r="I15" s="149"/>
      <c r="J15" s="130"/>
      <c r="K15" s="130"/>
      <c r="L15" s="150"/>
      <c r="M15" s="137"/>
    </row>
    <row r="16" spans="1:13" s="16" customFormat="1" ht="25.5">
      <c r="A16" s="147"/>
      <c r="B16" s="131"/>
      <c r="C16" s="131"/>
      <c r="D16" s="131" t="s">
        <v>140</v>
      </c>
      <c r="E16" s="131" t="s">
        <v>135</v>
      </c>
      <c r="F16" s="131" t="s">
        <v>135</v>
      </c>
      <c r="G16" s="131" t="s">
        <v>135</v>
      </c>
      <c r="H16" s="148" t="s">
        <v>141</v>
      </c>
      <c r="I16" s="149"/>
      <c r="J16" s="130"/>
      <c r="K16" s="130"/>
      <c r="L16" s="150"/>
      <c r="M16" s="137"/>
    </row>
    <row r="17" spans="1:13" s="16" customFormat="1" ht="12.75">
      <c r="A17" s="147"/>
      <c r="B17" s="131"/>
      <c r="C17" s="131"/>
      <c r="D17" s="131"/>
      <c r="E17" s="131" t="s">
        <v>142</v>
      </c>
      <c r="F17" s="131"/>
      <c r="G17" s="131"/>
      <c r="H17" s="148" t="s">
        <v>143</v>
      </c>
      <c r="I17" s="149"/>
      <c r="J17" s="130"/>
      <c r="K17" s="130"/>
      <c r="L17" s="150"/>
      <c r="M17" s="137"/>
    </row>
    <row r="18" spans="1:13" s="16" customFormat="1" ht="38.25">
      <c r="A18" s="147"/>
      <c r="B18" s="131"/>
      <c r="C18" s="131"/>
      <c r="D18" s="131"/>
      <c r="E18" s="131"/>
      <c r="F18" s="132" t="s">
        <v>134</v>
      </c>
      <c r="G18" s="131"/>
      <c r="H18" s="148" t="s">
        <v>144</v>
      </c>
      <c r="I18" s="149"/>
      <c r="J18" s="130"/>
      <c r="K18" s="130"/>
      <c r="L18" s="150"/>
      <c r="M18" s="137"/>
    </row>
    <row r="19" spans="1:13" s="16" customFormat="1" ht="38.25">
      <c r="A19" s="147"/>
      <c r="B19" s="131"/>
      <c r="C19" s="131"/>
      <c r="D19" s="131"/>
      <c r="E19" s="131"/>
      <c r="F19" s="131"/>
      <c r="G19" s="132" t="s">
        <v>134</v>
      </c>
      <c r="H19" s="151" t="s">
        <v>145</v>
      </c>
      <c r="I19" s="152" t="s">
        <v>146</v>
      </c>
      <c r="J19" s="133">
        <v>5</v>
      </c>
      <c r="K19" s="133"/>
      <c r="L19" s="153">
        <v>5</v>
      </c>
      <c r="M19" s="137">
        <v>1</v>
      </c>
    </row>
    <row r="20" spans="1:13" s="16" customFormat="1" ht="27" customHeight="1">
      <c r="A20" s="147"/>
      <c r="B20" s="131"/>
      <c r="C20" s="131"/>
      <c r="D20" s="131"/>
      <c r="E20" s="131"/>
      <c r="F20" s="131"/>
      <c r="G20" s="132" t="s">
        <v>147</v>
      </c>
      <c r="H20" s="151" t="s">
        <v>148</v>
      </c>
      <c r="I20" s="152" t="s">
        <v>149</v>
      </c>
      <c r="J20" s="133">
        <v>4</v>
      </c>
      <c r="K20" s="133"/>
      <c r="L20" s="153">
        <v>4</v>
      </c>
      <c r="M20" s="137">
        <v>1</v>
      </c>
    </row>
    <row r="21" spans="1:13" s="16" customFormat="1" ht="38.25">
      <c r="A21" s="147"/>
      <c r="B21" s="131"/>
      <c r="C21" s="131"/>
      <c r="D21" s="131"/>
      <c r="E21" s="131"/>
      <c r="F21" s="131"/>
      <c r="G21" s="132" t="s">
        <v>142</v>
      </c>
      <c r="H21" s="151" t="s">
        <v>150</v>
      </c>
      <c r="I21" s="152" t="s">
        <v>151</v>
      </c>
      <c r="J21" s="133">
        <v>3</v>
      </c>
      <c r="K21" s="133"/>
      <c r="L21" s="153">
        <v>3</v>
      </c>
      <c r="M21" s="137">
        <v>1</v>
      </c>
    </row>
    <row r="22" spans="1:13" s="16" customFormat="1" ht="51">
      <c r="A22" s="147"/>
      <c r="B22" s="131"/>
      <c r="C22" s="131"/>
      <c r="D22" s="131"/>
      <c r="E22" s="131"/>
      <c r="F22" s="131"/>
      <c r="G22" s="132" t="s">
        <v>152</v>
      </c>
      <c r="H22" s="151" t="s">
        <v>153</v>
      </c>
      <c r="I22" s="152" t="s">
        <v>149</v>
      </c>
      <c r="J22" s="133">
        <v>12</v>
      </c>
      <c r="K22" s="133"/>
      <c r="L22" s="153">
        <v>12</v>
      </c>
      <c r="M22" s="137">
        <v>1</v>
      </c>
    </row>
    <row r="23" spans="1:13" s="16" customFormat="1" ht="38.25">
      <c r="A23" s="147"/>
      <c r="B23" s="131"/>
      <c r="C23" s="131"/>
      <c r="D23" s="131"/>
      <c r="E23" s="131"/>
      <c r="F23" s="131"/>
      <c r="G23" s="132" t="s">
        <v>154</v>
      </c>
      <c r="H23" s="151" t="s">
        <v>155</v>
      </c>
      <c r="I23" s="152" t="s">
        <v>151</v>
      </c>
      <c r="J23" s="133">
        <v>13</v>
      </c>
      <c r="K23" s="133"/>
      <c r="L23" s="153">
        <v>13</v>
      </c>
      <c r="M23" s="137">
        <v>1</v>
      </c>
    </row>
    <row r="24" spans="1:13" s="16" customFormat="1" ht="12.75">
      <c r="A24" s="147" t="s">
        <v>147</v>
      </c>
      <c r="B24" s="131"/>
      <c r="C24" s="131"/>
      <c r="D24" s="131"/>
      <c r="E24" s="131"/>
      <c r="F24" s="131"/>
      <c r="G24" s="131"/>
      <c r="H24" s="148" t="s">
        <v>156</v>
      </c>
      <c r="I24" s="149"/>
      <c r="J24" s="130"/>
      <c r="K24" s="130"/>
      <c r="L24" s="153"/>
      <c r="M24" s="137"/>
    </row>
    <row r="25" spans="1:13" s="16" customFormat="1" ht="18" customHeight="1">
      <c r="A25" s="147" t="s">
        <v>135</v>
      </c>
      <c r="B25" s="131">
        <v>3</v>
      </c>
      <c r="C25" s="131"/>
      <c r="D25" s="131"/>
      <c r="E25" s="131"/>
      <c r="F25" s="131"/>
      <c r="G25" s="131"/>
      <c r="H25" s="148" t="s">
        <v>137</v>
      </c>
      <c r="I25" s="149" t="s">
        <v>135</v>
      </c>
      <c r="J25" s="130"/>
      <c r="K25" s="130"/>
      <c r="L25" s="153"/>
      <c r="M25" s="137"/>
    </row>
    <row r="26" spans="1:13" s="16" customFormat="1" ht="12.75">
      <c r="A26" s="147" t="s">
        <v>135</v>
      </c>
      <c r="B26" s="131"/>
      <c r="C26" s="131" t="s">
        <v>138</v>
      </c>
      <c r="D26" s="131"/>
      <c r="E26" s="131"/>
      <c r="F26" s="131"/>
      <c r="G26" s="131"/>
      <c r="H26" s="148" t="s">
        <v>139</v>
      </c>
      <c r="I26" s="149" t="s">
        <v>135</v>
      </c>
      <c r="J26" s="130"/>
      <c r="K26" s="130"/>
      <c r="L26" s="153"/>
      <c r="M26" s="138"/>
    </row>
    <row r="27" spans="1:13" s="16" customFormat="1" ht="25.5">
      <c r="A27" s="147" t="s">
        <v>135</v>
      </c>
      <c r="B27" s="131"/>
      <c r="C27" s="131"/>
      <c r="D27" s="131" t="s">
        <v>140</v>
      </c>
      <c r="E27" s="131" t="s">
        <v>135</v>
      </c>
      <c r="F27" s="131" t="s">
        <v>135</v>
      </c>
      <c r="G27" s="131" t="s">
        <v>135</v>
      </c>
      <c r="H27" s="148" t="s">
        <v>141</v>
      </c>
      <c r="I27" s="149" t="s">
        <v>135</v>
      </c>
      <c r="J27" s="130"/>
      <c r="K27" s="130"/>
      <c r="L27" s="153"/>
      <c r="M27" s="139"/>
    </row>
    <row r="28" spans="1:13" s="16" customFormat="1" ht="12.75">
      <c r="A28" s="147" t="s">
        <v>135</v>
      </c>
      <c r="B28" s="131"/>
      <c r="C28" s="131"/>
      <c r="D28" s="131"/>
      <c r="E28" s="131" t="s">
        <v>142</v>
      </c>
      <c r="F28" s="131"/>
      <c r="G28" s="131"/>
      <c r="H28" s="148" t="s">
        <v>143</v>
      </c>
      <c r="I28" s="149" t="s">
        <v>135</v>
      </c>
      <c r="J28" s="130"/>
      <c r="K28" s="130"/>
      <c r="L28" s="153"/>
      <c r="M28" s="137"/>
    </row>
    <row r="29" spans="1:13" s="16" customFormat="1" ht="63.75">
      <c r="A29" s="147"/>
      <c r="B29" s="131"/>
      <c r="C29" s="131"/>
      <c r="D29" s="131"/>
      <c r="E29" s="131"/>
      <c r="F29" s="132" t="s">
        <v>134</v>
      </c>
      <c r="G29" s="131"/>
      <c r="H29" s="154" t="s">
        <v>157</v>
      </c>
      <c r="I29" s="149"/>
      <c r="J29" s="130"/>
      <c r="K29" s="130"/>
      <c r="L29" s="153"/>
      <c r="M29" s="137"/>
    </row>
    <row r="30" spans="1:13" s="16" customFormat="1" ht="25.5">
      <c r="A30" s="155" t="s">
        <v>135</v>
      </c>
      <c r="B30" s="132" t="s">
        <v>135</v>
      </c>
      <c r="C30" s="132" t="s">
        <v>135</v>
      </c>
      <c r="D30" s="132" t="s">
        <v>135</v>
      </c>
      <c r="E30" s="132" t="s">
        <v>135</v>
      </c>
      <c r="F30" s="132"/>
      <c r="G30" s="132" t="s">
        <v>134</v>
      </c>
      <c r="H30" s="156" t="s">
        <v>158</v>
      </c>
      <c r="I30" s="157" t="s">
        <v>149</v>
      </c>
      <c r="J30" s="133">
        <v>12</v>
      </c>
      <c r="K30" s="133"/>
      <c r="L30" s="153">
        <v>12</v>
      </c>
      <c r="M30" s="137">
        <v>1</v>
      </c>
    </row>
    <row r="31" spans="1:13" s="16" customFormat="1" ht="25.5">
      <c r="A31" s="155"/>
      <c r="B31" s="132"/>
      <c r="C31" s="132"/>
      <c r="D31" s="132"/>
      <c r="E31" s="132"/>
      <c r="F31" s="132"/>
      <c r="G31" s="132" t="s">
        <v>147</v>
      </c>
      <c r="H31" s="156" t="s">
        <v>159</v>
      </c>
      <c r="I31" s="157" t="s">
        <v>160</v>
      </c>
      <c r="J31" s="133">
        <v>3</v>
      </c>
      <c r="K31" s="133"/>
      <c r="L31" s="153">
        <v>2</v>
      </c>
      <c r="M31" s="137">
        <v>0.6666666666666666</v>
      </c>
    </row>
    <row r="32" spans="1:13" s="16" customFormat="1" ht="25.5">
      <c r="A32" s="155"/>
      <c r="B32" s="132"/>
      <c r="C32" s="132"/>
      <c r="D32" s="132"/>
      <c r="E32" s="132"/>
      <c r="F32" s="132"/>
      <c r="G32" s="132" t="s">
        <v>142</v>
      </c>
      <c r="H32" s="151" t="s">
        <v>161</v>
      </c>
      <c r="I32" s="157" t="s">
        <v>149</v>
      </c>
      <c r="J32" s="133">
        <v>1</v>
      </c>
      <c r="K32" s="133"/>
      <c r="L32" s="153">
        <v>1</v>
      </c>
      <c r="M32" s="137">
        <v>1</v>
      </c>
    </row>
    <row r="33" spans="1:13" s="16" customFormat="1" ht="25.5">
      <c r="A33" s="155"/>
      <c r="B33" s="132"/>
      <c r="C33" s="132"/>
      <c r="D33" s="132"/>
      <c r="E33" s="132"/>
      <c r="F33" s="132"/>
      <c r="G33" s="132" t="s">
        <v>152</v>
      </c>
      <c r="H33" s="151" t="s">
        <v>162</v>
      </c>
      <c r="I33" s="157" t="s">
        <v>163</v>
      </c>
      <c r="J33" s="133">
        <v>2</v>
      </c>
      <c r="K33" s="133"/>
      <c r="L33" s="153">
        <v>2</v>
      </c>
      <c r="M33" s="137">
        <v>1</v>
      </c>
    </row>
    <row r="34" spans="1:13" s="16" customFormat="1" ht="25.5">
      <c r="A34" s="155"/>
      <c r="B34" s="132"/>
      <c r="C34" s="132"/>
      <c r="D34" s="132"/>
      <c r="E34" s="132"/>
      <c r="F34" s="132"/>
      <c r="G34" s="132" t="s">
        <v>154</v>
      </c>
      <c r="H34" s="151" t="s">
        <v>164</v>
      </c>
      <c r="I34" s="152" t="s">
        <v>165</v>
      </c>
      <c r="J34" s="133">
        <v>1</v>
      </c>
      <c r="K34" s="133"/>
      <c r="L34" s="153">
        <v>1</v>
      </c>
      <c r="M34" s="137">
        <v>1</v>
      </c>
    </row>
    <row r="35" spans="1:13" s="16" customFormat="1" ht="12.75">
      <c r="A35" s="147" t="s">
        <v>142</v>
      </c>
      <c r="B35" s="131" t="s">
        <v>135</v>
      </c>
      <c r="C35" s="131" t="s">
        <v>135</v>
      </c>
      <c r="D35" s="131" t="s">
        <v>135</v>
      </c>
      <c r="E35" s="131" t="s">
        <v>135</v>
      </c>
      <c r="F35" s="131" t="s">
        <v>135</v>
      </c>
      <c r="G35" s="131" t="s">
        <v>135</v>
      </c>
      <c r="H35" s="148" t="s">
        <v>166</v>
      </c>
      <c r="I35" s="149" t="s">
        <v>135</v>
      </c>
      <c r="J35" s="130"/>
      <c r="K35" s="130"/>
      <c r="L35" s="153"/>
      <c r="M35" s="137"/>
    </row>
    <row r="36" spans="1:13" s="16" customFormat="1" ht="12.75">
      <c r="A36" s="147" t="s">
        <v>135</v>
      </c>
      <c r="B36" s="131">
        <v>3</v>
      </c>
      <c r="C36" s="131"/>
      <c r="D36" s="131"/>
      <c r="E36" s="131"/>
      <c r="F36" s="131"/>
      <c r="G36" s="131"/>
      <c r="H36" s="148" t="s">
        <v>137</v>
      </c>
      <c r="I36" s="149" t="s">
        <v>135</v>
      </c>
      <c r="J36" s="130"/>
      <c r="K36" s="130"/>
      <c r="L36" s="153"/>
      <c r="M36" s="137"/>
    </row>
    <row r="37" spans="1:13" s="16" customFormat="1" ht="12.75">
      <c r="A37" s="147" t="s">
        <v>135</v>
      </c>
      <c r="B37" s="131"/>
      <c r="C37" s="131" t="s">
        <v>138</v>
      </c>
      <c r="D37" s="131"/>
      <c r="E37" s="131"/>
      <c r="F37" s="131"/>
      <c r="G37" s="131"/>
      <c r="H37" s="148" t="s">
        <v>139</v>
      </c>
      <c r="I37" s="149" t="s">
        <v>135</v>
      </c>
      <c r="J37" s="130"/>
      <c r="K37" s="130"/>
      <c r="L37" s="153"/>
      <c r="M37" s="137"/>
    </row>
    <row r="38" spans="1:13" s="16" customFormat="1" ht="25.5">
      <c r="A38" s="147" t="s">
        <v>135</v>
      </c>
      <c r="B38" s="131"/>
      <c r="C38" s="131"/>
      <c r="D38" s="131" t="s">
        <v>140</v>
      </c>
      <c r="E38" s="131" t="s">
        <v>135</v>
      </c>
      <c r="F38" s="131" t="s">
        <v>135</v>
      </c>
      <c r="G38" s="131" t="s">
        <v>135</v>
      </c>
      <c r="H38" s="148" t="s">
        <v>141</v>
      </c>
      <c r="I38" s="149" t="s">
        <v>135</v>
      </c>
      <c r="J38" s="130"/>
      <c r="K38" s="130"/>
      <c r="L38" s="153"/>
      <c r="M38" s="137"/>
    </row>
    <row r="39" spans="1:13" s="16" customFormat="1" ht="12.75">
      <c r="A39" s="147" t="s">
        <v>135</v>
      </c>
      <c r="B39" s="131"/>
      <c r="C39" s="131"/>
      <c r="D39" s="131"/>
      <c r="E39" s="131" t="s">
        <v>142</v>
      </c>
      <c r="F39" s="131"/>
      <c r="G39" s="131"/>
      <c r="H39" s="148" t="s">
        <v>143</v>
      </c>
      <c r="I39" s="149" t="s">
        <v>135</v>
      </c>
      <c r="J39" s="130"/>
      <c r="K39" s="130"/>
      <c r="L39" s="153"/>
      <c r="M39" s="137"/>
    </row>
    <row r="40" spans="1:13" s="16" customFormat="1" ht="12.75">
      <c r="A40" s="155" t="s">
        <v>135</v>
      </c>
      <c r="B40" s="132" t="s">
        <v>135</v>
      </c>
      <c r="C40" s="132" t="s">
        <v>135</v>
      </c>
      <c r="D40" s="132" t="s">
        <v>135</v>
      </c>
      <c r="E40" s="132" t="s">
        <v>135</v>
      </c>
      <c r="F40" s="132" t="s">
        <v>134</v>
      </c>
      <c r="G40" s="132" t="s">
        <v>135</v>
      </c>
      <c r="H40" s="148" t="s">
        <v>167</v>
      </c>
      <c r="I40" s="157" t="s">
        <v>135</v>
      </c>
      <c r="J40" s="133"/>
      <c r="K40" s="133"/>
      <c r="L40" s="153"/>
      <c r="M40" s="137"/>
    </row>
    <row r="41" spans="1:13" s="16" customFormat="1" ht="25.5">
      <c r="A41" s="155"/>
      <c r="B41" s="132"/>
      <c r="C41" s="132"/>
      <c r="D41" s="132"/>
      <c r="E41" s="132"/>
      <c r="F41" s="132"/>
      <c r="G41" s="132" t="s">
        <v>134</v>
      </c>
      <c r="H41" s="151" t="s">
        <v>168</v>
      </c>
      <c r="I41" s="157" t="s">
        <v>169</v>
      </c>
      <c r="J41" s="133">
        <v>1</v>
      </c>
      <c r="K41" s="133"/>
      <c r="L41" s="153">
        <v>1</v>
      </c>
      <c r="M41" s="137">
        <v>1</v>
      </c>
    </row>
    <row r="42" spans="1:13" s="16" customFormat="1" ht="25.5">
      <c r="A42" s="155" t="s">
        <v>135</v>
      </c>
      <c r="B42" s="132" t="s">
        <v>135</v>
      </c>
      <c r="C42" s="132" t="s">
        <v>135</v>
      </c>
      <c r="D42" s="132" t="s">
        <v>135</v>
      </c>
      <c r="E42" s="132" t="s">
        <v>135</v>
      </c>
      <c r="F42" s="132" t="s">
        <v>135</v>
      </c>
      <c r="G42" s="132" t="s">
        <v>147</v>
      </c>
      <c r="H42" s="151" t="s">
        <v>170</v>
      </c>
      <c r="I42" s="157" t="s">
        <v>169</v>
      </c>
      <c r="J42" s="134">
        <v>2</v>
      </c>
      <c r="K42" s="134"/>
      <c r="L42" s="153">
        <v>2</v>
      </c>
      <c r="M42" s="137">
        <v>1</v>
      </c>
    </row>
    <row r="43" spans="1:13" s="16" customFormat="1" ht="12.75">
      <c r="A43" s="155" t="s">
        <v>135</v>
      </c>
      <c r="B43" s="132" t="s">
        <v>135</v>
      </c>
      <c r="C43" s="132" t="s">
        <v>135</v>
      </c>
      <c r="D43" s="132" t="s">
        <v>135</v>
      </c>
      <c r="E43" s="132" t="s">
        <v>135</v>
      </c>
      <c r="F43" s="132" t="s">
        <v>147</v>
      </c>
      <c r="G43" s="132"/>
      <c r="H43" s="148" t="s">
        <v>171</v>
      </c>
      <c r="I43" s="157"/>
      <c r="J43" s="134"/>
      <c r="K43" s="134"/>
      <c r="L43" s="153"/>
      <c r="M43" s="137"/>
    </row>
    <row r="44" spans="1:13" s="16" customFormat="1" ht="25.5">
      <c r="A44" s="155"/>
      <c r="B44" s="132"/>
      <c r="C44" s="132"/>
      <c r="D44" s="132"/>
      <c r="E44" s="132"/>
      <c r="F44" s="132"/>
      <c r="G44" s="132" t="s">
        <v>134</v>
      </c>
      <c r="H44" s="151" t="s">
        <v>172</v>
      </c>
      <c r="I44" s="157" t="s">
        <v>169</v>
      </c>
      <c r="J44" s="133">
        <v>1</v>
      </c>
      <c r="K44" s="133"/>
      <c r="L44" s="153">
        <v>1</v>
      </c>
      <c r="M44" s="137">
        <v>1</v>
      </c>
    </row>
    <row r="45" spans="1:13" s="16" customFormat="1" ht="12.75">
      <c r="A45" s="155" t="s">
        <v>135</v>
      </c>
      <c r="B45" s="132" t="s">
        <v>135</v>
      </c>
      <c r="C45" s="132" t="s">
        <v>135</v>
      </c>
      <c r="D45" s="132" t="s">
        <v>135</v>
      </c>
      <c r="E45" s="132" t="s">
        <v>135</v>
      </c>
      <c r="F45" s="132" t="s">
        <v>142</v>
      </c>
      <c r="G45" s="132" t="s">
        <v>135</v>
      </c>
      <c r="H45" s="148" t="s">
        <v>173</v>
      </c>
      <c r="I45" s="157" t="s">
        <v>135</v>
      </c>
      <c r="J45" s="133"/>
      <c r="K45" s="133"/>
      <c r="L45" s="153"/>
      <c r="M45" s="137"/>
    </row>
    <row r="46" spans="1:13" s="16" customFormat="1" ht="25.5">
      <c r="A46" s="155"/>
      <c r="B46" s="132"/>
      <c r="C46" s="132"/>
      <c r="D46" s="132"/>
      <c r="E46" s="132"/>
      <c r="F46" s="132"/>
      <c r="G46" s="132" t="s">
        <v>134</v>
      </c>
      <c r="H46" s="151" t="s">
        <v>174</v>
      </c>
      <c r="I46" s="157" t="s">
        <v>175</v>
      </c>
      <c r="J46" s="133">
        <v>1000</v>
      </c>
      <c r="K46" s="133"/>
      <c r="L46" s="153">
        <v>1000</v>
      </c>
      <c r="M46" s="137">
        <v>1</v>
      </c>
    </row>
    <row r="47" spans="1:13" s="16" customFormat="1" ht="25.5">
      <c r="A47" s="155" t="s">
        <v>135</v>
      </c>
      <c r="B47" s="132" t="s">
        <v>135</v>
      </c>
      <c r="C47" s="132" t="s">
        <v>135</v>
      </c>
      <c r="D47" s="132" t="s">
        <v>135</v>
      </c>
      <c r="E47" s="132" t="s">
        <v>135</v>
      </c>
      <c r="F47" s="132" t="s">
        <v>135</v>
      </c>
      <c r="G47" s="132" t="s">
        <v>147</v>
      </c>
      <c r="H47" s="151" t="s">
        <v>176</v>
      </c>
      <c r="I47" s="157" t="s">
        <v>169</v>
      </c>
      <c r="J47" s="134">
        <v>2</v>
      </c>
      <c r="K47" s="134"/>
      <c r="L47" s="153">
        <v>1</v>
      </c>
      <c r="M47" s="137">
        <v>0.5</v>
      </c>
    </row>
    <row r="48" spans="1:13" s="16" customFormat="1" ht="12.75">
      <c r="A48" s="155" t="s">
        <v>135</v>
      </c>
      <c r="B48" s="132" t="s">
        <v>135</v>
      </c>
      <c r="C48" s="132" t="s">
        <v>135</v>
      </c>
      <c r="D48" s="132" t="s">
        <v>135</v>
      </c>
      <c r="E48" s="132" t="s">
        <v>135</v>
      </c>
      <c r="F48" s="132" t="s">
        <v>152</v>
      </c>
      <c r="G48" s="132" t="s">
        <v>135</v>
      </c>
      <c r="H48" s="148" t="s">
        <v>177</v>
      </c>
      <c r="I48" s="157"/>
      <c r="J48" s="133"/>
      <c r="K48" s="133"/>
      <c r="L48" s="153"/>
      <c r="M48" s="137"/>
    </row>
    <row r="49" spans="1:13" s="16" customFormat="1" ht="12.75">
      <c r="A49" s="155" t="s">
        <v>135</v>
      </c>
      <c r="B49" s="132" t="s">
        <v>135</v>
      </c>
      <c r="C49" s="132" t="s">
        <v>135</v>
      </c>
      <c r="D49" s="132" t="s">
        <v>135</v>
      </c>
      <c r="E49" s="132" t="s">
        <v>135</v>
      </c>
      <c r="F49" s="132" t="s">
        <v>135</v>
      </c>
      <c r="G49" s="132" t="s">
        <v>134</v>
      </c>
      <c r="H49" s="151" t="s">
        <v>178</v>
      </c>
      <c r="I49" s="157" t="s">
        <v>179</v>
      </c>
      <c r="J49" s="134">
        <v>6</v>
      </c>
      <c r="K49" s="134"/>
      <c r="L49" s="153">
        <v>6</v>
      </c>
      <c r="M49" s="137">
        <v>1</v>
      </c>
    </row>
    <row r="50" spans="1:13" s="16" customFormat="1" ht="13.5" customHeight="1">
      <c r="A50" s="155"/>
      <c r="B50" s="132"/>
      <c r="C50" s="132"/>
      <c r="D50" s="132"/>
      <c r="E50" s="132"/>
      <c r="F50" s="132"/>
      <c r="G50" s="132" t="s">
        <v>147</v>
      </c>
      <c r="H50" s="151" t="s">
        <v>180</v>
      </c>
      <c r="I50" s="157" t="s">
        <v>179</v>
      </c>
      <c r="J50" s="134">
        <v>8</v>
      </c>
      <c r="K50" s="134"/>
      <c r="L50" s="153">
        <v>5</v>
      </c>
      <c r="M50" s="137">
        <v>0.625</v>
      </c>
    </row>
    <row r="51" spans="1:13" s="16" customFormat="1" ht="38.25">
      <c r="A51" s="155"/>
      <c r="B51" s="132"/>
      <c r="C51" s="132"/>
      <c r="D51" s="132"/>
      <c r="E51" s="132"/>
      <c r="F51" s="132"/>
      <c r="G51" s="132" t="s">
        <v>142</v>
      </c>
      <c r="H51" s="151" t="s">
        <v>181</v>
      </c>
      <c r="I51" s="157" t="s">
        <v>179</v>
      </c>
      <c r="J51" s="134">
        <v>12</v>
      </c>
      <c r="K51" s="134"/>
      <c r="L51" s="153">
        <v>12</v>
      </c>
      <c r="M51" s="137">
        <v>1</v>
      </c>
    </row>
    <row r="52" spans="1:13" s="16" customFormat="1" ht="38.25">
      <c r="A52" s="155"/>
      <c r="B52" s="132"/>
      <c r="C52" s="132"/>
      <c r="D52" s="132"/>
      <c r="E52" s="132"/>
      <c r="F52" s="132"/>
      <c r="G52" s="132" t="s">
        <v>152</v>
      </c>
      <c r="H52" s="151" t="s">
        <v>182</v>
      </c>
      <c r="I52" s="157" t="s">
        <v>179</v>
      </c>
      <c r="J52" s="134">
        <v>12</v>
      </c>
      <c r="K52" s="134"/>
      <c r="L52" s="153">
        <v>12</v>
      </c>
      <c r="M52" s="137">
        <v>1</v>
      </c>
    </row>
    <row r="53" spans="1:13" s="16" customFormat="1" ht="12.75">
      <c r="A53" s="155" t="s">
        <v>135</v>
      </c>
      <c r="B53" s="132" t="s">
        <v>135</v>
      </c>
      <c r="C53" s="132" t="s">
        <v>135</v>
      </c>
      <c r="D53" s="132" t="s">
        <v>135</v>
      </c>
      <c r="E53" s="132" t="s">
        <v>135</v>
      </c>
      <c r="F53" s="132" t="s">
        <v>154</v>
      </c>
      <c r="G53" s="132" t="s">
        <v>135</v>
      </c>
      <c r="H53" s="148" t="s">
        <v>183</v>
      </c>
      <c r="I53" s="157" t="s">
        <v>135</v>
      </c>
      <c r="J53" s="133"/>
      <c r="K53" s="133"/>
      <c r="L53" s="153"/>
      <c r="M53" s="137"/>
    </row>
    <row r="54" spans="1:13" s="16" customFormat="1" ht="12.75">
      <c r="A54" s="155" t="s">
        <v>135</v>
      </c>
      <c r="B54" s="132" t="s">
        <v>135</v>
      </c>
      <c r="C54" s="132" t="s">
        <v>135</v>
      </c>
      <c r="D54" s="132" t="s">
        <v>135</v>
      </c>
      <c r="E54" s="132" t="s">
        <v>135</v>
      </c>
      <c r="F54" s="132" t="s">
        <v>135</v>
      </c>
      <c r="G54" s="132" t="s">
        <v>134</v>
      </c>
      <c r="H54" s="151" t="s">
        <v>184</v>
      </c>
      <c r="I54" s="157" t="s">
        <v>175</v>
      </c>
      <c r="J54" s="134">
        <v>1000</v>
      </c>
      <c r="K54" s="134"/>
      <c r="L54" s="153">
        <v>1000</v>
      </c>
      <c r="M54" s="137">
        <v>1</v>
      </c>
    </row>
    <row r="55" spans="1:13" s="16" customFormat="1" ht="25.5">
      <c r="A55" s="155"/>
      <c r="B55" s="132"/>
      <c r="C55" s="132"/>
      <c r="D55" s="132"/>
      <c r="E55" s="132"/>
      <c r="F55" s="132"/>
      <c r="G55" s="132" t="s">
        <v>147</v>
      </c>
      <c r="H55" s="151" t="s">
        <v>185</v>
      </c>
      <c r="I55" s="157" t="s">
        <v>179</v>
      </c>
      <c r="J55" s="134">
        <v>50</v>
      </c>
      <c r="K55" s="134"/>
      <c r="L55" s="153">
        <v>50</v>
      </c>
      <c r="M55" s="137">
        <v>1</v>
      </c>
    </row>
    <row r="56" spans="1:13" s="16" customFormat="1" ht="25.5">
      <c r="A56" s="155"/>
      <c r="B56" s="132"/>
      <c r="C56" s="132"/>
      <c r="D56" s="132"/>
      <c r="E56" s="132"/>
      <c r="F56" s="132"/>
      <c r="G56" s="132" t="s">
        <v>142</v>
      </c>
      <c r="H56" s="151" t="s">
        <v>186</v>
      </c>
      <c r="I56" s="157" t="s">
        <v>175</v>
      </c>
      <c r="J56" s="134">
        <v>100000</v>
      </c>
      <c r="K56" s="134"/>
      <c r="L56" s="153">
        <v>0</v>
      </c>
      <c r="M56" s="137">
        <v>0</v>
      </c>
    </row>
    <row r="57" spans="1:13" s="16" customFormat="1" ht="27" customHeight="1">
      <c r="A57" s="155"/>
      <c r="B57" s="132"/>
      <c r="C57" s="132"/>
      <c r="D57" s="132"/>
      <c r="E57" s="132"/>
      <c r="F57" s="132"/>
      <c r="G57" s="132" t="s">
        <v>152</v>
      </c>
      <c r="H57" s="151" t="s">
        <v>187</v>
      </c>
      <c r="I57" s="157" t="s">
        <v>179</v>
      </c>
      <c r="J57" s="133">
        <v>12</v>
      </c>
      <c r="K57" s="133"/>
      <c r="L57" s="153">
        <v>12</v>
      </c>
      <c r="M57" s="137">
        <v>1</v>
      </c>
    </row>
    <row r="58" spans="1:13" s="16" customFormat="1" ht="25.5">
      <c r="A58" s="155"/>
      <c r="B58" s="132"/>
      <c r="C58" s="132"/>
      <c r="D58" s="132"/>
      <c r="E58" s="132"/>
      <c r="F58" s="132"/>
      <c r="G58" s="132" t="s">
        <v>154</v>
      </c>
      <c r="H58" s="151" t="s">
        <v>188</v>
      </c>
      <c r="I58" s="157" t="s">
        <v>189</v>
      </c>
      <c r="J58" s="133">
        <v>24</v>
      </c>
      <c r="K58" s="133"/>
      <c r="L58" s="153">
        <v>24</v>
      </c>
      <c r="M58" s="137">
        <v>1</v>
      </c>
    </row>
    <row r="59" spans="1:13" s="16" customFormat="1" ht="12.75">
      <c r="A59" s="155"/>
      <c r="B59" s="132"/>
      <c r="C59" s="132"/>
      <c r="D59" s="132"/>
      <c r="E59" s="132"/>
      <c r="F59" s="132" t="s">
        <v>190</v>
      </c>
      <c r="G59" s="132" t="s">
        <v>135</v>
      </c>
      <c r="H59" s="148" t="s">
        <v>191</v>
      </c>
      <c r="I59" s="157"/>
      <c r="J59" s="133"/>
      <c r="K59" s="133"/>
      <c r="L59" s="153"/>
      <c r="M59" s="137"/>
    </row>
    <row r="60" spans="1:13" s="16" customFormat="1" ht="38.25">
      <c r="A60" s="155"/>
      <c r="B60" s="132"/>
      <c r="C60" s="132"/>
      <c r="D60" s="132"/>
      <c r="E60" s="132"/>
      <c r="F60" s="132"/>
      <c r="G60" s="132" t="s">
        <v>134</v>
      </c>
      <c r="H60" s="151" t="s">
        <v>192</v>
      </c>
      <c r="I60" s="157" t="s">
        <v>179</v>
      </c>
      <c r="J60" s="133">
        <v>9</v>
      </c>
      <c r="K60" s="133"/>
      <c r="L60" s="153">
        <v>9</v>
      </c>
      <c r="M60" s="137">
        <v>1</v>
      </c>
    </row>
    <row r="61" spans="1:13" s="16" customFormat="1" ht="12.75">
      <c r="A61" s="155" t="s">
        <v>135</v>
      </c>
      <c r="B61" s="132" t="s">
        <v>135</v>
      </c>
      <c r="C61" s="132" t="s">
        <v>135</v>
      </c>
      <c r="D61" s="132" t="s">
        <v>135</v>
      </c>
      <c r="E61" s="132" t="s">
        <v>135</v>
      </c>
      <c r="F61" s="132" t="s">
        <v>193</v>
      </c>
      <c r="G61" s="132" t="s">
        <v>135</v>
      </c>
      <c r="H61" s="148" t="s">
        <v>194</v>
      </c>
      <c r="I61" s="157" t="s">
        <v>135</v>
      </c>
      <c r="J61" s="133"/>
      <c r="K61" s="133"/>
      <c r="L61" s="153"/>
      <c r="M61" s="137"/>
    </row>
    <row r="62" spans="1:13" s="16" customFormat="1" ht="18" customHeight="1">
      <c r="A62" s="155" t="s">
        <v>135</v>
      </c>
      <c r="B62" s="132" t="s">
        <v>135</v>
      </c>
      <c r="C62" s="132" t="s">
        <v>135</v>
      </c>
      <c r="D62" s="132" t="s">
        <v>135</v>
      </c>
      <c r="E62" s="132" t="s">
        <v>135</v>
      </c>
      <c r="F62" s="132" t="s">
        <v>135</v>
      </c>
      <c r="G62" s="132" t="s">
        <v>134</v>
      </c>
      <c r="H62" s="151" t="s">
        <v>195</v>
      </c>
      <c r="I62" s="157" t="s">
        <v>179</v>
      </c>
      <c r="J62" s="134">
        <v>24</v>
      </c>
      <c r="K62" s="134"/>
      <c r="L62" s="153">
        <v>24</v>
      </c>
      <c r="M62" s="137">
        <v>1</v>
      </c>
    </row>
    <row r="63" spans="1:13" s="16" customFormat="1" ht="12.75">
      <c r="A63" s="155" t="s">
        <v>135</v>
      </c>
      <c r="B63" s="132" t="s">
        <v>135</v>
      </c>
      <c r="C63" s="132" t="s">
        <v>135</v>
      </c>
      <c r="D63" s="132" t="s">
        <v>135</v>
      </c>
      <c r="E63" s="132" t="s">
        <v>135</v>
      </c>
      <c r="F63" s="132" t="s">
        <v>135</v>
      </c>
      <c r="G63" s="132" t="s">
        <v>147</v>
      </c>
      <c r="H63" s="151" t="s">
        <v>196</v>
      </c>
      <c r="I63" s="157" t="s">
        <v>197</v>
      </c>
      <c r="J63" s="134">
        <v>1600</v>
      </c>
      <c r="K63" s="134"/>
      <c r="L63" s="153">
        <v>1600</v>
      </c>
      <c r="M63" s="138">
        <v>1</v>
      </c>
    </row>
    <row r="64" spans="1:13" s="16" customFormat="1" ht="12.75">
      <c r="A64" s="155" t="s">
        <v>135</v>
      </c>
      <c r="B64" s="132" t="s">
        <v>135</v>
      </c>
      <c r="C64" s="132" t="s">
        <v>135</v>
      </c>
      <c r="D64" s="132" t="s">
        <v>135</v>
      </c>
      <c r="E64" s="132" t="s">
        <v>135</v>
      </c>
      <c r="F64" s="132" t="s">
        <v>198</v>
      </c>
      <c r="G64" s="132" t="s">
        <v>135</v>
      </c>
      <c r="H64" s="148" t="s">
        <v>199</v>
      </c>
      <c r="I64" s="157" t="s">
        <v>135</v>
      </c>
      <c r="J64" s="133"/>
      <c r="K64" s="133"/>
      <c r="L64" s="153"/>
      <c r="M64" s="139"/>
    </row>
    <row r="65" spans="1:13" s="16" customFormat="1" ht="12.75">
      <c r="A65" s="155" t="s">
        <v>135</v>
      </c>
      <c r="B65" s="132" t="s">
        <v>135</v>
      </c>
      <c r="C65" s="132" t="s">
        <v>135</v>
      </c>
      <c r="D65" s="132" t="s">
        <v>135</v>
      </c>
      <c r="E65" s="132" t="s">
        <v>135</v>
      </c>
      <c r="F65" s="132" t="s">
        <v>135</v>
      </c>
      <c r="G65" s="132" t="s">
        <v>134</v>
      </c>
      <c r="H65" s="151" t="s">
        <v>200</v>
      </c>
      <c r="I65" s="157" t="s">
        <v>201</v>
      </c>
      <c r="J65" s="134">
        <v>10</v>
      </c>
      <c r="K65" s="134"/>
      <c r="L65" s="153">
        <v>10</v>
      </c>
      <c r="M65" s="137">
        <v>1</v>
      </c>
    </row>
    <row r="66" spans="1:13" s="16" customFormat="1" ht="12.75">
      <c r="A66" s="155"/>
      <c r="B66" s="132"/>
      <c r="C66" s="132"/>
      <c r="D66" s="132"/>
      <c r="E66" s="132"/>
      <c r="F66" s="132" t="s">
        <v>202</v>
      </c>
      <c r="G66" s="132"/>
      <c r="H66" s="148" t="s">
        <v>203</v>
      </c>
      <c r="I66" s="157"/>
      <c r="J66" s="134"/>
      <c r="K66" s="134"/>
      <c r="L66" s="153"/>
      <c r="M66" s="137"/>
    </row>
    <row r="67" spans="1:13" s="16" customFormat="1" ht="25.5">
      <c r="A67" s="155"/>
      <c r="B67" s="132"/>
      <c r="C67" s="132"/>
      <c r="D67" s="132"/>
      <c r="E67" s="132"/>
      <c r="F67" s="132"/>
      <c r="G67" s="132" t="s">
        <v>134</v>
      </c>
      <c r="H67" s="151" t="s">
        <v>204</v>
      </c>
      <c r="I67" s="157" t="s">
        <v>205</v>
      </c>
      <c r="J67" s="134">
        <v>24</v>
      </c>
      <c r="K67" s="134"/>
      <c r="L67" s="153">
        <v>25</v>
      </c>
      <c r="M67" s="137">
        <v>1.0416666666666667</v>
      </c>
    </row>
    <row r="68" spans="1:13" s="16" customFormat="1" ht="38.25">
      <c r="A68" s="155"/>
      <c r="B68" s="132"/>
      <c r="C68" s="132"/>
      <c r="D68" s="132"/>
      <c r="E68" s="132"/>
      <c r="F68" s="132"/>
      <c r="G68" s="132" t="s">
        <v>147</v>
      </c>
      <c r="H68" s="151" t="s">
        <v>206</v>
      </c>
      <c r="I68" s="157" t="s">
        <v>207</v>
      </c>
      <c r="J68" s="134">
        <v>1800</v>
      </c>
      <c r="K68" s="134"/>
      <c r="L68" s="153">
        <v>1800</v>
      </c>
      <c r="M68" s="137">
        <v>1</v>
      </c>
    </row>
    <row r="69" spans="1:13" s="16" customFormat="1" ht="12.75">
      <c r="A69" s="155"/>
      <c r="B69" s="132"/>
      <c r="C69" s="132"/>
      <c r="D69" s="132"/>
      <c r="E69" s="132"/>
      <c r="F69" s="132"/>
      <c r="G69" s="132" t="s">
        <v>142</v>
      </c>
      <c r="H69" s="151" t="s">
        <v>208</v>
      </c>
      <c r="I69" s="157" t="s">
        <v>209</v>
      </c>
      <c r="J69" s="134">
        <v>4</v>
      </c>
      <c r="K69" s="134"/>
      <c r="L69" s="153">
        <v>3</v>
      </c>
      <c r="M69" s="137">
        <v>0.75</v>
      </c>
    </row>
    <row r="70" spans="1:13" s="16" customFormat="1" ht="25.5">
      <c r="A70" s="155"/>
      <c r="B70" s="132"/>
      <c r="C70" s="132"/>
      <c r="D70" s="132"/>
      <c r="E70" s="132"/>
      <c r="F70" s="132"/>
      <c r="G70" s="132" t="s">
        <v>152</v>
      </c>
      <c r="H70" s="151" t="s">
        <v>210</v>
      </c>
      <c r="I70" s="157" t="s">
        <v>211</v>
      </c>
      <c r="J70" s="134">
        <v>12</v>
      </c>
      <c r="K70" s="134"/>
      <c r="L70" s="153">
        <v>12</v>
      </c>
      <c r="M70" s="137">
        <v>1</v>
      </c>
    </row>
    <row r="71" spans="1:13" s="16" customFormat="1" ht="25.5">
      <c r="A71" s="155"/>
      <c r="B71" s="132"/>
      <c r="C71" s="132"/>
      <c r="D71" s="132"/>
      <c r="E71" s="132"/>
      <c r="F71" s="132"/>
      <c r="G71" s="132" t="s">
        <v>154</v>
      </c>
      <c r="H71" s="151" t="s">
        <v>212</v>
      </c>
      <c r="I71" s="157" t="s">
        <v>213</v>
      </c>
      <c r="J71" s="134">
        <v>40</v>
      </c>
      <c r="K71" s="134"/>
      <c r="L71" s="153">
        <v>40</v>
      </c>
      <c r="M71" s="137">
        <v>1</v>
      </c>
    </row>
    <row r="72" spans="1:13" s="16" customFormat="1" ht="12.75">
      <c r="A72" s="155"/>
      <c r="B72" s="132"/>
      <c r="C72" s="132"/>
      <c r="D72" s="132"/>
      <c r="E72" s="132"/>
      <c r="F72" s="132" t="s">
        <v>214</v>
      </c>
      <c r="G72" s="132"/>
      <c r="H72" s="148" t="s">
        <v>215</v>
      </c>
      <c r="I72" s="157" t="s">
        <v>135</v>
      </c>
      <c r="J72" s="134"/>
      <c r="K72" s="134"/>
      <c r="L72" s="153"/>
      <c r="M72" s="137"/>
    </row>
    <row r="73" spans="1:13" s="16" customFormat="1" ht="25.5">
      <c r="A73" s="155"/>
      <c r="B73" s="132"/>
      <c r="C73" s="132"/>
      <c r="D73" s="132"/>
      <c r="E73" s="132"/>
      <c r="F73" s="132"/>
      <c r="G73" s="132" t="s">
        <v>134</v>
      </c>
      <c r="H73" s="151" t="s">
        <v>216</v>
      </c>
      <c r="I73" s="157" t="s">
        <v>217</v>
      </c>
      <c r="J73" s="134">
        <v>30</v>
      </c>
      <c r="K73" s="134"/>
      <c r="L73" s="153">
        <v>30</v>
      </c>
      <c r="M73" s="137">
        <v>1</v>
      </c>
    </row>
    <row r="74" spans="1:13" s="16" customFormat="1" ht="25.5">
      <c r="A74" s="155"/>
      <c r="B74" s="132"/>
      <c r="C74" s="132"/>
      <c r="D74" s="132"/>
      <c r="E74" s="132"/>
      <c r="F74" s="132"/>
      <c r="G74" s="132" t="s">
        <v>147</v>
      </c>
      <c r="H74" s="151" t="s">
        <v>218</v>
      </c>
      <c r="I74" s="157" t="s">
        <v>219</v>
      </c>
      <c r="J74" s="134">
        <v>90</v>
      </c>
      <c r="K74" s="134"/>
      <c r="L74" s="153">
        <v>90</v>
      </c>
      <c r="M74" s="137">
        <v>1</v>
      </c>
    </row>
    <row r="75" spans="1:13" s="16" customFormat="1" ht="12.75">
      <c r="A75" s="147" t="s">
        <v>152</v>
      </c>
      <c r="B75" s="131" t="s">
        <v>135</v>
      </c>
      <c r="C75" s="131" t="s">
        <v>135</v>
      </c>
      <c r="D75" s="131" t="s">
        <v>135</v>
      </c>
      <c r="E75" s="131" t="s">
        <v>135</v>
      </c>
      <c r="F75" s="131" t="s">
        <v>135</v>
      </c>
      <c r="G75" s="131" t="s">
        <v>135</v>
      </c>
      <c r="H75" s="148" t="s">
        <v>220</v>
      </c>
      <c r="I75" s="149" t="s">
        <v>135</v>
      </c>
      <c r="J75" s="130"/>
      <c r="K75" s="130"/>
      <c r="L75" s="153"/>
      <c r="M75" s="137"/>
    </row>
    <row r="76" spans="1:13" s="16" customFormat="1" ht="12.75">
      <c r="A76" s="147" t="s">
        <v>135</v>
      </c>
      <c r="B76" s="131">
        <v>3</v>
      </c>
      <c r="C76" s="131"/>
      <c r="D76" s="131"/>
      <c r="E76" s="131"/>
      <c r="F76" s="131"/>
      <c r="G76" s="131"/>
      <c r="H76" s="148" t="s">
        <v>137</v>
      </c>
      <c r="I76" s="149" t="s">
        <v>135</v>
      </c>
      <c r="J76" s="130"/>
      <c r="K76" s="130"/>
      <c r="L76" s="153"/>
      <c r="M76" s="137"/>
    </row>
    <row r="77" spans="1:13" s="16" customFormat="1" ht="12.75">
      <c r="A77" s="147" t="s">
        <v>135</v>
      </c>
      <c r="B77" s="131"/>
      <c r="C77" s="131" t="s">
        <v>138</v>
      </c>
      <c r="D77" s="131"/>
      <c r="E77" s="131"/>
      <c r="F77" s="131"/>
      <c r="G77" s="131"/>
      <c r="H77" s="148" t="s">
        <v>139</v>
      </c>
      <c r="I77" s="149" t="s">
        <v>135</v>
      </c>
      <c r="J77" s="130"/>
      <c r="K77" s="130"/>
      <c r="L77" s="153"/>
      <c r="M77" s="137"/>
    </row>
    <row r="78" spans="1:13" s="16" customFormat="1" ht="25.5">
      <c r="A78" s="147" t="s">
        <v>135</v>
      </c>
      <c r="B78" s="131"/>
      <c r="C78" s="131"/>
      <c r="D78" s="131" t="s">
        <v>140</v>
      </c>
      <c r="E78" s="131" t="s">
        <v>135</v>
      </c>
      <c r="F78" s="131" t="s">
        <v>135</v>
      </c>
      <c r="G78" s="131" t="s">
        <v>135</v>
      </c>
      <c r="H78" s="148" t="s">
        <v>141</v>
      </c>
      <c r="I78" s="149" t="s">
        <v>135</v>
      </c>
      <c r="J78" s="130"/>
      <c r="K78" s="130"/>
      <c r="L78" s="153"/>
      <c r="M78" s="137"/>
    </row>
    <row r="79" spans="1:13" s="16" customFormat="1" ht="12.75">
      <c r="A79" s="147" t="s">
        <v>135</v>
      </c>
      <c r="B79" s="131"/>
      <c r="C79" s="131"/>
      <c r="D79" s="131"/>
      <c r="E79" s="131" t="s">
        <v>142</v>
      </c>
      <c r="F79" s="131"/>
      <c r="G79" s="131"/>
      <c r="H79" s="148" t="s">
        <v>143</v>
      </c>
      <c r="I79" s="149" t="s">
        <v>135</v>
      </c>
      <c r="J79" s="130"/>
      <c r="K79" s="130"/>
      <c r="L79" s="153"/>
      <c r="M79" s="137"/>
    </row>
    <row r="80" spans="1:13" s="16" customFormat="1" ht="12.75">
      <c r="A80" s="155" t="s">
        <v>135</v>
      </c>
      <c r="B80" s="132" t="s">
        <v>135</v>
      </c>
      <c r="C80" s="132" t="s">
        <v>135</v>
      </c>
      <c r="D80" s="132" t="s">
        <v>135</v>
      </c>
      <c r="E80" s="132" t="s">
        <v>135</v>
      </c>
      <c r="F80" s="132" t="s">
        <v>134</v>
      </c>
      <c r="G80" s="132" t="s">
        <v>135</v>
      </c>
      <c r="H80" s="148" t="s">
        <v>221</v>
      </c>
      <c r="I80" s="157" t="s">
        <v>135</v>
      </c>
      <c r="J80" s="133"/>
      <c r="K80" s="133"/>
      <c r="L80" s="153"/>
      <c r="M80" s="137"/>
    </row>
    <row r="81" spans="1:13" s="16" customFormat="1" ht="25.5">
      <c r="A81" s="155" t="s">
        <v>135</v>
      </c>
      <c r="B81" s="132" t="s">
        <v>135</v>
      </c>
      <c r="C81" s="132" t="s">
        <v>135</v>
      </c>
      <c r="D81" s="132" t="s">
        <v>135</v>
      </c>
      <c r="E81" s="132" t="s">
        <v>135</v>
      </c>
      <c r="F81" s="132" t="s">
        <v>135</v>
      </c>
      <c r="G81" s="132" t="s">
        <v>134</v>
      </c>
      <c r="H81" s="151" t="s">
        <v>222</v>
      </c>
      <c r="I81" s="157" t="s">
        <v>223</v>
      </c>
      <c r="J81" s="134">
        <f>SUM(L81:O81)</f>
        <v>11</v>
      </c>
      <c r="K81" s="134"/>
      <c r="L81" s="153">
        <v>10</v>
      </c>
      <c r="M81" s="137">
        <v>1</v>
      </c>
    </row>
    <row r="82" spans="1:13" s="16" customFormat="1" ht="12.75">
      <c r="A82" s="155" t="s">
        <v>135</v>
      </c>
      <c r="B82" s="132" t="s">
        <v>135</v>
      </c>
      <c r="C82" s="132" t="s">
        <v>135</v>
      </c>
      <c r="D82" s="132" t="s">
        <v>135</v>
      </c>
      <c r="E82" s="132" t="s">
        <v>135</v>
      </c>
      <c r="F82" s="132" t="s">
        <v>147</v>
      </c>
      <c r="G82" s="132" t="s">
        <v>135</v>
      </c>
      <c r="H82" s="148" t="s">
        <v>224</v>
      </c>
      <c r="I82" s="157" t="s">
        <v>135</v>
      </c>
      <c r="J82" s="133"/>
      <c r="K82" s="133"/>
      <c r="L82" s="153"/>
      <c r="M82" s="137"/>
    </row>
    <row r="83" spans="1:13" s="16" customFormat="1" ht="25.5">
      <c r="A83" s="155" t="s">
        <v>135</v>
      </c>
      <c r="B83" s="132" t="s">
        <v>135</v>
      </c>
      <c r="C83" s="132" t="s">
        <v>135</v>
      </c>
      <c r="D83" s="132" t="s">
        <v>135</v>
      </c>
      <c r="E83" s="132" t="s">
        <v>135</v>
      </c>
      <c r="F83" s="132" t="s">
        <v>135</v>
      </c>
      <c r="G83" s="132" t="s">
        <v>134</v>
      </c>
      <c r="H83" s="151" t="s">
        <v>225</v>
      </c>
      <c r="I83" s="157" t="s">
        <v>149</v>
      </c>
      <c r="J83" s="134">
        <v>12</v>
      </c>
      <c r="K83" s="134"/>
      <c r="L83" s="153">
        <v>12</v>
      </c>
      <c r="M83" s="137">
        <v>1</v>
      </c>
    </row>
    <row r="84" spans="1:13" s="16" customFormat="1" ht="12.75">
      <c r="A84" s="155" t="s">
        <v>135</v>
      </c>
      <c r="B84" s="132" t="s">
        <v>135</v>
      </c>
      <c r="C84" s="132" t="s">
        <v>135</v>
      </c>
      <c r="D84" s="132" t="s">
        <v>135</v>
      </c>
      <c r="E84" s="132" t="s">
        <v>135</v>
      </c>
      <c r="F84" s="132" t="s">
        <v>142</v>
      </c>
      <c r="G84" s="132" t="s">
        <v>135</v>
      </c>
      <c r="H84" s="148" t="s">
        <v>226</v>
      </c>
      <c r="I84" s="157" t="s">
        <v>135</v>
      </c>
      <c r="J84" s="133"/>
      <c r="K84" s="133"/>
      <c r="L84" s="153"/>
      <c r="M84" s="137"/>
    </row>
    <row r="85" spans="1:13" s="16" customFormat="1" ht="25.5">
      <c r="A85" s="155" t="s">
        <v>135</v>
      </c>
      <c r="B85" s="132" t="s">
        <v>135</v>
      </c>
      <c r="C85" s="132" t="s">
        <v>135</v>
      </c>
      <c r="D85" s="132" t="s">
        <v>135</v>
      </c>
      <c r="E85" s="132" t="s">
        <v>135</v>
      </c>
      <c r="F85" s="132" t="s">
        <v>135</v>
      </c>
      <c r="G85" s="132" t="s">
        <v>134</v>
      </c>
      <c r="H85" s="151" t="s">
        <v>227</v>
      </c>
      <c r="I85" s="157" t="s">
        <v>149</v>
      </c>
      <c r="J85" s="134">
        <v>1</v>
      </c>
      <c r="K85" s="134"/>
      <c r="L85" s="153">
        <v>1</v>
      </c>
      <c r="M85" s="137">
        <v>1</v>
      </c>
    </row>
    <row r="86" spans="1:13" s="16" customFormat="1" ht="12.75">
      <c r="A86" s="147" t="s">
        <v>154</v>
      </c>
      <c r="B86" s="131" t="s">
        <v>135</v>
      </c>
      <c r="C86" s="131" t="s">
        <v>135</v>
      </c>
      <c r="D86" s="131" t="s">
        <v>135</v>
      </c>
      <c r="E86" s="131" t="s">
        <v>135</v>
      </c>
      <c r="F86" s="131" t="s">
        <v>135</v>
      </c>
      <c r="G86" s="131" t="s">
        <v>135</v>
      </c>
      <c r="H86" s="148" t="s">
        <v>228</v>
      </c>
      <c r="I86" s="149" t="s">
        <v>135</v>
      </c>
      <c r="J86" s="130"/>
      <c r="K86" s="130"/>
      <c r="L86" s="153"/>
      <c r="M86" s="137"/>
    </row>
    <row r="87" spans="1:13" s="16" customFormat="1" ht="12.75">
      <c r="A87" s="147" t="s">
        <v>135</v>
      </c>
      <c r="B87" s="131">
        <v>3</v>
      </c>
      <c r="C87" s="131"/>
      <c r="D87" s="131"/>
      <c r="E87" s="131"/>
      <c r="F87" s="131"/>
      <c r="G87" s="131"/>
      <c r="H87" s="148" t="s">
        <v>137</v>
      </c>
      <c r="I87" s="149" t="s">
        <v>135</v>
      </c>
      <c r="J87" s="130"/>
      <c r="K87" s="130"/>
      <c r="L87" s="153"/>
      <c r="M87" s="137"/>
    </row>
    <row r="88" spans="1:13" s="16" customFormat="1" ht="12.75">
      <c r="A88" s="147" t="s">
        <v>135</v>
      </c>
      <c r="B88" s="131"/>
      <c r="C88" s="131" t="s">
        <v>138</v>
      </c>
      <c r="D88" s="131"/>
      <c r="E88" s="131"/>
      <c r="F88" s="131"/>
      <c r="G88" s="131"/>
      <c r="H88" s="148" t="s">
        <v>139</v>
      </c>
      <c r="I88" s="149" t="s">
        <v>135</v>
      </c>
      <c r="J88" s="130"/>
      <c r="K88" s="130"/>
      <c r="L88" s="153"/>
      <c r="M88" s="137"/>
    </row>
    <row r="89" spans="1:13" s="16" customFormat="1" ht="25.5">
      <c r="A89" s="147" t="s">
        <v>135</v>
      </c>
      <c r="B89" s="131"/>
      <c r="C89" s="131"/>
      <c r="D89" s="131" t="s">
        <v>140</v>
      </c>
      <c r="E89" s="131" t="s">
        <v>135</v>
      </c>
      <c r="F89" s="131" t="s">
        <v>135</v>
      </c>
      <c r="G89" s="131" t="s">
        <v>135</v>
      </c>
      <c r="H89" s="148" t="s">
        <v>141</v>
      </c>
      <c r="I89" s="149" t="s">
        <v>135</v>
      </c>
      <c r="J89" s="130"/>
      <c r="K89" s="130"/>
      <c r="L89" s="153"/>
      <c r="M89" s="137"/>
    </row>
    <row r="90" spans="1:13" s="16" customFormat="1" ht="12.75">
      <c r="A90" s="147" t="s">
        <v>135</v>
      </c>
      <c r="B90" s="131"/>
      <c r="C90" s="131"/>
      <c r="D90" s="131"/>
      <c r="E90" s="131" t="s">
        <v>142</v>
      </c>
      <c r="F90" s="131"/>
      <c r="G90" s="131"/>
      <c r="H90" s="148" t="s">
        <v>143</v>
      </c>
      <c r="I90" s="149" t="s">
        <v>135</v>
      </c>
      <c r="J90" s="135"/>
      <c r="K90" s="135"/>
      <c r="L90" s="153"/>
      <c r="M90" s="137"/>
    </row>
    <row r="91" spans="1:13" s="16" customFormat="1" ht="24.75" customHeight="1">
      <c r="A91" s="155" t="s">
        <v>135</v>
      </c>
      <c r="B91" s="132" t="s">
        <v>135</v>
      </c>
      <c r="C91" s="132" t="s">
        <v>135</v>
      </c>
      <c r="D91" s="132" t="s">
        <v>135</v>
      </c>
      <c r="E91" s="132" t="s">
        <v>135</v>
      </c>
      <c r="F91" s="132" t="s">
        <v>134</v>
      </c>
      <c r="G91" s="132"/>
      <c r="H91" s="148" t="s">
        <v>229</v>
      </c>
      <c r="I91" s="157" t="s">
        <v>135</v>
      </c>
      <c r="J91" s="134"/>
      <c r="K91" s="134"/>
      <c r="L91" s="153"/>
      <c r="M91" s="137"/>
    </row>
    <row r="92" spans="1:13" s="16" customFormat="1" ht="25.5">
      <c r="A92" s="155" t="s">
        <v>135</v>
      </c>
      <c r="B92" s="132" t="s">
        <v>135</v>
      </c>
      <c r="C92" s="132" t="s">
        <v>135</v>
      </c>
      <c r="D92" s="132" t="s">
        <v>135</v>
      </c>
      <c r="E92" s="132" t="s">
        <v>135</v>
      </c>
      <c r="F92" s="132" t="s">
        <v>135</v>
      </c>
      <c r="G92" s="132" t="s">
        <v>134</v>
      </c>
      <c r="H92" s="151" t="s">
        <v>229</v>
      </c>
      <c r="I92" s="157" t="s">
        <v>223</v>
      </c>
      <c r="J92" s="134">
        <v>24</v>
      </c>
      <c r="K92" s="134"/>
      <c r="L92" s="153">
        <v>24</v>
      </c>
      <c r="M92" s="138">
        <v>1</v>
      </c>
    </row>
    <row r="93" spans="1:13" s="16" customFormat="1" ht="12.75">
      <c r="A93" s="147" t="s">
        <v>190</v>
      </c>
      <c r="B93" s="131" t="s">
        <v>135</v>
      </c>
      <c r="C93" s="131" t="s">
        <v>135</v>
      </c>
      <c r="D93" s="131" t="s">
        <v>135</v>
      </c>
      <c r="E93" s="131" t="s">
        <v>135</v>
      </c>
      <c r="F93" s="131" t="s">
        <v>135</v>
      </c>
      <c r="G93" s="131" t="s">
        <v>135</v>
      </c>
      <c r="H93" s="148" t="s">
        <v>230</v>
      </c>
      <c r="I93" s="149" t="s">
        <v>135</v>
      </c>
      <c r="J93" s="135"/>
      <c r="K93" s="135"/>
      <c r="L93" s="153"/>
      <c r="M93" s="139"/>
    </row>
    <row r="94" spans="1:13" s="16" customFormat="1" ht="12.75">
      <c r="A94" s="147" t="s">
        <v>135</v>
      </c>
      <c r="B94" s="131">
        <v>3</v>
      </c>
      <c r="C94" s="131"/>
      <c r="D94" s="131"/>
      <c r="E94" s="131"/>
      <c r="F94" s="131"/>
      <c r="G94" s="131"/>
      <c r="H94" s="148" t="s">
        <v>137</v>
      </c>
      <c r="I94" s="149" t="s">
        <v>135</v>
      </c>
      <c r="J94" s="135"/>
      <c r="K94" s="135"/>
      <c r="L94" s="153"/>
      <c r="M94" s="137"/>
    </row>
    <row r="95" spans="1:13" s="16" customFormat="1" ht="12.75">
      <c r="A95" s="147" t="s">
        <v>135</v>
      </c>
      <c r="B95" s="131"/>
      <c r="C95" s="131" t="s">
        <v>138</v>
      </c>
      <c r="D95" s="131"/>
      <c r="E95" s="131"/>
      <c r="F95" s="131"/>
      <c r="G95" s="131"/>
      <c r="H95" s="148" t="s">
        <v>139</v>
      </c>
      <c r="I95" s="149" t="s">
        <v>135</v>
      </c>
      <c r="J95" s="135"/>
      <c r="K95" s="135"/>
      <c r="L95" s="153"/>
      <c r="M95" s="137"/>
    </row>
    <row r="96" spans="1:13" s="16" customFormat="1" ht="25.5">
      <c r="A96" s="147" t="s">
        <v>135</v>
      </c>
      <c r="B96" s="131"/>
      <c r="C96" s="131"/>
      <c r="D96" s="131" t="s">
        <v>140</v>
      </c>
      <c r="E96" s="131" t="s">
        <v>135</v>
      </c>
      <c r="F96" s="131" t="s">
        <v>135</v>
      </c>
      <c r="G96" s="131" t="s">
        <v>135</v>
      </c>
      <c r="H96" s="148" t="s">
        <v>141</v>
      </c>
      <c r="I96" s="149" t="s">
        <v>135</v>
      </c>
      <c r="J96" s="135"/>
      <c r="K96" s="135"/>
      <c r="L96" s="153"/>
      <c r="M96" s="137"/>
    </row>
    <row r="97" spans="1:13" s="16" customFormat="1" ht="12.75">
      <c r="A97" s="147" t="s">
        <v>135</v>
      </c>
      <c r="B97" s="131"/>
      <c r="C97" s="131"/>
      <c r="D97" s="131"/>
      <c r="E97" s="131" t="s">
        <v>142</v>
      </c>
      <c r="F97" s="131"/>
      <c r="G97" s="131"/>
      <c r="H97" s="148" t="s">
        <v>143</v>
      </c>
      <c r="I97" s="149" t="s">
        <v>135</v>
      </c>
      <c r="J97" s="135"/>
      <c r="K97" s="135"/>
      <c r="L97" s="153"/>
      <c r="M97" s="137"/>
    </row>
    <row r="98" spans="1:13" s="16" customFormat="1" ht="38.25">
      <c r="A98" s="155" t="s">
        <v>135</v>
      </c>
      <c r="B98" s="132" t="s">
        <v>135</v>
      </c>
      <c r="C98" s="132" t="s">
        <v>135</v>
      </c>
      <c r="D98" s="132" t="s">
        <v>135</v>
      </c>
      <c r="E98" s="132" t="s">
        <v>135</v>
      </c>
      <c r="F98" s="132" t="s">
        <v>134</v>
      </c>
      <c r="G98" s="132" t="s">
        <v>135</v>
      </c>
      <c r="H98" s="148" t="s">
        <v>231</v>
      </c>
      <c r="I98" s="157" t="s">
        <v>135</v>
      </c>
      <c r="J98" s="134"/>
      <c r="K98" s="134"/>
      <c r="L98" s="153"/>
      <c r="M98" s="137"/>
    </row>
    <row r="99" spans="1:13" s="16" customFormat="1" ht="25.5">
      <c r="A99" s="155"/>
      <c r="B99" s="132"/>
      <c r="C99" s="132"/>
      <c r="D99" s="132"/>
      <c r="E99" s="132"/>
      <c r="F99" s="132"/>
      <c r="G99" s="132" t="s">
        <v>134</v>
      </c>
      <c r="H99" s="156" t="s">
        <v>232</v>
      </c>
      <c r="I99" s="157" t="s">
        <v>233</v>
      </c>
      <c r="J99" s="134">
        <v>100</v>
      </c>
      <c r="K99" s="134"/>
      <c r="L99" s="153">
        <v>100</v>
      </c>
      <c r="M99" s="137">
        <v>1</v>
      </c>
    </row>
    <row r="100" spans="1:13" s="16" customFormat="1" ht="38.25">
      <c r="A100" s="155"/>
      <c r="B100" s="132"/>
      <c r="C100" s="132"/>
      <c r="D100" s="132"/>
      <c r="E100" s="132"/>
      <c r="F100" s="132"/>
      <c r="G100" s="132" t="s">
        <v>147</v>
      </c>
      <c r="H100" s="156" t="s">
        <v>234</v>
      </c>
      <c r="I100" s="157" t="s">
        <v>235</v>
      </c>
      <c r="J100" s="134">
        <v>3</v>
      </c>
      <c r="K100" s="134"/>
      <c r="L100" s="153">
        <v>2</v>
      </c>
      <c r="M100" s="137">
        <v>0.6666666666666666</v>
      </c>
    </row>
    <row r="101" spans="1:13" s="16" customFormat="1" ht="12.75">
      <c r="A101" s="155" t="s">
        <v>135</v>
      </c>
      <c r="B101" s="132" t="s">
        <v>135</v>
      </c>
      <c r="C101" s="132" t="s">
        <v>135</v>
      </c>
      <c r="D101" s="132" t="s">
        <v>135</v>
      </c>
      <c r="E101" s="132" t="s">
        <v>135</v>
      </c>
      <c r="F101" s="136" t="s">
        <v>135</v>
      </c>
      <c r="G101" s="136" t="s">
        <v>142</v>
      </c>
      <c r="H101" s="156" t="s">
        <v>236</v>
      </c>
      <c r="I101" s="157" t="s">
        <v>237</v>
      </c>
      <c r="J101" s="134">
        <v>24</v>
      </c>
      <c r="K101" s="134"/>
      <c r="L101" s="153">
        <v>22</v>
      </c>
      <c r="M101" s="137">
        <v>0.9166666666666666</v>
      </c>
    </row>
    <row r="102" spans="1:13" s="16" customFormat="1" ht="13.5" customHeight="1" thickBot="1">
      <c r="A102" s="17"/>
      <c r="B102" s="18"/>
      <c r="C102" s="18"/>
      <c r="D102" s="18"/>
      <c r="E102" s="18"/>
      <c r="F102" s="18"/>
      <c r="G102" s="18"/>
      <c r="H102" s="19"/>
      <c r="I102" s="20"/>
      <c r="J102" s="18"/>
      <c r="K102" s="21"/>
      <c r="L102" s="21"/>
      <c r="M102" s="22"/>
    </row>
    <row r="103" ht="13.5" thickTop="1"/>
  </sheetData>
  <sheetProtection/>
  <mergeCells count="10">
    <mergeCell ref="A2:M2"/>
    <mergeCell ref="A3:M3"/>
    <mergeCell ref="A8:G11"/>
    <mergeCell ref="H8:H12"/>
    <mergeCell ref="M8:M12"/>
    <mergeCell ref="J11:J12"/>
    <mergeCell ref="J8:L8"/>
    <mergeCell ref="K11:K12"/>
    <mergeCell ref="I8:I12"/>
    <mergeCell ref="L11:L12"/>
  </mergeCells>
  <printOptions horizontalCentered="1"/>
  <pageMargins left="0.4724409448818898" right="0.4724409448818898" top="0.4724409448818898" bottom="0.5905511811023623" header="0" footer="0"/>
  <pageSetup horizontalDpi="1200" verticalDpi="12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EVALUACION Y ESTADISTICA</Manager>
  <Company>S.P.D.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PUBLICA 1999</dc:title>
  <dc:subject>INFORMACION RECIBIDA</dc:subject>
  <dc:creator>Horacio Peña Porchas</dc:creator>
  <cp:keywords/>
  <dc:description/>
  <cp:lastModifiedBy>CESAR</cp:lastModifiedBy>
  <cp:lastPrinted>2011-03-23T12:16:29Z</cp:lastPrinted>
  <dcterms:created xsi:type="dcterms:W3CDTF">2000-03-23T15:55:06Z</dcterms:created>
  <dcterms:modified xsi:type="dcterms:W3CDTF">2012-04-12T19:47:41Z</dcterms:modified>
  <cp:category/>
  <cp:version/>
  <cp:contentType/>
  <cp:contentStatus/>
</cp:coreProperties>
</file>