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TILLA" sheetId="1" r:id="rId1"/>
  </sheets>
  <definedNames>
    <definedName name="_xlnm.Print_Area" localSheetId="0">'PLANTILLA'!$A$1:$R$22</definedName>
  </definedNames>
  <calcPr fullCalcOnLoad="1"/>
</workbook>
</file>

<file path=xl/sharedStrings.xml><?xml version="1.0" encoding="utf-8"?>
<sst xmlns="http://schemas.openxmlformats.org/spreadsheetml/2006/main" count="76" uniqueCount="53">
  <si>
    <t>UNIDAD ADMINISTRATIVA</t>
  </si>
  <si>
    <t>PUESTO</t>
  </si>
  <si>
    <t>CARGO</t>
  </si>
  <si>
    <t>NIVEL / OPCION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</si>
  <si>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</si>
  <si>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</si>
  <si>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</si>
  <si>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</si>
  <si>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</si>
  <si>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</si>
  <si>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</si>
  <si>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</si>
  <si>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</si>
  <si>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</si>
  <si>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</si>
  <si>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</si>
  <si>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PRESTACIONES ECONOMICAS SOCIALES</t>
  </si>
  <si>
    <t>SUELDO TOTAL BRUTO</t>
  </si>
  <si>
    <t>CONFIANZA</t>
  </si>
  <si>
    <t>SUBDIRECTOR</t>
  </si>
  <si>
    <t>COORDINADOR DE AREA</t>
  </si>
  <si>
    <t>BASE</t>
  </si>
  <si>
    <t>DIRECTOR GENERAL</t>
  </si>
  <si>
    <t>JEFE DE DEPARTAMENTO</t>
  </si>
  <si>
    <t>ADMINISTRADOR DE PROCESO</t>
  </si>
  <si>
    <t>7I</t>
  </si>
  <si>
    <t>05 B</t>
  </si>
  <si>
    <t>ANALISTA TECNICO</t>
  </si>
  <si>
    <t>ANALISTA TECNICO AUXILIAR</t>
  </si>
  <si>
    <t xml:space="preserve">DIRECCION GENERAL </t>
  </si>
  <si>
    <t>DIRECTOR GENERAL  DE TELEFONIA RURAL DE SONORA</t>
  </si>
  <si>
    <t>SUBDIRECCION TECNICA</t>
  </si>
  <si>
    <t>SUBDIRECTOR TECNICO</t>
  </si>
  <si>
    <t>SUBDIRECCION DE PLANEACION Y CONCERTACION</t>
  </si>
  <si>
    <t>SUBDIRECTOR DE PLANEACION Y CONCERTACION</t>
  </si>
  <si>
    <t>OTROS QUINQUENIOS</t>
  </si>
  <si>
    <t>SUBDIRECCION DE VINCULACION</t>
  </si>
  <si>
    <t>SUBDIRECTOR DE VINCULACION</t>
  </si>
  <si>
    <t>JEFE DEL DEPARTAMENTO TECNICO</t>
  </si>
  <si>
    <t>ASISTENTE DE OPERACIÓN Y MANTENIMIENTO</t>
  </si>
  <si>
    <t>03B</t>
  </si>
  <si>
    <t>TECNICO DE OPERACIÓN Y MANTENIMIENTO</t>
  </si>
  <si>
    <t>SUBDIRECCION ADMINISTRATIVA</t>
  </si>
  <si>
    <t>ENCARGADA DE LA SUBDIRECCION ADMINISTRATIVA</t>
  </si>
  <si>
    <t>8B</t>
  </si>
  <si>
    <t>7A</t>
  </si>
  <si>
    <r>
      <t xml:space="preserve">4.- </t>
    </r>
    <r>
      <rPr>
        <b/>
        <sz val="11"/>
        <color indexed="8"/>
        <rFont val="Calibri"/>
        <family val="2"/>
      </rPr>
      <t>OTROS:</t>
    </r>
    <r>
      <rPr>
        <sz val="11"/>
        <color theme="1"/>
        <rFont val="Calibri"/>
        <family val="2"/>
      </rPr>
      <t xml:space="preserve"> Quinquenios
</t>
    </r>
  </si>
  <si>
    <t>3.- Las prestaciones económicas del personal de base condicionadas, son las prestaciones económicas y sociales establecidas en el convenio  celebrado entre Telefonia Rural de Sonora y el SUTSPES 2013.</t>
  </si>
  <si>
    <t>2.- El sueldo neto es por niveles.</t>
  </si>
  <si>
    <t>1.- Según el tipo de plaza, corresponden las prestaciones económicas.</t>
  </si>
  <si>
    <t>Notas:</t>
  </si>
  <si>
    <t>TELEFONIA RURAL DE SONORA</t>
  </si>
  <si>
    <t>PLANTILLA A OCTUBRE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</si>
</sst>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33" borderId="10" xfId="51" applyFont="1" applyFill="1" applyBorder="1" applyAlignment="1">
      <alignment horizontal="center" vertical="center"/>
      <protection/>
    </xf>
    <xf numFmtId="0" fontId="37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 vertical="top"/>
      <protection/>
    </xf>
    <xf numFmtId="0" fontId="3" fillId="0" borderId="10" xfId="51" applyFont="1" applyFill="1" applyBorder="1" applyAlignment="1">
      <alignment horizontal="center" vertical="top"/>
      <protection/>
    </xf>
    <xf numFmtId="39" fontId="3" fillId="0" borderId="10" xfId="51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3" fillId="0" borderId="10" xfId="51" applyFont="1" applyFill="1" applyBorder="1" applyAlignment="1">
      <alignment vertical="top" wrapText="1"/>
      <protection/>
    </xf>
    <xf numFmtId="0" fontId="0" fillId="0" borderId="0" xfId="0" applyFill="1" applyAlignment="1">
      <alignment horizontal="center"/>
    </xf>
    <xf numFmtId="39" fontId="3" fillId="0" borderId="0" xfId="51" applyNumberFormat="1" applyFont="1" applyFill="1" applyAlignment="1">
      <alignment horizontal="center" vertical="top"/>
      <protection/>
    </xf>
    <xf numFmtId="0" fontId="4" fillId="0" borderId="0" xfId="51" applyFont="1" applyFill="1">
      <alignment vertical="top"/>
      <protection/>
    </xf>
    <xf numFmtId="0" fontId="3" fillId="0" borderId="0" xfId="51" applyFont="1" applyFill="1">
      <alignment vertical="top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51" applyFont="1" applyFill="1" applyAlignment="1">
      <alignment horizontal="left" vertical="top"/>
      <protection/>
    </xf>
    <xf numFmtId="0" fontId="3" fillId="0" borderId="0" xfId="51" applyFont="1" applyFill="1" applyAlignment="1">
      <alignment horizontal="left" vertical="top" wrapText="1"/>
      <protection/>
    </xf>
    <xf numFmtId="0" fontId="0" fillId="0" borderId="11" xfId="0" applyBorder="1" applyAlignment="1">
      <alignment horizontal="center"/>
    </xf>
    <xf numFmtId="17" fontId="0" fillId="0" borderId="0" xfId="0" applyNumberForma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115" zoomScaleNormal="115" workbookViewId="0" topLeftCell="K4">
      <selection activeCell="R22" sqref="R22"/>
    </sheetView>
  </sheetViews>
  <sheetFormatPr defaultColWidth="11.421875" defaultRowHeight="15"/>
  <cols>
    <col min="1" max="1" width="69.421875" style="0" customWidth="1"/>
    <col min="2" max="2" width="43.28125" style="0" customWidth="1"/>
    <col min="3" max="3" width="40.57421875" style="0" customWidth="1"/>
    <col min="4" max="4" width="9.00390625" style="13" customWidth="1"/>
    <col min="6" max="6" width="18.00390625" style="13" bestFit="1" customWidth="1"/>
    <col min="7" max="7" width="18.421875" style="13" customWidth="1"/>
    <col min="8" max="8" width="17.7109375" style="13" customWidth="1"/>
    <col min="9" max="9" width="19.421875" style="13" customWidth="1"/>
    <col min="10" max="10" width="15.7109375" style="13" customWidth="1"/>
    <col min="11" max="11" width="8.140625" style="13" bestFit="1" customWidth="1"/>
    <col min="12" max="12" width="13.57421875" style="13" customWidth="1"/>
    <col min="13" max="13" width="15.140625" style="13" customWidth="1"/>
    <col min="14" max="14" width="17.57421875" style="13" customWidth="1"/>
    <col min="15" max="15" width="11.00390625" style="13" bestFit="1" customWidth="1"/>
    <col min="16" max="16" width="17.140625" style="13" customWidth="1"/>
    <col min="17" max="17" width="18.57421875" style="13" customWidth="1"/>
    <col min="18" max="18" width="16.7109375" style="13" customWidth="1"/>
  </cols>
  <sheetData>
    <row r="1" spans="1:18" ht="1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8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 t="s">
        <v>10</v>
      </c>
      <c r="L3" s="2" t="s">
        <v>11</v>
      </c>
      <c r="M3" s="2" t="s">
        <v>12</v>
      </c>
      <c r="N3" s="2" t="s">
        <v>13</v>
      </c>
      <c r="O3" s="1" t="s">
        <v>14</v>
      </c>
      <c r="P3" s="2" t="s">
        <v>15</v>
      </c>
      <c r="Q3" s="2" t="s">
        <v>16</v>
      </c>
      <c r="R3" s="2" t="s">
        <v>17</v>
      </c>
    </row>
    <row r="4" spans="1:18" s="6" customFormat="1" ht="25.5">
      <c r="A4" s="3" t="s">
        <v>29</v>
      </c>
      <c r="B4" s="3" t="s">
        <v>22</v>
      </c>
      <c r="C4" s="7" t="s">
        <v>30</v>
      </c>
      <c r="D4" s="4">
        <v>12</v>
      </c>
      <c r="E4" s="3" t="s">
        <v>18</v>
      </c>
      <c r="F4" s="5">
        <v>22860</v>
      </c>
      <c r="G4" s="5">
        <v>15840</v>
      </c>
      <c r="H4" s="5">
        <f>SUM(F4:G4)</f>
        <v>38700</v>
      </c>
      <c r="I4" s="5">
        <v>9800</v>
      </c>
      <c r="J4" s="5">
        <v>0</v>
      </c>
      <c r="K4" s="5">
        <v>0</v>
      </c>
      <c r="L4" s="5">
        <f>SUM(I4:K4)</f>
        <v>9800</v>
      </c>
      <c r="M4" s="5">
        <v>0</v>
      </c>
      <c r="N4" s="5">
        <v>0</v>
      </c>
      <c r="O4" s="5">
        <v>0</v>
      </c>
      <c r="P4" s="5">
        <v>0</v>
      </c>
      <c r="Q4" s="5">
        <f>SUM(M4:P4)</f>
        <v>0</v>
      </c>
      <c r="R4" s="5">
        <f>H4+L4+Q4</f>
        <v>48500</v>
      </c>
    </row>
    <row r="5" spans="1:19" s="6" customFormat="1" ht="15">
      <c r="A5" s="3" t="s">
        <v>31</v>
      </c>
      <c r="B5" s="3" t="s">
        <v>19</v>
      </c>
      <c r="C5" s="3" t="s">
        <v>32</v>
      </c>
      <c r="D5" s="4">
        <v>10</v>
      </c>
      <c r="E5" s="3" t="s">
        <v>18</v>
      </c>
      <c r="F5" s="5">
        <v>17537.25</v>
      </c>
      <c r="G5" s="5">
        <v>0</v>
      </c>
      <c r="H5" s="5">
        <f>SUM(F5:G5)</f>
        <v>17537.25</v>
      </c>
      <c r="I5" s="5">
        <v>4900</v>
      </c>
      <c r="J5" s="5">
        <v>0</v>
      </c>
      <c r="K5" s="5">
        <f>H5*20%</f>
        <v>3507.4500000000003</v>
      </c>
      <c r="L5" s="5">
        <f>SUM(I5:K5)</f>
        <v>8407.45</v>
      </c>
      <c r="M5" s="5">
        <v>0</v>
      </c>
      <c r="N5" s="5">
        <v>0</v>
      </c>
      <c r="O5" s="5">
        <v>0</v>
      </c>
      <c r="P5" s="5">
        <v>0</v>
      </c>
      <c r="Q5" s="5">
        <f aca="true" t="shared" si="0" ref="Q5:Q10">SUM(M5:P5)</f>
        <v>0</v>
      </c>
      <c r="R5" s="5">
        <f>H5+L5+Q5</f>
        <v>25944.7</v>
      </c>
      <c r="S5" s="6" t="s">
        <v>35</v>
      </c>
    </row>
    <row r="6" spans="1:18" s="6" customFormat="1" ht="15">
      <c r="A6" s="3" t="s">
        <v>33</v>
      </c>
      <c r="B6" s="3" t="s">
        <v>19</v>
      </c>
      <c r="C6" s="3" t="s">
        <v>34</v>
      </c>
      <c r="D6" s="4">
        <v>10</v>
      </c>
      <c r="E6" s="3" t="s">
        <v>18</v>
      </c>
      <c r="F6" s="5">
        <v>17537.25</v>
      </c>
      <c r="G6" s="5">
        <v>0</v>
      </c>
      <c r="H6" s="5">
        <f>SUM(F6:G6)</f>
        <v>17537.25</v>
      </c>
      <c r="I6" s="5">
        <v>4900</v>
      </c>
      <c r="J6" s="5">
        <v>0</v>
      </c>
      <c r="K6" s="5">
        <f>H6*20%</f>
        <v>3507.4500000000003</v>
      </c>
      <c r="L6" s="5">
        <f>SUM(I6:K6)</f>
        <v>8407.45</v>
      </c>
      <c r="M6" s="5">
        <v>0</v>
      </c>
      <c r="N6" s="5">
        <v>0</v>
      </c>
      <c r="O6" s="5">
        <v>0</v>
      </c>
      <c r="P6" s="5">
        <v>0</v>
      </c>
      <c r="Q6" s="5">
        <f t="shared" si="0"/>
        <v>0</v>
      </c>
      <c r="R6" s="5">
        <f>H6+L6+Q6</f>
        <v>25944.7</v>
      </c>
    </row>
    <row r="7" spans="1:18" s="6" customFormat="1" ht="15">
      <c r="A7" s="3" t="s">
        <v>36</v>
      </c>
      <c r="B7" s="3" t="s">
        <v>19</v>
      </c>
      <c r="C7" s="3" t="s">
        <v>37</v>
      </c>
      <c r="D7" s="4">
        <v>10</v>
      </c>
      <c r="E7" s="3" t="s">
        <v>18</v>
      </c>
      <c r="F7" s="5">
        <v>17537.25</v>
      </c>
      <c r="G7" s="5">
        <v>0</v>
      </c>
      <c r="H7" s="5">
        <f>SUM(F7:G7)</f>
        <v>17537.25</v>
      </c>
      <c r="I7" s="5">
        <v>4900</v>
      </c>
      <c r="J7" s="5">
        <v>0</v>
      </c>
      <c r="K7" s="5">
        <v>0</v>
      </c>
      <c r="L7" s="5">
        <f>SUM(I7:K7)</f>
        <v>4900</v>
      </c>
      <c r="M7" s="5">
        <v>0</v>
      </c>
      <c r="N7" s="5">
        <v>0</v>
      </c>
      <c r="O7" s="5">
        <v>0</v>
      </c>
      <c r="P7" s="5">
        <v>0</v>
      </c>
      <c r="Q7" s="5">
        <f t="shared" si="0"/>
        <v>0</v>
      </c>
      <c r="R7" s="5">
        <f>H7+L7+Q7</f>
        <v>22437.25</v>
      </c>
    </row>
    <row r="8" spans="1:18" s="6" customFormat="1" ht="15">
      <c r="A8" s="3" t="s">
        <v>31</v>
      </c>
      <c r="B8" s="3" t="s">
        <v>23</v>
      </c>
      <c r="C8" s="7" t="s">
        <v>38</v>
      </c>
      <c r="D8" s="4">
        <v>9</v>
      </c>
      <c r="E8" s="3" t="s">
        <v>18</v>
      </c>
      <c r="F8" s="5">
        <v>16210.95</v>
      </c>
      <c r="G8" s="5">
        <v>0</v>
      </c>
      <c r="H8" s="5">
        <f>SUM(F8:G8)</f>
        <v>16210.95</v>
      </c>
      <c r="I8" s="5">
        <v>5000</v>
      </c>
      <c r="J8" s="5">
        <v>0</v>
      </c>
      <c r="K8" s="5">
        <f>H8*10%</f>
        <v>1621.0950000000003</v>
      </c>
      <c r="L8" s="5">
        <f>SUM(I8:K8)</f>
        <v>6621.095</v>
      </c>
      <c r="M8" s="5">
        <v>0</v>
      </c>
      <c r="N8" s="5">
        <v>0</v>
      </c>
      <c r="O8" s="5">
        <v>0</v>
      </c>
      <c r="P8" s="5">
        <v>0</v>
      </c>
      <c r="Q8" s="5">
        <f t="shared" si="0"/>
        <v>0</v>
      </c>
      <c r="R8" s="5">
        <f>H8+L8+Q8</f>
        <v>22832.045000000002</v>
      </c>
    </row>
    <row r="9" spans="1:18" s="6" customFormat="1" ht="25.5">
      <c r="A9" s="3" t="s">
        <v>31</v>
      </c>
      <c r="B9" s="3" t="s">
        <v>27</v>
      </c>
      <c r="C9" s="7" t="s">
        <v>41</v>
      </c>
      <c r="D9" s="4" t="s">
        <v>26</v>
      </c>
      <c r="E9" s="3" t="s">
        <v>18</v>
      </c>
      <c r="F9" s="5">
        <v>10707.22</v>
      </c>
      <c r="G9" s="5">
        <v>0</v>
      </c>
      <c r="H9" s="5">
        <f>SUM(F9:G9)</f>
        <v>10707.22</v>
      </c>
      <c r="I9" s="5">
        <v>0</v>
      </c>
      <c r="J9" s="5">
        <v>0</v>
      </c>
      <c r="K9" s="5">
        <v>0</v>
      </c>
      <c r="L9" s="5">
        <f>SUM(I9:K9)</f>
        <v>0</v>
      </c>
      <c r="M9" s="5">
        <v>0</v>
      </c>
      <c r="N9" s="5">
        <v>0</v>
      </c>
      <c r="O9" s="5">
        <v>0</v>
      </c>
      <c r="P9" s="5">
        <v>0</v>
      </c>
      <c r="Q9" s="5">
        <f t="shared" si="0"/>
        <v>0</v>
      </c>
      <c r="R9" s="5">
        <f>H9+L9+Q9</f>
        <v>10707.22</v>
      </c>
    </row>
    <row r="10" spans="1:18" s="6" customFormat="1" ht="25.5">
      <c r="A10" s="3" t="s">
        <v>31</v>
      </c>
      <c r="B10" s="3" t="s">
        <v>28</v>
      </c>
      <c r="C10" s="7" t="s">
        <v>39</v>
      </c>
      <c r="D10" s="4" t="s">
        <v>40</v>
      </c>
      <c r="E10" s="3" t="s">
        <v>18</v>
      </c>
      <c r="F10" s="5">
        <v>8028.31</v>
      </c>
      <c r="G10" s="5">
        <v>0</v>
      </c>
      <c r="H10" s="5">
        <f>SUM(F10:G10)</f>
        <v>8028.31</v>
      </c>
      <c r="I10" s="5">
        <v>0</v>
      </c>
      <c r="J10" s="5">
        <v>0</v>
      </c>
      <c r="K10" s="5">
        <v>0</v>
      </c>
      <c r="L10" s="5">
        <f>SUM(I10:K10)</f>
        <v>0</v>
      </c>
      <c r="M10" s="5">
        <v>0</v>
      </c>
      <c r="N10" s="5">
        <v>0</v>
      </c>
      <c r="O10" s="5">
        <v>0</v>
      </c>
      <c r="P10" s="5">
        <v>0</v>
      </c>
      <c r="Q10" s="5">
        <f t="shared" si="0"/>
        <v>0</v>
      </c>
      <c r="R10" s="5">
        <f>H10+L10+Q10</f>
        <v>8028.31</v>
      </c>
    </row>
    <row r="11" spans="1:18" s="6" customFormat="1" ht="25.5">
      <c r="A11" s="3" t="s">
        <v>42</v>
      </c>
      <c r="B11" s="3" t="s">
        <v>24</v>
      </c>
      <c r="C11" s="7" t="s">
        <v>43</v>
      </c>
      <c r="D11" s="4" t="s">
        <v>44</v>
      </c>
      <c r="E11" s="3" t="s">
        <v>21</v>
      </c>
      <c r="F11" s="5">
        <v>16650.61</v>
      </c>
      <c r="G11" s="5">
        <v>0</v>
      </c>
      <c r="H11" s="5">
        <f>SUM(F11:G11)</f>
        <v>16650.61</v>
      </c>
      <c r="I11" s="5">
        <v>0</v>
      </c>
      <c r="J11" s="5">
        <v>0</v>
      </c>
      <c r="K11" s="5">
        <f>H11*15%</f>
        <v>2497.5915</v>
      </c>
      <c r="L11" s="5">
        <f>SUM(I11:K11)</f>
        <v>2497.5915</v>
      </c>
      <c r="M11" s="5">
        <v>415</v>
      </c>
      <c r="N11" s="5">
        <v>515</v>
      </c>
      <c r="O11" s="5">
        <v>1215</v>
      </c>
      <c r="P11" s="5">
        <v>150</v>
      </c>
      <c r="Q11" s="5">
        <f>SUM(M11:P11)</f>
        <v>2295</v>
      </c>
      <c r="R11" s="5">
        <f>H11+L11+Q11</f>
        <v>21443.2015</v>
      </c>
    </row>
    <row r="12" spans="1:18" s="6" customFormat="1" ht="15">
      <c r="A12" s="3" t="s">
        <v>42</v>
      </c>
      <c r="B12" s="3" t="s">
        <v>20</v>
      </c>
      <c r="C12" s="3" t="s">
        <v>20</v>
      </c>
      <c r="D12" s="4" t="s">
        <v>45</v>
      </c>
      <c r="E12" s="3" t="s">
        <v>21</v>
      </c>
      <c r="F12" s="5">
        <v>13698.49</v>
      </c>
      <c r="G12" s="5">
        <v>0</v>
      </c>
      <c r="H12" s="5">
        <f>SUM(F12:G12)</f>
        <v>13698.49</v>
      </c>
      <c r="I12" s="5">
        <v>0</v>
      </c>
      <c r="J12" s="5">
        <v>0</v>
      </c>
      <c r="K12" s="5">
        <f>H12*20%</f>
        <v>2739.6980000000003</v>
      </c>
      <c r="L12" s="5">
        <f>SUM(I12:K12)</f>
        <v>2739.6980000000003</v>
      </c>
      <c r="M12" s="5">
        <v>415</v>
      </c>
      <c r="N12" s="5">
        <v>515</v>
      </c>
      <c r="O12" s="5">
        <v>1215</v>
      </c>
      <c r="P12" s="5">
        <v>150</v>
      </c>
      <c r="Q12" s="5">
        <f>SUM(M12:P12)</f>
        <v>2295</v>
      </c>
      <c r="R12" s="5">
        <f>H12+L12+Q12</f>
        <v>18733.188000000002</v>
      </c>
    </row>
    <row r="13" spans="1:18" s="6" customFormat="1" ht="15">
      <c r="A13" s="3" t="s">
        <v>29</v>
      </c>
      <c r="B13" s="3" t="s">
        <v>20</v>
      </c>
      <c r="C13" s="3" t="s">
        <v>20</v>
      </c>
      <c r="D13" s="4" t="s">
        <v>25</v>
      </c>
      <c r="E13" s="3" t="s">
        <v>21</v>
      </c>
      <c r="F13" s="5">
        <v>13046.18</v>
      </c>
      <c r="G13" s="5">
        <v>0</v>
      </c>
      <c r="H13" s="5">
        <f>SUM(F13:G13)</f>
        <v>13046.18</v>
      </c>
      <c r="I13" s="5">
        <v>0</v>
      </c>
      <c r="J13" s="5">
        <v>0</v>
      </c>
      <c r="K13" s="5">
        <f>H13*25%</f>
        <v>3261.545</v>
      </c>
      <c r="L13" s="5">
        <f>SUM(I13:K13)</f>
        <v>3261.545</v>
      </c>
      <c r="M13" s="5">
        <v>415</v>
      </c>
      <c r="N13" s="5">
        <v>515</v>
      </c>
      <c r="O13" s="5">
        <v>1215</v>
      </c>
      <c r="P13" s="5">
        <v>150</v>
      </c>
      <c r="Q13" s="5">
        <f>SUM(M13:P13)</f>
        <v>2295</v>
      </c>
      <c r="R13" s="5">
        <f>H13+L13+Q13</f>
        <v>18602.725</v>
      </c>
    </row>
    <row r="14" spans="1:18" s="6" customFormat="1" ht="15">
      <c r="A14" s="3" t="s">
        <v>33</v>
      </c>
      <c r="B14" s="3" t="s">
        <v>20</v>
      </c>
      <c r="C14" s="3" t="s">
        <v>20</v>
      </c>
      <c r="D14" s="4" t="s">
        <v>25</v>
      </c>
      <c r="E14" s="3" t="s">
        <v>21</v>
      </c>
      <c r="F14" s="5">
        <v>13046.18</v>
      </c>
      <c r="G14" s="5">
        <v>0</v>
      </c>
      <c r="H14" s="5">
        <f>SUM(F14:G14)</f>
        <v>13046.18</v>
      </c>
      <c r="I14" s="5">
        <v>0</v>
      </c>
      <c r="J14" s="5">
        <v>0</v>
      </c>
      <c r="K14" s="5">
        <f>H14*20%</f>
        <v>2609.2360000000003</v>
      </c>
      <c r="L14" s="5">
        <f>SUM(I14:K14)</f>
        <v>2609.2360000000003</v>
      </c>
      <c r="M14" s="5">
        <v>415</v>
      </c>
      <c r="N14" s="5">
        <v>515</v>
      </c>
      <c r="O14" s="5">
        <v>1215</v>
      </c>
      <c r="P14" s="5">
        <v>150</v>
      </c>
      <c r="Q14" s="5">
        <f>SUM(M14:P14)</f>
        <v>2295</v>
      </c>
      <c r="R14" s="5">
        <f>H14+L14+Q14</f>
        <v>17950.416</v>
      </c>
    </row>
    <row r="15" spans="4:18" s="6" customFormat="1" ht="15">
      <c r="D15" s="8"/>
      <c r="F15" s="8"/>
      <c r="G15" s="9"/>
      <c r="H15" s="9"/>
      <c r="I15" s="9"/>
      <c r="J15" s="8"/>
      <c r="K15" s="9"/>
      <c r="L15" s="9"/>
      <c r="M15" s="8"/>
      <c r="N15" s="8"/>
      <c r="O15" s="8"/>
      <c r="P15" s="8"/>
      <c r="Q15" s="8"/>
      <c r="R15" s="9"/>
    </row>
    <row r="16" spans="1:18" s="6" customFormat="1" ht="15.75">
      <c r="A16" s="10" t="s">
        <v>50</v>
      </c>
      <c r="B16" s="10"/>
      <c r="D16" s="8"/>
      <c r="F16" s="8"/>
      <c r="G16" s="9"/>
      <c r="H16" s="9"/>
      <c r="I16" s="9"/>
      <c r="J16" s="8"/>
      <c r="K16" s="9"/>
      <c r="L16" s="9"/>
      <c r="M16" s="8"/>
      <c r="N16" s="8"/>
      <c r="O16" s="8"/>
      <c r="P16" s="8"/>
      <c r="Q16" s="8"/>
      <c r="R16" s="9"/>
    </row>
    <row r="17" spans="1:18" s="6" customFormat="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6" customFormat="1" ht="15">
      <c r="A18" s="11" t="s">
        <v>49</v>
      </c>
      <c r="B18" s="11"/>
      <c r="D18" s="8"/>
      <c r="F18" s="8"/>
      <c r="G18" s="8"/>
      <c r="H18" s="9"/>
      <c r="I18" s="9"/>
      <c r="J18" s="8"/>
      <c r="K18" s="9"/>
      <c r="L18" s="9"/>
      <c r="M18" s="8"/>
      <c r="N18" s="8"/>
      <c r="O18" s="8"/>
      <c r="P18" s="8"/>
      <c r="Q18" s="8"/>
      <c r="R18" s="8"/>
    </row>
    <row r="19" spans="1:18" s="6" customFormat="1" ht="15">
      <c r="A19" s="11" t="s">
        <v>48</v>
      </c>
      <c r="B19" s="11"/>
      <c r="D19" s="8"/>
      <c r="F19" s="8"/>
      <c r="G19" s="8"/>
      <c r="H19" s="9"/>
      <c r="I19" s="9"/>
      <c r="J19" s="8"/>
      <c r="K19" s="9"/>
      <c r="L19" s="9"/>
      <c r="M19" s="8"/>
      <c r="N19" s="8"/>
      <c r="O19" s="8"/>
      <c r="P19" s="8"/>
      <c r="Q19" s="8"/>
      <c r="R19" s="8"/>
    </row>
    <row r="20" spans="1:18" s="6" customFormat="1" ht="15">
      <c r="A20" s="14" t="s">
        <v>47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9" s="6" customFormat="1" ht="31.5" customHeight="1">
      <c r="A21" s="15" t="s">
        <v>46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2"/>
    </row>
    <row r="22" spans="4:18" s="6" customFormat="1" ht="15">
      <c r="D22" s="8"/>
      <c r="F22" s="8"/>
      <c r="G22" s="8"/>
      <c r="H22" s="9"/>
      <c r="I22" s="9"/>
      <c r="J22" s="8"/>
      <c r="K22" s="9"/>
      <c r="L22" s="9"/>
      <c r="M22" s="8"/>
      <c r="N22" s="8"/>
      <c r="O22" s="8"/>
      <c r="P22" s="8"/>
      <c r="Q22" s="8"/>
      <c r="R22" s="17">
        <v>41548</v>
      </c>
    </row>
    <row r="23" spans="4:18" s="6" customFormat="1" ht="15">
      <c r="D23" s="8"/>
      <c r="F23" s="8"/>
      <c r="G23" s="8"/>
      <c r="H23" s="9"/>
      <c r="I23" s="9"/>
      <c r="J23" s="8"/>
      <c r="K23" s="8"/>
      <c r="L23" s="9"/>
      <c r="M23" s="8"/>
      <c r="N23" s="8"/>
      <c r="O23" s="8"/>
      <c r="P23" s="8"/>
      <c r="Q23" s="8"/>
      <c r="R23" s="8"/>
    </row>
    <row r="24" spans="4:18" s="6" customFormat="1" ht="15">
      <c r="D24" s="8"/>
      <c r="F24" s="8"/>
      <c r="G24" s="8"/>
      <c r="H24" s="9"/>
      <c r="I24" s="9"/>
      <c r="J24" s="8"/>
      <c r="K24" s="8"/>
      <c r="L24" s="9"/>
      <c r="M24" s="8"/>
      <c r="N24" s="8"/>
      <c r="O24" s="8"/>
      <c r="P24" s="8"/>
      <c r="Q24" s="8"/>
      <c r="R24" s="8"/>
    </row>
    <row r="25" spans="4:18" s="6" customFormat="1" ht="15">
      <c r="D25" s="8"/>
      <c r="F25" s="8"/>
      <c r="G25" s="8"/>
      <c r="H25" s="9"/>
      <c r="I25" s="9"/>
      <c r="J25" s="8"/>
      <c r="K25" s="8"/>
      <c r="L25" s="9"/>
      <c r="M25" s="8"/>
      <c r="N25" s="8"/>
      <c r="O25" s="8"/>
      <c r="P25" s="8"/>
      <c r="Q25" s="8"/>
      <c r="R25" s="8"/>
    </row>
    <row r="26" spans="4:18" s="6" customFormat="1" ht="15">
      <c r="D26" s="8"/>
      <c r="F26" s="8"/>
      <c r="G26" s="8"/>
      <c r="H26" s="9"/>
      <c r="I26" s="9"/>
      <c r="J26" s="8"/>
      <c r="K26" s="8"/>
      <c r="L26" s="9"/>
      <c r="M26" s="8"/>
      <c r="N26" s="8"/>
      <c r="O26" s="8"/>
      <c r="P26" s="8"/>
      <c r="Q26" s="8"/>
      <c r="R26" s="8"/>
    </row>
    <row r="27" spans="4:18" s="6" customFormat="1" ht="15">
      <c r="D27" s="8"/>
      <c r="F27" s="8"/>
      <c r="G27" s="8"/>
      <c r="H27" s="9"/>
      <c r="I27" s="9"/>
      <c r="J27" s="8"/>
      <c r="K27" s="8"/>
      <c r="L27" s="9"/>
      <c r="M27" s="8"/>
      <c r="N27" s="8"/>
      <c r="O27" s="8"/>
      <c r="P27" s="8"/>
      <c r="Q27" s="8"/>
      <c r="R27" s="8"/>
    </row>
    <row r="28" spans="4:18" s="6" customFormat="1" ht="15">
      <c r="D28" s="8"/>
      <c r="F28" s="8"/>
      <c r="G28" s="8"/>
      <c r="H28" s="9"/>
      <c r="I28" s="9"/>
      <c r="J28" s="8"/>
      <c r="K28" s="8"/>
      <c r="L28" s="9"/>
      <c r="M28" s="8"/>
      <c r="N28" s="8"/>
      <c r="O28" s="8"/>
      <c r="P28" s="8"/>
      <c r="Q28" s="8"/>
      <c r="R28" s="8"/>
    </row>
    <row r="29" spans="4:18" s="6" customFormat="1" ht="15">
      <c r="D29" s="8"/>
      <c r="F29" s="8"/>
      <c r="G29" s="8"/>
      <c r="H29" s="9"/>
      <c r="I29" s="9"/>
      <c r="J29" s="8"/>
      <c r="K29" s="8"/>
      <c r="L29" s="9"/>
      <c r="M29" s="8"/>
      <c r="N29" s="8"/>
      <c r="O29" s="8"/>
      <c r="P29" s="8"/>
      <c r="Q29" s="8"/>
      <c r="R29" s="8"/>
    </row>
    <row r="30" spans="4:18" s="6" customFormat="1" ht="15">
      <c r="D30" s="8"/>
      <c r="F30" s="8"/>
      <c r="G30" s="8"/>
      <c r="H30" s="9"/>
      <c r="I30" s="9"/>
      <c r="J30" s="8"/>
      <c r="K30" s="8"/>
      <c r="L30" s="9"/>
      <c r="M30" s="8"/>
      <c r="N30" s="8"/>
      <c r="O30" s="8"/>
      <c r="P30" s="8"/>
      <c r="Q30" s="8"/>
      <c r="R30" s="8"/>
    </row>
    <row r="31" spans="4:18" s="6" customFormat="1" ht="15">
      <c r="D31" s="8"/>
      <c r="F31" s="8"/>
      <c r="G31" s="8"/>
      <c r="H31" s="8"/>
      <c r="I31" s="8"/>
      <c r="J31" s="8"/>
      <c r="K31" s="8"/>
      <c r="L31" s="9"/>
      <c r="M31" s="8"/>
      <c r="N31" s="8"/>
      <c r="O31" s="8"/>
      <c r="P31" s="8"/>
      <c r="Q31" s="8"/>
      <c r="R31" s="8"/>
    </row>
    <row r="32" spans="4:18" s="6" customFormat="1" ht="15">
      <c r="D32" s="8"/>
      <c r="F32" s="8"/>
      <c r="G32" s="8"/>
      <c r="H32" s="8"/>
      <c r="I32" s="8"/>
      <c r="J32" s="8"/>
      <c r="K32" s="8"/>
      <c r="L32" s="9"/>
      <c r="M32" s="8"/>
      <c r="N32" s="8"/>
      <c r="O32" s="8"/>
      <c r="P32" s="8"/>
      <c r="Q32" s="8"/>
      <c r="R32" s="8"/>
    </row>
    <row r="33" spans="4:18" s="6" customFormat="1" ht="15">
      <c r="D33" s="8"/>
      <c r="F33" s="8"/>
      <c r="G33" s="8"/>
      <c r="H33" s="8"/>
      <c r="I33" s="8"/>
      <c r="J33" s="8"/>
      <c r="K33" s="8"/>
      <c r="L33" s="9"/>
      <c r="M33" s="8"/>
      <c r="N33" s="8"/>
      <c r="O33" s="8"/>
      <c r="P33" s="8"/>
      <c r="Q33" s="8"/>
      <c r="R33" s="8"/>
    </row>
    <row r="34" spans="4:18" s="6" customFormat="1" ht="15">
      <c r="D34" s="8"/>
      <c r="F34" s="8"/>
      <c r="G34" s="8"/>
      <c r="H34" s="8"/>
      <c r="I34" s="8"/>
      <c r="J34" s="8"/>
      <c r="K34" s="8"/>
      <c r="L34" s="9"/>
      <c r="M34" s="8"/>
      <c r="N34" s="8"/>
      <c r="O34" s="8"/>
      <c r="P34" s="8"/>
      <c r="Q34" s="8"/>
      <c r="R34" s="8"/>
    </row>
    <row r="35" spans="4:18" s="6" customFormat="1" ht="15">
      <c r="D35" s="8"/>
      <c r="F35" s="8"/>
      <c r="G35" s="8"/>
      <c r="H35" s="8"/>
      <c r="I35" s="8"/>
      <c r="J35" s="8"/>
      <c r="K35" s="8"/>
      <c r="L35" s="9"/>
      <c r="M35" s="8"/>
      <c r="N35" s="8"/>
      <c r="O35" s="8"/>
      <c r="P35" s="8"/>
      <c r="Q35" s="8"/>
      <c r="R35" s="8"/>
    </row>
    <row r="36" spans="4:18" s="6" customFormat="1" ht="15">
      <c r="D36" s="8"/>
      <c r="F36" s="8"/>
      <c r="G36" s="8"/>
      <c r="H36" s="8"/>
      <c r="I36" s="8"/>
      <c r="J36" s="8"/>
      <c r="K36" s="8"/>
      <c r="L36" s="9"/>
      <c r="M36" s="8"/>
      <c r="N36" s="8"/>
      <c r="O36" s="8"/>
      <c r="P36" s="8"/>
      <c r="Q36" s="8"/>
      <c r="R36" s="8"/>
    </row>
    <row r="37" spans="4:18" s="6" customFormat="1" ht="15">
      <c r="D37" s="8"/>
      <c r="F37" s="8"/>
      <c r="G37" s="8"/>
      <c r="H37" s="8"/>
      <c r="I37" s="8"/>
      <c r="J37" s="8"/>
      <c r="K37" s="8"/>
      <c r="L37" s="9"/>
      <c r="M37" s="8"/>
      <c r="N37" s="8"/>
      <c r="O37" s="8"/>
      <c r="P37" s="8"/>
      <c r="Q37" s="8"/>
      <c r="R37" s="8"/>
    </row>
    <row r="38" spans="4:18" s="6" customFormat="1" ht="15"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4:18" s="6" customFormat="1" ht="15">
      <c r="D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4:18" s="6" customFormat="1" ht="15">
      <c r="D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4:18" s="6" customFormat="1" ht="15">
      <c r="D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4:18" s="6" customFormat="1" ht="15">
      <c r="D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4:18" s="6" customFormat="1" ht="15">
      <c r="D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4:18" s="6" customFormat="1" ht="15">
      <c r="D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4:18" s="6" customFormat="1" ht="15">
      <c r="D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4:18" s="6" customFormat="1" ht="15">
      <c r="D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</sheetData>
  <sheetProtection/>
  <mergeCells count="5">
    <mergeCell ref="A17:R17"/>
    <mergeCell ref="A20:R20"/>
    <mergeCell ref="A21:R21"/>
    <mergeCell ref="A1:R1"/>
    <mergeCell ref="A2:R2"/>
  </mergeCells>
  <printOptions/>
  <pageMargins left="0.37" right="0.2" top="0.7480314960629921" bottom="0.7480314960629921" header="0.31496062992125984" footer="0.31496062992125984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Refugio Carmelo A</cp:lastModifiedBy>
  <cp:lastPrinted>2013-10-25T20:29:23Z</cp:lastPrinted>
  <dcterms:created xsi:type="dcterms:W3CDTF">2013-06-08T02:14:17Z</dcterms:created>
  <dcterms:modified xsi:type="dcterms:W3CDTF">2013-10-25T20:29:38Z</dcterms:modified>
  <cp:category/>
  <cp:version/>
  <cp:contentType/>
  <cp:contentStatus/>
</cp:coreProperties>
</file>