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-120" yWindow="-120" windowWidth="15576" windowHeight="12504" tabRatio="898"/>
  </bookViews>
  <sheets>
    <sheet name="ETCA-II-13" sheetId="5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ppto">[1]Hoja2!$B$3:$M$95</definedName>
    <definedName name="qw" localSheetId="0">#REF!</definedName>
    <definedName name="qw">#REF!</definedName>
    <definedName name="_xlnm.Print_Titles" localSheetId="0">'ETCA-II-13'!$7:$8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0" i="50"/>
  <c r="I130" s="1"/>
  <c r="E129"/>
  <c r="I129" s="1"/>
  <c r="G128"/>
  <c r="F128"/>
  <c r="D128"/>
  <c r="C128"/>
  <c r="E126"/>
  <c r="H126" s="1"/>
  <c r="E125"/>
  <c r="I125" s="1"/>
  <c r="E124"/>
  <c r="H124" s="1"/>
  <c r="E123"/>
  <c r="I123" s="1"/>
  <c r="E122"/>
  <c r="H122" s="1"/>
  <c r="E121"/>
  <c r="I121" s="1"/>
  <c r="G120"/>
  <c r="F120"/>
  <c r="D120"/>
  <c r="C120"/>
  <c r="I119"/>
  <c r="E118"/>
  <c r="I118" s="1"/>
  <c r="E117"/>
  <c r="I117" s="1"/>
  <c r="E116"/>
  <c r="I116" s="1"/>
  <c r="I115"/>
  <c r="E114"/>
  <c r="I114" s="1"/>
  <c r="E113"/>
  <c r="I113" s="1"/>
  <c r="I112"/>
  <c r="E111"/>
  <c r="I111" s="1"/>
  <c r="E110"/>
  <c r="I110" s="1"/>
  <c r="E109"/>
  <c r="I109" s="1"/>
  <c r="I108"/>
  <c r="E107"/>
  <c r="I107" s="1"/>
  <c r="E106"/>
  <c r="I106" s="1"/>
  <c r="E105"/>
  <c r="I105" s="1"/>
  <c r="I104"/>
  <c r="E103"/>
  <c r="I103" s="1"/>
  <c r="E102"/>
  <c r="I102" s="1"/>
  <c r="E101"/>
  <c r="I101" s="1"/>
  <c r="E100"/>
  <c r="I100" s="1"/>
  <c r="E99"/>
  <c r="I99" s="1"/>
  <c r="E98"/>
  <c r="H98" s="1"/>
  <c r="I97"/>
  <c r="E96"/>
  <c r="I96" s="1"/>
  <c r="E95"/>
  <c r="I95" s="1"/>
  <c r="E94"/>
  <c r="H94" s="1"/>
  <c r="E93"/>
  <c r="I93" s="1"/>
  <c r="E92"/>
  <c r="H92" s="1"/>
  <c r="I91"/>
  <c r="E90"/>
  <c r="I90" s="1"/>
  <c r="E89"/>
  <c r="I89" s="1"/>
  <c r="E88"/>
  <c r="H88" s="1"/>
  <c r="E87"/>
  <c r="I87" s="1"/>
  <c r="E86"/>
  <c r="H86" s="1"/>
  <c r="E84"/>
  <c r="I84" s="1"/>
  <c r="E83"/>
  <c r="H83" s="1"/>
  <c r="E82"/>
  <c r="I82" s="1"/>
  <c r="E81"/>
  <c r="H81" s="1"/>
  <c r="E80"/>
  <c r="I80" s="1"/>
  <c r="I79"/>
  <c r="E78"/>
  <c r="I78" s="1"/>
  <c r="E77"/>
  <c r="H77" s="1"/>
  <c r="E76"/>
  <c r="I76" s="1"/>
  <c r="E75"/>
  <c r="H75" s="1"/>
  <c r="E74"/>
  <c r="I74" s="1"/>
  <c r="E73"/>
  <c r="H73" s="1"/>
  <c r="E72"/>
  <c r="I72" s="1"/>
  <c r="I71"/>
  <c r="G70"/>
  <c r="F70"/>
  <c r="D70"/>
  <c r="C70"/>
  <c r="I69"/>
  <c r="E68"/>
  <c r="I68" s="1"/>
  <c r="E67"/>
  <c r="H67" s="1"/>
  <c r="I66"/>
  <c r="E65"/>
  <c r="H65" s="1"/>
  <c r="I64"/>
  <c r="E63"/>
  <c r="I63" s="1"/>
  <c r="I62"/>
  <c r="E61"/>
  <c r="I61" s="1"/>
  <c r="I60"/>
  <c r="E59"/>
  <c r="I59" s="1"/>
  <c r="E58"/>
  <c r="I58" s="1"/>
  <c r="I57"/>
  <c r="E56"/>
  <c r="I56" s="1"/>
  <c r="I55"/>
  <c r="E54"/>
  <c r="I54" s="1"/>
  <c r="E53"/>
  <c r="H53" s="1"/>
  <c r="E52"/>
  <c r="I52" s="1"/>
  <c r="E51"/>
  <c r="H51" s="1"/>
  <c r="I50"/>
  <c r="G49"/>
  <c r="F49"/>
  <c r="D49"/>
  <c r="C49"/>
  <c r="I48"/>
  <c r="E47"/>
  <c r="I47" s="1"/>
  <c r="I46"/>
  <c r="E45"/>
  <c r="I45" s="1"/>
  <c r="E44"/>
  <c r="I44" s="1"/>
  <c r="E43"/>
  <c r="I43" s="1"/>
  <c r="E42"/>
  <c r="I42" s="1"/>
  <c r="E41"/>
  <c r="H41" s="1"/>
  <c r="E40"/>
  <c r="I40" s="1"/>
  <c r="I39"/>
  <c r="E38"/>
  <c r="I38" s="1"/>
  <c r="E37"/>
  <c r="H37" s="1"/>
  <c r="E36"/>
  <c r="I36" s="1"/>
  <c r="I35"/>
  <c r="I34"/>
  <c r="I33"/>
  <c r="E32"/>
  <c r="I32" s="1"/>
  <c r="I31"/>
  <c r="I30"/>
  <c r="E29"/>
  <c r="H29" s="1"/>
  <c r="E28"/>
  <c r="I28" s="1"/>
  <c r="I27"/>
  <c r="I26"/>
  <c r="I25"/>
  <c r="I24"/>
  <c r="I23"/>
  <c r="I22"/>
  <c r="E21"/>
  <c r="H21" s="1"/>
  <c r="I20"/>
  <c r="I19"/>
  <c r="I18"/>
  <c r="E17"/>
  <c r="H17" s="1"/>
  <c r="I16"/>
  <c r="I15"/>
  <c r="E14"/>
  <c r="I14" s="1"/>
  <c r="E13"/>
  <c r="H13" s="1"/>
  <c r="I12"/>
  <c r="I11"/>
  <c r="G10"/>
  <c r="F10"/>
  <c r="D10"/>
  <c r="C10"/>
  <c r="E10" l="1"/>
  <c r="I10" s="1"/>
  <c r="H72"/>
  <c r="E49"/>
  <c r="E120"/>
  <c r="I120" s="1"/>
  <c r="H28"/>
  <c r="H47"/>
  <c r="H49"/>
  <c r="H38"/>
  <c r="H43"/>
  <c r="H61"/>
  <c r="H76"/>
  <c r="H102"/>
  <c r="H116"/>
  <c r="H110"/>
  <c r="E70"/>
  <c r="H14"/>
  <c r="H32"/>
  <c r="H96"/>
  <c r="D132"/>
  <c r="E128"/>
  <c r="I128" s="1"/>
  <c r="H129"/>
  <c r="H36"/>
  <c r="H45"/>
  <c r="H59"/>
  <c r="H63"/>
  <c r="H68"/>
  <c r="H74"/>
  <c r="H78"/>
  <c r="H90"/>
  <c r="H100"/>
  <c r="H106"/>
  <c r="H114"/>
  <c r="H118"/>
  <c r="C132"/>
  <c r="G132"/>
  <c r="F132"/>
  <c r="H10"/>
  <c r="I13"/>
  <c r="I17"/>
  <c r="I21"/>
  <c r="I29"/>
  <c r="I37"/>
  <c r="H40"/>
  <c r="I41"/>
  <c r="H42"/>
  <c r="H44"/>
  <c r="I49"/>
  <c r="I51"/>
  <c r="H52"/>
  <c r="I53"/>
  <c r="H54"/>
  <c r="H56"/>
  <c r="H58"/>
  <c r="I65"/>
  <c r="I67"/>
  <c r="I73"/>
  <c r="I75"/>
  <c r="I77"/>
  <c r="H80"/>
  <c r="I81"/>
  <c r="H82"/>
  <c r="I83"/>
  <c r="H84"/>
  <c r="I86"/>
  <c r="H87"/>
  <c r="I88"/>
  <c r="H89"/>
  <c r="I92"/>
  <c r="H93"/>
  <c r="I94"/>
  <c r="H95"/>
  <c r="I98"/>
  <c r="H99"/>
  <c r="H101"/>
  <c r="H103"/>
  <c r="H105"/>
  <c r="H107"/>
  <c r="H109"/>
  <c r="H111"/>
  <c r="H113"/>
  <c r="H117"/>
  <c r="H121"/>
  <c r="I122"/>
  <c r="H123"/>
  <c r="I124"/>
  <c r="H125"/>
  <c r="I126"/>
  <c r="H130"/>
  <c r="H128" l="1"/>
  <c r="E132"/>
  <c r="I132" s="1"/>
  <c r="I70"/>
  <c r="H70"/>
  <c r="H120"/>
  <c r="H132" l="1"/>
  <c r="A5" l="1"/>
  <c r="A4" l="1"/>
</calcChain>
</file>

<file path=xl/sharedStrings.xml><?xml version="1.0" encoding="utf-8"?>
<sst xmlns="http://schemas.openxmlformats.org/spreadsheetml/2006/main" count="199" uniqueCount="198">
  <si>
    <t>Sistema Estatal de Evaluación</t>
  </si>
  <si>
    <t>(1)</t>
  </si>
  <si>
    <t>(2)</t>
  </si>
  <si>
    <t>(4)</t>
  </si>
  <si>
    <t>(5)</t>
  </si>
  <si>
    <t>Ampliaciones/ (Reducciones)</t>
  </si>
  <si>
    <t>Estado Analítico del Ejercicio Presupuesto de Egresos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</si>
  <si>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</si>
  <si>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</si>
  <si>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</si>
  <si>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</si>
  <si>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</si>
  <si>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</si>
  <si>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</si>
  <si>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Deuda Pública</t>
  </si>
  <si>
    <t>Total del Gasto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</si>
  <si>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</si>
  <si>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</si>
  <si>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</si>
  <si>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</si>
  <si>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</si>
  <si>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</si>
  <si>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</si>
  <si>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</si>
  <si>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</si>
  <si>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</si>
  <si>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</si>
  <si>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</si>
  <si>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</si>
  <si>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</si>
  <si>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</si>
  <si>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</si>
  <si>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</si>
  <si>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</si>
  <si>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</si>
  <si>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</si>
  <si>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</si>
  <si>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</si>
  <si>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</si>
  <si>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</si>
  <si>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</si>
  <si>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</si>
  <si>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Remuneraciones Diversas</t>
  </si>
  <si>
    <t>Ayuda para Despensa</t>
  </si>
  <si>
    <t>Remuneraciones por horas extraordinarias</t>
  </si>
  <si>
    <t>Seguridad  Social</t>
  </si>
  <si>
    <t>Aportaciones al Issste</t>
  </si>
  <si>
    <t>Aportaciones al Fovisste</t>
  </si>
  <si>
    <t>Aportaciones al Sistema de Ahorro para el Retiro</t>
  </si>
  <si>
    <t>Otras prestaciones sociales y económicas</t>
  </si>
  <si>
    <t>Aportaciones al fondo de ahorro de los trabajadores</t>
  </si>
  <si>
    <t>Indemnizaciones al personal</t>
  </si>
  <si>
    <t>Diferencial pot concepto de pensiones y jubilaciones</t>
  </si>
  <si>
    <t>Dias economicos y de descanso obligatorios</t>
  </si>
  <si>
    <t>Ayuda para guarderia a madres trabajadoras</t>
  </si>
  <si>
    <t>Otras prestaciones</t>
  </si>
  <si>
    <t>Pago de Estimulos a servidores publicos</t>
  </si>
  <si>
    <t>Estimulos a personal</t>
  </si>
  <si>
    <t>20000</t>
  </si>
  <si>
    <t>Materiales y suministros</t>
  </si>
  <si>
    <t>21000</t>
  </si>
  <si>
    <t>Materiales de administración, emisión de documento</t>
  </si>
  <si>
    <t>21101</t>
  </si>
  <si>
    <t>Materiales, utiles y equipos menores de oficina</t>
  </si>
  <si>
    <t>21201</t>
  </si>
  <si>
    <t>Materiales y utiles de impresión y produccion</t>
  </si>
  <si>
    <t>21501</t>
  </si>
  <si>
    <t>Material para informacion</t>
  </si>
  <si>
    <t>21601</t>
  </si>
  <si>
    <t>Material de limpieza</t>
  </si>
  <si>
    <t>22000</t>
  </si>
  <si>
    <t>Alimentos y utensilios</t>
  </si>
  <si>
    <t>22101</t>
  </si>
  <si>
    <t>Productos alimenticios para el personal en las ins</t>
  </si>
  <si>
    <t>24000</t>
  </si>
  <si>
    <t>Materiales y articulos de construccion y de repara</t>
  </si>
  <si>
    <t>24601</t>
  </si>
  <si>
    <t>Material electrico y electronico</t>
  </si>
  <si>
    <t>24801</t>
  </si>
  <si>
    <t>Materiales complementarios</t>
  </si>
  <si>
    <t>25000</t>
  </si>
  <si>
    <t>Productos quimicos, farmaceuticos y de laboratorio</t>
  </si>
  <si>
    <t>25301</t>
  </si>
  <si>
    <t>Medicinas y productos farmaceuticos</t>
  </si>
  <si>
    <t>26000</t>
  </si>
  <si>
    <t>Combustibles, lubricantes y aditivos</t>
  </si>
  <si>
    <t>26101</t>
  </si>
  <si>
    <t>Combustibles</t>
  </si>
  <si>
    <t>27000</t>
  </si>
  <si>
    <t>Vestuario, blancos, prendas de proteccion y articu</t>
  </si>
  <si>
    <t>27101</t>
  </si>
  <si>
    <t>Vestuarios y uniformes</t>
  </si>
  <si>
    <t>29000</t>
  </si>
  <si>
    <t>Herramientas, refacciones y accesorios menores</t>
  </si>
  <si>
    <t>29401</t>
  </si>
  <si>
    <t>Refacciones y accesorios menores de equipo de comp</t>
  </si>
  <si>
    <t>Refacciones y accesorios menores de equipo de tran</t>
  </si>
  <si>
    <t>30000</t>
  </si>
  <si>
    <t>Servicios generales</t>
  </si>
  <si>
    <t>31000</t>
  </si>
  <si>
    <t>Servicios basicos</t>
  </si>
  <si>
    <t>31101</t>
  </si>
  <si>
    <t>Energia electrica</t>
  </si>
  <si>
    <t>31301</t>
  </si>
  <si>
    <t>Agua potable</t>
  </si>
  <si>
    <t>31401</t>
  </si>
  <si>
    <t>Telefonia tradicional</t>
  </si>
  <si>
    <t>31601</t>
  </si>
  <si>
    <t>Servicio de telecomunicaciones y satelites</t>
  </si>
  <si>
    <t>31701</t>
  </si>
  <si>
    <t>Servicio de acceso a internet, redes y procesamien</t>
  </si>
  <si>
    <t>31801</t>
  </si>
  <si>
    <t>Servicio postal</t>
  </si>
  <si>
    <t>31901</t>
  </si>
  <si>
    <t>Servicios integrales y otros servicios</t>
  </si>
  <si>
    <t>32000</t>
  </si>
  <si>
    <t>Servicio de arrendamiento</t>
  </si>
  <si>
    <t>32101</t>
  </si>
  <si>
    <t>Arrendamiento de terrenos</t>
  </si>
  <si>
    <t>32201</t>
  </si>
  <si>
    <t>Arrendamiento de edificios</t>
  </si>
  <si>
    <t>32302</t>
  </si>
  <si>
    <t>Arrendamiento de equipo y bienes informaticos</t>
  </si>
  <si>
    <t>32501</t>
  </si>
  <si>
    <t>Arrendamiento de equipo de transporte</t>
  </si>
  <si>
    <t>Otros arrendamientos</t>
  </si>
  <si>
    <t>33000</t>
  </si>
  <si>
    <t>Servicios profesionales, cientificos, tecnicos y o</t>
  </si>
  <si>
    <t>33101</t>
  </si>
  <si>
    <t>Servicios legales, de contabilidad, auditorias y relacionados</t>
  </si>
  <si>
    <t>33301</t>
  </si>
  <si>
    <t>Servicios de informatica</t>
  </si>
  <si>
    <t>33401</t>
  </si>
  <si>
    <t>Servicios de capacitacion</t>
  </si>
  <si>
    <t>Impresiones y publicaciones oficiales</t>
  </si>
  <si>
    <t>33801</t>
  </si>
  <si>
    <t>Servicios de vigilancia</t>
  </si>
  <si>
    <t>34000</t>
  </si>
  <si>
    <t>Servicios financieros, bancarios y comerciales</t>
  </si>
  <si>
    <t>Servicios financieros y bancarios</t>
  </si>
  <si>
    <t>Seguros de responsabilidad patrimonial y fianzas</t>
  </si>
  <si>
    <t>34501</t>
  </si>
  <si>
    <t>Seguros de bienes patrimoniales</t>
  </si>
  <si>
    <t>Fletes y Maniobras</t>
  </si>
  <si>
    <t>34801</t>
  </si>
  <si>
    <t>Comisiones por ventas</t>
  </si>
  <si>
    <t>35000</t>
  </si>
  <si>
    <t>Servicios de instalacion, reparacion, mantenimient</t>
  </si>
  <si>
    <t>35101</t>
  </si>
  <si>
    <t>Mantenimiento y conservacion de inmuebles</t>
  </si>
  <si>
    <t>35201</t>
  </si>
  <si>
    <t>Mantenimiento y conservacion de mobiliario y equip</t>
  </si>
  <si>
    <t>35302</t>
  </si>
  <si>
    <t>Mantenimiento y conservacion de bienes informatico</t>
  </si>
  <si>
    <t>35501</t>
  </si>
  <si>
    <t>Mantenimiento y conservacion de equipo de transpor</t>
  </si>
  <si>
    <t>35801</t>
  </si>
  <si>
    <t>Servicios de limpieza y manejo de desechos</t>
  </si>
  <si>
    <t>35901</t>
  </si>
  <si>
    <t>Servicios de jardineria y fumigacion</t>
  </si>
  <si>
    <t>36000</t>
  </si>
  <si>
    <t>Servicios de comunicacion social y publicidad</t>
  </si>
  <si>
    <t>36201</t>
  </si>
  <si>
    <t>Difusion por radio, television y otros medios de m</t>
  </si>
  <si>
    <t>36301</t>
  </si>
  <si>
    <t>Servicios de creatividad, preproduccion y producci</t>
  </si>
  <si>
    <t>36601</t>
  </si>
  <si>
    <t>Servicios de creacion y difusion de contenido excl</t>
  </si>
  <si>
    <t>37000</t>
  </si>
  <si>
    <t>Servicios de traslado y viaticos</t>
  </si>
  <si>
    <t>Pasajes Terrestres</t>
  </si>
  <si>
    <t>37501</t>
  </si>
  <si>
    <t>Viaticos en el pais</t>
  </si>
  <si>
    <t>Cuotas</t>
  </si>
  <si>
    <t>38000</t>
  </si>
  <si>
    <t>Servicios oficiales</t>
  </si>
  <si>
    <t>38201</t>
  </si>
  <si>
    <t>Gastos de orden social y cultural</t>
  </si>
  <si>
    <t>38301</t>
  </si>
  <si>
    <t>Congresos y convenciones</t>
  </si>
  <si>
    <t>39000</t>
  </si>
  <si>
    <t>Otros servicios generales</t>
  </si>
  <si>
    <t>39201</t>
  </si>
  <si>
    <t>Impuestos y derechos</t>
  </si>
  <si>
    <t>39501</t>
  </si>
  <si>
    <t>Penas, multas, accesorios y actualizaciones</t>
  </si>
  <si>
    <t>39801</t>
  </si>
  <si>
    <t>Impuestos sobre nominas</t>
  </si>
  <si>
    <t>50000</t>
  </si>
  <si>
    <t>Bienes muebles, inmuebles e intagibles</t>
  </si>
  <si>
    <t>Bienes informáticos</t>
  </si>
  <si>
    <t>Equipos y aparatos audiovisuales</t>
  </si>
  <si>
    <t>Camaras fotograficas y de video</t>
  </si>
  <si>
    <t>Sistemas de Aire Acondicionado</t>
  </si>
  <si>
    <t>Equipo de Comunicación y Telecomunicación</t>
  </si>
  <si>
    <t>Maquinaria y Equipo Electrico y Electronico</t>
  </si>
  <si>
    <t>Amortización de Capital a Largo Plazo</t>
  </si>
  <si>
    <t>Pago de Intereses Largo Plazo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</si>
</sst>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_ ;[Red]\-#,##0\ "/>
    <numFmt numFmtId="166" formatCode="#,##0.00_ ;[Red]\-#,##0.00\ "/>
  </numFmts>
  <fonts count="1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Calibri"/>
      <family val="2"/>
    </font>
    <font>
      <sz val="12"/>
      <color theme="1"/>
      <name val="Arial Narrow"/>
      <family val="2"/>
    </font>
    <font>
      <sz val="6"/>
      <color theme="1"/>
      <name val="Arial Narrow"/>
      <family val="2"/>
    </font>
    <font>
      <b/>
      <sz val="8"/>
      <color theme="1"/>
      <name val="Arial Narrow"/>
      <family val="2"/>
    </font>
    <font>
      <b/>
      <sz val="6"/>
      <color theme="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6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right" vertical="top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1" fillId="0" borderId="0" xfId="0" applyFont="1"/>
    <xf numFmtId="0" fontId="9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 indent="2"/>
    </xf>
    <xf numFmtId="0" fontId="1" fillId="0" borderId="15" xfId="0" applyFont="1" applyBorder="1" applyAlignment="1">
      <alignment horizontal="left" vertical="top" wrapText="1" indent="3"/>
    </xf>
    <xf numFmtId="49" fontId="13" fillId="2" borderId="7" xfId="0" applyNumberFormat="1" applyFont="1" applyFill="1" applyBorder="1" applyAlignment="1">
      <alignment horizontal="center" vertical="center" wrapText="1"/>
    </xf>
    <xf numFmtId="9" fontId="12" fillId="0" borderId="14" xfId="6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8" xfId="0" applyNumberFormat="1" applyFont="1" applyFill="1" applyBorder="1" applyAlignment="1" applyProtection="1">
      <alignment horizontal="right" vertical="center" wrapText="1"/>
    </xf>
    <xf numFmtId="9" fontId="14" fillId="0" borderId="14" xfId="6" applyFont="1" applyBorder="1" applyAlignment="1">
      <alignment horizontal="center" vertical="center" wrapText="1"/>
    </xf>
    <xf numFmtId="165" fontId="1" fillId="0" borderId="8" xfId="8" applyNumberFormat="1" applyFont="1" applyBorder="1" applyAlignment="1">
      <alignment vertical="center" wrapText="1"/>
    </xf>
    <xf numFmtId="165" fontId="1" fillId="0" borderId="8" xfId="8" applyNumberFormat="1" applyFont="1" applyBorder="1" applyAlignment="1">
      <alignment horizontal="right" vertical="center" wrapText="1"/>
    </xf>
    <xf numFmtId="165" fontId="1" fillId="0" borderId="8" xfId="0" applyNumberFormat="1" applyFont="1" applyFill="1" applyBorder="1" applyAlignment="1" applyProtection="1">
      <alignment vertical="center" wrapText="1"/>
    </xf>
    <xf numFmtId="165" fontId="1" fillId="0" borderId="8" xfId="8" applyNumberFormat="1" applyFont="1" applyBorder="1" applyAlignment="1">
      <alignment horizontal="justify" vertical="center" wrapText="1"/>
    </xf>
    <xf numFmtId="165" fontId="1" fillId="0" borderId="8" xfId="0" applyNumberFormat="1" applyFont="1" applyFill="1" applyBorder="1" applyAlignment="1" applyProtection="1">
      <alignment horizontal="right"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justify" vertical="center" wrapText="1"/>
    </xf>
    <xf numFmtId="165" fontId="15" fillId="0" borderId="0" xfId="0" applyNumberFormat="1" applyFont="1" applyAlignment="1">
      <alignment vertical="center"/>
    </xf>
    <xf numFmtId="165" fontId="15" fillId="0" borderId="8" xfId="0" applyNumberFormat="1" applyFont="1" applyBorder="1" applyAlignment="1">
      <alignment vertical="center"/>
    </xf>
    <xf numFmtId="165" fontId="1" fillId="0" borderId="0" xfId="0" applyNumberFormat="1" applyFont="1" applyAlignment="1"/>
    <xf numFmtId="165" fontId="1" fillId="0" borderId="5" xfId="0" applyNumberFormat="1" applyFont="1" applyBorder="1" applyAlignment="1">
      <alignment horizontal="justify" vertical="center" wrapText="1"/>
    </xf>
    <xf numFmtId="165" fontId="15" fillId="0" borderId="0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top" wrapText="1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165" fontId="15" fillId="0" borderId="18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 applyProtection="1">
      <alignment vertical="center" wrapText="1"/>
    </xf>
    <xf numFmtId="165" fontId="1" fillId="0" borderId="10" xfId="0" applyNumberFormat="1" applyFont="1" applyFill="1" applyBorder="1" applyAlignment="1" applyProtection="1">
      <alignment horizontal="right" vertical="center" wrapText="1"/>
    </xf>
    <xf numFmtId="9" fontId="12" fillId="0" borderId="19" xfId="6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right" vertical="center" wrapText="1" indent="1"/>
    </xf>
    <xf numFmtId="165" fontId="15" fillId="0" borderId="0" xfId="0" applyNumberFormat="1" applyFont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right" vertical="center" wrapText="1" indent="1"/>
    </xf>
    <xf numFmtId="165" fontId="15" fillId="0" borderId="0" xfId="0" applyNumberFormat="1" applyFont="1" applyBorder="1" applyAlignment="1">
      <alignment horizontal="right" vertical="center"/>
    </xf>
    <xf numFmtId="165" fontId="15" fillId="0" borderId="8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10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165" fontId="2" fillId="0" borderId="7" xfId="0" applyNumberFormat="1" applyFont="1" applyBorder="1" applyAlignment="1">
      <alignment vertical="center" wrapText="1"/>
    </xf>
    <xf numFmtId="9" fontId="14" fillId="0" borderId="9" xfId="6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13">
    <cellStyle name="20% - Accent6" xfId="10"/>
    <cellStyle name="Euro" xfId="2"/>
    <cellStyle name="Euro 2" xfId="3"/>
    <cellStyle name="Euro 3" xfId="4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2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1</xdr:col>
      <xdr:colOff>2545080</xdr:colOff>
      <xdr:row>143</xdr:row>
      <xdr:rowOff>22860</xdr:rowOff>
    </xdr:from>
    <xdr:ext cx="3305175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 txBox="1"/>
      </xdr:nvSpPr>
      <xdr:spPr>
        <a:xfrm>
          <a:off x="3261360" y="26936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C.P. JUAN CARLOS GALLARDO CASTRO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zoomScale="70" zoomScaleNormal="70" zoomScaleSheetLayoutView="100" workbookViewId="0">
      <selection activeCell="E138" sqref="E138"/>
    </sheetView>
  </sheetViews>
  <sheetFormatPr baseColWidth="10" defaultColWidth="11.44140625" defaultRowHeight="13.8"/>
  <cols>
    <col min="1" max="1" width="10.44140625" style="6" customWidth="1"/>
    <col min="2" max="2" width="39.6640625" style="3" customWidth="1"/>
    <col min="3" max="4" width="12.6640625" style="3" customWidth="1"/>
    <col min="5" max="5" width="14.5546875" style="3" customWidth="1"/>
    <col min="6" max="6" width="12.6640625" style="3" customWidth="1"/>
    <col min="7" max="7" width="20.44140625" style="3" customWidth="1"/>
    <col min="8" max="8" width="11.6640625" style="3" customWidth="1"/>
    <col min="9" max="9" width="9.44140625" style="3" customWidth="1"/>
    <col min="10" max="16384" width="11.44140625" style="1"/>
  </cols>
  <sheetData>
    <row r="1" spans="1:9" s="3" customFormat="1" ht="15.6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s="4" customFormat="1" ht="15.6">
      <c r="A2" s="70" t="s">
        <v>6</v>
      </c>
      <c r="B2" s="70"/>
      <c r="C2" s="70"/>
      <c r="D2" s="70"/>
      <c r="E2" s="70"/>
      <c r="F2" s="70"/>
      <c r="G2" s="70"/>
      <c r="H2" s="70"/>
      <c r="I2" s="70"/>
    </row>
    <row r="3" spans="1:9" s="4" customFormat="1" ht="15.6">
      <c r="A3" s="70" t="s">
        <v>16</v>
      </c>
      <c r="B3" s="70"/>
      <c r="C3" s="70"/>
      <c r="D3" s="70"/>
      <c r="E3" s="70"/>
      <c r="F3" s="70"/>
      <c r="G3" s="70"/>
      <c r="H3" s="70"/>
      <c r="I3" s="70"/>
    </row>
    <row r="4" spans="1:9" s="4" customFormat="1" ht="15.6">
      <c r="A4" s="75" t="e">
        <f>#REF!</f>
        <v>#REF!</v>
      </c>
      <c r="B4" s="75"/>
      <c r="C4" s="75"/>
      <c r="D4" s="75"/>
      <c r="E4" s="75"/>
      <c r="F4" s="75"/>
      <c r="G4" s="75"/>
      <c r="H4" s="75"/>
      <c r="I4" s="75"/>
    </row>
    <row r="5" spans="1:9" s="4" customFormat="1" ht="15.6">
      <c r="A5" s="75" t="e">
        <f>#REF!</f>
        <v>#REF!</v>
      </c>
      <c r="B5" s="75"/>
      <c r="C5" s="75"/>
      <c r="D5" s="75"/>
      <c r="E5" s="75"/>
      <c r="F5" s="75"/>
      <c r="G5" s="75"/>
      <c r="H5" s="75"/>
      <c r="I5" s="75"/>
    </row>
    <row r="6" spans="1:9" s="5" customFormat="1" ht="14.4" thickBot="1">
      <c r="A6" s="8"/>
      <c r="B6" s="8"/>
      <c r="C6" s="76" t="s">
        <v>17</v>
      </c>
      <c r="D6" s="76"/>
      <c r="E6" s="76"/>
      <c r="F6" s="8"/>
      <c r="G6" s="2"/>
      <c r="H6" s="77"/>
      <c r="I6" s="77"/>
    </row>
    <row r="7" spans="1:9" ht="38.25" customHeight="1">
      <c r="A7" s="71" t="s">
        <v>18</v>
      </c>
      <c r="B7" s="72"/>
      <c r="C7" s="9" t="s">
        <v>7</v>
      </c>
      <c r="D7" s="9" t="s">
        <v>5</v>
      </c>
      <c r="E7" s="9" t="s">
        <v>8</v>
      </c>
      <c r="F7" s="10" t="s">
        <v>9</v>
      </c>
      <c r="G7" s="10" t="s">
        <v>10</v>
      </c>
      <c r="H7" s="9" t="s">
        <v>11</v>
      </c>
      <c r="I7" s="11" t="s">
        <v>19</v>
      </c>
    </row>
    <row r="8" spans="1:9" ht="18" customHeight="1" thickBot="1">
      <c r="A8" s="73"/>
      <c r="B8" s="74"/>
      <c r="C8" s="13" t="s">
        <v>1</v>
      </c>
      <c r="D8" s="13" t="s">
        <v>2</v>
      </c>
      <c r="E8" s="13" t="s">
        <v>12</v>
      </c>
      <c r="F8" s="25" t="s">
        <v>3</v>
      </c>
      <c r="G8" s="25" t="s">
        <v>4</v>
      </c>
      <c r="H8" s="13" t="s">
        <v>13</v>
      </c>
      <c r="I8" s="14" t="s">
        <v>20</v>
      </c>
    </row>
    <row r="9" spans="1:9" ht="6" customHeight="1">
      <c r="A9" s="15"/>
      <c r="B9" s="16"/>
      <c r="C9" s="17"/>
      <c r="D9" s="17"/>
      <c r="E9" s="17"/>
      <c r="F9" s="17"/>
      <c r="G9" s="17"/>
      <c r="H9" s="17"/>
      <c r="I9" s="18"/>
    </row>
    <row r="10" spans="1:9" ht="20.100000000000001" hidden="1" customHeight="1">
      <c r="A10" s="19">
        <v>1000</v>
      </c>
      <c r="B10" s="20" t="s">
        <v>21</v>
      </c>
      <c r="C10" s="27">
        <f>SUM(C11:C47)</f>
        <v>0</v>
      </c>
      <c r="D10" s="28">
        <f>SUM(D11:D47)</f>
        <v>0</v>
      </c>
      <c r="E10" s="27">
        <f>SUM(E11:E47)</f>
        <v>0</v>
      </c>
      <c r="F10" s="27">
        <f>SUM(F11:F47)</f>
        <v>0</v>
      </c>
      <c r="G10" s="27">
        <f>SUM(G11:G47)</f>
        <v>0</v>
      </c>
      <c r="H10" s="29">
        <f>E10-F10</f>
        <v>0</v>
      </c>
      <c r="I10" s="30" t="str">
        <f>IF(E10=0,"",F10/E10)</f>
        <v/>
      </c>
    </row>
    <row r="11" spans="1:9" s="7" customFormat="1" ht="17.25" hidden="1" customHeight="1">
      <c r="A11" s="21">
        <v>1100</v>
      </c>
      <c r="B11" s="22" t="s">
        <v>22</v>
      </c>
      <c r="C11" s="31"/>
      <c r="D11" s="32"/>
      <c r="E11" s="33"/>
      <c r="F11" s="31"/>
      <c r="G11" s="34"/>
      <c r="H11" s="35"/>
      <c r="I11" s="26" t="str">
        <f t="shared" ref="I11:I132" si="0">IF(E11=0,"",F11/E11)</f>
        <v/>
      </c>
    </row>
    <row r="12" spans="1:9" s="7" customFormat="1" ht="17.25" hidden="1" customHeight="1">
      <c r="A12" s="23">
        <v>113</v>
      </c>
      <c r="B12" s="22" t="s">
        <v>23</v>
      </c>
      <c r="C12" s="36"/>
      <c r="D12" s="37"/>
      <c r="E12" s="33"/>
      <c r="F12" s="36"/>
      <c r="G12" s="38"/>
      <c r="H12" s="35"/>
      <c r="I12" s="26" t="str">
        <f t="shared" si="0"/>
        <v/>
      </c>
    </row>
    <row r="13" spans="1:9" s="7" customFormat="1" ht="17.25" hidden="1" customHeight="1">
      <c r="A13" s="24">
        <v>11301</v>
      </c>
      <c r="B13" s="22" t="s">
        <v>24</v>
      </c>
      <c r="C13" s="39"/>
      <c r="D13" s="37"/>
      <c r="E13" s="33">
        <f t="shared" ref="E13:E32" si="1">C13+D13</f>
        <v>0</v>
      </c>
      <c r="F13" s="40"/>
      <c r="G13" s="39"/>
      <c r="H13" s="35">
        <f t="shared" ref="H13:H29" si="2">E13-F13</f>
        <v>0</v>
      </c>
      <c r="I13" s="26" t="str">
        <f t="shared" si="0"/>
        <v/>
      </c>
    </row>
    <row r="14" spans="1:9" s="7" customFormat="1" ht="17.25" hidden="1" customHeight="1">
      <c r="A14" s="24">
        <v>11303</v>
      </c>
      <c r="B14" s="22" t="s">
        <v>42</v>
      </c>
      <c r="C14" s="39"/>
      <c r="D14" s="37"/>
      <c r="E14" s="33">
        <f t="shared" si="1"/>
        <v>0</v>
      </c>
      <c r="F14" s="40"/>
      <c r="G14" s="39"/>
      <c r="H14" s="35">
        <f t="shared" si="2"/>
        <v>0</v>
      </c>
      <c r="I14" s="26" t="str">
        <f t="shared" si="0"/>
        <v/>
      </c>
    </row>
    <row r="15" spans="1:9" s="7" customFormat="1" ht="17.25" hidden="1" customHeight="1">
      <c r="A15" s="24">
        <v>11306</v>
      </c>
      <c r="B15" s="22" t="s">
        <v>25</v>
      </c>
      <c r="C15" s="41"/>
      <c r="D15" s="37"/>
      <c r="E15" s="33"/>
      <c r="F15" s="40"/>
      <c r="G15" s="42"/>
      <c r="H15" s="35"/>
      <c r="I15" s="26" t="str">
        <f t="shared" si="0"/>
        <v/>
      </c>
    </row>
    <row r="16" spans="1:9" s="7" customFormat="1" ht="17.25" hidden="1" customHeight="1">
      <c r="A16" s="24">
        <v>11307</v>
      </c>
      <c r="B16" s="22" t="s">
        <v>26</v>
      </c>
      <c r="C16" s="41"/>
      <c r="D16" s="37"/>
      <c r="E16" s="33"/>
      <c r="F16" s="36"/>
      <c r="G16" s="42"/>
      <c r="H16" s="35"/>
      <c r="I16" s="26" t="str">
        <f t="shared" si="0"/>
        <v/>
      </c>
    </row>
    <row r="17" spans="1:9" s="7" customFormat="1" ht="17.25" hidden="1" customHeight="1">
      <c r="A17" s="24">
        <v>11308</v>
      </c>
      <c r="B17" s="22" t="s">
        <v>43</v>
      </c>
      <c r="C17" s="39"/>
      <c r="D17" s="37"/>
      <c r="E17" s="33">
        <f t="shared" si="1"/>
        <v>0</v>
      </c>
      <c r="F17" s="40"/>
      <c r="G17" s="39"/>
      <c r="H17" s="35">
        <f t="shared" ref="H17" si="3">E17-F17</f>
        <v>0</v>
      </c>
      <c r="I17" s="26" t="str">
        <f t="shared" si="0"/>
        <v/>
      </c>
    </row>
    <row r="18" spans="1:9" s="7" customFormat="1" ht="17.25" hidden="1" customHeight="1">
      <c r="A18" s="24">
        <v>11309</v>
      </c>
      <c r="B18" s="22" t="s">
        <v>27</v>
      </c>
      <c r="C18" s="36"/>
      <c r="D18" s="37"/>
      <c r="E18" s="33"/>
      <c r="F18" s="36"/>
      <c r="G18" s="38"/>
      <c r="H18" s="35"/>
      <c r="I18" s="26" t="str">
        <f t="shared" si="0"/>
        <v/>
      </c>
    </row>
    <row r="19" spans="1:9" s="7" customFormat="1" ht="17.25" hidden="1" customHeight="1">
      <c r="A19" s="24">
        <v>11310</v>
      </c>
      <c r="B19" s="22" t="s">
        <v>28</v>
      </c>
      <c r="C19" s="36"/>
      <c r="D19" s="37"/>
      <c r="E19" s="33"/>
      <c r="F19" s="36"/>
      <c r="G19" s="38"/>
      <c r="H19" s="35"/>
      <c r="I19" s="26" t="str">
        <f t="shared" si="0"/>
        <v/>
      </c>
    </row>
    <row r="20" spans="1:9" s="7" customFormat="1" ht="17.25" hidden="1" customHeight="1">
      <c r="A20" s="23">
        <v>121</v>
      </c>
      <c r="B20" s="22" t="s">
        <v>29</v>
      </c>
      <c r="C20" s="36"/>
      <c r="D20" s="37"/>
      <c r="E20" s="33"/>
      <c r="F20" s="36"/>
      <c r="G20" s="38"/>
      <c r="H20" s="35"/>
      <c r="I20" s="26" t="str">
        <f t="shared" si="0"/>
        <v/>
      </c>
    </row>
    <row r="21" spans="1:9" s="7" customFormat="1" ht="17.25" hidden="1" customHeight="1">
      <c r="A21" s="24">
        <v>12101</v>
      </c>
      <c r="B21" s="22" t="s">
        <v>30</v>
      </c>
      <c r="C21" s="39"/>
      <c r="D21" s="37"/>
      <c r="E21" s="33">
        <f t="shared" si="1"/>
        <v>0</v>
      </c>
      <c r="F21" s="36"/>
      <c r="G21" s="36"/>
      <c r="H21" s="35">
        <f t="shared" si="2"/>
        <v>0</v>
      </c>
      <c r="I21" s="26" t="str">
        <f t="shared" si="0"/>
        <v/>
      </c>
    </row>
    <row r="22" spans="1:9" s="7" customFormat="1" ht="17.25" hidden="1" customHeight="1">
      <c r="A22" s="23">
        <v>122</v>
      </c>
      <c r="B22" s="22" t="s">
        <v>31</v>
      </c>
      <c r="C22" s="36"/>
      <c r="D22" s="37"/>
      <c r="E22" s="33"/>
      <c r="F22" s="36"/>
      <c r="G22" s="38"/>
      <c r="H22" s="35"/>
      <c r="I22" s="26" t="str">
        <f t="shared" si="0"/>
        <v/>
      </c>
    </row>
    <row r="23" spans="1:9" s="7" customFormat="1" ht="17.25" hidden="1" customHeight="1">
      <c r="A23" s="24">
        <v>12201</v>
      </c>
      <c r="B23" s="22" t="s">
        <v>31</v>
      </c>
      <c r="C23" s="36"/>
      <c r="D23" s="37"/>
      <c r="E23" s="33"/>
      <c r="F23" s="36"/>
      <c r="G23" s="38"/>
      <c r="H23" s="35"/>
      <c r="I23" s="26" t="str">
        <f t="shared" si="0"/>
        <v/>
      </c>
    </row>
    <row r="24" spans="1:9" s="7" customFormat="1" ht="29.25" hidden="1" customHeight="1">
      <c r="A24" s="21">
        <v>1300</v>
      </c>
      <c r="B24" s="22" t="s">
        <v>32</v>
      </c>
      <c r="C24" s="36"/>
      <c r="D24" s="37"/>
      <c r="E24" s="33"/>
      <c r="F24" s="36"/>
      <c r="G24" s="38"/>
      <c r="H24" s="35"/>
      <c r="I24" s="26" t="str">
        <f t="shared" si="0"/>
        <v/>
      </c>
    </row>
    <row r="25" spans="1:9" s="7" customFormat="1" ht="25.5" hidden="1" customHeight="1">
      <c r="A25" s="23">
        <v>131</v>
      </c>
      <c r="B25" s="22" t="s">
        <v>33</v>
      </c>
      <c r="C25" s="36"/>
      <c r="D25" s="37"/>
      <c r="E25" s="33"/>
      <c r="F25" s="36"/>
      <c r="G25" s="38"/>
      <c r="H25" s="35"/>
      <c r="I25" s="26" t="str">
        <f t="shared" si="0"/>
        <v/>
      </c>
    </row>
    <row r="26" spans="1:9" s="7" customFormat="1" ht="17.25" hidden="1" customHeight="1">
      <c r="A26" s="24">
        <v>13101</v>
      </c>
      <c r="B26" s="22" t="s">
        <v>34</v>
      </c>
      <c r="C26" s="36"/>
      <c r="D26" s="37"/>
      <c r="E26" s="33"/>
      <c r="F26" s="36"/>
      <c r="G26" s="38"/>
      <c r="H26" s="35"/>
      <c r="I26" s="26" t="str">
        <f t="shared" si="0"/>
        <v/>
      </c>
    </row>
    <row r="27" spans="1:9" s="7" customFormat="1" ht="17.25" hidden="1" customHeight="1">
      <c r="A27" s="23">
        <v>132</v>
      </c>
      <c r="B27" s="22" t="s">
        <v>35</v>
      </c>
      <c r="C27" s="36"/>
      <c r="D27" s="37"/>
      <c r="E27" s="33"/>
      <c r="F27" s="36"/>
      <c r="G27" s="38"/>
      <c r="H27" s="35"/>
      <c r="I27" s="26" t="str">
        <f t="shared" si="0"/>
        <v/>
      </c>
    </row>
    <row r="28" spans="1:9" s="7" customFormat="1" ht="17.25" hidden="1" customHeight="1">
      <c r="A28" s="24">
        <v>13201</v>
      </c>
      <c r="B28" s="22" t="s">
        <v>36</v>
      </c>
      <c r="C28" s="39"/>
      <c r="D28" s="37"/>
      <c r="E28" s="33">
        <f t="shared" si="1"/>
        <v>0</v>
      </c>
      <c r="F28" s="40"/>
      <c r="G28" s="39"/>
      <c r="H28" s="35">
        <f t="shared" si="2"/>
        <v>0</v>
      </c>
      <c r="I28" s="26" t="str">
        <f t="shared" si="0"/>
        <v/>
      </c>
    </row>
    <row r="29" spans="1:9" s="7" customFormat="1" ht="17.25" hidden="1" customHeight="1">
      <c r="A29" s="24">
        <v>13202</v>
      </c>
      <c r="B29" s="22" t="s">
        <v>37</v>
      </c>
      <c r="C29" s="39"/>
      <c r="D29" s="37"/>
      <c r="E29" s="33">
        <f t="shared" si="1"/>
        <v>0</v>
      </c>
      <c r="F29" s="40"/>
      <c r="G29" s="39"/>
      <c r="H29" s="35">
        <f t="shared" si="2"/>
        <v>0</v>
      </c>
      <c r="I29" s="26" t="str">
        <f t="shared" si="0"/>
        <v/>
      </c>
    </row>
    <row r="30" spans="1:9" s="7" customFormat="1" ht="17.25" hidden="1" customHeight="1">
      <c r="A30" s="24">
        <v>13203</v>
      </c>
      <c r="B30" s="22" t="s">
        <v>38</v>
      </c>
      <c r="C30" s="41"/>
      <c r="D30" s="37"/>
      <c r="E30" s="33"/>
      <c r="F30" s="39"/>
      <c r="G30" s="38"/>
      <c r="H30" s="35"/>
      <c r="I30" s="26" t="str">
        <f t="shared" si="0"/>
        <v/>
      </c>
    </row>
    <row r="31" spans="1:9" s="7" customFormat="1" ht="17.25" hidden="1" customHeight="1">
      <c r="A31" s="24">
        <v>13204</v>
      </c>
      <c r="B31" s="22" t="s">
        <v>39</v>
      </c>
      <c r="C31" s="36"/>
      <c r="D31" s="37"/>
      <c r="E31" s="33"/>
      <c r="F31" s="36"/>
      <c r="G31" s="38"/>
      <c r="H31" s="35"/>
      <c r="I31" s="26" t="str">
        <f t="shared" si="0"/>
        <v/>
      </c>
    </row>
    <row r="32" spans="1:9" s="7" customFormat="1" ht="17.25" hidden="1" customHeight="1">
      <c r="A32" s="24">
        <v>13301</v>
      </c>
      <c r="B32" s="22" t="s">
        <v>44</v>
      </c>
      <c r="C32" s="43"/>
      <c r="D32" s="37"/>
      <c r="E32" s="33">
        <f t="shared" si="1"/>
        <v>0</v>
      </c>
      <c r="F32" s="43"/>
      <c r="G32" s="36"/>
      <c r="H32" s="35">
        <f t="shared" ref="H32" si="4">E32-F32</f>
        <v>0</v>
      </c>
      <c r="I32" s="26" t="str">
        <f t="shared" si="0"/>
        <v/>
      </c>
    </row>
    <row r="33" spans="1:9" s="3" customFormat="1" ht="20.25" hidden="1" customHeight="1">
      <c r="A33" s="23">
        <v>134</v>
      </c>
      <c r="B33" s="22" t="s">
        <v>40</v>
      </c>
      <c r="C33" s="36"/>
      <c r="D33" s="37"/>
      <c r="E33" s="33"/>
      <c r="F33" s="36"/>
      <c r="G33" s="38"/>
      <c r="H33" s="35"/>
      <c r="I33" s="26" t="str">
        <f t="shared" si="0"/>
        <v/>
      </c>
    </row>
    <row r="34" spans="1:9" hidden="1">
      <c r="A34" s="24">
        <v>13403</v>
      </c>
      <c r="B34" s="22" t="s">
        <v>41</v>
      </c>
      <c r="C34" s="36"/>
      <c r="D34" s="37"/>
      <c r="E34" s="33"/>
      <c r="F34" s="36"/>
      <c r="G34" s="38"/>
      <c r="H34" s="35"/>
      <c r="I34" s="26" t="str">
        <f t="shared" si="0"/>
        <v/>
      </c>
    </row>
    <row r="35" spans="1:9" hidden="1">
      <c r="A35" s="44">
        <v>141</v>
      </c>
      <c r="B35" s="22" t="s">
        <v>45</v>
      </c>
      <c r="C35" s="36"/>
      <c r="D35" s="37"/>
      <c r="E35" s="33"/>
      <c r="F35" s="36"/>
      <c r="G35" s="38"/>
      <c r="H35" s="35"/>
      <c r="I35" s="26" t="str">
        <f t="shared" si="0"/>
        <v/>
      </c>
    </row>
    <row r="36" spans="1:9" hidden="1">
      <c r="A36" s="44">
        <v>14101</v>
      </c>
      <c r="B36" s="22" t="s">
        <v>46</v>
      </c>
      <c r="C36" s="40"/>
      <c r="D36" s="45"/>
      <c r="E36" s="33">
        <f t="shared" ref="E36:E99" si="5">C36+D36</f>
        <v>0</v>
      </c>
      <c r="F36" s="36"/>
      <c r="G36" s="37"/>
      <c r="H36" s="35">
        <f t="shared" ref="H36:H99" si="6">E36-F36</f>
        <v>0</v>
      </c>
      <c r="I36" s="26" t="str">
        <f t="shared" si="0"/>
        <v/>
      </c>
    </row>
    <row r="37" spans="1:9" hidden="1">
      <c r="A37" s="44">
        <v>14201</v>
      </c>
      <c r="B37" s="22" t="s">
        <v>47</v>
      </c>
      <c r="C37" s="40"/>
      <c r="D37" s="45"/>
      <c r="E37" s="33">
        <f t="shared" si="5"/>
        <v>0</v>
      </c>
      <c r="F37" s="36"/>
      <c r="G37" s="37"/>
      <c r="H37" s="35">
        <f t="shared" si="6"/>
        <v>0</v>
      </c>
      <c r="I37" s="26" t="str">
        <f t="shared" si="0"/>
        <v/>
      </c>
    </row>
    <row r="38" spans="1:9" hidden="1">
      <c r="A38" s="44">
        <v>14301</v>
      </c>
      <c r="B38" s="22" t="s">
        <v>48</v>
      </c>
      <c r="C38" s="40"/>
      <c r="D38" s="46"/>
      <c r="E38" s="33">
        <f t="shared" si="5"/>
        <v>0</v>
      </c>
      <c r="F38" s="36"/>
      <c r="G38" s="37"/>
      <c r="H38" s="35">
        <f t="shared" si="6"/>
        <v>0</v>
      </c>
      <c r="I38" s="26" t="str">
        <f t="shared" si="0"/>
        <v/>
      </c>
    </row>
    <row r="39" spans="1:9" hidden="1">
      <c r="A39" s="44">
        <v>150</v>
      </c>
      <c r="B39" s="22" t="s">
        <v>49</v>
      </c>
      <c r="C39" s="36"/>
      <c r="D39" s="37"/>
      <c r="E39" s="33"/>
      <c r="F39" s="36"/>
      <c r="G39" s="38"/>
      <c r="H39" s="35"/>
      <c r="I39" s="26" t="str">
        <f t="shared" si="0"/>
        <v/>
      </c>
    </row>
    <row r="40" spans="1:9" hidden="1">
      <c r="A40" s="47">
        <v>15101</v>
      </c>
      <c r="B40" s="48" t="s">
        <v>50</v>
      </c>
      <c r="C40" s="49"/>
      <c r="D40" s="50"/>
      <c r="E40" s="51">
        <f t="shared" si="5"/>
        <v>0</v>
      </c>
      <c r="F40" s="49"/>
      <c r="G40" s="50"/>
      <c r="H40" s="52">
        <f t="shared" si="6"/>
        <v>0</v>
      </c>
      <c r="I40" s="53" t="str">
        <f t="shared" si="0"/>
        <v/>
      </c>
    </row>
    <row r="41" spans="1:9" hidden="1">
      <c r="A41" s="44">
        <v>15201</v>
      </c>
      <c r="B41" s="22" t="s">
        <v>51</v>
      </c>
      <c r="C41" s="39"/>
      <c r="D41" s="37"/>
      <c r="E41" s="33">
        <f t="shared" si="5"/>
        <v>0</v>
      </c>
      <c r="F41" s="39"/>
      <c r="G41" s="37"/>
      <c r="H41" s="35">
        <f t="shared" si="6"/>
        <v>0</v>
      </c>
      <c r="I41" s="26" t="str">
        <f t="shared" si="0"/>
        <v/>
      </c>
    </row>
    <row r="42" spans="1:9" hidden="1">
      <c r="A42" s="44">
        <v>15303</v>
      </c>
      <c r="B42" s="22" t="s">
        <v>52</v>
      </c>
      <c r="C42" s="39"/>
      <c r="D42" s="37"/>
      <c r="E42" s="33">
        <f t="shared" si="5"/>
        <v>0</v>
      </c>
      <c r="F42" s="39"/>
      <c r="G42" s="37"/>
      <c r="H42" s="35">
        <f t="shared" si="6"/>
        <v>0</v>
      </c>
      <c r="I42" s="26" t="str">
        <f t="shared" si="0"/>
        <v/>
      </c>
    </row>
    <row r="43" spans="1:9" hidden="1">
      <c r="A43" s="44">
        <v>15404</v>
      </c>
      <c r="B43" s="22" t="s">
        <v>53</v>
      </c>
      <c r="C43" s="39"/>
      <c r="D43" s="37"/>
      <c r="E43" s="33">
        <f t="shared" si="5"/>
        <v>0</v>
      </c>
      <c r="F43" s="39"/>
      <c r="G43" s="37"/>
      <c r="H43" s="35">
        <f t="shared" si="6"/>
        <v>0</v>
      </c>
      <c r="I43" s="26" t="str">
        <f t="shared" si="0"/>
        <v/>
      </c>
    </row>
    <row r="44" spans="1:9" hidden="1">
      <c r="A44" s="44">
        <v>15413</v>
      </c>
      <c r="B44" s="22" t="s">
        <v>54</v>
      </c>
      <c r="C44" s="39"/>
      <c r="D44" s="37"/>
      <c r="E44" s="33">
        <f t="shared" si="5"/>
        <v>0</v>
      </c>
      <c r="F44" s="39"/>
      <c r="G44" s="37"/>
      <c r="H44" s="35">
        <f t="shared" si="6"/>
        <v>0</v>
      </c>
      <c r="I44" s="26" t="str">
        <f t="shared" si="0"/>
        <v/>
      </c>
    </row>
    <row r="45" spans="1:9" hidden="1">
      <c r="A45" s="44">
        <v>15901</v>
      </c>
      <c r="B45" s="22" t="s">
        <v>55</v>
      </c>
      <c r="C45" s="39"/>
      <c r="D45" s="37"/>
      <c r="E45" s="33">
        <f t="shared" si="5"/>
        <v>0</v>
      </c>
      <c r="F45" s="39"/>
      <c r="G45" s="37"/>
      <c r="H45" s="35">
        <f t="shared" si="6"/>
        <v>0</v>
      </c>
      <c r="I45" s="26" t="str">
        <f t="shared" si="0"/>
        <v/>
      </c>
    </row>
    <row r="46" spans="1:9" hidden="1">
      <c r="A46" s="44">
        <v>170</v>
      </c>
      <c r="B46" s="22" t="s">
        <v>56</v>
      </c>
      <c r="C46" s="36"/>
      <c r="D46" s="37"/>
      <c r="E46" s="33"/>
      <c r="F46" s="36"/>
      <c r="G46" s="38"/>
      <c r="H46" s="35"/>
      <c r="I46" s="26" t="str">
        <f t="shared" si="0"/>
        <v/>
      </c>
    </row>
    <row r="47" spans="1:9" hidden="1">
      <c r="A47" s="44">
        <v>17102</v>
      </c>
      <c r="B47" s="22" t="s">
        <v>57</v>
      </c>
      <c r="C47" s="39"/>
      <c r="D47" s="37"/>
      <c r="E47" s="33">
        <f t="shared" si="5"/>
        <v>0</v>
      </c>
      <c r="F47" s="36"/>
      <c r="G47" s="37"/>
      <c r="H47" s="35">
        <f t="shared" si="6"/>
        <v>0</v>
      </c>
      <c r="I47" s="26" t="str">
        <f t="shared" si="0"/>
        <v/>
      </c>
    </row>
    <row r="48" spans="1:9" ht="6.75" hidden="1" customHeight="1">
      <c r="A48" s="44"/>
      <c r="B48" s="22"/>
      <c r="C48" s="36"/>
      <c r="D48" s="37"/>
      <c r="E48" s="33"/>
      <c r="F48" s="36"/>
      <c r="G48" s="38"/>
      <c r="H48" s="35"/>
      <c r="I48" s="26" t="str">
        <f t="shared" si="0"/>
        <v/>
      </c>
    </row>
    <row r="49" spans="1:9" hidden="1">
      <c r="A49" s="54" t="s">
        <v>58</v>
      </c>
      <c r="B49" s="20" t="s">
        <v>59</v>
      </c>
      <c r="C49" s="27">
        <f>SUM(C50:C68)</f>
        <v>204000</v>
      </c>
      <c r="D49" s="55">
        <f t="shared" ref="D49:E49" si="7">SUM(D50:D68)</f>
        <v>19724.160000000003</v>
      </c>
      <c r="E49" s="27">
        <f t="shared" si="7"/>
        <v>223724.16</v>
      </c>
      <c r="F49" s="27">
        <f>SUM(F50:F68)</f>
        <v>223724.16</v>
      </c>
      <c r="G49" s="55">
        <f>SUM(G50:G68)</f>
        <v>223724.16</v>
      </c>
      <c r="H49" s="29">
        <f t="shared" ref="H49" si="8">E49-F49</f>
        <v>0</v>
      </c>
      <c r="I49" s="30">
        <f t="shared" si="0"/>
        <v>1</v>
      </c>
    </row>
    <row r="50" spans="1:9" hidden="1">
      <c r="A50" s="44" t="s">
        <v>60</v>
      </c>
      <c r="B50" s="22" t="s">
        <v>61</v>
      </c>
      <c r="C50" s="36"/>
      <c r="D50" s="37"/>
      <c r="E50" s="33"/>
      <c r="F50" s="36"/>
      <c r="G50" s="38"/>
      <c r="H50" s="35"/>
      <c r="I50" s="26" t="str">
        <f t="shared" si="0"/>
        <v/>
      </c>
    </row>
    <row r="51" spans="1:9">
      <c r="A51" s="44" t="s">
        <v>62</v>
      </c>
      <c r="B51" s="22" t="s">
        <v>63</v>
      </c>
      <c r="C51" s="39">
        <v>10000</v>
      </c>
      <c r="D51" s="37">
        <v>-10000</v>
      </c>
      <c r="E51" s="33">
        <f t="shared" si="5"/>
        <v>0</v>
      </c>
      <c r="F51" s="56"/>
      <c r="G51" s="37"/>
      <c r="H51" s="35">
        <f t="shared" si="6"/>
        <v>0</v>
      </c>
      <c r="I51" s="26" t="str">
        <f t="shared" si="0"/>
        <v/>
      </c>
    </row>
    <row r="52" spans="1:9">
      <c r="A52" s="44" t="s">
        <v>64</v>
      </c>
      <c r="B52" s="22" t="s">
        <v>65</v>
      </c>
      <c r="C52" s="39"/>
      <c r="D52" s="37"/>
      <c r="E52" s="33">
        <f t="shared" si="5"/>
        <v>0</v>
      </c>
      <c r="F52" s="56"/>
      <c r="G52" s="37"/>
      <c r="H52" s="35">
        <f t="shared" si="6"/>
        <v>0</v>
      </c>
      <c r="I52" s="26" t="str">
        <f t="shared" si="0"/>
        <v/>
      </c>
    </row>
    <row r="53" spans="1:9">
      <c r="A53" s="44" t="s">
        <v>66</v>
      </c>
      <c r="B53" s="22" t="s">
        <v>67</v>
      </c>
      <c r="C53" s="39"/>
      <c r="D53" s="37"/>
      <c r="E53" s="33">
        <f t="shared" si="5"/>
        <v>0</v>
      </c>
      <c r="F53" s="56"/>
      <c r="G53" s="37"/>
      <c r="H53" s="35">
        <f t="shared" si="6"/>
        <v>0</v>
      </c>
      <c r="I53" s="26" t="str">
        <f t="shared" si="0"/>
        <v/>
      </c>
    </row>
    <row r="54" spans="1:9">
      <c r="A54" s="44" t="s">
        <v>68</v>
      </c>
      <c r="B54" s="22" t="s">
        <v>69</v>
      </c>
      <c r="C54" s="40"/>
      <c r="D54" s="57"/>
      <c r="E54" s="33">
        <f t="shared" si="5"/>
        <v>0</v>
      </c>
      <c r="F54" s="56"/>
      <c r="G54" s="37"/>
      <c r="H54" s="35">
        <f t="shared" si="6"/>
        <v>0</v>
      </c>
      <c r="I54" s="26" t="str">
        <f t="shared" si="0"/>
        <v/>
      </c>
    </row>
    <row r="55" spans="1:9">
      <c r="A55" s="44" t="s">
        <v>70</v>
      </c>
      <c r="B55" s="22" t="s">
        <v>71</v>
      </c>
      <c r="C55" s="36"/>
      <c r="D55" s="37"/>
      <c r="E55" s="33"/>
      <c r="F55" s="36"/>
      <c r="G55" s="38"/>
      <c r="H55" s="35"/>
      <c r="I55" s="26" t="str">
        <f t="shared" si="0"/>
        <v/>
      </c>
    </row>
    <row r="56" spans="1:9">
      <c r="A56" s="44" t="s">
        <v>72</v>
      </c>
      <c r="B56" s="22" t="s">
        <v>73</v>
      </c>
      <c r="C56" s="39"/>
      <c r="D56" s="37"/>
      <c r="E56" s="33">
        <f t="shared" si="5"/>
        <v>0</v>
      </c>
      <c r="F56" s="56"/>
      <c r="G56" s="37"/>
      <c r="H56" s="35">
        <f t="shared" si="6"/>
        <v>0</v>
      </c>
      <c r="I56" s="26" t="str">
        <f t="shared" si="0"/>
        <v/>
      </c>
    </row>
    <row r="57" spans="1:9">
      <c r="A57" s="44" t="s">
        <v>74</v>
      </c>
      <c r="B57" s="22" t="s">
        <v>75</v>
      </c>
      <c r="C57" s="36"/>
      <c r="D57" s="37"/>
      <c r="E57" s="33"/>
      <c r="F57" s="36"/>
      <c r="G57" s="38"/>
      <c r="H57" s="35"/>
      <c r="I57" s="26" t="str">
        <f t="shared" si="0"/>
        <v/>
      </c>
    </row>
    <row r="58" spans="1:9">
      <c r="A58" s="44" t="s">
        <v>76</v>
      </c>
      <c r="B58" s="22" t="s">
        <v>77</v>
      </c>
      <c r="C58" s="39"/>
      <c r="D58" s="37"/>
      <c r="E58" s="33">
        <f t="shared" si="5"/>
        <v>0</v>
      </c>
      <c r="F58" s="56"/>
      <c r="G58" s="58"/>
      <c r="H58" s="35">
        <f t="shared" si="6"/>
        <v>0</v>
      </c>
      <c r="I58" s="26" t="str">
        <f t="shared" si="0"/>
        <v/>
      </c>
    </row>
    <row r="59" spans="1:9">
      <c r="A59" s="44" t="s">
        <v>78</v>
      </c>
      <c r="B59" s="22" t="s">
        <v>79</v>
      </c>
      <c r="C59" s="39"/>
      <c r="D59" s="37"/>
      <c r="E59" s="33">
        <f t="shared" si="5"/>
        <v>0</v>
      </c>
      <c r="F59" s="56"/>
      <c r="G59" s="58"/>
      <c r="H59" s="35">
        <f t="shared" si="6"/>
        <v>0</v>
      </c>
      <c r="I59" s="26" t="str">
        <f t="shared" si="0"/>
        <v/>
      </c>
    </row>
    <row r="60" spans="1:9">
      <c r="A60" s="44" t="s">
        <v>80</v>
      </c>
      <c r="B60" s="22" t="s">
        <v>81</v>
      </c>
      <c r="C60" s="36"/>
      <c r="D60" s="37"/>
      <c r="E60" s="33"/>
      <c r="F60" s="36"/>
      <c r="G60" s="38"/>
      <c r="H60" s="35"/>
      <c r="I60" s="26" t="str">
        <f t="shared" si="0"/>
        <v/>
      </c>
    </row>
    <row r="61" spans="1:9">
      <c r="A61" s="44" t="s">
        <v>82</v>
      </c>
      <c r="B61" s="22" t="s">
        <v>83</v>
      </c>
      <c r="C61" s="43"/>
      <c r="D61" s="37"/>
      <c r="E61" s="33">
        <f t="shared" si="5"/>
        <v>0</v>
      </c>
      <c r="F61" s="59"/>
      <c r="G61" s="37"/>
      <c r="H61" s="35">
        <f t="shared" si="6"/>
        <v>0</v>
      </c>
      <c r="I61" s="26" t="str">
        <f t="shared" si="0"/>
        <v/>
      </c>
    </row>
    <row r="62" spans="1:9">
      <c r="A62" s="44" t="s">
        <v>84</v>
      </c>
      <c r="B62" s="22" t="s">
        <v>85</v>
      </c>
      <c r="C62" s="36"/>
      <c r="D62" s="37"/>
      <c r="E62" s="33"/>
      <c r="F62" s="36"/>
      <c r="G62" s="38"/>
      <c r="H62" s="35"/>
      <c r="I62" s="26" t="str">
        <f t="shared" si="0"/>
        <v/>
      </c>
    </row>
    <row r="63" spans="1:9">
      <c r="A63" s="44" t="s">
        <v>86</v>
      </c>
      <c r="B63" s="22" t="s">
        <v>87</v>
      </c>
      <c r="C63" s="39">
        <v>80000</v>
      </c>
      <c r="D63" s="37">
        <v>-80000</v>
      </c>
      <c r="E63" s="33">
        <f t="shared" si="5"/>
        <v>0</v>
      </c>
      <c r="F63" s="56"/>
      <c r="G63" s="37"/>
      <c r="H63" s="35">
        <f t="shared" si="6"/>
        <v>0</v>
      </c>
      <c r="I63" s="26" t="str">
        <f t="shared" si="0"/>
        <v/>
      </c>
    </row>
    <row r="64" spans="1:9">
      <c r="A64" s="44" t="s">
        <v>88</v>
      </c>
      <c r="B64" s="22" t="s">
        <v>89</v>
      </c>
      <c r="C64" s="36"/>
      <c r="D64" s="37"/>
      <c r="E64" s="33"/>
      <c r="F64" s="36"/>
      <c r="G64" s="38"/>
      <c r="H64" s="35"/>
      <c r="I64" s="26" t="str">
        <f t="shared" si="0"/>
        <v/>
      </c>
    </row>
    <row r="65" spans="1:9">
      <c r="A65" s="44" t="s">
        <v>90</v>
      </c>
      <c r="B65" s="22" t="s">
        <v>91</v>
      </c>
      <c r="C65" s="39">
        <v>24000</v>
      </c>
      <c r="D65" s="37">
        <v>-24000</v>
      </c>
      <c r="E65" s="33">
        <f t="shared" si="5"/>
        <v>0</v>
      </c>
      <c r="F65" s="56"/>
      <c r="G65" s="37"/>
      <c r="H65" s="35">
        <f t="shared" si="6"/>
        <v>0</v>
      </c>
      <c r="I65" s="26" t="str">
        <f t="shared" si="0"/>
        <v/>
      </c>
    </row>
    <row r="66" spans="1:9">
      <c r="A66" s="44" t="s">
        <v>92</v>
      </c>
      <c r="B66" s="22" t="s">
        <v>93</v>
      </c>
      <c r="C66" s="36"/>
      <c r="D66" s="37"/>
      <c r="E66" s="33"/>
      <c r="F66" s="36"/>
      <c r="G66" s="38"/>
      <c r="H66" s="35"/>
      <c r="I66" s="26" t="str">
        <f t="shared" si="0"/>
        <v/>
      </c>
    </row>
    <row r="67" spans="1:9" ht="27.6">
      <c r="A67" s="44" t="s">
        <v>94</v>
      </c>
      <c r="B67" s="22" t="s">
        <v>95</v>
      </c>
      <c r="C67" s="39"/>
      <c r="D67" s="37"/>
      <c r="E67" s="33">
        <f t="shared" si="5"/>
        <v>0</v>
      </c>
      <c r="F67" s="56"/>
      <c r="G67" s="37"/>
      <c r="H67" s="35">
        <f t="shared" si="6"/>
        <v>0</v>
      </c>
      <c r="I67" s="26" t="str">
        <f t="shared" si="0"/>
        <v/>
      </c>
    </row>
    <row r="68" spans="1:9">
      <c r="A68" s="44">
        <v>29601</v>
      </c>
      <c r="B68" s="22" t="s">
        <v>96</v>
      </c>
      <c r="C68" s="39">
        <v>90000</v>
      </c>
      <c r="D68" s="37">
        <v>133724.16</v>
      </c>
      <c r="E68" s="33">
        <f t="shared" si="5"/>
        <v>223724.16</v>
      </c>
      <c r="F68" s="56">
        <v>223724.16</v>
      </c>
      <c r="G68" s="37">
        <v>223724.16</v>
      </c>
      <c r="H68" s="35">
        <f t="shared" si="6"/>
        <v>0</v>
      </c>
      <c r="I68" s="26">
        <f t="shared" si="0"/>
        <v>1</v>
      </c>
    </row>
    <row r="69" spans="1:9" ht="10.5" customHeight="1">
      <c r="A69" s="44"/>
      <c r="B69" s="22"/>
      <c r="C69" s="36"/>
      <c r="D69" s="37"/>
      <c r="E69" s="33"/>
      <c r="F69" s="36"/>
      <c r="G69" s="38"/>
      <c r="H69" s="35"/>
      <c r="I69" s="26" t="str">
        <f t="shared" si="0"/>
        <v/>
      </c>
    </row>
    <row r="70" spans="1:9">
      <c r="A70" s="54" t="s">
        <v>97</v>
      </c>
      <c r="B70" s="20" t="s">
        <v>98</v>
      </c>
      <c r="C70" s="27">
        <f>SUM(C71:C118)</f>
        <v>5796000</v>
      </c>
      <c r="D70" s="28">
        <f>SUM(D71:D118)</f>
        <v>-3019724.16</v>
      </c>
      <c r="E70" s="27">
        <f t="shared" ref="E70" si="9">SUM(E71:E118)</f>
        <v>2776275.84</v>
      </c>
      <c r="F70" s="28">
        <f>SUM(F71:F118)</f>
        <v>2118427.35</v>
      </c>
      <c r="G70" s="69">
        <f>SUM(G71:G118)</f>
        <v>2117352.6100000003</v>
      </c>
      <c r="H70" s="29">
        <f t="shared" si="6"/>
        <v>657848.48999999976</v>
      </c>
      <c r="I70" s="30">
        <f t="shared" si="0"/>
        <v>0.76304642336980466</v>
      </c>
    </row>
    <row r="71" spans="1:9">
      <c r="A71" s="44" t="s">
        <v>99</v>
      </c>
      <c r="B71" s="22" t="s">
        <v>100</v>
      </c>
      <c r="C71" s="36"/>
      <c r="D71" s="37"/>
      <c r="E71" s="33"/>
      <c r="F71" s="36"/>
      <c r="G71" s="37"/>
      <c r="H71" s="35"/>
      <c r="I71" s="26" t="str">
        <f t="shared" si="0"/>
        <v/>
      </c>
    </row>
    <row r="72" spans="1:9">
      <c r="A72" s="44" t="s">
        <v>101</v>
      </c>
      <c r="B72" s="22" t="s">
        <v>102</v>
      </c>
      <c r="C72" s="43">
        <v>686840</v>
      </c>
      <c r="D72" s="37">
        <v>-686840</v>
      </c>
      <c r="E72" s="33">
        <f t="shared" si="5"/>
        <v>0</v>
      </c>
      <c r="F72" s="60"/>
      <c r="G72" s="59"/>
      <c r="H72" s="35">
        <f t="shared" si="6"/>
        <v>0</v>
      </c>
      <c r="I72" s="26" t="str">
        <f t="shared" si="0"/>
        <v/>
      </c>
    </row>
    <row r="73" spans="1:9">
      <c r="A73" s="44" t="s">
        <v>103</v>
      </c>
      <c r="B73" s="22" t="s">
        <v>104</v>
      </c>
      <c r="C73" s="43"/>
      <c r="D73" s="37"/>
      <c r="E73" s="33">
        <f t="shared" si="5"/>
        <v>0</v>
      </c>
      <c r="F73" s="60"/>
      <c r="G73" s="59"/>
      <c r="H73" s="35">
        <f t="shared" si="6"/>
        <v>0</v>
      </c>
      <c r="I73" s="26" t="str">
        <f t="shared" si="0"/>
        <v/>
      </c>
    </row>
    <row r="74" spans="1:9">
      <c r="A74" s="44" t="s">
        <v>105</v>
      </c>
      <c r="B74" s="22" t="s">
        <v>106</v>
      </c>
      <c r="C74" s="39"/>
      <c r="D74" s="37"/>
      <c r="E74" s="33">
        <f t="shared" si="5"/>
        <v>0</v>
      </c>
      <c r="F74" s="60"/>
      <c r="G74" s="56"/>
      <c r="H74" s="35">
        <f t="shared" si="6"/>
        <v>0</v>
      </c>
      <c r="I74" s="26" t="str">
        <f t="shared" si="0"/>
        <v/>
      </c>
    </row>
    <row r="75" spans="1:9">
      <c r="A75" s="44" t="s">
        <v>107</v>
      </c>
      <c r="B75" s="22" t="s">
        <v>108</v>
      </c>
      <c r="C75" s="39">
        <v>3163382</v>
      </c>
      <c r="D75" s="37">
        <v>-1220533.76</v>
      </c>
      <c r="E75" s="33">
        <f t="shared" si="5"/>
        <v>1942848.24</v>
      </c>
      <c r="F75" s="60">
        <v>1884068.27</v>
      </c>
      <c r="G75" s="56">
        <v>1884068.27</v>
      </c>
      <c r="H75" s="35">
        <f t="shared" si="6"/>
        <v>58779.969999999972</v>
      </c>
      <c r="I75" s="26">
        <f t="shared" si="0"/>
        <v>0.96974546503951331</v>
      </c>
    </row>
    <row r="76" spans="1:9">
      <c r="A76" s="44" t="s">
        <v>109</v>
      </c>
      <c r="B76" s="22" t="s">
        <v>110</v>
      </c>
      <c r="C76" s="39"/>
      <c r="D76" s="37"/>
      <c r="E76" s="33">
        <f t="shared" si="5"/>
        <v>0</v>
      </c>
      <c r="F76" s="60"/>
      <c r="G76" s="56"/>
      <c r="H76" s="35">
        <f t="shared" si="6"/>
        <v>0</v>
      </c>
      <c r="I76" s="26" t="str">
        <f t="shared" si="0"/>
        <v/>
      </c>
    </row>
    <row r="77" spans="1:9">
      <c r="A77" s="44" t="s">
        <v>111</v>
      </c>
      <c r="B77" s="22" t="s">
        <v>112</v>
      </c>
      <c r="C77" s="39"/>
      <c r="D77" s="37"/>
      <c r="E77" s="33">
        <f t="shared" si="5"/>
        <v>0</v>
      </c>
      <c r="F77" s="60"/>
      <c r="G77" s="56"/>
      <c r="H77" s="35">
        <f t="shared" si="6"/>
        <v>0</v>
      </c>
      <c r="I77" s="26" t="str">
        <f t="shared" si="0"/>
        <v/>
      </c>
    </row>
    <row r="78" spans="1:9">
      <c r="A78" s="44" t="s">
        <v>113</v>
      </c>
      <c r="B78" s="22" t="s">
        <v>114</v>
      </c>
      <c r="C78" s="43"/>
      <c r="D78" s="37"/>
      <c r="E78" s="33">
        <f t="shared" si="5"/>
        <v>0</v>
      </c>
      <c r="F78" s="60"/>
      <c r="G78" s="59"/>
      <c r="H78" s="35">
        <f t="shared" si="6"/>
        <v>0</v>
      </c>
      <c r="I78" s="26" t="str">
        <f t="shared" si="0"/>
        <v/>
      </c>
    </row>
    <row r="79" spans="1:9">
      <c r="A79" s="44" t="s">
        <v>115</v>
      </c>
      <c r="B79" s="22" t="s">
        <v>116</v>
      </c>
      <c r="C79" s="36"/>
      <c r="D79" s="37"/>
      <c r="E79" s="33"/>
      <c r="F79" s="36"/>
      <c r="G79" s="61"/>
      <c r="H79" s="35"/>
      <c r="I79" s="26" t="str">
        <f t="shared" si="0"/>
        <v/>
      </c>
    </row>
    <row r="80" spans="1:9">
      <c r="A80" s="44" t="s">
        <v>117</v>
      </c>
      <c r="B80" s="22" t="s">
        <v>118</v>
      </c>
      <c r="C80" s="39">
        <v>85000</v>
      </c>
      <c r="D80" s="37">
        <v>-19724.16</v>
      </c>
      <c r="E80" s="33">
        <f t="shared" si="5"/>
        <v>65275.839999999997</v>
      </c>
      <c r="F80" s="36">
        <v>14735.32</v>
      </c>
      <c r="G80" s="37">
        <v>14735.32</v>
      </c>
      <c r="H80" s="35">
        <f t="shared" si="6"/>
        <v>50540.52</v>
      </c>
      <c r="I80" s="26">
        <f t="shared" si="0"/>
        <v>0.22573926279615858</v>
      </c>
    </row>
    <row r="81" spans="1:9">
      <c r="A81" s="47" t="s">
        <v>119</v>
      </c>
      <c r="B81" s="48" t="s">
        <v>120</v>
      </c>
      <c r="C81" s="49"/>
      <c r="D81" s="50"/>
      <c r="E81" s="51">
        <f t="shared" si="5"/>
        <v>0</v>
      </c>
      <c r="F81" s="62"/>
      <c r="G81" s="50"/>
      <c r="H81" s="52">
        <f t="shared" si="6"/>
        <v>0</v>
      </c>
      <c r="I81" s="53" t="str">
        <f t="shared" si="0"/>
        <v/>
      </c>
    </row>
    <row r="82" spans="1:9">
      <c r="A82" s="44" t="s">
        <v>121</v>
      </c>
      <c r="B82" s="22" t="s">
        <v>122</v>
      </c>
      <c r="C82" s="43"/>
      <c r="D82" s="37"/>
      <c r="E82" s="33">
        <f t="shared" si="5"/>
        <v>0</v>
      </c>
      <c r="F82" s="36"/>
      <c r="G82" s="37"/>
      <c r="H82" s="35">
        <f t="shared" si="6"/>
        <v>0</v>
      </c>
      <c r="I82" s="26" t="str">
        <f t="shared" si="0"/>
        <v/>
      </c>
    </row>
    <row r="83" spans="1:9">
      <c r="A83" s="44" t="s">
        <v>123</v>
      </c>
      <c r="B83" s="22" t="s">
        <v>124</v>
      </c>
      <c r="C83" s="39"/>
      <c r="D83" s="37"/>
      <c r="E83" s="33">
        <f t="shared" si="5"/>
        <v>0</v>
      </c>
      <c r="F83" s="36"/>
      <c r="G83" s="37"/>
      <c r="H83" s="35">
        <f t="shared" si="6"/>
        <v>0</v>
      </c>
      <c r="I83" s="26" t="str">
        <f t="shared" si="0"/>
        <v/>
      </c>
    </row>
    <row r="84" spans="1:9">
      <c r="A84" s="44">
        <v>32901</v>
      </c>
      <c r="B84" s="22" t="s">
        <v>125</v>
      </c>
      <c r="C84" s="39"/>
      <c r="D84" s="37"/>
      <c r="E84" s="33">
        <f t="shared" si="5"/>
        <v>0</v>
      </c>
      <c r="F84" s="36"/>
      <c r="G84" s="37"/>
      <c r="H84" s="35">
        <f t="shared" si="6"/>
        <v>0</v>
      </c>
      <c r="I84" s="26" t="str">
        <f t="shared" si="0"/>
        <v/>
      </c>
    </row>
    <row r="85" spans="1:9">
      <c r="A85" s="44" t="s">
        <v>126</v>
      </c>
      <c r="B85" s="22" t="s">
        <v>127</v>
      </c>
      <c r="C85" s="36"/>
      <c r="D85" s="37"/>
      <c r="E85" s="33"/>
      <c r="F85" s="36"/>
      <c r="G85" s="37"/>
      <c r="H85" s="35"/>
      <c r="I85" s="26"/>
    </row>
    <row r="86" spans="1:9" ht="27.6">
      <c r="A86" s="44" t="s">
        <v>128</v>
      </c>
      <c r="B86" s="22" t="s">
        <v>129</v>
      </c>
      <c r="C86" s="39">
        <v>841748</v>
      </c>
      <c r="D86" s="37">
        <v>-650000</v>
      </c>
      <c r="E86" s="33">
        <f t="shared" si="5"/>
        <v>191748</v>
      </c>
      <c r="F86" s="56">
        <v>191748</v>
      </c>
      <c r="G86" s="37">
        <v>191748</v>
      </c>
      <c r="H86" s="35">
        <f t="shared" si="6"/>
        <v>0</v>
      </c>
      <c r="I86" s="26">
        <f t="shared" si="0"/>
        <v>1</v>
      </c>
    </row>
    <row r="87" spans="1:9">
      <c r="A87" s="44" t="s">
        <v>130</v>
      </c>
      <c r="B87" s="22" t="s">
        <v>131</v>
      </c>
      <c r="C87" s="39"/>
      <c r="D87" s="37"/>
      <c r="E87" s="33">
        <f t="shared" si="5"/>
        <v>0</v>
      </c>
      <c r="F87" s="56"/>
      <c r="G87" s="37"/>
      <c r="H87" s="35">
        <f t="shared" si="6"/>
        <v>0</v>
      </c>
      <c r="I87" s="26" t="str">
        <f t="shared" si="0"/>
        <v/>
      </c>
    </row>
    <row r="88" spans="1:9">
      <c r="A88" s="44" t="s">
        <v>132</v>
      </c>
      <c r="B88" s="22" t="s">
        <v>133</v>
      </c>
      <c r="C88" s="43"/>
      <c r="D88" s="37"/>
      <c r="E88" s="33">
        <f t="shared" si="5"/>
        <v>0</v>
      </c>
      <c r="F88" s="59"/>
      <c r="G88" s="37"/>
      <c r="H88" s="35">
        <f t="shared" si="6"/>
        <v>0</v>
      </c>
      <c r="I88" s="26" t="str">
        <f t="shared" si="0"/>
        <v/>
      </c>
    </row>
    <row r="89" spans="1:9">
      <c r="A89" s="44">
        <v>33603</v>
      </c>
      <c r="B89" s="22" t="s">
        <v>134</v>
      </c>
      <c r="C89" s="39"/>
      <c r="D89" s="37"/>
      <c r="E89" s="33">
        <f t="shared" si="5"/>
        <v>0</v>
      </c>
      <c r="F89" s="56"/>
      <c r="G89" s="37"/>
      <c r="H89" s="35">
        <f t="shared" si="6"/>
        <v>0</v>
      </c>
      <c r="I89" s="26" t="str">
        <f t="shared" si="0"/>
        <v/>
      </c>
    </row>
    <row r="90" spans="1:9">
      <c r="A90" s="44" t="s">
        <v>135</v>
      </c>
      <c r="B90" s="22" t="s">
        <v>136</v>
      </c>
      <c r="C90" s="39"/>
      <c r="D90" s="37"/>
      <c r="E90" s="33">
        <f t="shared" si="5"/>
        <v>0</v>
      </c>
      <c r="F90" s="56"/>
      <c r="G90" s="37"/>
      <c r="H90" s="35">
        <f t="shared" si="6"/>
        <v>0</v>
      </c>
      <c r="I90" s="26" t="str">
        <f t="shared" si="0"/>
        <v/>
      </c>
    </row>
    <row r="91" spans="1:9">
      <c r="A91" s="44" t="s">
        <v>137</v>
      </c>
      <c r="B91" s="22" t="s">
        <v>138</v>
      </c>
      <c r="C91" s="36"/>
      <c r="D91" s="37"/>
      <c r="E91" s="33"/>
      <c r="F91" s="36"/>
      <c r="G91" s="37"/>
      <c r="H91" s="35"/>
      <c r="I91" s="26" t="str">
        <f t="shared" si="0"/>
        <v/>
      </c>
    </row>
    <row r="92" spans="1:9">
      <c r="A92" s="44">
        <v>34101</v>
      </c>
      <c r="B92" s="22" t="s">
        <v>139</v>
      </c>
      <c r="C92" s="39"/>
      <c r="D92" s="37">
        <v>7373.76</v>
      </c>
      <c r="E92" s="33">
        <f t="shared" si="5"/>
        <v>7373.76</v>
      </c>
      <c r="F92" s="56">
        <v>7373.76</v>
      </c>
      <c r="G92" s="37">
        <v>6299.02</v>
      </c>
      <c r="H92" s="35">
        <f t="shared" si="6"/>
        <v>0</v>
      </c>
      <c r="I92" s="26">
        <f t="shared" si="0"/>
        <v>1</v>
      </c>
    </row>
    <row r="93" spans="1:9">
      <c r="A93" s="44">
        <v>34401</v>
      </c>
      <c r="B93" s="22" t="s">
        <v>140</v>
      </c>
      <c r="C93" s="39"/>
      <c r="D93" s="37"/>
      <c r="E93" s="33">
        <f t="shared" si="5"/>
        <v>0</v>
      </c>
      <c r="F93" s="56"/>
      <c r="G93" s="37"/>
      <c r="H93" s="35">
        <f t="shared" si="6"/>
        <v>0</v>
      </c>
      <c r="I93" s="26" t="str">
        <f t="shared" si="0"/>
        <v/>
      </c>
    </row>
    <row r="94" spans="1:9">
      <c r="A94" s="44" t="s">
        <v>141</v>
      </c>
      <c r="B94" s="22" t="s">
        <v>142</v>
      </c>
      <c r="C94" s="39"/>
      <c r="D94" s="37"/>
      <c r="E94" s="33">
        <f t="shared" si="5"/>
        <v>0</v>
      </c>
      <c r="F94" s="56"/>
      <c r="G94" s="37"/>
      <c r="H94" s="35">
        <f t="shared" si="6"/>
        <v>0</v>
      </c>
      <c r="I94" s="26" t="str">
        <f t="shared" si="0"/>
        <v/>
      </c>
    </row>
    <row r="95" spans="1:9">
      <c r="A95" s="44">
        <v>34701</v>
      </c>
      <c r="B95" s="22" t="s">
        <v>143</v>
      </c>
      <c r="C95" s="39"/>
      <c r="D95" s="37"/>
      <c r="E95" s="33">
        <f t="shared" si="5"/>
        <v>0</v>
      </c>
      <c r="F95" s="56"/>
      <c r="G95" s="37"/>
      <c r="H95" s="35">
        <f t="shared" si="6"/>
        <v>0</v>
      </c>
      <c r="I95" s="26" t="str">
        <f t="shared" si="0"/>
        <v/>
      </c>
    </row>
    <row r="96" spans="1:9">
      <c r="A96" s="44" t="s">
        <v>144</v>
      </c>
      <c r="B96" s="22" t="s">
        <v>145</v>
      </c>
      <c r="C96" s="39"/>
      <c r="D96" s="37"/>
      <c r="E96" s="33">
        <f t="shared" si="5"/>
        <v>0</v>
      </c>
      <c r="F96" s="56"/>
      <c r="G96" s="37"/>
      <c r="H96" s="35">
        <f t="shared" si="6"/>
        <v>0</v>
      </c>
      <c r="I96" s="26" t="str">
        <f t="shared" si="0"/>
        <v/>
      </c>
    </row>
    <row r="97" spans="1:9">
      <c r="A97" s="44" t="s">
        <v>146</v>
      </c>
      <c r="B97" s="22" t="s">
        <v>147</v>
      </c>
      <c r="C97" s="36"/>
      <c r="D97" s="37"/>
      <c r="E97" s="33"/>
      <c r="F97" s="36"/>
      <c r="G97" s="37"/>
      <c r="H97" s="35"/>
      <c r="I97" s="26" t="str">
        <f t="shared" si="0"/>
        <v/>
      </c>
    </row>
    <row r="98" spans="1:9">
      <c r="A98" s="44" t="s">
        <v>148</v>
      </c>
      <c r="B98" s="22" t="s">
        <v>149</v>
      </c>
      <c r="C98" s="39"/>
      <c r="D98" s="37"/>
      <c r="E98" s="33">
        <f t="shared" si="5"/>
        <v>0</v>
      </c>
      <c r="F98" s="60"/>
      <c r="G98" s="56"/>
      <c r="H98" s="35">
        <f t="shared" si="6"/>
        <v>0</v>
      </c>
      <c r="I98" s="26" t="str">
        <f t="shared" si="0"/>
        <v/>
      </c>
    </row>
    <row r="99" spans="1:9">
      <c r="A99" s="44" t="s">
        <v>150</v>
      </c>
      <c r="B99" s="22" t="s">
        <v>151</v>
      </c>
      <c r="C99" s="39">
        <v>115000</v>
      </c>
      <c r="D99" s="37"/>
      <c r="E99" s="33">
        <f t="shared" si="5"/>
        <v>115000</v>
      </c>
      <c r="F99" s="60"/>
      <c r="G99" s="56"/>
      <c r="H99" s="35">
        <f t="shared" si="6"/>
        <v>115000</v>
      </c>
      <c r="I99" s="26">
        <f t="shared" si="0"/>
        <v>0</v>
      </c>
    </row>
    <row r="100" spans="1:9">
      <c r="A100" s="44" t="s">
        <v>152</v>
      </c>
      <c r="B100" s="22" t="s">
        <v>153</v>
      </c>
      <c r="C100" s="43">
        <v>648649</v>
      </c>
      <c r="D100" s="37">
        <v>-450000</v>
      </c>
      <c r="E100" s="33">
        <f t="shared" ref="E100:E118" si="10">C100+D100</f>
        <v>198649</v>
      </c>
      <c r="F100" s="60"/>
      <c r="G100" s="59"/>
      <c r="H100" s="35">
        <f t="shared" ref="H100:H126" si="11">E100-F100</f>
        <v>198649</v>
      </c>
      <c r="I100" s="26">
        <f t="shared" si="0"/>
        <v>0</v>
      </c>
    </row>
    <row r="101" spans="1:9">
      <c r="A101" s="44" t="s">
        <v>154</v>
      </c>
      <c r="B101" s="22" t="s">
        <v>155</v>
      </c>
      <c r="C101" s="39"/>
      <c r="D101" s="37"/>
      <c r="E101" s="33">
        <f t="shared" si="10"/>
        <v>0</v>
      </c>
      <c r="F101" s="60"/>
      <c r="G101" s="56"/>
      <c r="H101" s="35">
        <f t="shared" si="11"/>
        <v>0</v>
      </c>
      <c r="I101" s="26" t="str">
        <f t="shared" si="0"/>
        <v/>
      </c>
    </row>
    <row r="102" spans="1:9">
      <c r="A102" s="44" t="s">
        <v>156</v>
      </c>
      <c r="B102" s="22" t="s">
        <v>157</v>
      </c>
      <c r="C102" s="39"/>
      <c r="D102" s="37"/>
      <c r="E102" s="33">
        <f t="shared" si="10"/>
        <v>0</v>
      </c>
      <c r="F102" s="60"/>
      <c r="G102" s="56"/>
      <c r="H102" s="35">
        <f t="shared" si="11"/>
        <v>0</v>
      </c>
      <c r="I102" s="26" t="str">
        <f t="shared" si="0"/>
        <v/>
      </c>
    </row>
    <row r="103" spans="1:9">
      <c r="A103" s="44" t="s">
        <v>158</v>
      </c>
      <c r="B103" s="22" t="s">
        <v>159</v>
      </c>
      <c r="C103" s="39"/>
      <c r="D103" s="37"/>
      <c r="E103" s="33">
        <f t="shared" si="10"/>
        <v>0</v>
      </c>
      <c r="F103" s="60"/>
      <c r="G103" s="56"/>
      <c r="H103" s="35">
        <f t="shared" si="11"/>
        <v>0</v>
      </c>
      <c r="I103" s="26" t="str">
        <f t="shared" si="0"/>
        <v/>
      </c>
    </row>
    <row r="104" spans="1:9">
      <c r="A104" s="44" t="s">
        <v>160</v>
      </c>
      <c r="B104" s="22" t="s">
        <v>161</v>
      </c>
      <c r="C104" s="36"/>
      <c r="D104" s="37"/>
      <c r="E104" s="33"/>
      <c r="F104" s="36"/>
      <c r="G104" s="37"/>
      <c r="H104" s="35"/>
      <c r="I104" s="26" t="str">
        <f t="shared" si="0"/>
        <v/>
      </c>
    </row>
    <row r="105" spans="1:9">
      <c r="A105" s="44" t="s">
        <v>162</v>
      </c>
      <c r="B105" s="22" t="s">
        <v>163</v>
      </c>
      <c r="C105" s="36"/>
      <c r="D105" s="37"/>
      <c r="E105" s="33">
        <f t="shared" si="10"/>
        <v>0</v>
      </c>
      <c r="F105" s="36"/>
      <c r="G105" s="63"/>
      <c r="H105" s="35">
        <f t="shared" si="11"/>
        <v>0</v>
      </c>
      <c r="I105" s="26" t="str">
        <f t="shared" si="0"/>
        <v/>
      </c>
    </row>
    <row r="106" spans="1:9">
      <c r="A106" s="44" t="s">
        <v>164</v>
      </c>
      <c r="B106" s="22" t="s">
        <v>165</v>
      </c>
      <c r="C106" s="43"/>
      <c r="D106" s="37"/>
      <c r="E106" s="33">
        <f>C106+D106</f>
        <v>0</v>
      </c>
      <c r="F106" s="60"/>
      <c r="G106" s="59"/>
      <c r="H106" s="35">
        <f t="shared" si="11"/>
        <v>0</v>
      </c>
      <c r="I106" s="26" t="str">
        <f t="shared" si="0"/>
        <v/>
      </c>
    </row>
    <row r="107" spans="1:9">
      <c r="A107" s="44" t="s">
        <v>166</v>
      </c>
      <c r="B107" s="22" t="s">
        <v>167</v>
      </c>
      <c r="C107" s="43"/>
      <c r="D107" s="37"/>
      <c r="E107" s="33">
        <f t="shared" si="10"/>
        <v>0</v>
      </c>
      <c r="F107" s="60"/>
      <c r="G107" s="59"/>
      <c r="H107" s="35">
        <f t="shared" si="11"/>
        <v>0</v>
      </c>
      <c r="I107" s="26" t="str">
        <f t="shared" si="0"/>
        <v/>
      </c>
    </row>
    <row r="108" spans="1:9">
      <c r="A108" s="44" t="s">
        <v>168</v>
      </c>
      <c r="B108" s="22" t="s">
        <v>169</v>
      </c>
      <c r="C108" s="36"/>
      <c r="D108" s="37"/>
      <c r="E108" s="33"/>
      <c r="F108" s="36"/>
      <c r="G108" s="61"/>
      <c r="H108" s="35"/>
      <c r="I108" s="26" t="str">
        <f t="shared" si="0"/>
        <v/>
      </c>
    </row>
    <row r="109" spans="1:9">
      <c r="A109" s="44">
        <v>37201</v>
      </c>
      <c r="B109" s="22" t="s">
        <v>170</v>
      </c>
      <c r="C109" s="39"/>
      <c r="D109" s="37"/>
      <c r="E109" s="33">
        <f t="shared" si="10"/>
        <v>0</v>
      </c>
      <c r="F109" s="56"/>
      <c r="G109" s="37"/>
      <c r="H109" s="35">
        <f t="shared" si="11"/>
        <v>0</v>
      </c>
      <c r="I109" s="26" t="str">
        <f t="shared" si="0"/>
        <v/>
      </c>
    </row>
    <row r="110" spans="1:9">
      <c r="A110" s="44" t="s">
        <v>171</v>
      </c>
      <c r="B110" s="22" t="s">
        <v>172</v>
      </c>
      <c r="C110" s="39">
        <v>108200</v>
      </c>
      <c r="D110" s="37"/>
      <c r="E110" s="33">
        <f t="shared" si="10"/>
        <v>108200</v>
      </c>
      <c r="F110" s="36">
        <v>20488</v>
      </c>
      <c r="G110" s="61">
        <v>20488</v>
      </c>
      <c r="H110" s="35">
        <f t="shared" si="11"/>
        <v>87712</v>
      </c>
      <c r="I110" s="26">
        <f t="shared" si="0"/>
        <v>0.18935304990757856</v>
      </c>
    </row>
    <row r="111" spans="1:9">
      <c r="A111" s="44">
        <v>37601</v>
      </c>
      <c r="B111" s="22" t="s">
        <v>173</v>
      </c>
      <c r="C111" s="39">
        <v>10181</v>
      </c>
      <c r="D111" s="37"/>
      <c r="E111" s="33">
        <f t="shared" si="10"/>
        <v>10181</v>
      </c>
      <c r="F111" s="56"/>
      <c r="G111" s="37"/>
      <c r="H111" s="35">
        <f t="shared" si="11"/>
        <v>10181</v>
      </c>
      <c r="I111" s="26">
        <f t="shared" si="0"/>
        <v>0</v>
      </c>
    </row>
    <row r="112" spans="1:9">
      <c r="A112" s="44" t="s">
        <v>174</v>
      </c>
      <c r="B112" s="22" t="s">
        <v>175</v>
      </c>
      <c r="C112" s="36"/>
      <c r="D112" s="37"/>
      <c r="E112" s="33"/>
      <c r="F112" s="36"/>
      <c r="G112" s="37"/>
      <c r="H112" s="35"/>
      <c r="I112" s="26" t="str">
        <f t="shared" si="0"/>
        <v/>
      </c>
    </row>
    <row r="113" spans="1:9">
      <c r="A113" s="44" t="s">
        <v>176</v>
      </c>
      <c r="B113" s="22" t="s">
        <v>177</v>
      </c>
      <c r="C113" s="39"/>
      <c r="D113" s="37"/>
      <c r="E113" s="33">
        <f t="shared" si="10"/>
        <v>0</v>
      </c>
      <c r="F113" s="36"/>
      <c r="G113" s="37"/>
      <c r="H113" s="35">
        <f t="shared" si="11"/>
        <v>0</v>
      </c>
      <c r="I113" s="26" t="str">
        <f t="shared" si="0"/>
        <v/>
      </c>
    </row>
    <row r="114" spans="1:9">
      <c r="A114" s="44" t="s">
        <v>178</v>
      </c>
      <c r="B114" s="22" t="s">
        <v>179</v>
      </c>
      <c r="C114" s="39"/>
      <c r="D114" s="37"/>
      <c r="E114" s="33">
        <f t="shared" si="10"/>
        <v>0</v>
      </c>
      <c r="F114" s="36"/>
      <c r="G114" s="37"/>
      <c r="H114" s="35">
        <f t="shared" si="11"/>
        <v>0</v>
      </c>
      <c r="I114" s="26" t="str">
        <f t="shared" si="0"/>
        <v/>
      </c>
    </row>
    <row r="115" spans="1:9">
      <c r="A115" s="44" t="s">
        <v>180</v>
      </c>
      <c r="B115" s="22" t="s">
        <v>181</v>
      </c>
      <c r="C115" s="36"/>
      <c r="D115" s="37"/>
      <c r="E115" s="33"/>
      <c r="F115" s="36"/>
      <c r="G115" s="37"/>
      <c r="H115" s="35"/>
      <c r="I115" s="26" t="str">
        <f t="shared" si="0"/>
        <v/>
      </c>
    </row>
    <row r="116" spans="1:9">
      <c r="A116" s="44" t="s">
        <v>182</v>
      </c>
      <c r="B116" s="22" t="s">
        <v>183</v>
      </c>
      <c r="C116" s="43">
        <v>137000</v>
      </c>
      <c r="D116" s="37">
        <v>-14</v>
      </c>
      <c r="E116" s="33">
        <f t="shared" si="10"/>
        <v>136986</v>
      </c>
      <c r="F116" s="60"/>
      <c r="G116" s="59"/>
      <c r="H116" s="35">
        <f t="shared" si="11"/>
        <v>136986</v>
      </c>
      <c r="I116" s="26">
        <f t="shared" si="0"/>
        <v>0</v>
      </c>
    </row>
    <row r="117" spans="1:9">
      <c r="A117" s="44" t="s">
        <v>184</v>
      </c>
      <c r="B117" s="22" t="s">
        <v>185</v>
      </c>
      <c r="C117" s="43">
        <v>0</v>
      </c>
      <c r="D117" s="37">
        <v>14</v>
      </c>
      <c r="E117" s="33">
        <f t="shared" si="10"/>
        <v>14</v>
      </c>
      <c r="F117" s="60">
        <v>14</v>
      </c>
      <c r="G117" s="59">
        <v>14</v>
      </c>
      <c r="H117" s="35">
        <f t="shared" si="11"/>
        <v>0</v>
      </c>
      <c r="I117" s="26">
        <f t="shared" si="0"/>
        <v>1</v>
      </c>
    </row>
    <row r="118" spans="1:9">
      <c r="A118" s="44" t="s">
        <v>186</v>
      </c>
      <c r="B118" s="22" t="s">
        <v>187</v>
      </c>
      <c r="C118" s="39"/>
      <c r="D118" s="37"/>
      <c r="E118" s="33">
        <f t="shared" si="10"/>
        <v>0</v>
      </c>
      <c r="F118" s="60"/>
      <c r="G118" s="56"/>
      <c r="H118" s="35">
        <f t="shared" si="11"/>
        <v>0</v>
      </c>
      <c r="I118" s="26" t="str">
        <f t="shared" si="0"/>
        <v/>
      </c>
    </row>
    <row r="119" spans="1:9">
      <c r="A119" s="44"/>
      <c r="B119" s="22"/>
      <c r="C119" s="36"/>
      <c r="D119" s="37"/>
      <c r="E119" s="33"/>
      <c r="F119" s="36"/>
      <c r="G119" s="37"/>
      <c r="H119" s="35"/>
      <c r="I119" s="26" t="str">
        <f t="shared" si="0"/>
        <v/>
      </c>
    </row>
    <row r="120" spans="1:9">
      <c r="A120" s="54" t="s">
        <v>188</v>
      </c>
      <c r="B120" s="20" t="s">
        <v>189</v>
      </c>
      <c r="C120" s="27">
        <f>SUM(C121:C126)</f>
        <v>0</v>
      </c>
      <c r="D120" s="27">
        <f>SUM(D121:D126)</f>
        <v>0</v>
      </c>
      <c r="E120" s="27">
        <f>SUM(E121:E126)</f>
        <v>0</v>
      </c>
      <c r="F120" s="27">
        <f>SUM(F121:F126)</f>
        <v>0</v>
      </c>
      <c r="G120" s="27">
        <f>SUM(G121:G126)</f>
        <v>0</v>
      </c>
      <c r="H120" s="27">
        <f t="shared" ref="H120" si="12">SUM(H121:H126)</f>
        <v>0</v>
      </c>
      <c r="I120" s="26" t="str">
        <f t="shared" si="0"/>
        <v/>
      </c>
    </row>
    <row r="121" spans="1:9">
      <c r="A121" s="44">
        <v>51501</v>
      </c>
      <c r="B121" s="22" t="s">
        <v>190</v>
      </c>
      <c r="C121" s="36">
        <v>0</v>
      </c>
      <c r="D121" s="37"/>
      <c r="E121" s="33">
        <f t="shared" ref="E121:E126" si="13">C121+D121</f>
        <v>0</v>
      </c>
      <c r="F121" s="37"/>
      <c r="G121" s="37"/>
      <c r="H121" s="35">
        <f t="shared" si="11"/>
        <v>0</v>
      </c>
      <c r="I121" s="26" t="str">
        <f t="shared" si="0"/>
        <v/>
      </c>
    </row>
    <row r="122" spans="1:9">
      <c r="A122" s="44">
        <v>52101</v>
      </c>
      <c r="B122" s="22" t="s">
        <v>191</v>
      </c>
      <c r="C122" s="36">
        <v>0</v>
      </c>
      <c r="D122" s="37"/>
      <c r="E122" s="33">
        <f t="shared" si="13"/>
        <v>0</v>
      </c>
      <c r="F122" s="37"/>
      <c r="G122" s="37"/>
      <c r="H122" s="35">
        <f t="shared" si="11"/>
        <v>0</v>
      </c>
      <c r="I122" s="26" t="str">
        <f t="shared" si="0"/>
        <v/>
      </c>
    </row>
    <row r="123" spans="1:9">
      <c r="A123" s="44">
        <v>52301</v>
      </c>
      <c r="B123" s="22" t="s">
        <v>192</v>
      </c>
      <c r="C123" s="36">
        <v>0</v>
      </c>
      <c r="D123" s="37"/>
      <c r="E123" s="33">
        <f t="shared" si="13"/>
        <v>0</v>
      </c>
      <c r="F123" s="37"/>
      <c r="G123" s="37"/>
      <c r="H123" s="35">
        <f t="shared" si="11"/>
        <v>0</v>
      </c>
      <c r="I123" s="26" t="str">
        <f t="shared" si="0"/>
        <v/>
      </c>
    </row>
    <row r="124" spans="1:9">
      <c r="A124" s="44">
        <v>56401</v>
      </c>
      <c r="B124" s="22" t="s">
        <v>193</v>
      </c>
      <c r="C124" s="36">
        <v>0</v>
      </c>
      <c r="D124" s="37"/>
      <c r="E124" s="33">
        <f t="shared" si="13"/>
        <v>0</v>
      </c>
      <c r="F124" s="37"/>
      <c r="G124" s="37"/>
      <c r="H124" s="35">
        <f t="shared" si="11"/>
        <v>0</v>
      </c>
      <c r="I124" s="26" t="str">
        <f t="shared" si="0"/>
        <v/>
      </c>
    </row>
    <row r="125" spans="1:9">
      <c r="A125" s="44">
        <v>56501</v>
      </c>
      <c r="B125" s="22" t="s">
        <v>194</v>
      </c>
      <c r="C125" s="36">
        <v>0</v>
      </c>
      <c r="D125" s="37"/>
      <c r="E125" s="33">
        <f t="shared" si="13"/>
        <v>0</v>
      </c>
      <c r="F125" s="37"/>
      <c r="G125" s="37"/>
      <c r="H125" s="35">
        <f t="shared" si="11"/>
        <v>0</v>
      </c>
      <c r="I125" s="26" t="str">
        <f t="shared" si="0"/>
        <v/>
      </c>
    </row>
    <row r="126" spans="1:9">
      <c r="A126" s="44">
        <v>56601</v>
      </c>
      <c r="B126" s="22" t="s">
        <v>195</v>
      </c>
      <c r="C126" s="36">
        <v>0</v>
      </c>
      <c r="D126" s="37"/>
      <c r="E126" s="33">
        <f t="shared" si="13"/>
        <v>0</v>
      </c>
      <c r="F126" s="37"/>
      <c r="G126" s="37"/>
      <c r="H126" s="35">
        <f t="shared" si="11"/>
        <v>0</v>
      </c>
      <c r="I126" s="26" t="str">
        <f t="shared" si="0"/>
        <v/>
      </c>
    </row>
    <row r="127" spans="1:9">
      <c r="A127" s="44"/>
      <c r="B127" s="22"/>
      <c r="C127" s="36"/>
      <c r="D127" s="37"/>
      <c r="E127" s="33"/>
      <c r="F127" s="36"/>
      <c r="G127" s="37"/>
      <c r="H127" s="35"/>
      <c r="I127" s="26"/>
    </row>
    <row r="128" spans="1:9">
      <c r="A128" s="64">
        <v>90000</v>
      </c>
      <c r="B128" s="20" t="s">
        <v>14</v>
      </c>
      <c r="C128" s="27">
        <f>SUM(C129:C131)</f>
        <v>0</v>
      </c>
      <c r="D128" s="28">
        <f>SUM(D129:D131)</f>
        <v>0</v>
      </c>
      <c r="E128" s="27">
        <f>SUM(E129:E131)</f>
        <v>0</v>
      </c>
      <c r="F128" s="28">
        <f>SUM(F129:F131)</f>
        <v>0</v>
      </c>
      <c r="G128" s="28">
        <f>SUM(G129:G131)</f>
        <v>0</v>
      </c>
      <c r="H128" s="29">
        <f t="shared" ref="H128:H130" si="14">E128-F128</f>
        <v>0</v>
      </c>
      <c r="I128" s="26" t="str">
        <f t="shared" ref="I128:I130" si="15">IF(E128=0,"",F128/E128)</f>
        <v/>
      </c>
    </row>
    <row r="129" spans="1:9">
      <c r="A129" s="44">
        <v>91101</v>
      </c>
      <c r="B129" s="65" t="s">
        <v>196</v>
      </c>
      <c r="C129" s="36">
        <v>0</v>
      </c>
      <c r="D129" s="37"/>
      <c r="E129" s="33">
        <f t="shared" ref="E129:E130" si="16">C129+D129</f>
        <v>0</v>
      </c>
      <c r="F129" s="37"/>
      <c r="G129" s="37"/>
      <c r="H129" s="35">
        <f>E129-F129</f>
        <v>0</v>
      </c>
      <c r="I129" s="26" t="str">
        <f t="shared" si="15"/>
        <v/>
      </c>
    </row>
    <row r="130" spans="1:9">
      <c r="A130" s="44">
        <v>92101</v>
      </c>
      <c r="B130" s="65" t="s">
        <v>197</v>
      </c>
      <c r="C130" s="36">
        <v>0</v>
      </c>
      <c r="D130" s="37"/>
      <c r="E130" s="33">
        <f t="shared" si="16"/>
        <v>0</v>
      </c>
      <c r="F130" s="37"/>
      <c r="G130" s="37"/>
      <c r="H130" s="35">
        <f t="shared" si="14"/>
        <v>0</v>
      </c>
      <c r="I130" s="26" t="str">
        <f t="shared" si="15"/>
        <v/>
      </c>
    </row>
    <row r="131" spans="1:9">
      <c r="A131" s="54"/>
      <c r="B131" s="20"/>
      <c r="C131" s="36"/>
      <c r="D131" s="37"/>
      <c r="E131" s="33"/>
      <c r="F131" s="37"/>
      <c r="G131" s="37"/>
      <c r="H131" s="35"/>
      <c r="I131" s="26"/>
    </row>
    <row r="132" spans="1:9" ht="14.4" thickBot="1">
      <c r="A132" s="66"/>
      <c r="B132" s="12" t="s">
        <v>15</v>
      </c>
      <c r="C132" s="67">
        <f t="shared" ref="C132:H132" si="17">+C120+C70+C49+C10+C128</f>
        <v>6000000</v>
      </c>
      <c r="D132" s="67">
        <f t="shared" si="17"/>
        <v>-3000000</v>
      </c>
      <c r="E132" s="67">
        <f t="shared" si="17"/>
        <v>3000000</v>
      </c>
      <c r="F132" s="67">
        <f t="shared" si="17"/>
        <v>2342151.5100000002</v>
      </c>
      <c r="G132" s="67">
        <f t="shared" si="17"/>
        <v>2341076.7700000005</v>
      </c>
      <c r="H132" s="67">
        <f t="shared" si="17"/>
        <v>657848.48999999976</v>
      </c>
      <c r="I132" s="68">
        <f t="shared" si="0"/>
        <v>0.78071717000000007</v>
      </c>
    </row>
  </sheetData>
  <mergeCells count="8">
    <mergeCell ref="A7:B8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ETCA-II-13</vt:lpstr>
      <vt:lpstr>'ETCA-II-13'!Títulos_a_imprimir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Promter</cp:lastModifiedBy>
  <cp:revision/>
  <cp:lastPrinted>2020-01-23T01:30:06Z</cp:lastPrinted>
  <dcterms:created xsi:type="dcterms:W3CDTF">2014-03-28T01:13:38Z</dcterms:created>
  <dcterms:modified xsi:type="dcterms:W3CDTF">2020-01-30T18:17:40Z</dcterms:modified>
</cp:coreProperties>
</file>