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-120" yWindow="-120" windowWidth="15576" windowHeight="12504" tabRatio="898"/>
  </bookViews>
  <sheets>
    <sheet name="ETCA-I-01" sheetId="2" r:id="rId1"/>
    <sheet name="ETCA-I-03" sheetId="1" r:id="rId2"/>
    <sheet name="ETCA-I-04" sheetId="80" r:id="rId3"/>
    <sheet name="ETCA-I-06" sheetId="23" r:id="rId4"/>
  </sheets>
  <externalReferences>
    <externalReference r:id="rId5"/>
  </externalReferences>
  <definedNames>
    <definedName name="_xlnm._FilterDatabase" localSheetId="0" hidden="1">'ETCA-I-01'!#REF!</definedName>
    <definedName name="_ftn1" localSheetId="1">'ETCA-I-03'!#REF!</definedName>
    <definedName name="_ftnref1" localSheetId="1">'ETCA-I-03'!#REF!</definedName>
    <definedName name="_xlnm.Database">#REF!</definedName>
    <definedName name="ppto">[1]Hoja2!$B$3:$M$95</definedName>
    <definedName name="qw">#REF!</definedName>
    <definedName name="_xlnm.Print_Titles" localSheetId="1">'ETCA-I-03'!$2:$5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/>
  <c r="C19" i="23" l="1"/>
  <c r="A4" l="1"/>
  <c r="D56" l="1"/>
  <c r="D55" s="1"/>
  <c r="C56"/>
  <c r="C55" s="1"/>
  <c r="D51"/>
  <c r="D50" s="1"/>
  <c r="C51"/>
  <c r="C50" s="1"/>
  <c r="D19" l="1"/>
  <c r="D8"/>
  <c r="C8"/>
  <c r="A1" i="80" l="1"/>
  <c r="A3" l="1"/>
  <c r="F38" l="1"/>
  <c r="F37"/>
  <c r="E36"/>
  <c r="F36" s="1"/>
  <c r="F34"/>
  <c r="F33"/>
  <c r="F32"/>
  <c r="F31"/>
  <c r="F30"/>
  <c r="D29"/>
  <c r="C29"/>
  <c r="F27"/>
  <c r="F26"/>
  <c r="F25"/>
  <c r="B24"/>
  <c r="F24" s="1"/>
  <c r="F20"/>
  <c r="F19"/>
  <c r="E18"/>
  <c r="F18" s="1"/>
  <c r="F16"/>
  <c r="F15"/>
  <c r="F14"/>
  <c r="F13"/>
  <c r="F12"/>
  <c r="D11"/>
  <c r="C11"/>
  <c r="C22" s="1"/>
  <c r="C40" s="1"/>
  <c r="F9"/>
  <c r="F8"/>
  <c r="F7"/>
  <c r="B6"/>
  <c r="B22" s="1"/>
  <c r="F29" l="1"/>
  <c r="E22"/>
  <c r="E40" s="1"/>
  <c r="F11"/>
  <c r="B40"/>
  <c r="D22"/>
  <c r="D40" s="1"/>
  <c r="F6"/>
  <c r="F40" l="1"/>
  <c r="F22"/>
  <c r="F46" i="2" l="1"/>
  <c r="F40"/>
  <c r="F36"/>
  <c r="F31"/>
  <c r="F18"/>
  <c r="B31"/>
  <c r="B18"/>
  <c r="G46"/>
  <c r="G40"/>
  <c r="G36"/>
  <c r="G31"/>
  <c r="G18"/>
  <c r="C31"/>
  <c r="C18"/>
  <c r="A3" i="23"/>
  <c r="A3" i="1"/>
  <c r="D59"/>
  <c r="C59"/>
  <c r="C52"/>
  <c r="C46"/>
  <c r="C32"/>
  <c r="C28"/>
  <c r="C42"/>
  <c r="D52"/>
  <c r="D46"/>
  <c r="D32"/>
  <c r="D28"/>
  <c r="D42"/>
  <c r="D19"/>
  <c r="D16"/>
  <c r="D8"/>
  <c r="C19"/>
  <c r="C16"/>
  <c r="C8"/>
  <c r="E64" i="23"/>
  <c r="D39"/>
  <c r="D43"/>
  <c r="C39"/>
  <c r="C43"/>
  <c r="D62" i="1" l="1"/>
  <c r="D47" i="23"/>
  <c r="D60"/>
  <c r="C25" i="1"/>
  <c r="D25"/>
  <c r="D64" s="1"/>
  <c r="E65" s="1"/>
  <c r="F50" i="2"/>
  <c r="G40" i="80" s="1"/>
  <c r="C36" i="23"/>
  <c r="C60"/>
  <c r="D36"/>
  <c r="C62" i="1"/>
  <c r="F33" i="2"/>
  <c r="G50"/>
  <c r="G22" i="80" s="1"/>
  <c r="C47" i="23"/>
  <c r="C33" i="2"/>
  <c r="G33"/>
  <c r="B33"/>
  <c r="D62" i="23" l="1"/>
  <c r="D65" s="1"/>
  <c r="C64" i="1"/>
  <c r="E64" s="1"/>
  <c r="G52" i="2"/>
  <c r="C62" i="23"/>
  <c r="C65" s="1"/>
  <c r="E65" s="1"/>
  <c r="F52" i="2"/>
  <c r="H52" s="1"/>
  <c r="H53" l="1"/>
</calcChain>
</file>

<file path=xl/comments1.xml><?xml version="1.0" encoding="utf-8"?>
<comments xmlns="http://schemas.openxmlformats.org/spreadsheetml/2006/main">
  <authors>
    <author>Claudia</author>
  </authors>
  <commentList>
    <comment ref="C64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<sst xmlns="http://schemas.openxmlformats.org/spreadsheetml/2006/main" count="224" uniqueCount="169">
  <si>
    <t>Estado de Actividades</t>
  </si>
  <si>
    <t>Estado de Flujos de Efectivo</t>
  </si>
  <si>
    <t>Sistema Estatal de Evaluación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</si>
  <si>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</si>
  <si>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</si>
  <si>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</si>
  <si>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</si>
  <si>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</si>
  <si>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</si>
  <si>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</si>
  <si>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</si>
  <si>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</si>
  <si>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</si>
  <si>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</si>
  <si>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</si>
  <si>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</si>
  <si>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</si>
  <si>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</si>
  <si>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</si>
  <si>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</si>
  <si>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</si>
  <si>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</si>
  <si>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</si>
  <si>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</si>
  <si>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</si>
  <si>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</si>
  <si>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</si>
  <si>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</si>
  <si>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</si>
  <si>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</si>
  <si>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</si>
  <si>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</si>
  <si>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</si>
  <si>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</si>
  <si>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</si>
  <si>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</si>
  <si>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</si>
  <si>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</si>
  <si>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</si>
  <si>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</si>
  <si>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</si>
  <si>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</si>
  <si>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</si>
  <si>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</si>
  <si>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</si>
  <si>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</si>
  <si>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</si>
  <si>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</si>
  <si>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</si>
  <si>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</si>
  <si>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</si>
  <si>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</si>
  <si>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</si>
  <si>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</si>
  <si>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</si>
  <si>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</si>
  <si>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</si>
  <si>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</si>
  <si>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</si>
  <si>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</si>
  <si>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</si>
  <si>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</si>
  <si>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</si>
  <si>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 xml:space="preserve">                                                                    (PESOS)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</si>
  <si>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</si>
  <si>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</si>
  <si>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</si>
  <si>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</si>
  <si>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</si>
  <si>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</si>
  <si>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</si>
  <si>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</si>
  <si>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</si>
  <si>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</si>
  <si>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</si>
  <si>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</si>
  <si>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</si>
  <si>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</si>
  <si>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</si>
  <si>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</si>
  <si>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</si>
  <si>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</si>
  <si>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</si>
  <si>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</si>
  <si>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</si>
  <si>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</si>
  <si>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</si>
  <si>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</si>
  <si>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</si>
  <si>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</si>
  <si>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</si>
  <si>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</si>
  <si>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</si>
  <si>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</si>
  <si>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</si>
  <si>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</si>
  <si>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</si>
  <si>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</si>
  <si>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</si>
  <si>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</si>
  <si>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</si>
  <si>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</si>
  <si>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</si>
  <si>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</si>
  <si>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</si>
  <si>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</si>
  <si>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</si>
  <si>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</si>
  <si>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</si>
  <si>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</si>
  <si>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</si>
  <si>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</si>
  <si>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</si>
  <si>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</si>
  <si>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</si>
  <si>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</si>
  <si>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</si>
  <si>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</si>
  <si>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</si>
  <si>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</si>
  <si>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</si>
  <si>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</si>
  <si>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</si>
  <si>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</si>
  <si>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</si>
  <si>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</si>
  <si>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</si>
  <si>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</si>
  <si>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</si>
  <si>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</si>
  <si>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</si>
  <si>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</si>
  <si>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</si>
  <si>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</si>
  <si>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</si>
  <si>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</si>
  <si>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</si>
  <si>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</si>
  <si>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</si>
  <si>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</si>
  <si>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Productos</t>
  </si>
  <si>
    <t>Transferencias, Asignaciones, Subsidios y Otras Ayudas</t>
  </si>
  <si>
    <t>Hacienda Pública / Patrimonio Generado de Ejercicios Anteriores</t>
  </si>
  <si>
    <t>Exceso o Insuficiencia en la Actualización de la Hacienda Pública / Patrimonio</t>
  </si>
  <si>
    <t>Hacienda Pública / Patrimonio Neto Final de 2018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</si>
  <si>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</si>
  <si>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</si>
  <si>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</si>
  <si>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</si>
  <si>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 xml:space="preserve">Transferencias, Asignaciones, Subsidios y Subvenciones, y Pensiones y Jubilaciones 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</si>
  <si>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</si>
  <si>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</si>
  <si>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</si>
  <si>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</si>
  <si>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</si>
  <si>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</si>
  <si>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</si>
  <si>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</si>
  <si>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</si>
  <si>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</si>
  <si>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</si>
  <si>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</si>
  <si>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</si>
  <si>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</si>
  <si>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Sistema Estatal de Televisión Sonorense</t>
  </si>
  <si>
    <t xml:space="preserve">                                                                                                                        (PESOS)</t>
  </si>
  <si>
    <t xml:space="preserve">                                                                                                          Bienes Inmuebles, Infraestructura y Construcciones en Proceso</t>
  </si>
  <si>
    <t>Al 31 de Diciembre de 2019</t>
  </si>
  <si>
    <t>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</si>
</sst>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0"/>
      <color theme="1"/>
      <name val="Arial"/>
      <family val="2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8"/>
      <color theme="0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98">
    <xf numFmtId="0" fontId="0" fillId="0" borderId="0" xfId="0"/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5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3" fontId="1" fillId="0" borderId="0" xfId="7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5" xfId="7" applyNumberFormat="1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16" fillId="0" borderId="4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5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5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4" xfId="0" applyFont="1" applyFill="1" applyBorder="1" applyAlignment="1" applyProtection="1">
      <alignment wrapText="1"/>
      <protection locked="0"/>
    </xf>
    <xf numFmtId="43" fontId="1" fillId="0" borderId="5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5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5" xfId="0" applyNumberFormat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43" fontId="1" fillId="0" borderId="7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43" fontId="15" fillId="2" borderId="5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5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5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5" xfId="0" applyNumberFormat="1" applyFont="1" applyFill="1" applyBorder="1" applyAlignment="1" applyProtection="1"/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0" fillId="2" borderId="4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25" fillId="0" borderId="4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Protection="1">
      <protection locked="0"/>
    </xf>
    <xf numFmtId="0" fontId="23" fillId="0" borderId="4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12" fillId="0" borderId="4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4" fillId="0" borderId="4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22" fillId="0" borderId="4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3" fillId="0" borderId="7" xfId="0" applyFont="1" applyFill="1" applyBorder="1" applyAlignment="1" applyProtection="1">
      <alignment vertical="top" wrapText="1"/>
      <protection locked="0"/>
    </xf>
    <xf numFmtId="0" fontId="23" fillId="0" borderId="6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5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5" xfId="0" applyNumberFormat="1" applyFont="1" applyFill="1" applyBorder="1" applyProtection="1">
      <protection locked="0"/>
    </xf>
    <xf numFmtId="4" fontId="23" fillId="0" borderId="0" xfId="0" applyNumberFormat="1" applyFont="1" applyFill="1" applyBorder="1" applyAlignment="1" applyProtection="1">
      <alignment vertical="top"/>
    </xf>
    <xf numFmtId="4" fontId="23" fillId="0" borderId="5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5" xfId="0" applyNumberFormat="1" applyFont="1" applyFill="1" applyBorder="1" applyAlignment="1" applyProtection="1">
      <alignment vertical="top"/>
    </xf>
    <xf numFmtId="4" fontId="24" fillId="0" borderId="0" xfId="0" applyNumberFormat="1" applyFont="1" applyFill="1" applyBorder="1" applyAlignment="1" applyProtection="1">
      <alignment vertical="top"/>
      <protection locked="0"/>
    </xf>
    <xf numFmtId="4" fontId="24" fillId="0" borderId="5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5" xfId="0" applyNumberFormat="1" applyFont="1" applyFill="1" applyBorder="1" applyAlignment="1" applyProtection="1">
      <alignment vertical="top"/>
      <protection locked="0"/>
    </xf>
    <xf numFmtId="4" fontId="23" fillId="0" borderId="0" xfId="0" applyNumberFormat="1" applyFont="1" applyFill="1" applyBorder="1" applyAlignment="1" applyProtection="1">
      <alignment vertical="top" wrapText="1"/>
    </xf>
    <xf numFmtId="4" fontId="23" fillId="0" borderId="5" xfId="0" applyNumberFormat="1" applyFont="1" applyFill="1" applyBorder="1" applyAlignment="1" applyProtection="1">
      <alignment vertical="top" wrapText="1"/>
    </xf>
    <xf numFmtId="4" fontId="23" fillId="0" borderId="7" xfId="0" applyNumberFormat="1" applyFont="1" applyFill="1" applyBorder="1" applyAlignment="1" applyProtection="1">
      <alignment vertical="top" wrapText="1"/>
    </xf>
    <xf numFmtId="4" fontId="23" fillId="0" borderId="8" xfId="0" applyNumberFormat="1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left"/>
      <protection locked="0"/>
    </xf>
    <xf numFmtId="4" fontId="11" fillId="0" borderId="7" xfId="0" applyNumberFormat="1" applyFont="1" applyFill="1" applyBorder="1" applyAlignment="1" applyProtection="1">
      <alignment vertical="top"/>
      <protection locked="0"/>
    </xf>
    <xf numFmtId="4" fontId="16" fillId="0" borderId="8" xfId="0" applyNumberFormat="1" applyFont="1" applyBorder="1" applyAlignment="1" applyProtection="1">
      <alignment horizontal="left" vertical="top"/>
      <protection locked="0"/>
    </xf>
    <xf numFmtId="4" fontId="33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1" fillId="0" borderId="0" xfId="0" applyFont="1" applyFill="1" applyProtection="1"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43" fontId="6" fillId="2" borderId="0" xfId="11" applyFont="1" applyFill="1" applyBorder="1" applyAlignment="1" applyProtection="1">
      <alignment horizontal="right" vertical="top"/>
    </xf>
    <xf numFmtId="43" fontId="6" fillId="2" borderId="5" xfId="11" applyFont="1" applyFill="1" applyBorder="1" applyAlignment="1" applyProtection="1">
      <alignment horizontal="right" vertical="top"/>
    </xf>
    <xf numFmtId="43" fontId="5" fillId="0" borderId="0" xfId="11" applyFont="1" applyBorder="1" applyAlignment="1" applyProtection="1">
      <alignment horizontal="right" vertical="top"/>
      <protection locked="0"/>
    </xf>
    <xf numFmtId="43" fontId="5" fillId="0" borderId="5" xfId="11" applyFont="1" applyBorder="1" applyAlignment="1" applyProtection="1">
      <alignment horizontal="right" vertical="top"/>
      <protection locked="0"/>
    </xf>
    <xf numFmtId="43" fontId="7" fillId="2" borderId="0" xfId="11" applyFont="1" applyFill="1" applyBorder="1" applyAlignment="1" applyProtection="1">
      <alignment horizontal="right" vertical="top"/>
    </xf>
    <xf numFmtId="43" fontId="7" fillId="2" borderId="5" xfId="11" applyFont="1" applyFill="1" applyBorder="1" applyAlignment="1" applyProtection="1">
      <alignment horizontal="right" vertical="top"/>
    </xf>
    <xf numFmtId="4" fontId="5" fillId="0" borderId="16" xfId="0" applyNumberFormat="1" applyFont="1" applyBorder="1" applyAlignment="1" applyProtection="1">
      <alignment horizontal="left" vertical="top"/>
      <protection locked="0"/>
    </xf>
    <xf numFmtId="0" fontId="35" fillId="0" borderId="0" xfId="0" applyFont="1" applyFill="1" applyBorder="1" applyAlignment="1" applyProtection="1">
      <alignment horizontal="left"/>
    </xf>
    <xf numFmtId="0" fontId="28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7" fillId="4" borderId="9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justify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0" fontId="37" fillId="0" borderId="17" xfId="0" applyFont="1" applyBorder="1" applyAlignment="1">
      <alignment horizontal="justify" vertical="center"/>
    </xf>
    <xf numFmtId="43" fontId="36" fillId="0" borderId="18" xfId="11" applyFont="1" applyBorder="1" applyAlignment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/>
    </xf>
    <xf numFmtId="43" fontId="36" fillId="0" borderId="18" xfId="11" applyFont="1" applyBorder="1" applyAlignment="1">
      <alignment horizontal="center" vertical="center"/>
    </xf>
    <xf numFmtId="0" fontId="39" fillId="0" borderId="17" xfId="0" applyFont="1" applyBorder="1" applyAlignment="1">
      <alignment horizontal="justify" vertical="center"/>
    </xf>
    <xf numFmtId="43" fontId="38" fillId="0" borderId="18" xfId="11" applyFont="1" applyBorder="1" applyAlignment="1" applyProtection="1">
      <alignment horizontal="center" vertical="center" wrapText="1"/>
      <protection locked="0"/>
    </xf>
    <xf numFmtId="0" fontId="38" fillId="2" borderId="18" xfId="0" applyFont="1" applyFill="1" applyBorder="1" applyAlignment="1" applyProtection="1">
      <alignment horizontal="center" vertical="center" wrapText="1"/>
    </xf>
    <xf numFmtId="0" fontId="38" fillId="2" borderId="18" xfId="0" applyFont="1" applyFill="1" applyBorder="1" applyAlignment="1" applyProtection="1">
      <alignment horizontal="center" vertical="center"/>
    </xf>
    <xf numFmtId="0" fontId="36" fillId="0" borderId="18" xfId="0" applyFont="1" applyBorder="1" applyAlignment="1">
      <alignment horizontal="justify" vertical="center" wrapText="1"/>
    </xf>
    <xf numFmtId="0" fontId="36" fillId="0" borderId="18" xfId="0" applyFont="1" applyBorder="1" applyAlignment="1">
      <alignment horizontal="justify" vertical="center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/>
    </xf>
    <xf numFmtId="43" fontId="38" fillId="0" borderId="18" xfId="11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43" fontId="36" fillId="0" borderId="8" xfId="11" applyFont="1" applyBorder="1" applyAlignment="1">
      <alignment horizontal="center" vertical="center" wrapText="1"/>
    </xf>
    <xf numFmtId="43" fontId="36" fillId="0" borderId="8" xfId="1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7" fillId="0" borderId="9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1" fillId="0" borderId="7" xfId="0" applyFont="1" applyFill="1" applyBorder="1" applyAlignment="1" applyProtection="1">
      <alignment horizontal="center" vertical="top"/>
      <protection locked="0"/>
    </xf>
    <xf numFmtId="0" fontId="20" fillId="2" borderId="4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27" fillId="4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4" fillId="0" borderId="4" xfId="0" applyFont="1" applyFill="1" applyBorder="1" applyAlignment="1" applyProtection="1">
      <alignment horizontal="justify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</cellXfs>
  <cellStyles count="13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Moneda" xfId="7" builtinId="4"/>
    <cellStyle name="Normal" xfId="0" builtinId="0"/>
    <cellStyle name="Normal 2" xfId="1"/>
    <cellStyle name="Normal 3" xfId="6"/>
    <cellStyle name="Normal 3 2" xfId="12"/>
    <cellStyle name="Normal 4 8" xfId="10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304801</xdr:colOff>
      <xdr:row>0</xdr:row>
      <xdr:rowOff>28575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91626" y="2857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1962150</xdr:colOff>
      <xdr:row>3</xdr:row>
      <xdr:rowOff>57150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496175" y="6572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3486150</xdr:colOff>
      <xdr:row>59</xdr:row>
      <xdr:rowOff>47626</xdr:rowOff>
    </xdr:from>
    <xdr:ext cx="3305175" cy="1343024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86150" y="11896726"/>
          <a:ext cx="3305175" cy="1343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 JUAN CARLOS GALLARDO CASTRO</a:t>
          </a:r>
        </a:p>
        <a:p>
          <a:pPr algn="ctr"/>
          <a:r>
            <a:rPr lang="es-MX" sz="1200"/>
            <a:t>ELABORÓ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432550" y="7736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1266825</xdr:colOff>
      <xdr:row>73</xdr:row>
      <xdr:rowOff>123825</xdr:rowOff>
    </xdr:from>
    <xdr:ext cx="3305175" cy="662517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381125" y="15325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C.P. JUAN CARLOS GALLARDO CASTRO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</a:p>
        <a:p>
          <a:pPr algn="ctr"/>
          <a:endParaRPr lang="es-MX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CUARTO</a:t>
          </a:r>
        </a:p>
      </xdr:txBody>
    </xdr:sp>
    <xdr:clientData/>
  </xdr:oneCellAnchor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0</xdr:col>
      <xdr:colOff>2484120</xdr:colOff>
      <xdr:row>51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484120" y="1090422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C.P. JUAN CARLOS GALLARDO CASTRO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  <a:endParaRPr lang="es-ES" sz="1200"/>
        </a:p>
        <a:p>
          <a:pPr algn="ctr"/>
          <a:endParaRPr lang="es-MX" sz="12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TRIMESTRE:CUARTO</a:t>
          </a:r>
        </a:p>
      </xdr:txBody>
    </xdr:sp>
    <xdr:clientData/>
  </xdr:oneCellAnchor>
  <xdr:oneCellAnchor>
    <xdr:from>
      <xdr:col>1</xdr:col>
      <xdr:colOff>1561012</xdr:colOff>
      <xdr:row>73</xdr:row>
      <xdr:rowOff>11974</xdr:rowOff>
    </xdr:from>
    <xdr:ext cx="3305175" cy="729344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667692" y="10367554"/>
          <a:ext cx="3305175" cy="729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C.P. JUAN CARLOS GALLARDO CASTRO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  <a:endParaRPr lang="es-ES" sz="12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61"/>
  <sheetViews>
    <sheetView tabSelected="1" zoomScale="80" zoomScaleNormal="80" zoomScaleSheetLayoutView="70" workbookViewId="0">
      <selection activeCell="A19" sqref="A19"/>
    </sheetView>
  </sheetViews>
  <sheetFormatPr baseColWidth="10" defaultColWidth="11.33203125" defaultRowHeight="13.8"/>
  <cols>
    <col min="1" max="1" width="51.109375" style="3" customWidth="1"/>
    <col min="2" max="2" width="12.6640625" style="3" bestFit="1" customWidth="1"/>
    <col min="3" max="3" width="17" style="3" bestFit="1" customWidth="1"/>
    <col min="4" max="4" width="38.6640625" style="3" customWidth="1"/>
    <col min="5" max="5" width="10.33203125" style="3" customWidth="1"/>
    <col min="6" max="6" width="12.6640625" style="3" bestFit="1" customWidth="1"/>
    <col min="7" max="7" width="9" style="3" customWidth="1"/>
    <col min="8" max="8" width="164.33203125" style="3" customWidth="1"/>
    <col min="9" max="16384" width="11.33203125" style="3"/>
  </cols>
  <sheetData>
    <row r="1" spans="1:7" ht="15.6">
      <c r="A1" s="175" t="s">
        <v>2</v>
      </c>
      <c r="B1" s="175"/>
      <c r="C1" s="175"/>
      <c r="D1" s="175"/>
      <c r="E1" s="175"/>
      <c r="F1" s="175"/>
      <c r="G1" s="175"/>
    </row>
    <row r="2" spans="1:7" ht="15.6">
      <c r="A2" s="176" t="s">
        <v>3</v>
      </c>
      <c r="B2" s="176"/>
      <c r="C2" s="176"/>
      <c r="D2" s="176"/>
      <c r="E2" s="176"/>
      <c r="F2" s="176"/>
      <c r="G2" s="176"/>
    </row>
    <row r="3" spans="1:7" ht="15.6">
      <c r="A3" s="176" t="s">
        <v>164</v>
      </c>
      <c r="B3" s="176"/>
      <c r="C3" s="176"/>
      <c r="D3" s="176"/>
      <c r="E3" s="176"/>
      <c r="F3" s="176"/>
      <c r="G3" s="176"/>
    </row>
    <row r="4" spans="1:7">
      <c r="A4" s="177" t="s">
        <v>167</v>
      </c>
      <c r="B4" s="177"/>
      <c r="C4" s="177"/>
      <c r="D4" s="177"/>
      <c r="E4" s="177"/>
      <c r="F4" s="177"/>
      <c r="G4" s="177"/>
    </row>
    <row r="5" spans="1:7" ht="14.4" thickBot="1">
      <c r="A5" s="173" t="s">
        <v>165</v>
      </c>
      <c r="B5" s="173"/>
      <c r="C5" s="173"/>
      <c r="D5" s="173"/>
      <c r="E5" s="50"/>
      <c r="F5" s="174"/>
      <c r="G5" s="174"/>
    </row>
    <row r="6" spans="1:7" ht="24" customHeight="1" thickBot="1">
      <c r="A6" s="49" t="s">
        <v>4</v>
      </c>
      <c r="B6" s="138">
        <v>2019</v>
      </c>
      <c r="C6" s="138">
        <v>2018</v>
      </c>
      <c r="D6" s="72" t="s">
        <v>5</v>
      </c>
      <c r="E6" s="72"/>
      <c r="F6" s="138">
        <v>2019</v>
      </c>
      <c r="G6" s="139">
        <v>2018</v>
      </c>
    </row>
    <row r="7" spans="1:7" ht="14.4" thickTop="1">
      <c r="A7" s="6"/>
      <c r="B7" s="7"/>
      <c r="C7" s="7"/>
      <c r="D7" s="7"/>
      <c r="E7" s="7"/>
      <c r="F7" s="7"/>
      <c r="G7" s="8"/>
    </row>
    <row r="8" spans="1:7" ht="14.4">
      <c r="A8" s="9" t="s">
        <v>6</v>
      </c>
      <c r="B8" s="10"/>
      <c r="C8" s="10"/>
      <c r="D8" s="12" t="s">
        <v>7</v>
      </c>
      <c r="E8" s="12"/>
      <c r="F8" s="10"/>
      <c r="G8" s="13"/>
    </row>
    <row r="9" spans="1:7">
      <c r="A9" s="14" t="s">
        <v>8</v>
      </c>
      <c r="B9" s="15">
        <v>675841.1</v>
      </c>
      <c r="C9" s="15">
        <v>0</v>
      </c>
      <c r="D9" s="172" t="s">
        <v>9</v>
      </c>
      <c r="E9" s="172"/>
      <c r="F9" s="15">
        <v>17922.740000000002</v>
      </c>
      <c r="G9" s="17">
        <v>0</v>
      </c>
    </row>
    <row r="10" spans="1:7">
      <c r="A10" s="14" t="s">
        <v>10</v>
      </c>
      <c r="B10" s="15">
        <v>21.42</v>
      </c>
      <c r="C10" s="15">
        <v>0</v>
      </c>
      <c r="D10" s="172" t="s">
        <v>11</v>
      </c>
      <c r="E10" s="172"/>
      <c r="F10" s="15">
        <v>0</v>
      </c>
      <c r="G10" s="17">
        <v>0</v>
      </c>
    </row>
    <row r="11" spans="1:7">
      <c r="A11" s="14" t="s">
        <v>12</v>
      </c>
      <c r="B11" s="15">
        <v>0</v>
      </c>
      <c r="C11" s="15">
        <v>0</v>
      </c>
      <c r="D11" s="172" t="s">
        <v>13</v>
      </c>
      <c r="E11" s="172"/>
      <c r="F11" s="15">
        <v>0</v>
      </c>
      <c r="G11" s="17">
        <v>0</v>
      </c>
    </row>
    <row r="12" spans="1:7">
      <c r="A12" s="14" t="s">
        <v>14</v>
      </c>
      <c r="B12" s="15">
        <v>0</v>
      </c>
      <c r="C12" s="15">
        <v>0</v>
      </c>
      <c r="D12" s="172" t="s">
        <v>15</v>
      </c>
      <c r="E12" s="172"/>
      <c r="F12" s="15">
        <v>0</v>
      </c>
      <c r="G12" s="17">
        <v>0</v>
      </c>
    </row>
    <row r="13" spans="1:7">
      <c r="A13" s="14" t="s">
        <v>16</v>
      </c>
      <c r="B13" s="15">
        <v>0</v>
      </c>
      <c r="C13" s="15">
        <v>0</v>
      </c>
      <c r="D13" s="172" t="s">
        <v>17</v>
      </c>
      <c r="E13" s="172"/>
      <c r="F13" s="15">
        <v>0</v>
      </c>
      <c r="G13" s="17">
        <v>0</v>
      </c>
    </row>
    <row r="14" spans="1:7" ht="33" customHeight="1">
      <c r="A14" s="125" t="s">
        <v>18</v>
      </c>
      <c r="B14" s="15">
        <v>0</v>
      </c>
      <c r="C14" s="15">
        <v>0</v>
      </c>
      <c r="D14" s="172" t="s">
        <v>19</v>
      </c>
      <c r="E14" s="172"/>
      <c r="F14" s="15">
        <v>0</v>
      </c>
      <c r="G14" s="17">
        <v>0</v>
      </c>
    </row>
    <row r="15" spans="1:7">
      <c r="A15" s="14" t="s">
        <v>20</v>
      </c>
      <c r="B15" s="15">
        <v>0</v>
      </c>
      <c r="C15" s="15">
        <v>0</v>
      </c>
      <c r="D15" s="172" t="s">
        <v>21</v>
      </c>
      <c r="E15" s="172"/>
      <c r="F15" s="15">
        <v>0</v>
      </c>
      <c r="G15" s="17">
        <v>0</v>
      </c>
    </row>
    <row r="16" spans="1:7">
      <c r="A16" s="19"/>
      <c r="B16" s="15"/>
      <c r="C16" s="15"/>
      <c r="D16" s="172" t="s">
        <v>22</v>
      </c>
      <c r="E16" s="172"/>
      <c r="F16" s="15">
        <v>0</v>
      </c>
      <c r="G16" s="17">
        <v>0</v>
      </c>
    </row>
    <row r="17" spans="1:7" ht="14.4">
      <c r="A17" s="19"/>
      <c r="B17" s="20"/>
      <c r="C17" s="20"/>
      <c r="D17" s="11"/>
      <c r="E17" s="11"/>
      <c r="F17" s="15"/>
      <c r="G17" s="17"/>
    </row>
    <row r="18" spans="1:7" ht="14.4">
      <c r="A18" s="53" t="s">
        <v>23</v>
      </c>
      <c r="B18" s="1">
        <f>SUM(B9:B17)</f>
        <v>675862.52</v>
      </c>
      <c r="C18" s="1">
        <f>SUM(C9:C17)</f>
        <v>0</v>
      </c>
      <c r="D18" s="54" t="s">
        <v>24</v>
      </c>
      <c r="E18" s="54"/>
      <c r="F18" s="1">
        <f>SUM(F9:F17)</f>
        <v>17922.740000000002</v>
      </c>
      <c r="G18" s="42">
        <f>SUM(G9:G17)</f>
        <v>0</v>
      </c>
    </row>
    <row r="19" spans="1:7" ht="14.4">
      <c r="A19" s="19"/>
      <c r="B19" s="21"/>
      <c r="C19" s="21"/>
      <c r="D19" s="22"/>
      <c r="E19" s="22"/>
      <c r="F19" s="21"/>
      <c r="G19" s="23"/>
    </row>
    <row r="20" spans="1:7" ht="14.4">
      <c r="A20" s="9" t="s">
        <v>25</v>
      </c>
      <c r="B20" s="15"/>
      <c r="C20" s="15"/>
      <c r="D20" s="12" t="s">
        <v>26</v>
      </c>
      <c r="E20" s="12"/>
      <c r="F20" s="24"/>
      <c r="G20" s="25"/>
    </row>
    <row r="21" spans="1:7">
      <c r="A21" s="14" t="s">
        <v>27</v>
      </c>
      <c r="B21" s="15">
        <v>0</v>
      </c>
      <c r="C21" s="15">
        <v>0</v>
      </c>
      <c r="D21" s="16" t="s">
        <v>28</v>
      </c>
      <c r="E21" s="16"/>
      <c r="F21" s="15">
        <v>0</v>
      </c>
      <c r="G21" s="17">
        <v>0</v>
      </c>
    </row>
    <row r="22" spans="1:7">
      <c r="A22" s="18" t="s">
        <v>29</v>
      </c>
      <c r="B22" s="15">
        <v>0</v>
      </c>
      <c r="C22" s="15">
        <v>0</v>
      </c>
      <c r="D22" s="136" t="s">
        <v>30</v>
      </c>
      <c r="E22" s="136"/>
      <c r="F22" s="15">
        <v>0</v>
      </c>
      <c r="G22" s="17">
        <v>0</v>
      </c>
    </row>
    <row r="23" spans="1:7" ht="33.6" customHeight="1">
      <c r="A23" s="124" t="s">
        <v>166</v>
      </c>
      <c r="B23" s="15">
        <v>0</v>
      </c>
      <c r="C23" s="15">
        <v>0</v>
      </c>
      <c r="D23" s="16" t="s">
        <v>32</v>
      </c>
      <c r="E23" s="16"/>
      <c r="F23" s="15">
        <v>0</v>
      </c>
      <c r="G23" s="17">
        <v>0</v>
      </c>
    </row>
    <row r="24" spans="1:7" ht="16.5" customHeight="1">
      <c r="A24" s="14" t="s">
        <v>33</v>
      </c>
      <c r="B24" s="15">
        <v>0</v>
      </c>
      <c r="C24" s="15">
        <v>0</v>
      </c>
      <c r="D24" s="16" t="s">
        <v>34</v>
      </c>
      <c r="E24" s="16"/>
      <c r="F24" s="15">
        <v>0</v>
      </c>
      <c r="G24" s="17">
        <v>0</v>
      </c>
    </row>
    <row r="25" spans="1:7" ht="33" customHeight="1">
      <c r="A25" s="126" t="s">
        <v>35</v>
      </c>
      <c r="B25" s="15">
        <v>0</v>
      </c>
      <c r="C25" s="15">
        <v>0</v>
      </c>
      <c r="D25" s="172" t="s">
        <v>36</v>
      </c>
      <c r="E25" s="172"/>
      <c r="F25" s="15">
        <v>0</v>
      </c>
      <c r="G25" s="17">
        <v>0</v>
      </c>
    </row>
    <row r="26" spans="1:7">
      <c r="A26" s="18" t="s">
        <v>37</v>
      </c>
      <c r="B26" s="15">
        <v>0</v>
      </c>
      <c r="C26" s="15">
        <v>0</v>
      </c>
      <c r="D26" s="16" t="s">
        <v>38</v>
      </c>
      <c r="E26" s="16"/>
      <c r="F26" s="15">
        <v>0</v>
      </c>
      <c r="G26" s="17">
        <v>0</v>
      </c>
    </row>
    <row r="27" spans="1:7">
      <c r="A27" s="14" t="s">
        <v>39</v>
      </c>
      <c r="B27" s="15">
        <v>0</v>
      </c>
      <c r="C27" s="15">
        <v>0</v>
      </c>
      <c r="D27" s="16"/>
      <c r="E27" s="16"/>
      <c r="F27" s="15"/>
      <c r="G27" s="17"/>
    </row>
    <row r="28" spans="1:7">
      <c r="A28" s="18" t="s">
        <v>40</v>
      </c>
      <c r="B28" s="15">
        <v>0</v>
      </c>
      <c r="C28" s="15">
        <v>0</v>
      </c>
      <c r="D28" s="26"/>
      <c r="E28" s="26"/>
      <c r="F28" s="15"/>
      <c r="G28" s="17"/>
    </row>
    <row r="29" spans="1:7" ht="14.4">
      <c r="A29" s="14" t="s">
        <v>41</v>
      </c>
      <c r="B29" s="15">
        <v>0</v>
      </c>
      <c r="C29" s="15">
        <v>0</v>
      </c>
      <c r="D29" s="26"/>
      <c r="E29" s="26"/>
      <c r="F29" s="24"/>
      <c r="G29" s="25"/>
    </row>
    <row r="30" spans="1:7" ht="14.4">
      <c r="A30" s="27"/>
      <c r="B30" s="15"/>
      <c r="C30" s="15"/>
      <c r="D30" s="26"/>
      <c r="E30" s="26"/>
      <c r="F30" s="24"/>
      <c r="G30" s="25"/>
    </row>
    <row r="31" spans="1:7" ht="14.4">
      <c r="A31" s="53" t="s">
        <v>42</v>
      </c>
      <c r="B31" s="1">
        <f>SUM(B21:B29)</f>
        <v>0</v>
      </c>
      <c r="C31" s="1">
        <f>SUM(C21:C29)</f>
        <v>0</v>
      </c>
      <c r="D31" s="55" t="s">
        <v>43</v>
      </c>
      <c r="E31" s="55"/>
      <c r="F31" s="1">
        <f>SUM(F21:F29)</f>
        <v>0</v>
      </c>
      <c r="G31" s="42">
        <f>SUM(G21:G29)</f>
        <v>0</v>
      </c>
    </row>
    <row r="32" spans="1:7" ht="14.4">
      <c r="A32" s="27"/>
      <c r="B32" s="15"/>
      <c r="C32" s="15"/>
      <c r="D32" s="26"/>
      <c r="E32" s="26"/>
      <c r="F32" s="20"/>
      <c r="G32" s="28"/>
    </row>
    <row r="33" spans="1:7" ht="14.4">
      <c r="A33" s="53" t="s">
        <v>44</v>
      </c>
      <c r="B33" s="1">
        <f>B31+B18</f>
        <v>675862.52</v>
      </c>
      <c r="C33" s="1">
        <f>C31+C18</f>
        <v>0</v>
      </c>
      <c r="D33" s="55" t="s">
        <v>45</v>
      </c>
      <c r="E33" s="55"/>
      <c r="F33" s="1">
        <f>F31+F18</f>
        <v>17922.740000000002</v>
      </c>
      <c r="G33" s="42">
        <f>G31+G18</f>
        <v>0</v>
      </c>
    </row>
    <row r="34" spans="1:7" ht="14.4">
      <c r="A34" s="19"/>
      <c r="B34" s="29"/>
      <c r="C34" s="29"/>
      <c r="D34" s="26"/>
      <c r="E34" s="26"/>
      <c r="F34" s="24"/>
      <c r="G34" s="25"/>
    </row>
    <row r="35" spans="1:7" ht="14.4">
      <c r="A35" s="19"/>
      <c r="B35" s="15"/>
      <c r="C35" s="15"/>
      <c r="D35" s="30" t="s">
        <v>46</v>
      </c>
      <c r="E35" s="30"/>
      <c r="F35" s="20"/>
      <c r="G35" s="28"/>
    </row>
    <row r="36" spans="1:7" ht="14.4">
      <c r="A36" s="19"/>
      <c r="B36" s="20"/>
      <c r="C36" s="20"/>
      <c r="D36" s="55" t="s">
        <v>47</v>
      </c>
      <c r="E36" s="55"/>
      <c r="F36" s="43">
        <f>SUM(F37:F39)</f>
        <v>0</v>
      </c>
      <c r="G36" s="44">
        <f>SUM(G37:G39)</f>
        <v>0</v>
      </c>
    </row>
    <row r="37" spans="1:7" ht="14.4">
      <c r="A37" s="19"/>
      <c r="B37" s="20"/>
      <c r="C37" s="20"/>
      <c r="D37" s="16" t="s">
        <v>48</v>
      </c>
      <c r="E37" s="16"/>
      <c r="F37" s="15">
        <v>0</v>
      </c>
      <c r="G37" s="17"/>
    </row>
    <row r="38" spans="1:7" ht="14.4">
      <c r="A38" s="19"/>
      <c r="B38" s="20"/>
      <c r="C38" s="20"/>
      <c r="D38" s="16" t="s">
        <v>49</v>
      </c>
      <c r="E38" s="16"/>
      <c r="F38" s="15">
        <v>0</v>
      </c>
      <c r="G38" s="17"/>
    </row>
    <row r="39" spans="1:7" ht="14.4">
      <c r="A39" s="19"/>
      <c r="B39" s="20"/>
      <c r="C39" s="20"/>
      <c r="D39" s="16" t="s">
        <v>50</v>
      </c>
      <c r="E39" s="16"/>
      <c r="F39" s="15">
        <v>0</v>
      </c>
      <c r="G39" s="17">
        <v>0</v>
      </c>
    </row>
    <row r="40" spans="1:7" ht="14.4">
      <c r="A40" s="27"/>
      <c r="B40" s="21"/>
      <c r="C40" s="21"/>
      <c r="D40" s="55" t="s">
        <v>51</v>
      </c>
      <c r="E40" s="55"/>
      <c r="F40" s="43">
        <f>SUM(F41:F45)</f>
        <v>657939.78</v>
      </c>
      <c r="G40" s="44">
        <f>SUM(G41:G45)</f>
        <v>0</v>
      </c>
    </row>
    <row r="41" spans="1:7" ht="14.4">
      <c r="A41" s="27"/>
      <c r="B41" s="21"/>
      <c r="C41" s="21"/>
      <c r="D41" s="16" t="s">
        <v>52</v>
      </c>
      <c r="E41" s="16"/>
      <c r="F41" s="15">
        <v>657939.78</v>
      </c>
      <c r="G41" s="17">
        <v>0</v>
      </c>
    </row>
    <row r="42" spans="1:7" ht="14.4">
      <c r="A42" s="27"/>
      <c r="B42" s="21"/>
      <c r="C42" s="21"/>
      <c r="D42" s="16" t="s">
        <v>53</v>
      </c>
      <c r="E42" s="16"/>
      <c r="F42" s="15">
        <v>0</v>
      </c>
      <c r="G42" s="17">
        <v>0</v>
      </c>
    </row>
    <row r="43" spans="1:7" ht="14.4">
      <c r="A43" s="19"/>
      <c r="B43" s="20"/>
      <c r="C43" s="20"/>
      <c r="D43" s="16" t="s">
        <v>54</v>
      </c>
      <c r="E43" s="16"/>
      <c r="F43" s="15">
        <v>0</v>
      </c>
      <c r="G43" s="17">
        <v>0</v>
      </c>
    </row>
    <row r="44" spans="1:7" ht="14.4">
      <c r="A44" s="19"/>
      <c r="B44" s="20"/>
      <c r="C44" s="20"/>
      <c r="D44" s="16" t="s">
        <v>55</v>
      </c>
      <c r="E44" s="16"/>
      <c r="F44" s="15"/>
      <c r="G44" s="17">
        <v>0</v>
      </c>
    </row>
    <row r="45" spans="1:7" ht="28.2">
      <c r="A45" s="19"/>
      <c r="B45" s="20"/>
      <c r="C45" s="20"/>
      <c r="D45" s="16" t="s">
        <v>56</v>
      </c>
      <c r="E45" s="16"/>
      <c r="F45" s="15">
        <v>0</v>
      </c>
      <c r="G45" s="17">
        <v>0</v>
      </c>
    </row>
    <row r="46" spans="1:7" ht="28.2">
      <c r="A46" s="19"/>
      <c r="B46" s="20"/>
      <c r="C46" s="20"/>
      <c r="D46" s="56" t="s">
        <v>57</v>
      </c>
      <c r="E46" s="56"/>
      <c r="F46" s="45">
        <f>SUM(F47:F48)</f>
        <v>0</v>
      </c>
      <c r="G46" s="46">
        <f>SUM(G47:G48)</f>
        <v>0</v>
      </c>
    </row>
    <row r="47" spans="1:7" ht="14.4">
      <c r="A47" s="14"/>
      <c r="B47" s="20"/>
      <c r="C47" s="20"/>
      <c r="D47" s="16" t="s">
        <v>58</v>
      </c>
      <c r="E47" s="16"/>
      <c r="F47" s="15"/>
      <c r="G47" s="17">
        <v>0</v>
      </c>
    </row>
    <row r="48" spans="1:7" ht="14.4">
      <c r="A48" s="31"/>
      <c r="B48" s="32"/>
      <c r="C48" s="32"/>
      <c r="D48" s="16" t="s">
        <v>59</v>
      </c>
      <c r="E48" s="16"/>
      <c r="F48" s="15">
        <v>0</v>
      </c>
      <c r="G48" s="17"/>
    </row>
    <row r="49" spans="1:8" ht="14.4">
      <c r="A49" s="19"/>
      <c r="B49" s="32"/>
      <c r="C49" s="32"/>
      <c r="D49" s="33"/>
      <c r="E49" s="33"/>
      <c r="F49" s="32"/>
      <c r="G49" s="34"/>
    </row>
    <row r="50" spans="1:8" ht="14.4">
      <c r="A50" s="14"/>
      <c r="B50" s="32"/>
      <c r="C50" s="32"/>
      <c r="D50" s="55" t="s">
        <v>60</v>
      </c>
      <c r="E50" s="55"/>
      <c r="F50" s="47">
        <f>F46+F40+F36</f>
        <v>657939.78</v>
      </c>
      <c r="G50" s="48">
        <f>G46+G40+G36</f>
        <v>0</v>
      </c>
    </row>
    <row r="51" spans="1:8" ht="14.4">
      <c r="A51" s="31"/>
      <c r="B51" s="32"/>
      <c r="C51" s="32"/>
      <c r="D51" s="22"/>
      <c r="E51" s="22"/>
      <c r="F51" s="35"/>
      <c r="G51" s="36"/>
    </row>
    <row r="52" spans="1:8" ht="14.4">
      <c r="A52" s="19"/>
      <c r="D52" s="55" t="s">
        <v>61</v>
      </c>
      <c r="E52" s="55"/>
      <c r="F52" s="47">
        <f>F50+F33</f>
        <v>675862.52</v>
      </c>
      <c r="G52" s="48">
        <f>G50+G33</f>
        <v>0</v>
      </c>
      <c r="H52" s="135" t="str">
        <f>IF($B$33=$F$52,"","VALOR INCORRECTO!! TOTAL DE ACTIVOS TIENE QUE SER IGUAL AL TOTAL DE LA SUMA DE PASIVO Y HACIENDA")</f>
        <v/>
      </c>
    </row>
    <row r="53" spans="1:8" ht="15" thickBot="1">
      <c r="A53" s="37"/>
      <c r="B53" s="38"/>
      <c r="C53" s="38"/>
      <c r="D53" s="39"/>
      <c r="E53" s="39"/>
      <c r="F53" s="40"/>
      <c r="G53" s="41"/>
      <c r="H53" s="135" t="str">
        <f>IF($C$33=$G$52,"","VALOR INCORRECTO!! TOTAL DE ACTIVOS TIENE QUE SER IGUAL AL TOTAL DE LA SUMA DE PASIVO Y HCIENDA")</f>
        <v/>
      </c>
    </row>
    <row r="54" spans="1:8" ht="14.4">
      <c r="A54" s="3" t="s">
        <v>62</v>
      </c>
      <c r="B54" s="120"/>
      <c r="C54" s="120"/>
      <c r="D54" s="5"/>
      <c r="E54" s="5"/>
      <c r="F54" s="121"/>
      <c r="G54" s="121"/>
      <c r="H54" s="135"/>
    </row>
    <row r="55" spans="1:8" ht="14.4">
      <c r="B55" s="120"/>
      <c r="C55" s="120"/>
      <c r="D55" s="5"/>
      <c r="E55" s="5"/>
      <c r="F55" s="121"/>
      <c r="G55" s="121"/>
      <c r="H55" s="135"/>
    </row>
    <row r="56" spans="1:8" ht="14.4">
      <c r="A56" s="5"/>
      <c r="B56" s="120"/>
      <c r="C56" s="120"/>
      <c r="D56" s="5"/>
      <c r="E56" s="5"/>
      <c r="F56" s="121"/>
      <c r="G56" s="121"/>
      <c r="H56" s="135"/>
    </row>
    <row r="57" spans="1:8" ht="14.4">
      <c r="A57" s="5"/>
      <c r="B57" s="120"/>
      <c r="C57" s="120"/>
      <c r="D57" s="5"/>
      <c r="E57" s="5"/>
      <c r="F57" s="121"/>
      <c r="G57" s="121"/>
      <c r="H57" s="135"/>
    </row>
    <row r="58" spans="1:8" ht="14.4">
      <c r="A58" s="5"/>
      <c r="B58" s="120"/>
      <c r="C58" s="120"/>
      <c r="D58" s="5"/>
      <c r="E58" s="5"/>
      <c r="F58" s="121"/>
      <c r="G58" s="121"/>
      <c r="H58" s="135"/>
    </row>
    <row r="61" spans="1:8">
      <c r="B61" s="51"/>
      <c r="C61" s="52"/>
    </row>
  </sheetData>
  <sheetProtection password="C115" sheet="1" scenarios="1" formatColumns="0" formatRows="0" insertHyperlinks="0"/>
  <mergeCells count="15">
    <mergeCell ref="F5:G5"/>
    <mergeCell ref="A1:G1"/>
    <mergeCell ref="A2:G2"/>
    <mergeCell ref="A3:G3"/>
    <mergeCell ref="A4:G4"/>
    <mergeCell ref="D9:E9"/>
    <mergeCell ref="D10:E10"/>
    <mergeCell ref="D11:E11"/>
    <mergeCell ref="D12:E12"/>
    <mergeCell ref="A5:D5"/>
    <mergeCell ref="D13:E13"/>
    <mergeCell ref="D14:E14"/>
    <mergeCell ref="D15:E15"/>
    <mergeCell ref="D16:E16"/>
    <mergeCell ref="D25:E25"/>
  </mergeCells>
  <printOptions horizontalCentered="1"/>
  <pageMargins left="0.27559055118110237" right="0.15748031496062992" top="0.39370078740157483" bottom="0.51181102362204722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FF00"/>
  </sheetPr>
  <dimension ref="A1:G71"/>
  <sheetViews>
    <sheetView topLeftCell="A49" zoomScale="80" zoomScaleNormal="80" zoomScaleSheetLayoutView="80" workbookViewId="0">
      <selection activeCell="B71" sqref="B71"/>
    </sheetView>
  </sheetViews>
  <sheetFormatPr baseColWidth="10" defaultColWidth="11.33203125" defaultRowHeight="15.6"/>
  <cols>
    <col min="1" max="1" width="1.6640625" style="59" customWidth="1"/>
    <col min="2" max="2" width="101.6640625" style="59" bestFit="1" customWidth="1"/>
    <col min="3" max="3" width="18.33203125" style="59" customWidth="1"/>
    <col min="4" max="4" width="18" style="116" customWidth="1"/>
    <col min="5" max="5" width="59.33203125" style="58" customWidth="1"/>
    <col min="6" max="6" width="22.6640625" style="58" customWidth="1"/>
    <col min="7" max="16384" width="11.33203125" style="58"/>
  </cols>
  <sheetData>
    <row r="1" spans="1:7" s="57" customFormat="1" ht="20.399999999999999">
      <c r="A1" s="175" t="s">
        <v>2</v>
      </c>
      <c r="B1" s="175"/>
      <c r="C1" s="175"/>
      <c r="D1" s="175"/>
      <c r="E1" s="109"/>
      <c r="G1" s="4"/>
    </row>
    <row r="2" spans="1:7">
      <c r="A2" s="176" t="s">
        <v>0</v>
      </c>
      <c r="B2" s="176"/>
      <c r="C2" s="176"/>
      <c r="D2" s="176"/>
    </row>
    <row r="3" spans="1:7">
      <c r="A3" s="183" t="str">
        <f>'ETCA-I-01'!A3</f>
        <v>Sistema Estatal de Televisión Sonorense</v>
      </c>
      <c r="B3" s="183"/>
      <c r="C3" s="183"/>
      <c r="D3" s="183"/>
    </row>
    <row r="4" spans="1:7">
      <c r="A4" s="177" t="s">
        <v>168</v>
      </c>
      <c r="B4" s="177"/>
      <c r="C4" s="177"/>
      <c r="D4" s="177"/>
    </row>
    <row r="5" spans="1:7" s="59" customFormat="1" ht="14.4" thickBot="1">
      <c r="A5" s="178" t="s">
        <v>63</v>
      </c>
      <c r="B5" s="178"/>
      <c r="C5" s="4"/>
      <c r="D5" s="112"/>
    </row>
    <row r="6" spans="1:7" ht="27.75" customHeight="1" thickBot="1">
      <c r="A6" s="181"/>
      <c r="B6" s="182"/>
      <c r="C6" s="137">
        <v>2019</v>
      </c>
      <c r="D6" s="137">
        <v>2018</v>
      </c>
    </row>
    <row r="7" spans="1:7" ht="16.2" thickTop="1">
      <c r="A7" s="60" t="s">
        <v>64</v>
      </c>
      <c r="B7" s="61"/>
      <c r="C7" s="62"/>
      <c r="D7" s="133"/>
    </row>
    <row r="8" spans="1:7">
      <c r="A8" s="63" t="s">
        <v>150</v>
      </c>
      <c r="B8" s="64"/>
      <c r="C8" s="127">
        <f>SUM(C9:C15)</f>
        <v>0</v>
      </c>
      <c r="D8" s="128">
        <f>SUM(D9:D15)</f>
        <v>0</v>
      </c>
    </row>
    <row r="9" spans="1:7">
      <c r="A9" s="65"/>
      <c r="B9" s="66" t="s">
        <v>65</v>
      </c>
      <c r="C9" s="129">
        <v>0</v>
      </c>
      <c r="D9" s="130">
        <v>0</v>
      </c>
    </row>
    <row r="10" spans="1:7">
      <c r="A10" s="65"/>
      <c r="B10" s="66" t="s">
        <v>66</v>
      </c>
      <c r="C10" s="129">
        <v>0</v>
      </c>
      <c r="D10" s="130">
        <v>0</v>
      </c>
    </row>
    <row r="11" spans="1:7">
      <c r="A11" s="65"/>
      <c r="B11" s="66" t="s">
        <v>67</v>
      </c>
      <c r="C11" s="129">
        <v>0</v>
      </c>
      <c r="D11" s="130">
        <v>0</v>
      </c>
    </row>
    <row r="12" spans="1:7">
      <c r="A12" s="65"/>
      <c r="B12" s="66" t="s">
        <v>68</v>
      </c>
      <c r="C12" s="129">
        <v>0</v>
      </c>
      <c r="D12" s="130">
        <v>0</v>
      </c>
    </row>
    <row r="13" spans="1:7">
      <c r="A13" s="65"/>
      <c r="B13" s="66" t="s">
        <v>145</v>
      </c>
      <c r="C13" s="129">
        <v>0</v>
      </c>
      <c r="D13" s="130">
        <v>0</v>
      </c>
    </row>
    <row r="14" spans="1:7">
      <c r="A14" s="65"/>
      <c r="B14" s="66" t="s">
        <v>146</v>
      </c>
      <c r="C14" s="129">
        <v>0</v>
      </c>
      <c r="D14" s="130">
        <v>0</v>
      </c>
    </row>
    <row r="15" spans="1:7">
      <c r="A15" s="65"/>
      <c r="B15" s="66" t="s">
        <v>151</v>
      </c>
      <c r="C15" s="129">
        <v>0</v>
      </c>
      <c r="D15" s="130">
        <v>0</v>
      </c>
    </row>
    <row r="16" spans="1:7" ht="33" customHeight="1">
      <c r="A16" s="179" t="s">
        <v>147</v>
      </c>
      <c r="B16" s="180"/>
      <c r="C16" s="127">
        <f>SUM(C17:C18)</f>
        <v>3000000</v>
      </c>
      <c r="D16" s="128">
        <f>SUM(D17:D18)</f>
        <v>0</v>
      </c>
    </row>
    <row r="17" spans="1:4">
      <c r="A17" s="65"/>
      <c r="B17" s="66" t="s">
        <v>153</v>
      </c>
      <c r="C17" s="129">
        <v>0</v>
      </c>
      <c r="D17" s="130">
        <v>0</v>
      </c>
    </row>
    <row r="18" spans="1:4">
      <c r="A18" s="65"/>
      <c r="B18" s="66" t="s">
        <v>152</v>
      </c>
      <c r="C18" s="129">
        <v>3000000</v>
      </c>
      <c r="D18" s="130">
        <v>0</v>
      </c>
    </row>
    <row r="19" spans="1:4">
      <c r="A19" s="63" t="s">
        <v>69</v>
      </c>
      <c r="B19" s="64"/>
      <c r="C19" s="127">
        <f>SUM(C20:C24)</f>
        <v>91.29</v>
      </c>
      <c r="D19" s="128">
        <f>SUM(D20:D24)</f>
        <v>0</v>
      </c>
    </row>
    <row r="20" spans="1:4">
      <c r="A20" s="65"/>
      <c r="B20" s="66" t="s">
        <v>70</v>
      </c>
      <c r="C20" s="129">
        <v>91.29</v>
      </c>
      <c r="D20" s="130">
        <v>0</v>
      </c>
    </row>
    <row r="21" spans="1:4">
      <c r="A21" s="65"/>
      <c r="B21" s="66" t="s">
        <v>71</v>
      </c>
      <c r="C21" s="129">
        <v>0</v>
      </c>
      <c r="D21" s="130">
        <v>0</v>
      </c>
    </row>
    <row r="22" spans="1:4">
      <c r="A22" s="65"/>
      <c r="B22" s="66" t="s">
        <v>72</v>
      </c>
      <c r="C22" s="129">
        <v>0</v>
      </c>
      <c r="D22" s="130">
        <v>0</v>
      </c>
    </row>
    <row r="23" spans="1:4">
      <c r="A23" s="65"/>
      <c r="B23" s="66" t="s">
        <v>73</v>
      </c>
      <c r="C23" s="129">
        <v>0</v>
      </c>
      <c r="D23" s="130">
        <v>0</v>
      </c>
    </row>
    <row r="24" spans="1:4" ht="16.2" customHeight="1">
      <c r="A24" s="65"/>
      <c r="B24" s="66" t="s">
        <v>74</v>
      </c>
      <c r="C24" s="129">
        <v>0</v>
      </c>
      <c r="D24" s="130">
        <v>0</v>
      </c>
    </row>
    <row r="25" spans="1:4">
      <c r="A25" s="67" t="s">
        <v>75</v>
      </c>
      <c r="B25" s="68"/>
      <c r="C25" s="131">
        <f>C19+C16+C8</f>
        <v>3000091.29</v>
      </c>
      <c r="D25" s="132">
        <f>D19+D16+D8</f>
        <v>0</v>
      </c>
    </row>
    <row r="26" spans="1:4">
      <c r="A26" s="65"/>
      <c r="B26" s="62"/>
      <c r="C26" s="129"/>
      <c r="D26" s="130"/>
    </row>
    <row r="27" spans="1:4">
      <c r="A27" s="60" t="s">
        <v>76</v>
      </c>
      <c r="B27" s="61"/>
      <c r="C27" s="129"/>
      <c r="D27" s="130"/>
    </row>
    <row r="28" spans="1:4">
      <c r="A28" s="63" t="s">
        <v>77</v>
      </c>
      <c r="B28" s="64"/>
      <c r="C28" s="127">
        <f>SUM(C29:C31)</f>
        <v>2342151.5099999998</v>
      </c>
      <c r="D28" s="128">
        <f>SUM(D29:D31)</f>
        <v>0</v>
      </c>
    </row>
    <row r="29" spans="1:4">
      <c r="A29" s="65"/>
      <c r="B29" s="66" t="s">
        <v>78</v>
      </c>
      <c r="C29" s="129">
        <v>0</v>
      </c>
      <c r="D29" s="130">
        <v>0</v>
      </c>
    </row>
    <row r="30" spans="1:4">
      <c r="A30" s="65"/>
      <c r="B30" s="66" t="s">
        <v>79</v>
      </c>
      <c r="C30" s="129">
        <v>223724.16</v>
      </c>
      <c r="D30" s="130">
        <v>0</v>
      </c>
    </row>
    <row r="31" spans="1:4">
      <c r="A31" s="65"/>
      <c r="B31" s="66" t="s">
        <v>80</v>
      </c>
      <c r="C31" s="129">
        <f>2136879.59-18452.24</f>
        <v>2118427.3499999996</v>
      </c>
      <c r="D31" s="130">
        <v>0</v>
      </c>
    </row>
    <row r="32" spans="1:4">
      <c r="A32" s="63" t="s">
        <v>141</v>
      </c>
      <c r="B32" s="64"/>
      <c r="C32" s="127">
        <f>SUM(C33:C41)</f>
        <v>0</v>
      </c>
      <c r="D32" s="128">
        <f>SUM(D33:D41)</f>
        <v>0</v>
      </c>
    </row>
    <row r="33" spans="1:4">
      <c r="A33" s="65"/>
      <c r="B33" s="66" t="s">
        <v>81</v>
      </c>
      <c r="C33" s="129">
        <v>0</v>
      </c>
      <c r="D33" s="130">
        <v>0</v>
      </c>
    </row>
    <row r="34" spans="1:4">
      <c r="A34" s="65"/>
      <c r="B34" s="66" t="s">
        <v>82</v>
      </c>
      <c r="C34" s="129">
        <v>0</v>
      </c>
      <c r="D34" s="130">
        <v>0</v>
      </c>
    </row>
    <row r="35" spans="1:4">
      <c r="A35" s="65"/>
      <c r="B35" s="66" t="s">
        <v>83</v>
      </c>
      <c r="C35" s="129">
        <v>0</v>
      </c>
      <c r="D35" s="130">
        <v>0</v>
      </c>
    </row>
    <row r="36" spans="1:4">
      <c r="A36" s="65"/>
      <c r="B36" s="66" t="s">
        <v>84</v>
      </c>
      <c r="C36" s="129">
        <v>0</v>
      </c>
      <c r="D36" s="130">
        <v>0</v>
      </c>
    </row>
    <row r="37" spans="1:4">
      <c r="A37" s="65"/>
      <c r="B37" s="66" t="s">
        <v>85</v>
      </c>
      <c r="C37" s="129">
        <v>0</v>
      </c>
      <c r="D37" s="130">
        <v>0</v>
      </c>
    </row>
    <row r="38" spans="1:4">
      <c r="A38" s="65"/>
      <c r="B38" s="66" t="s">
        <v>86</v>
      </c>
      <c r="C38" s="129">
        <v>0</v>
      </c>
      <c r="D38" s="130">
        <v>0</v>
      </c>
    </row>
    <row r="39" spans="1:4">
      <c r="A39" s="65"/>
      <c r="B39" s="66" t="s">
        <v>87</v>
      </c>
      <c r="C39" s="129">
        <v>0</v>
      </c>
      <c r="D39" s="130">
        <v>0</v>
      </c>
    </row>
    <row r="40" spans="1:4">
      <c r="A40" s="65"/>
      <c r="B40" s="66" t="s">
        <v>88</v>
      </c>
      <c r="C40" s="129">
        <v>0</v>
      </c>
      <c r="D40" s="130">
        <v>0</v>
      </c>
    </row>
    <row r="41" spans="1:4">
      <c r="A41" s="65"/>
      <c r="B41" s="66" t="s">
        <v>89</v>
      </c>
      <c r="C41" s="129">
        <v>0</v>
      </c>
      <c r="D41" s="130">
        <v>0</v>
      </c>
    </row>
    <row r="42" spans="1:4">
      <c r="A42" s="63" t="s">
        <v>90</v>
      </c>
      <c r="B42" s="64"/>
      <c r="C42" s="127">
        <f>SUM(C43:C45)</f>
        <v>0</v>
      </c>
      <c r="D42" s="128">
        <f>SUM(D43:D45)</f>
        <v>0</v>
      </c>
    </row>
    <row r="43" spans="1:4">
      <c r="A43" s="65"/>
      <c r="B43" s="66" t="s">
        <v>91</v>
      </c>
      <c r="C43" s="129">
        <v>0</v>
      </c>
      <c r="D43" s="130">
        <v>0</v>
      </c>
    </row>
    <row r="44" spans="1:4">
      <c r="A44" s="65"/>
      <c r="B44" s="66" t="s">
        <v>48</v>
      </c>
      <c r="C44" s="129">
        <v>0</v>
      </c>
      <c r="D44" s="130">
        <v>0</v>
      </c>
    </row>
    <row r="45" spans="1:4">
      <c r="A45" s="65"/>
      <c r="B45" s="66" t="s">
        <v>92</v>
      </c>
      <c r="C45" s="129">
        <v>0</v>
      </c>
      <c r="D45" s="130">
        <v>0</v>
      </c>
    </row>
    <row r="46" spans="1:4">
      <c r="A46" s="63" t="s">
        <v>93</v>
      </c>
      <c r="B46" s="64"/>
      <c r="C46" s="127">
        <f>SUM(C47:C51)</f>
        <v>0</v>
      </c>
      <c r="D46" s="128">
        <f>SUM(D47:D51)</f>
        <v>0</v>
      </c>
    </row>
    <row r="47" spans="1:4">
      <c r="A47" s="65"/>
      <c r="B47" s="66" t="s">
        <v>94</v>
      </c>
      <c r="C47" s="129">
        <v>0</v>
      </c>
      <c r="D47" s="130">
        <v>0</v>
      </c>
    </row>
    <row r="48" spans="1:4">
      <c r="A48" s="65"/>
      <c r="B48" s="66" t="s">
        <v>95</v>
      </c>
      <c r="C48" s="129">
        <v>0</v>
      </c>
      <c r="D48" s="130">
        <v>0</v>
      </c>
    </row>
    <row r="49" spans="1:5">
      <c r="A49" s="65"/>
      <c r="B49" s="66" t="s">
        <v>96</v>
      </c>
      <c r="C49" s="129">
        <v>0</v>
      </c>
      <c r="D49" s="130">
        <v>0</v>
      </c>
    </row>
    <row r="50" spans="1:5">
      <c r="A50" s="65"/>
      <c r="B50" s="66" t="s">
        <v>97</v>
      </c>
      <c r="C50" s="129">
        <v>0</v>
      </c>
      <c r="D50" s="130">
        <v>0</v>
      </c>
    </row>
    <row r="51" spans="1:5">
      <c r="A51" s="65"/>
      <c r="B51" s="66" t="s">
        <v>98</v>
      </c>
      <c r="C51" s="129">
        <v>0</v>
      </c>
      <c r="D51" s="130">
        <v>0</v>
      </c>
    </row>
    <row r="52" spans="1:5">
      <c r="A52" s="63" t="s">
        <v>99</v>
      </c>
      <c r="B52" s="64"/>
      <c r="C52" s="131">
        <f>SUM(C53:C58)</f>
        <v>0</v>
      </c>
      <c r="D52" s="132">
        <f>SUM(D53:D58)</f>
        <v>0</v>
      </c>
    </row>
    <row r="53" spans="1:5">
      <c r="A53" s="65"/>
      <c r="B53" s="66" t="s">
        <v>100</v>
      </c>
      <c r="C53" s="129">
        <v>0</v>
      </c>
      <c r="D53" s="130">
        <v>0</v>
      </c>
    </row>
    <row r="54" spans="1:5">
      <c r="A54" s="65"/>
      <c r="B54" s="66" t="s">
        <v>101</v>
      </c>
      <c r="C54" s="129">
        <v>0</v>
      </c>
      <c r="D54" s="130">
        <v>0</v>
      </c>
    </row>
    <row r="55" spans="1:5">
      <c r="A55" s="65"/>
      <c r="B55" s="66" t="s">
        <v>102</v>
      </c>
      <c r="C55" s="129">
        <v>0</v>
      </c>
      <c r="D55" s="130">
        <v>0</v>
      </c>
    </row>
    <row r="56" spans="1:5">
      <c r="A56" s="65"/>
      <c r="B56" s="66" t="s">
        <v>154</v>
      </c>
      <c r="C56" s="129">
        <v>0</v>
      </c>
      <c r="D56" s="130">
        <v>0</v>
      </c>
    </row>
    <row r="57" spans="1:5">
      <c r="A57" s="65"/>
      <c r="B57" s="66" t="s">
        <v>103</v>
      </c>
      <c r="C57" s="129">
        <v>0</v>
      </c>
      <c r="D57" s="130">
        <v>0</v>
      </c>
    </row>
    <row r="58" spans="1:5">
      <c r="A58" s="65"/>
      <c r="B58" s="66" t="s">
        <v>104</v>
      </c>
      <c r="C58" s="129">
        <v>0</v>
      </c>
      <c r="D58" s="130">
        <v>0</v>
      </c>
    </row>
    <row r="59" spans="1:5">
      <c r="A59" s="63" t="s">
        <v>105</v>
      </c>
      <c r="B59" s="64"/>
      <c r="C59" s="131">
        <f>C60</f>
        <v>0</v>
      </c>
      <c r="D59" s="132">
        <f>D60</f>
        <v>0</v>
      </c>
    </row>
    <row r="60" spans="1:5">
      <c r="A60" s="65"/>
      <c r="B60" s="66" t="s">
        <v>106</v>
      </c>
      <c r="C60" s="129">
        <v>0</v>
      </c>
      <c r="D60" s="130">
        <v>0</v>
      </c>
    </row>
    <row r="61" spans="1:5">
      <c r="A61" s="65"/>
      <c r="B61" s="69"/>
      <c r="C61" s="129"/>
      <c r="D61" s="130"/>
    </row>
    <row r="62" spans="1:5">
      <c r="A62" s="63" t="s">
        <v>107</v>
      </c>
      <c r="B62" s="64"/>
      <c r="C62" s="131">
        <f>C59+C52+C46+C32+C28+C42</f>
        <v>2342151.5099999998</v>
      </c>
      <c r="D62" s="132">
        <f>D59+D52+D46+D32+D28+D42</f>
        <v>0</v>
      </c>
    </row>
    <row r="63" spans="1:5">
      <c r="A63" s="65"/>
      <c r="B63" s="69"/>
      <c r="C63" s="129"/>
      <c r="D63" s="130"/>
    </row>
    <row r="64" spans="1:5" ht="20.399999999999999">
      <c r="A64" s="63" t="s">
        <v>108</v>
      </c>
      <c r="B64" s="64"/>
      <c r="C64" s="131">
        <f>C25-C62</f>
        <v>657939.78000000026</v>
      </c>
      <c r="D64" s="132">
        <f>D25-D62</f>
        <v>0</v>
      </c>
      <c r="E64" s="117" t="str">
        <f>IF((C64-'ETCA-I-01'!F41)&gt;0.9,"ERROR!!!, NO COINCIDEN LOS MONTOS CON LO REPORTADO EN EL FORMATO ETCA-I-01","")</f>
        <v/>
      </c>
    </row>
    <row r="65" spans="1:5" ht="21" thickBot="1">
      <c r="A65" s="70"/>
      <c r="B65" s="71"/>
      <c r="C65" s="71"/>
      <c r="D65" s="113"/>
      <c r="E65" s="117" t="str">
        <f>IF((D64-'ETCA-I-01'!G41)&gt;0.9,"ERROR!!!, NO COINCIDEN LOS MONTOS CON LO REPORTADO EN EL FORMATO ETCA-I-01","")</f>
        <v/>
      </c>
    </row>
    <row r="66" spans="1:5" s="111" customFormat="1" ht="16.5" customHeight="1">
      <c r="A66" s="69"/>
      <c r="B66" s="122" t="s">
        <v>109</v>
      </c>
      <c r="C66" s="69"/>
      <c r="D66" s="123"/>
    </row>
    <row r="67" spans="1:5" s="111" customFormat="1" ht="16.5" customHeight="1">
      <c r="A67" s="69"/>
      <c r="B67" s="69"/>
      <c r="C67" s="69" t="s">
        <v>110</v>
      </c>
      <c r="D67" s="123"/>
    </row>
    <row r="68" spans="1:5" s="111" customFormat="1" ht="16.5" customHeight="1">
      <c r="A68" s="69"/>
      <c r="B68" s="69" t="s">
        <v>110</v>
      </c>
      <c r="C68" s="69" t="s">
        <v>110</v>
      </c>
      <c r="D68" s="123"/>
    </row>
    <row r="69" spans="1:5" s="111" customFormat="1" ht="16.5" customHeight="1">
      <c r="A69" s="69"/>
      <c r="B69" s="69"/>
      <c r="C69" s="69"/>
      <c r="D69" s="123"/>
    </row>
    <row r="70" spans="1:5" s="111" customFormat="1" ht="16.5" customHeight="1">
      <c r="A70" s="110"/>
      <c r="B70" s="3" t="s">
        <v>110</v>
      </c>
      <c r="C70" s="110"/>
      <c r="D70" s="114"/>
    </row>
    <row r="71" spans="1:5">
      <c r="C71" s="51"/>
      <c r="D71" s="115"/>
    </row>
  </sheetData>
  <sheetProtection password="C115" sheet="1" scenarios="1" formatColumns="0" formatRows="0" insertHyperlinks="0"/>
  <mergeCells count="7">
    <mergeCell ref="A1:D1"/>
    <mergeCell ref="A5:B5"/>
    <mergeCell ref="A16:B16"/>
    <mergeCell ref="A6:B6"/>
    <mergeCell ref="A3:D3"/>
    <mergeCell ref="A2:D2"/>
    <mergeCell ref="A4:D4"/>
  </mergeCells>
  <printOptions horizontalCentered="1"/>
  <pageMargins left="0.47244094488188981" right="0.19685039370078741" top="0.39370078740157483" bottom="0.19685039370078741" header="0.31496062992125984" footer="0.19685039370078741"/>
  <pageSetup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31" zoomScaleNormal="100" zoomScaleSheetLayoutView="100" workbookViewId="0">
      <selection activeCell="A43" sqref="A43"/>
    </sheetView>
  </sheetViews>
  <sheetFormatPr baseColWidth="10" defaultRowHeight="14.4"/>
  <cols>
    <col min="1" max="1" width="41.5546875" customWidth="1"/>
    <col min="2" max="2" width="19.44140625" customWidth="1"/>
    <col min="3" max="3" width="17.109375" customWidth="1"/>
    <col min="4" max="4" width="15.109375" customWidth="1"/>
    <col min="5" max="5" width="19" customWidth="1"/>
    <col min="6" max="6" width="14.44140625" customWidth="1"/>
  </cols>
  <sheetData>
    <row r="1" spans="1:6">
      <c r="A1" s="184" t="str">
        <f>'ETCA-I-01'!$A$3:$G$3</f>
        <v>Sistema Estatal de Televisión Sonorense</v>
      </c>
      <c r="B1" s="185"/>
      <c r="C1" s="185"/>
      <c r="D1" s="185"/>
      <c r="E1" s="185"/>
      <c r="F1" s="186"/>
    </row>
    <row r="2" spans="1:6">
      <c r="A2" s="187" t="s">
        <v>111</v>
      </c>
      <c r="B2" s="188"/>
      <c r="C2" s="188"/>
      <c r="D2" s="188"/>
      <c r="E2" s="188"/>
      <c r="F2" s="189"/>
    </row>
    <row r="3" spans="1:6" ht="15" thickBot="1">
      <c r="A3" s="190" t="str">
        <f>'ETCA-I-03'!A4:D4</f>
        <v>Del 01 de Enero al 31 de Diciembre de 2019</v>
      </c>
      <c r="B3" s="191"/>
      <c r="C3" s="191"/>
      <c r="D3" s="191"/>
      <c r="E3" s="191"/>
      <c r="F3" s="192"/>
    </row>
    <row r="4" spans="1:6" ht="66.599999999999994" thickBot="1">
      <c r="A4" s="140" t="s">
        <v>112</v>
      </c>
      <c r="B4" s="141" t="s">
        <v>113</v>
      </c>
      <c r="C4" s="141" t="s">
        <v>142</v>
      </c>
      <c r="D4" s="141" t="s">
        <v>114</v>
      </c>
      <c r="E4" s="141" t="s">
        <v>143</v>
      </c>
      <c r="F4" s="142" t="s">
        <v>115</v>
      </c>
    </row>
    <row r="5" spans="1:6">
      <c r="A5" s="143"/>
      <c r="B5" s="144"/>
      <c r="C5" s="144"/>
      <c r="D5" s="144"/>
      <c r="E5" s="145"/>
      <c r="F5" s="145"/>
    </row>
    <row r="6" spans="1:6">
      <c r="A6" s="146" t="s">
        <v>157</v>
      </c>
      <c r="B6" s="147">
        <f>B7+B8+B9</f>
        <v>0</v>
      </c>
      <c r="C6" s="148"/>
      <c r="D6" s="148"/>
      <c r="E6" s="149"/>
      <c r="F6" s="150">
        <f>SUM(B6:E6)</f>
        <v>0</v>
      </c>
    </row>
    <row r="7" spans="1:6">
      <c r="A7" s="151" t="s">
        <v>48</v>
      </c>
      <c r="B7" s="152"/>
      <c r="C7" s="153"/>
      <c r="D7" s="153"/>
      <c r="E7" s="154"/>
      <c r="F7" s="150">
        <f t="shared" ref="F7:F40" si="0">SUM(B7:E7)</f>
        <v>0</v>
      </c>
    </row>
    <row r="8" spans="1:6">
      <c r="A8" s="151" t="s">
        <v>49</v>
      </c>
      <c r="B8" s="152"/>
      <c r="C8" s="153"/>
      <c r="D8" s="153"/>
      <c r="E8" s="154"/>
      <c r="F8" s="150">
        <f t="shared" si="0"/>
        <v>0</v>
      </c>
    </row>
    <row r="9" spans="1:6">
      <c r="A9" s="151" t="s">
        <v>50</v>
      </c>
      <c r="B9" s="152"/>
      <c r="C9" s="153"/>
      <c r="D9" s="153"/>
      <c r="E9" s="154"/>
      <c r="F9" s="150">
        <f t="shared" si="0"/>
        <v>0</v>
      </c>
    </row>
    <row r="10" spans="1:6">
      <c r="A10" s="146"/>
      <c r="B10" s="155"/>
      <c r="C10" s="155"/>
      <c r="D10" s="155"/>
      <c r="E10" s="156"/>
      <c r="F10" s="156"/>
    </row>
    <row r="11" spans="1:6">
      <c r="A11" s="146" t="s">
        <v>158</v>
      </c>
      <c r="B11" s="157"/>
      <c r="C11" s="147">
        <f>C13+C14+C15+C16</f>
        <v>0</v>
      </c>
      <c r="D11" s="147">
        <f>D12</f>
        <v>0</v>
      </c>
      <c r="E11" s="158"/>
      <c r="F11" s="150">
        <f t="shared" si="0"/>
        <v>0</v>
      </c>
    </row>
    <row r="12" spans="1:6">
      <c r="A12" s="151" t="s">
        <v>108</v>
      </c>
      <c r="B12" s="159"/>
      <c r="C12" s="159"/>
      <c r="D12" s="152"/>
      <c r="E12" s="160"/>
      <c r="F12" s="150">
        <f t="shared" si="0"/>
        <v>0</v>
      </c>
    </row>
    <row r="13" spans="1:6">
      <c r="A13" s="151" t="s">
        <v>53</v>
      </c>
      <c r="B13" s="159"/>
      <c r="C13" s="152"/>
      <c r="D13" s="159"/>
      <c r="E13" s="160"/>
      <c r="F13" s="150">
        <f t="shared" si="0"/>
        <v>0</v>
      </c>
    </row>
    <row r="14" spans="1:6">
      <c r="A14" s="151" t="s">
        <v>54</v>
      </c>
      <c r="B14" s="159"/>
      <c r="C14" s="152"/>
      <c r="D14" s="159"/>
      <c r="E14" s="160"/>
      <c r="F14" s="150">
        <f t="shared" si="0"/>
        <v>0</v>
      </c>
    </row>
    <row r="15" spans="1:6">
      <c r="A15" s="151" t="s">
        <v>55</v>
      </c>
      <c r="B15" s="159"/>
      <c r="C15" s="152"/>
      <c r="D15" s="159"/>
      <c r="E15" s="160"/>
      <c r="F15" s="150">
        <f t="shared" si="0"/>
        <v>0</v>
      </c>
    </row>
    <row r="16" spans="1:6">
      <c r="A16" s="151" t="s">
        <v>56</v>
      </c>
      <c r="B16" s="159"/>
      <c r="C16" s="152"/>
      <c r="D16" s="159"/>
      <c r="E16" s="160"/>
      <c r="F16" s="150">
        <f t="shared" si="0"/>
        <v>0</v>
      </c>
    </row>
    <row r="17" spans="1:7">
      <c r="A17" s="146"/>
      <c r="B17" s="155"/>
      <c r="C17" s="155"/>
      <c r="D17" s="155"/>
      <c r="E17" s="156"/>
      <c r="F17" s="156"/>
    </row>
    <row r="18" spans="1:7" ht="38.25" customHeight="1">
      <c r="A18" s="146" t="s">
        <v>159</v>
      </c>
      <c r="B18" s="159"/>
      <c r="C18" s="159"/>
      <c r="D18" s="159"/>
      <c r="E18" s="150">
        <f>E19+E20</f>
        <v>0</v>
      </c>
      <c r="F18" s="150">
        <f t="shared" si="0"/>
        <v>0</v>
      </c>
    </row>
    <row r="19" spans="1:7">
      <c r="A19" s="151" t="s">
        <v>58</v>
      </c>
      <c r="B19" s="159"/>
      <c r="C19" s="159"/>
      <c r="D19" s="159"/>
      <c r="E19" s="161"/>
      <c r="F19" s="150">
        <f t="shared" si="0"/>
        <v>0</v>
      </c>
    </row>
    <row r="20" spans="1:7">
      <c r="A20" s="151" t="s">
        <v>59</v>
      </c>
      <c r="B20" s="159"/>
      <c r="C20" s="159"/>
      <c r="D20" s="159"/>
      <c r="E20" s="161"/>
      <c r="F20" s="150">
        <f t="shared" si="0"/>
        <v>0</v>
      </c>
    </row>
    <row r="21" spans="1:7">
      <c r="A21" s="151"/>
      <c r="B21" s="162"/>
      <c r="C21" s="162"/>
      <c r="D21" s="162"/>
      <c r="E21" s="163"/>
      <c r="F21" s="163"/>
    </row>
    <row r="22" spans="1:7" ht="28.5" customHeight="1">
      <c r="A22" s="171" t="s">
        <v>144</v>
      </c>
      <c r="B22" s="147">
        <f>B6</f>
        <v>0</v>
      </c>
      <c r="C22" s="147">
        <f>C11</f>
        <v>0</v>
      </c>
      <c r="D22" s="147">
        <f>D11</f>
        <v>0</v>
      </c>
      <c r="E22" s="150">
        <f>E18</f>
        <v>0</v>
      </c>
      <c r="F22" s="150">
        <f t="shared" si="0"/>
        <v>0</v>
      </c>
      <c r="G22" t="str">
        <f>IF((F22-'ETCA-I-01'!G50)&gt;0.99,"ERROR: DEBERÁ SER IGUAL QUE TOTAL HACIENDA PÚBLICA/PATRIMONIO DEL FORMATO ETCA-I-01","")</f>
        <v/>
      </c>
    </row>
    <row r="23" spans="1:7">
      <c r="A23" s="146"/>
      <c r="B23" s="155"/>
      <c r="C23" s="155"/>
      <c r="D23" s="155"/>
      <c r="E23" s="156"/>
      <c r="F23" s="156"/>
    </row>
    <row r="24" spans="1:7" ht="20.399999999999999">
      <c r="A24" s="146" t="s">
        <v>160</v>
      </c>
      <c r="B24" s="147">
        <f>B25+B26+B27</f>
        <v>0</v>
      </c>
      <c r="C24" s="157"/>
      <c r="D24" s="157"/>
      <c r="E24" s="158"/>
      <c r="F24" s="150">
        <f t="shared" si="0"/>
        <v>0</v>
      </c>
    </row>
    <row r="25" spans="1:7">
      <c r="A25" s="151" t="s">
        <v>48</v>
      </c>
      <c r="B25" s="152"/>
      <c r="C25" s="159"/>
      <c r="D25" s="159"/>
      <c r="E25" s="160"/>
      <c r="F25" s="150">
        <f t="shared" si="0"/>
        <v>0</v>
      </c>
    </row>
    <row r="26" spans="1:7">
      <c r="A26" s="151" t="s">
        <v>49</v>
      </c>
      <c r="B26" s="152"/>
      <c r="C26" s="159"/>
      <c r="D26" s="159"/>
      <c r="E26" s="160"/>
      <c r="F26" s="150">
        <f t="shared" si="0"/>
        <v>0</v>
      </c>
    </row>
    <row r="27" spans="1:7">
      <c r="A27" s="151" t="s">
        <v>50</v>
      </c>
      <c r="B27" s="152"/>
      <c r="C27" s="159"/>
      <c r="D27" s="159"/>
      <c r="E27" s="160"/>
      <c r="F27" s="150">
        <f t="shared" si="0"/>
        <v>0</v>
      </c>
    </row>
    <row r="28" spans="1:7">
      <c r="A28" s="146"/>
      <c r="B28" s="155"/>
      <c r="C28" s="155"/>
      <c r="D28" s="155"/>
      <c r="E28" s="156"/>
      <c r="F28" s="156"/>
    </row>
    <row r="29" spans="1:7" ht="20.399999999999999">
      <c r="A29" s="146" t="s">
        <v>161</v>
      </c>
      <c r="B29" s="157"/>
      <c r="C29" s="147">
        <f>C31</f>
        <v>0</v>
      </c>
      <c r="D29" s="147">
        <f>D30+D31+D32+D33+D34</f>
        <v>657939.78</v>
      </c>
      <c r="E29" s="158"/>
      <c r="F29" s="150">
        <f t="shared" si="0"/>
        <v>657939.78</v>
      </c>
    </row>
    <row r="30" spans="1:7">
      <c r="A30" s="151" t="s">
        <v>108</v>
      </c>
      <c r="B30" s="159"/>
      <c r="C30" s="159"/>
      <c r="D30" s="152">
        <v>657939.78</v>
      </c>
      <c r="E30" s="160"/>
      <c r="F30" s="150">
        <f t="shared" si="0"/>
        <v>657939.78</v>
      </c>
    </row>
    <row r="31" spans="1:7">
      <c r="A31" s="151" t="s">
        <v>53</v>
      </c>
      <c r="B31" s="159"/>
      <c r="C31" s="152"/>
      <c r="D31" s="152"/>
      <c r="E31" s="160"/>
      <c r="F31" s="150">
        <f t="shared" si="0"/>
        <v>0</v>
      </c>
    </row>
    <row r="32" spans="1:7">
      <c r="A32" s="151" t="s">
        <v>54</v>
      </c>
      <c r="B32" s="159"/>
      <c r="C32" s="159"/>
      <c r="D32" s="152"/>
      <c r="E32" s="160"/>
      <c r="F32" s="150">
        <f t="shared" si="0"/>
        <v>0</v>
      </c>
    </row>
    <row r="33" spans="1:7">
      <c r="A33" s="151" t="s">
        <v>55</v>
      </c>
      <c r="B33" s="159"/>
      <c r="C33" s="159"/>
      <c r="D33" s="152"/>
      <c r="E33" s="160"/>
      <c r="F33" s="150">
        <f t="shared" si="0"/>
        <v>0</v>
      </c>
    </row>
    <row r="34" spans="1:7">
      <c r="A34" s="151" t="s">
        <v>56</v>
      </c>
      <c r="B34" s="157"/>
      <c r="C34" s="157"/>
      <c r="D34" s="152"/>
      <c r="E34" s="158"/>
      <c r="F34" s="150">
        <f t="shared" si="0"/>
        <v>0</v>
      </c>
    </row>
    <row r="35" spans="1:7">
      <c r="A35" s="151"/>
      <c r="B35" s="162"/>
      <c r="C35" s="162"/>
      <c r="D35" s="162"/>
      <c r="E35" s="163"/>
      <c r="F35" s="163"/>
    </row>
    <row r="36" spans="1:7" ht="30.6">
      <c r="A36" s="146" t="s">
        <v>162</v>
      </c>
      <c r="B36" s="159"/>
      <c r="C36" s="159"/>
      <c r="D36" s="159"/>
      <c r="E36" s="150">
        <f>E37+E38</f>
        <v>0</v>
      </c>
      <c r="F36" s="150">
        <f t="shared" si="0"/>
        <v>0</v>
      </c>
    </row>
    <row r="37" spans="1:7">
      <c r="A37" s="151" t="s">
        <v>58</v>
      </c>
      <c r="B37" s="159"/>
      <c r="C37" s="159"/>
      <c r="D37" s="159"/>
      <c r="E37" s="161"/>
      <c r="F37" s="150">
        <f t="shared" si="0"/>
        <v>0</v>
      </c>
    </row>
    <row r="38" spans="1:7">
      <c r="A38" s="151" t="s">
        <v>59</v>
      </c>
      <c r="B38" s="157"/>
      <c r="C38" s="157"/>
      <c r="D38" s="157"/>
      <c r="E38" s="161"/>
      <c r="F38" s="150">
        <f t="shared" si="0"/>
        <v>0</v>
      </c>
    </row>
    <row r="39" spans="1:7" ht="15" thickBot="1">
      <c r="A39" s="164"/>
      <c r="B39" s="165"/>
      <c r="C39" s="165"/>
      <c r="D39" s="165"/>
      <c r="E39" s="166"/>
      <c r="F39" s="166"/>
    </row>
    <row r="40" spans="1:7" ht="20.25" customHeight="1" thickBot="1">
      <c r="A40" s="170" t="s">
        <v>163</v>
      </c>
      <c r="B40" s="167">
        <f>B22+B24</f>
        <v>0</v>
      </c>
      <c r="C40" s="167">
        <f>C22+C29</f>
        <v>0</v>
      </c>
      <c r="D40" s="167">
        <f>D22+D29</f>
        <v>657939.78</v>
      </c>
      <c r="E40" s="168">
        <f>E22+E36</f>
        <v>0</v>
      </c>
      <c r="F40" s="168">
        <f t="shared" si="0"/>
        <v>657939.78</v>
      </c>
      <c r="G40" t="str">
        <f>IF((F40-'ETCA-I-01'!F50)&gt;0.99,"ERROR: DEBERÁ SER IGUAL QUE TOTAL HACIENDA PÚBLICA/PATRIMONIO DEL FORMATO ETCA-I-01","")</f>
        <v/>
      </c>
    </row>
    <row r="41" spans="1:7">
      <c r="A41" s="169"/>
    </row>
  </sheetData>
  <sheetProtection password="C115" sheet="1" scenarios="1" formatColumns="0" formatRow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rgb="FFFFFF00"/>
  </sheetPr>
  <dimension ref="A1:E71"/>
  <sheetViews>
    <sheetView topLeftCell="A51" zoomScaleNormal="100" zoomScaleSheetLayoutView="110" workbookViewId="0">
      <selection activeCell="B69" sqref="B69"/>
    </sheetView>
  </sheetViews>
  <sheetFormatPr baseColWidth="10" defaultColWidth="11.33203125" defaultRowHeight="13.8"/>
  <cols>
    <col min="1" max="1" width="1.5546875" style="3" customWidth="1"/>
    <col min="2" max="2" width="70.88671875" style="3" customWidth="1"/>
    <col min="3" max="4" width="12.6640625" style="3" customWidth="1"/>
    <col min="5" max="16384" width="11.33203125" style="3"/>
  </cols>
  <sheetData>
    <row r="1" spans="1:4" ht="15.6">
      <c r="A1" s="175" t="s">
        <v>2</v>
      </c>
      <c r="B1" s="175"/>
      <c r="C1" s="175"/>
      <c r="D1" s="175"/>
    </row>
    <row r="2" spans="1:4" ht="15.6">
      <c r="A2" s="176" t="s">
        <v>1</v>
      </c>
      <c r="B2" s="176"/>
      <c r="C2" s="176"/>
      <c r="D2" s="176"/>
    </row>
    <row r="3" spans="1:4" ht="15.6">
      <c r="A3" s="183" t="str">
        <f>'ETCA-I-01'!A3</f>
        <v>Sistema Estatal de Televisión Sonorense</v>
      </c>
      <c r="B3" s="183"/>
      <c r="C3" s="183"/>
      <c r="D3" s="183"/>
    </row>
    <row r="4" spans="1:4">
      <c r="A4" s="193" t="str">
        <f>'ETCA-I-01'!A4:G4</f>
        <v>Al 31 de Diciembre de 2019</v>
      </c>
      <c r="B4" s="193"/>
      <c r="C4" s="193"/>
      <c r="D4" s="193"/>
    </row>
    <row r="5" spans="1:4" ht="14.4" thickBot="1">
      <c r="A5" s="174" t="s">
        <v>118</v>
      </c>
      <c r="B5" s="174"/>
      <c r="C5" s="4"/>
      <c r="D5" s="2"/>
    </row>
    <row r="6" spans="1:4" ht="23.25" customHeight="1" thickBot="1">
      <c r="A6" s="196" t="s">
        <v>112</v>
      </c>
      <c r="B6" s="197"/>
      <c r="C6" s="107">
        <v>2019</v>
      </c>
      <c r="D6" s="108">
        <v>2018</v>
      </c>
    </row>
    <row r="7" spans="1:4" s="74" customFormat="1" ht="12" customHeight="1" thickTop="1">
      <c r="A7" s="194" t="s">
        <v>119</v>
      </c>
      <c r="B7" s="195"/>
      <c r="C7" s="195"/>
      <c r="D7" s="73"/>
    </row>
    <row r="8" spans="1:4" s="74" customFormat="1" ht="12.75" customHeight="1">
      <c r="A8" s="75"/>
      <c r="B8" s="76" t="s">
        <v>116</v>
      </c>
      <c r="C8" s="91">
        <f>SUM(C9:C18)</f>
        <v>3000091.29</v>
      </c>
      <c r="D8" s="92">
        <f>SUM(D9:D18)</f>
        <v>0</v>
      </c>
    </row>
    <row r="9" spans="1:4" s="78" customFormat="1" ht="11.1" customHeight="1">
      <c r="A9" s="77"/>
      <c r="B9" s="89" t="s">
        <v>65</v>
      </c>
      <c r="C9" s="93"/>
      <c r="D9" s="94"/>
    </row>
    <row r="10" spans="1:4" s="78" customFormat="1" ht="11.1" customHeight="1">
      <c r="A10" s="77"/>
      <c r="B10" s="89" t="s">
        <v>66</v>
      </c>
      <c r="C10" s="93"/>
      <c r="D10" s="94"/>
    </row>
    <row r="11" spans="1:4" s="78" customFormat="1" ht="11.1" customHeight="1">
      <c r="A11" s="77"/>
      <c r="B11" s="89" t="s">
        <v>120</v>
      </c>
      <c r="C11" s="93"/>
      <c r="D11" s="94"/>
    </row>
    <row r="12" spans="1:4" s="78" customFormat="1" ht="11.1" customHeight="1">
      <c r="A12" s="77"/>
      <c r="B12" s="89" t="s">
        <v>68</v>
      </c>
      <c r="C12" s="93"/>
      <c r="D12" s="94"/>
    </row>
    <row r="13" spans="1:4" s="78" customFormat="1" ht="11.1" customHeight="1">
      <c r="A13" s="77"/>
      <c r="B13" s="89" t="s">
        <v>140</v>
      </c>
      <c r="C13" s="93"/>
      <c r="D13" s="94"/>
    </row>
    <row r="14" spans="1:4" s="78" customFormat="1" ht="11.1" customHeight="1">
      <c r="A14" s="77"/>
      <c r="B14" s="89" t="s">
        <v>146</v>
      </c>
      <c r="C14" s="93"/>
      <c r="D14" s="94"/>
    </row>
    <row r="15" spans="1:4" s="78" customFormat="1" ht="11.1" customHeight="1">
      <c r="A15" s="77"/>
      <c r="B15" s="89" t="s">
        <v>151</v>
      </c>
      <c r="C15" s="93"/>
      <c r="D15" s="94"/>
    </row>
    <row r="16" spans="1:4" s="78" customFormat="1" ht="10.199999999999999">
      <c r="A16" s="77"/>
      <c r="B16" s="89" t="s">
        <v>148</v>
      </c>
      <c r="C16" s="93"/>
      <c r="D16" s="94"/>
    </row>
    <row r="17" spans="1:4" s="78" customFormat="1" ht="10.199999999999999">
      <c r="A17" s="77"/>
      <c r="B17" s="89" t="s">
        <v>149</v>
      </c>
      <c r="C17" s="93">
        <v>3000000</v>
      </c>
      <c r="D17" s="94">
        <v>0</v>
      </c>
    </row>
    <row r="18" spans="1:4" s="78" customFormat="1" ht="12" customHeight="1">
      <c r="A18" s="77"/>
      <c r="B18" s="89" t="s">
        <v>121</v>
      </c>
      <c r="C18" s="93">
        <v>91.29</v>
      </c>
      <c r="D18" s="94"/>
    </row>
    <row r="19" spans="1:4" s="74" customFormat="1" ht="13.5" customHeight="1">
      <c r="A19" s="75"/>
      <c r="B19" s="76" t="s">
        <v>117</v>
      </c>
      <c r="C19" s="91">
        <f>SUM(C20:C35)</f>
        <v>2324228.77</v>
      </c>
      <c r="D19" s="92">
        <f>SUM(D20:D35)</f>
        <v>0</v>
      </c>
    </row>
    <row r="20" spans="1:4" s="74" customFormat="1" ht="10.199999999999999">
      <c r="A20" s="75"/>
      <c r="B20" s="89" t="s">
        <v>78</v>
      </c>
      <c r="C20" s="93"/>
      <c r="D20" s="94"/>
    </row>
    <row r="21" spans="1:4" s="74" customFormat="1" ht="10.199999999999999">
      <c r="A21" s="75"/>
      <c r="B21" s="89" t="s">
        <v>79</v>
      </c>
      <c r="C21" s="93">
        <v>223724.16</v>
      </c>
      <c r="D21" s="94"/>
    </row>
    <row r="22" spans="1:4" s="74" customFormat="1" ht="14.25" customHeight="1">
      <c r="A22" s="75"/>
      <c r="B22" s="89" t="s">
        <v>80</v>
      </c>
      <c r="C22" s="93">
        <v>2100504.61</v>
      </c>
      <c r="D22" s="94"/>
    </row>
    <row r="23" spans="1:4" s="74" customFormat="1" ht="12.75" customHeight="1">
      <c r="A23" s="75"/>
      <c r="B23" s="89" t="s">
        <v>81</v>
      </c>
      <c r="C23" s="93"/>
      <c r="D23" s="94"/>
    </row>
    <row r="24" spans="1:4" s="74" customFormat="1" ht="11.1" customHeight="1">
      <c r="A24" s="75"/>
      <c r="B24" s="89" t="s">
        <v>122</v>
      </c>
      <c r="C24" s="93"/>
      <c r="D24" s="94"/>
    </row>
    <row r="25" spans="1:4" s="74" customFormat="1" ht="11.1" customHeight="1">
      <c r="A25" s="75"/>
      <c r="B25" s="89" t="s">
        <v>123</v>
      </c>
      <c r="C25" s="93"/>
      <c r="D25" s="94"/>
    </row>
    <row r="26" spans="1:4" s="74" customFormat="1" ht="11.1" customHeight="1">
      <c r="A26" s="75"/>
      <c r="B26" s="89" t="s">
        <v>84</v>
      </c>
      <c r="C26" s="93"/>
      <c r="D26" s="94"/>
    </row>
    <row r="27" spans="1:4" s="74" customFormat="1" ht="11.1" customHeight="1">
      <c r="A27" s="75"/>
      <c r="B27" s="89" t="s">
        <v>85</v>
      </c>
      <c r="C27" s="93"/>
      <c r="D27" s="94"/>
    </row>
    <row r="28" spans="1:4" s="74" customFormat="1" ht="11.1" customHeight="1">
      <c r="A28" s="75"/>
      <c r="B28" s="89" t="s">
        <v>86</v>
      </c>
      <c r="C28" s="93"/>
      <c r="D28" s="94"/>
    </row>
    <row r="29" spans="1:4" s="74" customFormat="1" ht="11.1" customHeight="1">
      <c r="A29" s="75"/>
      <c r="B29" s="89" t="s">
        <v>87</v>
      </c>
      <c r="C29" s="93"/>
      <c r="D29" s="94"/>
    </row>
    <row r="30" spans="1:4" s="74" customFormat="1" ht="11.1" customHeight="1">
      <c r="A30" s="75"/>
      <c r="B30" s="89" t="s">
        <v>88</v>
      </c>
      <c r="C30" s="93"/>
      <c r="D30" s="94"/>
    </row>
    <row r="31" spans="1:4" s="74" customFormat="1" ht="11.1" customHeight="1">
      <c r="A31" s="75"/>
      <c r="B31" s="89" t="s">
        <v>89</v>
      </c>
      <c r="C31" s="93"/>
      <c r="D31" s="94"/>
    </row>
    <row r="32" spans="1:4" s="74" customFormat="1" ht="11.1" customHeight="1">
      <c r="A32" s="75"/>
      <c r="B32" s="89" t="s">
        <v>124</v>
      </c>
      <c r="C32" s="93"/>
      <c r="D32" s="94"/>
    </row>
    <row r="33" spans="1:4" s="74" customFormat="1" ht="11.1" customHeight="1">
      <c r="A33" s="75"/>
      <c r="B33" s="89" t="s">
        <v>48</v>
      </c>
      <c r="C33" s="93"/>
      <c r="D33" s="94"/>
    </row>
    <row r="34" spans="1:4" s="74" customFormat="1" ht="11.1" customHeight="1">
      <c r="A34" s="75"/>
      <c r="B34" s="89" t="s">
        <v>92</v>
      </c>
      <c r="C34" s="93"/>
      <c r="D34" s="94"/>
    </row>
    <row r="35" spans="1:4" s="74" customFormat="1" ht="11.1" customHeight="1">
      <c r="A35" s="75"/>
      <c r="B35" s="89" t="s">
        <v>125</v>
      </c>
      <c r="C35" s="93"/>
      <c r="D35" s="94"/>
    </row>
    <row r="36" spans="1:4" s="74" customFormat="1" ht="12" customHeight="1">
      <c r="A36" s="79" t="s">
        <v>126</v>
      </c>
      <c r="B36" s="80"/>
      <c r="C36" s="95">
        <f>C8-C19</f>
        <v>675862.52</v>
      </c>
      <c r="D36" s="96">
        <f>D8-D19</f>
        <v>0</v>
      </c>
    </row>
    <row r="37" spans="1:4" s="74" customFormat="1" ht="4.5" customHeight="1">
      <c r="A37" s="81"/>
      <c r="B37" s="82"/>
      <c r="C37" s="97"/>
      <c r="D37" s="98"/>
    </row>
    <row r="38" spans="1:4" s="74" customFormat="1" ht="10.199999999999999">
      <c r="A38" s="83" t="s">
        <v>127</v>
      </c>
      <c r="B38" s="76"/>
      <c r="C38" s="99"/>
      <c r="D38" s="100"/>
    </row>
    <row r="39" spans="1:4" s="74" customFormat="1" ht="10.5" customHeight="1">
      <c r="A39" s="75"/>
      <c r="B39" s="76" t="s">
        <v>116</v>
      </c>
      <c r="C39" s="91">
        <f>SUM(C40:C42)</f>
        <v>0</v>
      </c>
      <c r="D39" s="92">
        <f>SUM(D40:D42)</f>
        <v>0</v>
      </c>
    </row>
    <row r="40" spans="1:4" s="74" customFormat="1" ht="11.1" customHeight="1">
      <c r="A40" s="75"/>
      <c r="B40" s="90" t="s">
        <v>31</v>
      </c>
      <c r="C40" s="93"/>
      <c r="D40" s="94"/>
    </row>
    <row r="41" spans="1:4" s="74" customFormat="1" ht="11.1" customHeight="1">
      <c r="A41" s="75"/>
      <c r="B41" s="90" t="s">
        <v>33</v>
      </c>
      <c r="C41" s="93"/>
      <c r="D41" s="94"/>
    </row>
    <row r="42" spans="1:4" s="74" customFormat="1" ht="11.1" customHeight="1">
      <c r="A42" s="75"/>
      <c r="B42" s="90" t="s">
        <v>128</v>
      </c>
      <c r="C42" s="93"/>
      <c r="D42" s="94"/>
    </row>
    <row r="43" spans="1:4" s="74" customFormat="1" ht="10.5" customHeight="1">
      <c r="A43" s="75"/>
      <c r="B43" s="76" t="s">
        <v>117</v>
      </c>
      <c r="C43" s="91">
        <f>SUM(C44:C46)</f>
        <v>0</v>
      </c>
      <c r="D43" s="92">
        <f>SUM(D44:D46)</f>
        <v>0</v>
      </c>
    </row>
    <row r="44" spans="1:4" s="74" customFormat="1" ht="11.1" customHeight="1">
      <c r="A44" s="75"/>
      <c r="B44" s="90" t="s">
        <v>31</v>
      </c>
      <c r="C44" s="93"/>
      <c r="D44" s="94"/>
    </row>
    <row r="45" spans="1:4" s="74" customFormat="1" ht="11.1" customHeight="1">
      <c r="A45" s="75"/>
      <c r="B45" s="90" t="s">
        <v>33</v>
      </c>
      <c r="C45" s="93"/>
      <c r="D45" s="94"/>
    </row>
    <row r="46" spans="1:4" s="74" customFormat="1" ht="11.1" customHeight="1">
      <c r="A46" s="75"/>
      <c r="B46" s="90" t="s">
        <v>129</v>
      </c>
      <c r="C46" s="93"/>
      <c r="D46" s="94"/>
    </row>
    <row r="47" spans="1:4" s="74" customFormat="1" ht="12" customHeight="1">
      <c r="A47" s="79" t="s">
        <v>130</v>
      </c>
      <c r="B47" s="80"/>
      <c r="C47" s="95">
        <f>C39-C43</f>
        <v>0</v>
      </c>
      <c r="D47" s="96">
        <f>D39-D43</f>
        <v>0</v>
      </c>
    </row>
    <row r="48" spans="1:4" s="74" customFormat="1" ht="2.25" customHeight="1">
      <c r="A48" s="81"/>
      <c r="B48" s="82"/>
      <c r="C48" s="101"/>
      <c r="D48" s="102"/>
    </row>
    <row r="49" spans="1:5" s="74" customFormat="1" ht="12" customHeight="1">
      <c r="A49" s="83" t="s">
        <v>131</v>
      </c>
      <c r="B49" s="76"/>
      <c r="C49" s="99"/>
      <c r="D49" s="100"/>
    </row>
    <row r="50" spans="1:5" s="74" customFormat="1" ht="10.199999999999999">
      <c r="A50" s="75"/>
      <c r="B50" s="76" t="s">
        <v>116</v>
      </c>
      <c r="C50" s="91">
        <f>C51+C54</f>
        <v>0</v>
      </c>
      <c r="D50" s="92">
        <f>D51+D54</f>
        <v>0</v>
      </c>
    </row>
    <row r="51" spans="1:5" s="74" customFormat="1" ht="11.1" customHeight="1">
      <c r="A51" s="75"/>
      <c r="B51" s="90" t="s">
        <v>132</v>
      </c>
      <c r="C51" s="93">
        <f>C52+C53</f>
        <v>0</v>
      </c>
      <c r="D51" s="94">
        <f>D52+D53</f>
        <v>0</v>
      </c>
    </row>
    <row r="52" spans="1:5" s="74" customFormat="1" ht="11.1" customHeight="1">
      <c r="A52" s="75"/>
      <c r="B52" s="90" t="s">
        <v>155</v>
      </c>
      <c r="C52" s="93">
        <v>0</v>
      </c>
      <c r="D52" s="94">
        <v>0</v>
      </c>
    </row>
    <row r="53" spans="1:5" s="74" customFormat="1" ht="11.1" customHeight="1">
      <c r="A53" s="75"/>
      <c r="B53" s="90" t="s">
        <v>156</v>
      </c>
      <c r="C53" s="93">
        <v>0</v>
      </c>
      <c r="D53" s="94">
        <v>0</v>
      </c>
    </row>
    <row r="54" spans="1:5" s="74" customFormat="1" ht="10.199999999999999">
      <c r="A54" s="75"/>
      <c r="B54" s="90" t="s">
        <v>133</v>
      </c>
      <c r="C54" s="93">
        <v>0</v>
      </c>
      <c r="D54" s="94">
        <v>0</v>
      </c>
    </row>
    <row r="55" spans="1:5" s="74" customFormat="1" ht="11.25" customHeight="1">
      <c r="A55" s="75"/>
      <c r="B55" s="76" t="s">
        <v>117</v>
      </c>
      <c r="C55" s="91">
        <f>C56+C59</f>
        <v>0</v>
      </c>
      <c r="D55" s="92">
        <f>D56+D59</f>
        <v>0</v>
      </c>
    </row>
    <row r="56" spans="1:5" s="74" customFormat="1" ht="11.1" customHeight="1">
      <c r="A56" s="75"/>
      <c r="B56" s="90" t="s">
        <v>134</v>
      </c>
      <c r="C56" s="93">
        <f>C57+C58</f>
        <v>0</v>
      </c>
      <c r="D56" s="94">
        <f>D57+D58</f>
        <v>0</v>
      </c>
    </row>
    <row r="57" spans="1:5" s="74" customFormat="1" ht="11.1" customHeight="1">
      <c r="A57" s="75"/>
      <c r="B57" s="90" t="s">
        <v>155</v>
      </c>
      <c r="C57" s="93"/>
      <c r="D57" s="94"/>
    </row>
    <row r="58" spans="1:5" s="74" customFormat="1" ht="11.1" customHeight="1">
      <c r="A58" s="75"/>
      <c r="B58" s="90" t="s">
        <v>156</v>
      </c>
      <c r="C58" s="93"/>
      <c r="D58" s="94"/>
    </row>
    <row r="59" spans="1:5" s="74" customFormat="1" ht="11.1" customHeight="1">
      <c r="A59" s="75"/>
      <c r="B59" s="90" t="s">
        <v>135</v>
      </c>
      <c r="C59" s="93"/>
      <c r="D59" s="94"/>
    </row>
    <row r="60" spans="1:5" s="74" customFormat="1" ht="12" customHeight="1">
      <c r="A60" s="79" t="s">
        <v>136</v>
      </c>
      <c r="B60" s="80"/>
      <c r="C60" s="95">
        <f>C50-C55</f>
        <v>0</v>
      </c>
      <c r="D60" s="96">
        <f>D50-D55</f>
        <v>0</v>
      </c>
    </row>
    <row r="61" spans="1:5" s="74" customFormat="1" ht="2.25" customHeight="1">
      <c r="A61" s="81"/>
      <c r="B61" s="82"/>
      <c r="C61" s="101"/>
      <c r="D61" s="102"/>
    </row>
    <row r="62" spans="1:5" s="74" customFormat="1" ht="12" customHeight="1">
      <c r="A62" s="79" t="s">
        <v>137</v>
      </c>
      <c r="B62" s="84"/>
      <c r="C62" s="103">
        <f>C60+C47+C36</f>
        <v>675862.52</v>
      </c>
      <c r="D62" s="104">
        <f>D60+D47+D36</f>
        <v>0</v>
      </c>
    </row>
    <row r="63" spans="1:5" ht="2.25" customHeight="1">
      <c r="A63" s="85"/>
      <c r="B63" s="86"/>
      <c r="C63" s="101"/>
      <c r="D63" s="102"/>
    </row>
    <row r="64" spans="1:5" s="74" customFormat="1" ht="12" customHeight="1">
      <c r="A64" s="79" t="s">
        <v>138</v>
      </c>
      <c r="B64" s="80"/>
      <c r="C64" s="93"/>
      <c r="D64" s="94"/>
      <c r="E64" s="118" t="str">
        <f>IF(C64-'ETCA-I-01'!C9&gt;0.99,"ERROR!!!, NO COINCIDEN LOS MONTOS CON LO REPORTADO EN EL FORMATO ETCA-I-01 EN EL EJERCICIO 2015","")</f>
        <v/>
      </c>
    </row>
    <row r="65" spans="1:5" s="74" customFormat="1" ht="12" customHeight="1" thickBot="1">
      <c r="A65" s="88" t="s">
        <v>139</v>
      </c>
      <c r="B65" s="87"/>
      <c r="C65" s="105">
        <f>C64+C62</f>
        <v>675862.52</v>
      </c>
      <c r="D65" s="106">
        <f>D64+D62</f>
        <v>0</v>
      </c>
      <c r="E65" s="118" t="str">
        <f>IF(C65-'ETCA-I-01'!B9&gt;0.99,"ERROR!!!, NO COINCIDEN LOS MONTOS CON LO REPORTADO EN EL FORMATO ETCA-I-01","")</f>
        <v>ERROR!!!, NO COINCIDEN LOS MONTOS CON LO REPORTADO EN EL FORMATO ETCA-I-01</v>
      </c>
    </row>
    <row r="66" spans="1:5" s="74" customFormat="1" ht="12" customHeight="1">
      <c r="A66" s="74" t="s">
        <v>109</v>
      </c>
      <c r="E66" s="134"/>
    </row>
    <row r="67" spans="1:5" s="74" customFormat="1" ht="12" customHeight="1">
      <c r="E67" s="134"/>
    </row>
    <row r="68" spans="1:5" s="74" customFormat="1" ht="12" customHeight="1">
      <c r="A68" s="80"/>
      <c r="B68" s="84"/>
      <c r="C68" s="103"/>
      <c r="D68" s="103"/>
      <c r="E68" s="118"/>
    </row>
    <row r="69" spans="1:5" s="74" customFormat="1" ht="12" customHeight="1">
      <c r="A69" s="80"/>
      <c r="B69" s="84"/>
      <c r="C69" s="103"/>
      <c r="D69" s="103"/>
      <c r="E69" s="118"/>
    </row>
    <row r="70" spans="1:5" s="74" customFormat="1" ht="12" customHeight="1">
      <c r="A70" s="80"/>
      <c r="B70" s="84"/>
      <c r="C70" s="103"/>
      <c r="D70" s="103"/>
      <c r="E70" s="118"/>
    </row>
    <row r="71" spans="1:5" ht="12" customHeight="1">
      <c r="A71" s="119" t="s">
        <v>110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ETCA-I-01</vt:lpstr>
      <vt:lpstr>ETCA-I-03</vt:lpstr>
      <vt:lpstr>ETCA-I-04</vt:lpstr>
      <vt:lpstr>ETCA-I-06</vt:lpstr>
      <vt:lpstr>'ETCA-I-03'!Títulos_a_imprimir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Promter</cp:lastModifiedBy>
  <cp:revision/>
  <cp:lastPrinted>2020-01-23T01:30:06Z</cp:lastPrinted>
  <dcterms:created xsi:type="dcterms:W3CDTF">2014-03-28T01:13:38Z</dcterms:created>
  <dcterms:modified xsi:type="dcterms:W3CDTF">2020-01-30T18:23:14Z</dcterms:modified>
</cp:coreProperties>
</file>