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905" windowWidth="24615" windowHeight="6960" activeTab="0"/>
  </bookViews>
  <sheets>
    <sheet name="AVANCE " sheetId="1" r:id="rId1"/>
  </sheets>
  <definedNames>
    <definedName name="_xlnm.Print_Area" localSheetId="0">'AVANCE '!$A$1:$T$72</definedName>
  </definedNames>
  <calcPr fullCalcOnLoad="1"/>
</workbook>
</file>

<file path=xl/sharedStrings.xml><?xml version="1.0" encoding="utf-8"?>
<sst xmlns="http://schemas.openxmlformats.org/spreadsheetml/2006/main" count="87" uniqueCount="82">
  <si>
    <t>SECRETARIA DE ECONOMIA</t>
  </si>
  <si>
    <t>PARTIDA</t>
  </si>
  <si>
    <t>DENOMINACIÓN</t>
  </si>
  <si>
    <t>CAPITULO</t>
  </si>
  <si>
    <t>MATERIALES Y SUMINISTROS</t>
  </si>
  <si>
    <t>SERVICIOS GENERALES</t>
  </si>
  <si>
    <t>BIENES MUEBLES, INMUEBLES E INTANGIBLES</t>
  </si>
  <si>
    <t>PRESUPUESTO ORIGINAL</t>
  </si>
  <si>
    <t>PRESUPUESTO MODIFICADO</t>
  </si>
  <si>
    <t>ENERO</t>
  </si>
  <si>
    <t>FEBRERO</t>
  </si>
  <si>
    <t>MARZO</t>
  </si>
  <si>
    <t xml:space="preserve">CONSEJO ESTATAL DE CIENCIA Y TECNOLOGIA </t>
  </si>
  <si>
    <t>Material para información</t>
  </si>
  <si>
    <t>Material de limpieza</t>
  </si>
  <si>
    <t>Materiales educativos</t>
  </si>
  <si>
    <t>Placas, engomados, calcomanías y hologramas</t>
  </si>
  <si>
    <t>Adquisición de agua potable</t>
  </si>
  <si>
    <t>Materiales complementarios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</si>
  <si>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</si>
  <si>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</si>
  <si>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</si>
  <si>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de equipo de trasporte</t>
  </si>
  <si>
    <t>Arrendamiento de Edificios</t>
  </si>
  <si>
    <t xml:space="preserve">Arrendamiento de muebles, maquinaria y equipo  </t>
  </si>
  <si>
    <t xml:space="preserve">Arrendamiento de equipo de Transporte </t>
  </si>
  <si>
    <t>Patentes, regalías y otros</t>
  </si>
  <si>
    <t>Servicios de capacitación</t>
  </si>
  <si>
    <t>Impresiones y publicaciones oficiales</t>
  </si>
  <si>
    <t>Seguros de bienes patrimoniales</t>
  </si>
  <si>
    <t>Fletes y maniobras</t>
  </si>
  <si>
    <t>Mantenimiento y conservación de inmuebles</t>
  </si>
  <si>
    <t>Instalaciones</t>
  </si>
  <si>
    <t xml:space="preserve">Servicios de Telecomunicaciones y Satélites </t>
  </si>
  <si>
    <t xml:space="preserve">Servicios Integrales y Otros Servicios </t>
  </si>
  <si>
    <t xml:space="preserve">Servicios de consultoría </t>
  </si>
  <si>
    <t>AYUDAS SOCIALES</t>
  </si>
  <si>
    <t xml:space="preserve">Ayudas Cultturales y Sociales </t>
  </si>
  <si>
    <t xml:space="preserve">Penas Multas Accesorios y Actualizaciones </t>
  </si>
  <si>
    <t xml:space="preserve">Servicio Postal </t>
  </si>
  <si>
    <t xml:space="preserve">Servicios Legales, de Contabilidad, Auditorias y Relacionados </t>
  </si>
  <si>
    <t>Combustibles</t>
  </si>
  <si>
    <t xml:space="preserve">Utensilios P/el Servicio de Alimentos </t>
  </si>
  <si>
    <t xml:space="preserve">Productos Alimenticios P/Personal en las Instalaciones </t>
  </si>
  <si>
    <t xml:space="preserve">Materiales,  Utiles y Equipos Menores de Oficina </t>
  </si>
  <si>
    <t xml:space="preserve">Materiales y Útiles de Impresión y Reproducción </t>
  </si>
  <si>
    <t>Materiales y Utiles Para el Procesamiento de Equipo y Bienes Infor.</t>
  </si>
  <si>
    <t xml:space="preserve">Servicios Financieros y Bancarios </t>
  </si>
  <si>
    <t xml:space="preserve">Impuestos y Derechos </t>
  </si>
  <si>
    <t xml:space="preserve">Gastos de Atencion y Promocion </t>
  </si>
  <si>
    <t xml:space="preserve">Cuotas </t>
  </si>
  <si>
    <t xml:space="preserve">Gastos de Camino </t>
  </si>
  <si>
    <t xml:space="preserve">Viaticos en el Pais </t>
  </si>
  <si>
    <t xml:space="preserve">Pasajes Aereos </t>
  </si>
  <si>
    <t xml:space="preserve">Mantenimiento y Conservacion de Mobiliario y Equipo </t>
  </si>
  <si>
    <t xml:space="preserve">Mantenimiento y Conservacion de Bienes Informaticos </t>
  </si>
  <si>
    <t xml:space="preserve">Mantenimiento y Conservacion de Equipo de Transporte </t>
  </si>
  <si>
    <t xml:space="preserve">Servicios de Creatividad, Preproduccion y Produccion de Publicidad, Excepto Internet </t>
  </si>
  <si>
    <t xml:space="preserve">Gastos Ceremoniales  </t>
  </si>
  <si>
    <t xml:space="preserve">Gastos de Orden Social y Cultural </t>
  </si>
  <si>
    <t xml:space="preserve">Congresos, Conveciones </t>
  </si>
  <si>
    <t xml:space="preserve">Muebles de Oficina y Estanteria </t>
  </si>
  <si>
    <t xml:space="preserve">Viaticos en el Extranjero </t>
  </si>
  <si>
    <t xml:space="preserve">Servicios Integrales de Traslado de Viaticos  </t>
  </si>
  <si>
    <t>Materiales y Suministros para Plantales Educativos</t>
  </si>
  <si>
    <t>Material Electrico y Electronico</t>
  </si>
  <si>
    <t xml:space="preserve">Medicnas y Productos Farmaceuticos </t>
  </si>
  <si>
    <t>Vestuarios y Uniformes</t>
  </si>
  <si>
    <t xml:space="preserve">Otros Arrendamientos </t>
  </si>
  <si>
    <t xml:space="preserve">Servicio de Diseño de Arquitectura, Ingenieria  y Actividades Relacionadas </t>
  </si>
  <si>
    <t xml:space="preserve">Difusión por radio, televisión y otros medios de mensajes sobre programas y actividades gubernamentales </t>
  </si>
  <si>
    <t xml:space="preserve">Pasajes terrestres nacionales para laborales en campo y de supervision </t>
  </si>
  <si>
    <t xml:space="preserve">Equipo de Computo y de Tecnologias de la Informacion </t>
  </si>
  <si>
    <t>EROGADO</t>
  </si>
  <si>
    <t>PRESUPUESTO DE EGRESOS 2014</t>
  </si>
  <si>
    <t>%</t>
  </si>
  <si>
    <t>ABRIL</t>
  </si>
  <si>
    <t xml:space="preserve">MAYO </t>
  </si>
  <si>
    <t xml:space="preserve">JUNIO </t>
  </si>
  <si>
    <t xml:space="preserve">EROGADO </t>
  </si>
  <si>
    <t xml:space="preserve">∑ EROGADO </t>
  </si>
  <si>
    <t xml:space="preserve">∑ MES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</si>
</sst>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0.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#,##0.0"/>
    <numFmt numFmtId="176" formatCode="#,##0.000"/>
    <numFmt numFmtId="177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04998999834060669"/>
      <name val="Arial"/>
      <family val="2"/>
    </font>
    <font>
      <sz val="9"/>
      <color theme="1"/>
      <name val="Calibri"/>
      <family val="2"/>
    </font>
    <font>
      <b/>
      <sz val="9"/>
      <color theme="1" tint="0.04998999834060669"/>
      <name val="Arial"/>
      <family val="2"/>
    </font>
    <font>
      <b/>
      <sz val="9"/>
      <color theme="1"/>
      <name val="Arial"/>
      <family val="2"/>
    </font>
    <font>
      <sz val="8"/>
      <color theme="1" tint="0.04998999834060669"/>
      <name val="Arial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3" fontId="50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1" fontId="50" fillId="0" borderId="0" xfId="0" applyNumberFormat="1" applyFont="1" applyFill="1" applyAlignment="1">
      <alignment/>
    </xf>
    <xf numFmtId="3" fontId="50" fillId="0" borderId="0" xfId="0" applyNumberFormat="1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top"/>
    </xf>
    <xf numFmtId="1" fontId="52" fillId="0" borderId="11" xfId="0" applyNumberFormat="1" applyFont="1" applyFill="1" applyBorder="1" applyAlignment="1">
      <alignment horizontal="left" vertical="top"/>
    </xf>
    <xf numFmtId="1" fontId="52" fillId="0" borderId="11" xfId="0" applyNumberFormat="1" applyFont="1" applyFill="1" applyBorder="1" applyAlignment="1">
      <alignment horizontal="left" vertical="top" wrapText="1"/>
    </xf>
    <xf numFmtId="1" fontId="52" fillId="33" borderId="10" xfId="0" applyNumberFormat="1" applyFont="1" applyFill="1" applyBorder="1" applyAlignment="1">
      <alignment horizontal="center"/>
    </xf>
    <xf numFmtId="1" fontId="52" fillId="33" borderId="10" xfId="0" applyNumberFormat="1" applyFont="1" applyFill="1" applyBorder="1" applyAlignment="1">
      <alignment/>
    </xf>
    <xf numFmtId="164" fontId="2" fillId="33" borderId="10" xfId="50" applyNumberFormat="1" applyFont="1" applyFill="1" applyBorder="1" applyAlignment="1">
      <alignment/>
    </xf>
    <xf numFmtId="0" fontId="51" fillId="0" borderId="12" xfId="0" applyFont="1" applyBorder="1" applyAlignment="1">
      <alignment/>
    </xf>
    <xf numFmtId="4" fontId="3" fillId="0" borderId="12" xfId="0" applyNumberFormat="1" applyFont="1" applyBorder="1" applyAlignment="1">
      <alignment vertical="center"/>
    </xf>
    <xf numFmtId="1" fontId="50" fillId="0" borderId="11" xfId="0" applyNumberFormat="1" applyFont="1" applyFill="1" applyBorder="1" applyAlignment="1">
      <alignment/>
    </xf>
    <xf numFmtId="0" fontId="51" fillId="0" borderId="11" xfId="0" applyFont="1" applyBorder="1" applyAlignment="1">
      <alignment/>
    </xf>
    <xf numFmtId="1" fontId="52" fillId="33" borderId="10" xfId="0" applyNumberFormat="1" applyFont="1" applyFill="1" applyBorder="1" applyAlignment="1">
      <alignment wrapText="1"/>
    </xf>
    <xf numFmtId="3" fontId="52" fillId="33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/>
    </xf>
    <xf numFmtId="4" fontId="3" fillId="0" borderId="12" xfId="50" applyNumberFormat="1" applyFont="1" applyFill="1" applyBorder="1" applyAlignment="1">
      <alignment/>
    </xf>
    <xf numFmtId="1" fontId="50" fillId="33" borderId="10" xfId="0" applyNumberFormat="1" applyFont="1" applyFill="1" applyBorder="1" applyAlignment="1">
      <alignment horizontal="center"/>
    </xf>
    <xf numFmtId="3" fontId="2" fillId="33" borderId="10" xfId="5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3" fontId="50" fillId="0" borderId="12" xfId="0" applyNumberFormat="1" applyFont="1" applyFill="1" applyBorder="1" applyAlignment="1">
      <alignment/>
    </xf>
    <xf numFmtId="1" fontId="50" fillId="0" borderId="0" xfId="0" applyNumberFormat="1" applyFont="1" applyFill="1" applyBorder="1" applyAlignment="1">
      <alignment/>
    </xf>
    <xf numFmtId="1" fontId="52" fillId="0" borderId="0" xfId="0" applyNumberFormat="1" applyFont="1" applyFill="1" applyBorder="1" applyAlignment="1">
      <alignment/>
    </xf>
    <xf numFmtId="4" fontId="51" fillId="0" borderId="0" xfId="0" applyNumberFormat="1" applyFont="1" applyAlignment="1">
      <alignment/>
    </xf>
    <xf numFmtId="0" fontId="53" fillId="33" borderId="10" xfId="0" applyFont="1" applyFill="1" applyBorder="1" applyAlignment="1">
      <alignment/>
    </xf>
    <xf numFmtId="1" fontId="54" fillId="0" borderId="12" xfId="0" applyNumberFormat="1" applyFont="1" applyFill="1" applyBorder="1" applyAlignment="1">
      <alignment horizontal="right"/>
    </xf>
    <xf numFmtId="1" fontId="54" fillId="0" borderId="11" xfId="0" applyNumberFormat="1" applyFont="1" applyFill="1" applyBorder="1" applyAlignment="1">
      <alignment horizontal="right"/>
    </xf>
    <xf numFmtId="0" fontId="51" fillId="34" borderId="0" xfId="0" applyFont="1" applyFill="1" applyAlignment="1">
      <alignment/>
    </xf>
    <xf numFmtId="1" fontId="50" fillId="0" borderId="0" xfId="0" applyNumberFormat="1" applyFont="1" applyFill="1" applyBorder="1" applyAlignment="1">
      <alignment wrapText="1"/>
    </xf>
    <xf numFmtId="1" fontId="50" fillId="34" borderId="12" xfId="0" applyNumberFormat="1" applyFont="1" applyFill="1" applyBorder="1" applyAlignment="1">
      <alignment/>
    </xf>
    <xf numFmtId="1" fontId="54" fillId="34" borderId="12" xfId="0" applyNumberFormat="1" applyFont="1" applyFill="1" applyBorder="1" applyAlignment="1">
      <alignment horizontal="right"/>
    </xf>
    <xf numFmtId="0" fontId="51" fillId="34" borderId="12" xfId="0" applyFont="1" applyFill="1" applyBorder="1" applyAlignment="1">
      <alignment/>
    </xf>
    <xf numFmtId="1" fontId="50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4" fontId="51" fillId="0" borderId="0" xfId="0" applyNumberFormat="1" applyFont="1" applyBorder="1" applyAlignment="1">
      <alignment/>
    </xf>
    <xf numFmtId="1" fontId="52" fillId="34" borderId="12" xfId="0" applyNumberFormat="1" applyFont="1" applyFill="1" applyBorder="1" applyAlignment="1">
      <alignment horizontal="center"/>
    </xf>
    <xf numFmtId="3" fontId="52" fillId="34" borderId="12" xfId="0" applyNumberFormat="1" applyFont="1" applyFill="1" applyBorder="1" applyAlignment="1">
      <alignment/>
    </xf>
    <xf numFmtId="164" fontId="2" fillId="34" borderId="12" xfId="50" applyNumberFormat="1" applyFont="1" applyFill="1" applyBorder="1" applyAlignment="1">
      <alignment/>
    </xf>
    <xf numFmtId="3" fontId="2" fillId="34" borderId="12" xfId="50" applyNumberFormat="1" applyFont="1" applyFill="1" applyBorder="1" applyAlignment="1">
      <alignment/>
    </xf>
    <xf numFmtId="0" fontId="53" fillId="34" borderId="12" xfId="0" applyFont="1" applyFill="1" applyBorder="1" applyAlignment="1">
      <alignment/>
    </xf>
    <xf numFmtId="1" fontId="50" fillId="0" borderId="12" xfId="0" applyNumberFormat="1" applyFont="1" applyFill="1" applyBorder="1" applyAlignment="1">
      <alignment horizontal="right"/>
    </xf>
    <xf numFmtId="4" fontId="4" fillId="0" borderId="12" xfId="0" applyNumberFormat="1" applyFont="1" applyBorder="1" applyAlignment="1">
      <alignment horizontal="left" vertical="center" wrapText="1"/>
    </xf>
    <xf numFmtId="1" fontId="50" fillId="0" borderId="13" xfId="0" applyNumberFormat="1" applyFont="1" applyFill="1" applyBorder="1" applyAlignment="1">
      <alignment/>
    </xf>
    <xf numFmtId="1" fontId="50" fillId="34" borderId="13" xfId="0" applyNumberFormat="1" applyFont="1" applyFill="1" applyBorder="1" applyAlignment="1">
      <alignment/>
    </xf>
    <xf numFmtId="1" fontId="50" fillId="0" borderId="14" xfId="0" applyNumberFormat="1" applyFont="1" applyFill="1" applyBorder="1" applyAlignment="1">
      <alignment/>
    </xf>
    <xf numFmtId="0" fontId="4" fillId="0" borderId="12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right" vertical="center" wrapText="1"/>
    </xf>
    <xf numFmtId="4" fontId="51" fillId="0" borderId="12" xfId="0" applyNumberFormat="1" applyFont="1" applyBorder="1" applyAlignment="1">
      <alignment/>
    </xf>
    <xf numFmtId="4" fontId="51" fillId="0" borderId="11" xfId="0" applyNumberFormat="1" applyFont="1" applyBorder="1" applyAlignment="1">
      <alignment/>
    </xf>
    <xf numFmtId="166" fontId="51" fillId="34" borderId="12" xfId="0" applyNumberFormat="1" applyFont="1" applyFill="1" applyBorder="1" applyAlignment="1">
      <alignment/>
    </xf>
    <xf numFmtId="4" fontId="51" fillId="13" borderId="12" xfId="0" applyNumberFormat="1" applyFont="1" applyFill="1" applyBorder="1" applyAlignment="1">
      <alignment/>
    </xf>
    <xf numFmtId="4" fontId="55" fillId="13" borderId="16" xfId="0" applyNumberFormat="1" applyFont="1" applyFill="1" applyBorder="1" applyAlignment="1">
      <alignment/>
    </xf>
    <xf numFmtId="4" fontId="51" fillId="13" borderId="10" xfId="0" applyNumberFormat="1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top" wrapText="1"/>
    </xf>
    <xf numFmtId="4" fontId="51" fillId="0" borderId="12" xfId="0" applyNumberFormat="1" applyFont="1" applyFill="1" applyBorder="1" applyAlignment="1">
      <alignment/>
    </xf>
    <xf numFmtId="4" fontId="51" fillId="0" borderId="11" xfId="0" applyNumberFormat="1" applyFont="1" applyFill="1" applyBorder="1" applyAlignment="1">
      <alignment/>
    </xf>
    <xf numFmtId="4" fontId="55" fillId="13" borderId="17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10" fontId="51" fillId="0" borderId="12" xfId="54" applyNumberFormat="1" applyFont="1" applyBorder="1" applyAlignment="1">
      <alignment/>
    </xf>
    <xf numFmtId="10" fontId="51" fillId="34" borderId="12" xfId="54" applyNumberFormat="1" applyFont="1" applyFill="1" applyBorder="1" applyAlignment="1">
      <alignment/>
    </xf>
    <xf numFmtId="10" fontId="51" fillId="0" borderId="11" xfId="54" applyNumberFormat="1" applyFont="1" applyBorder="1" applyAlignment="1">
      <alignment/>
    </xf>
    <xf numFmtId="0" fontId="56" fillId="35" borderId="16" xfId="0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/>
    </xf>
    <xf numFmtId="4" fontId="51" fillId="13" borderId="16" xfId="0" applyNumberFormat="1" applyFont="1" applyFill="1" applyBorder="1" applyAlignment="1">
      <alignment/>
    </xf>
    <xf numFmtId="1" fontId="50" fillId="0" borderId="11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wrapText="1"/>
    </xf>
    <xf numFmtId="1" fontId="4" fillId="0" borderId="18" xfId="0" applyNumberFormat="1" applyFont="1" applyFill="1" applyBorder="1" applyAlignment="1">
      <alignment wrapText="1"/>
    </xf>
    <xf numFmtId="0" fontId="4" fillId="0" borderId="18" xfId="0" applyFont="1" applyBorder="1" applyAlignment="1">
      <alignment/>
    </xf>
    <xf numFmtId="1" fontId="4" fillId="0" borderId="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1" fontId="4" fillId="34" borderId="12" xfId="0" applyNumberFormat="1" applyFont="1" applyFill="1" applyBorder="1" applyAlignment="1">
      <alignment wrapText="1"/>
    </xf>
    <xf numFmtId="1" fontId="5" fillId="33" borderId="19" xfId="0" applyNumberFormat="1" applyFont="1" applyFill="1" applyBorder="1" applyAlignment="1">
      <alignment wrapText="1"/>
    </xf>
    <xf numFmtId="1" fontId="4" fillId="34" borderId="18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 wrapText="1"/>
    </xf>
    <xf numFmtId="4" fontId="50" fillId="0" borderId="13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1" fontId="52" fillId="33" borderId="12" xfId="0" applyNumberFormat="1" applyFont="1" applyFill="1" applyBorder="1" applyAlignment="1">
      <alignment horizontal="center"/>
    </xf>
    <xf numFmtId="1" fontId="52" fillId="33" borderId="12" xfId="0" applyNumberFormat="1" applyFont="1" applyFill="1" applyBorder="1" applyAlignment="1">
      <alignment/>
    </xf>
    <xf numFmtId="1" fontId="5" fillId="33" borderId="12" xfId="0" applyNumberFormat="1" applyFont="1" applyFill="1" applyBorder="1" applyAlignment="1">
      <alignment wrapText="1"/>
    </xf>
    <xf numFmtId="3" fontId="52" fillId="33" borderId="12" xfId="0" applyNumberFormat="1" applyFont="1" applyFill="1" applyBorder="1" applyAlignment="1">
      <alignment/>
    </xf>
    <xf numFmtId="4" fontId="55" fillId="13" borderId="14" xfId="0" applyNumberFormat="1" applyFont="1" applyFill="1" applyBorder="1" applyAlignment="1">
      <alignment/>
    </xf>
    <xf numFmtId="3" fontId="52" fillId="0" borderId="21" xfId="0" applyNumberFormat="1" applyFont="1" applyFill="1" applyBorder="1" applyAlignment="1">
      <alignment horizontal="center"/>
    </xf>
    <xf numFmtId="1" fontId="52" fillId="0" borderId="22" xfId="0" applyNumberFormat="1" applyFont="1" applyFill="1" applyBorder="1" applyAlignment="1">
      <alignment horizontal="left"/>
    </xf>
    <xf numFmtId="1" fontId="52" fillId="0" borderId="22" xfId="0" applyNumberFormat="1" applyFont="1" applyFill="1" applyBorder="1" applyAlignment="1">
      <alignment horizontal="center"/>
    </xf>
    <xf numFmtId="3" fontId="50" fillId="0" borderId="22" xfId="0" applyNumberFormat="1" applyFont="1" applyFill="1" applyBorder="1" applyAlignment="1">
      <alignment/>
    </xf>
    <xf numFmtId="0" fontId="51" fillId="0" borderId="22" xfId="0" applyFont="1" applyBorder="1" applyAlignment="1">
      <alignment/>
    </xf>
    <xf numFmtId="0" fontId="51" fillId="34" borderId="22" xfId="0" applyFont="1" applyFill="1" applyBorder="1" applyAlignment="1">
      <alignment/>
    </xf>
    <xf numFmtId="0" fontId="51" fillId="0" borderId="19" xfId="0" applyFont="1" applyBorder="1" applyAlignment="1">
      <alignment/>
    </xf>
    <xf numFmtId="3" fontId="52" fillId="0" borderId="13" xfId="0" applyNumberFormat="1" applyFont="1" applyFill="1" applyBorder="1" applyAlignment="1">
      <alignment horizontal="center"/>
    </xf>
    <xf numFmtId="1" fontId="52" fillId="0" borderId="0" xfId="0" applyNumberFormat="1" applyFont="1" applyFill="1" applyBorder="1" applyAlignment="1">
      <alignment horizontal="left"/>
    </xf>
    <xf numFmtId="1" fontId="52" fillId="0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1" fillId="0" borderId="18" xfId="0" applyFont="1" applyBorder="1" applyAlignment="1">
      <alignment/>
    </xf>
    <xf numFmtId="0" fontId="0" fillId="0" borderId="13" xfId="0" applyBorder="1" applyAlignment="1">
      <alignment/>
    </xf>
    <xf numFmtId="1" fontId="52" fillId="0" borderId="13" xfId="0" applyNumberFormat="1" applyFont="1" applyFill="1" applyBorder="1" applyAlignment="1">
      <alignment horizontal="left"/>
    </xf>
    <xf numFmtId="166" fontId="51" fillId="34" borderId="0" xfId="0" applyNumberFormat="1" applyFont="1" applyFill="1" applyBorder="1" applyAlignment="1">
      <alignment/>
    </xf>
    <xf numFmtId="4" fontId="4" fillId="0" borderId="23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vertical="center"/>
    </xf>
    <xf numFmtId="166" fontId="51" fillId="34" borderId="11" xfId="0" applyNumberFormat="1" applyFont="1" applyFill="1" applyBorder="1" applyAlignment="1">
      <alignment/>
    </xf>
    <xf numFmtId="0" fontId="53" fillId="0" borderId="22" xfId="0" applyFont="1" applyBorder="1" applyAlignment="1">
      <alignment horizontal="center"/>
    </xf>
    <xf numFmtId="0" fontId="55" fillId="35" borderId="13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3" fontId="52" fillId="33" borderId="21" xfId="0" applyNumberFormat="1" applyFont="1" applyFill="1" applyBorder="1" applyAlignment="1">
      <alignment/>
    </xf>
    <xf numFmtId="4" fontId="51" fillId="0" borderId="13" xfId="0" applyNumberFormat="1" applyFont="1" applyBorder="1" applyAlignment="1">
      <alignment/>
    </xf>
    <xf numFmtId="4" fontId="51" fillId="0" borderId="14" xfId="0" applyNumberFormat="1" applyFont="1" applyBorder="1" applyAlignment="1">
      <alignment/>
    </xf>
    <xf numFmtId="3" fontId="52" fillId="33" borderId="13" xfId="0" applyNumberFormat="1" applyFont="1" applyFill="1" applyBorder="1" applyAlignment="1">
      <alignment/>
    </xf>
    <xf numFmtId="4" fontId="51" fillId="0" borderId="13" xfId="0" applyNumberFormat="1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top" wrapText="1"/>
    </xf>
    <xf numFmtId="1" fontId="52" fillId="0" borderId="11" xfId="0" applyNumberFormat="1" applyFont="1" applyFill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/>
    </xf>
    <xf numFmtId="1" fontId="52" fillId="0" borderId="21" xfId="0" applyNumberFormat="1" applyFont="1" applyFill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/>
    </xf>
    <xf numFmtId="1" fontId="52" fillId="0" borderId="17" xfId="0" applyNumberFormat="1" applyFont="1" applyFill="1" applyBorder="1" applyAlignment="1">
      <alignment horizontal="center" vertical="center"/>
    </xf>
    <xf numFmtId="1" fontId="52" fillId="0" borderId="24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5" fillId="35" borderId="10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57" fillId="13" borderId="21" xfId="0" applyFont="1" applyFill="1" applyBorder="1" applyAlignment="1">
      <alignment horizontal="center" vertical="center"/>
    </xf>
    <xf numFmtId="0" fontId="58" fillId="13" borderId="13" xfId="0" applyFont="1" applyFill="1" applyBorder="1" applyAlignment="1">
      <alignment horizontal="center" vertical="center"/>
    </xf>
    <xf numFmtId="0" fontId="58" fillId="13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323850</xdr:colOff>
      <xdr:row>3</xdr:row>
      <xdr:rowOff>47625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tabSelected="1" zoomScale="90" zoomScaleNormal="90" zoomScalePageLayoutView="0" workbookViewId="0" topLeftCell="D1">
      <selection activeCell="S30" sqref="S30"/>
    </sheetView>
  </sheetViews>
  <sheetFormatPr defaultColWidth="11.421875" defaultRowHeight="15"/>
  <cols>
    <col min="1" max="1" width="10.140625" style="3" customWidth="1"/>
    <col min="2" max="2" width="9.140625" style="3" customWidth="1"/>
    <col min="3" max="3" width="54.8515625" style="3" customWidth="1"/>
    <col min="4" max="4" width="27.7109375" style="1" bestFit="1" customWidth="1"/>
    <col min="5" max="5" width="18.00390625" style="1" customWidth="1"/>
    <col min="6" max="6" width="11.7109375" style="2" bestFit="1" customWidth="1"/>
    <col min="7" max="7" width="11.7109375" style="31" customWidth="1"/>
    <col min="8" max="10" width="11.421875" style="2" customWidth="1"/>
    <col min="11" max="18" width="13.8515625" style="2" customWidth="1"/>
    <col min="19" max="19" width="13.28125" style="2" customWidth="1"/>
    <col min="20" max="16384" width="11.421875" style="2" customWidth="1"/>
  </cols>
  <sheetData>
    <row r="1" spans="1:20" ht="12">
      <c r="A1" s="88"/>
      <c r="B1" s="89"/>
      <c r="C1" s="90" t="s">
        <v>0</v>
      </c>
      <c r="D1" s="91"/>
      <c r="E1" s="91"/>
      <c r="F1" s="92"/>
      <c r="G1" s="93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4"/>
    </row>
    <row r="2" spans="1:20" ht="15" customHeight="1">
      <c r="A2" s="95"/>
      <c r="B2" s="96"/>
      <c r="C2" s="97" t="s">
        <v>12</v>
      </c>
      <c r="D2" s="4"/>
      <c r="E2" s="4"/>
      <c r="F2" s="37"/>
      <c r="G2" s="98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99"/>
    </row>
    <row r="3" spans="1:20" ht="15">
      <c r="A3" s="100"/>
      <c r="B3" s="96"/>
      <c r="C3" s="97" t="s">
        <v>74</v>
      </c>
      <c r="D3" s="4"/>
      <c r="E3" s="4"/>
      <c r="F3" s="37"/>
      <c r="G3" s="9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99"/>
    </row>
    <row r="4" spans="1:20" ht="15" customHeight="1">
      <c r="A4" s="46"/>
      <c r="B4" s="96"/>
      <c r="C4" s="97"/>
      <c r="D4" s="4"/>
      <c r="E4" s="4"/>
      <c r="F4" s="37"/>
      <c r="G4" s="98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99"/>
    </row>
    <row r="5" spans="1:20" ht="20.25" customHeight="1" thickBot="1">
      <c r="A5" s="46"/>
      <c r="B5" s="96"/>
      <c r="C5" s="97"/>
      <c r="D5" s="4"/>
      <c r="E5" s="4"/>
      <c r="F5" s="37"/>
      <c r="G5" s="98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99"/>
    </row>
    <row r="6" spans="1:20" ht="12" customHeight="1" thickBot="1">
      <c r="A6" s="101"/>
      <c r="B6" s="96"/>
      <c r="C6" s="25"/>
      <c r="D6" s="119">
        <v>2014</v>
      </c>
      <c r="E6" s="120"/>
      <c r="F6" s="123">
        <v>2014</v>
      </c>
      <c r="G6" s="124"/>
      <c r="H6" s="124"/>
      <c r="I6" s="124"/>
      <c r="J6" s="124"/>
      <c r="K6" s="124"/>
      <c r="L6" s="106"/>
      <c r="M6" s="106"/>
      <c r="N6" s="106"/>
      <c r="O6" s="106"/>
      <c r="P6" s="106"/>
      <c r="Q6" s="106"/>
      <c r="R6" s="127" t="s">
        <v>81</v>
      </c>
      <c r="S6" s="127" t="s">
        <v>80</v>
      </c>
      <c r="T6" s="62"/>
    </row>
    <row r="7" spans="1:20" ht="22.5" customHeight="1" thickBot="1">
      <c r="A7" s="5" t="s">
        <v>3</v>
      </c>
      <c r="B7" s="58" t="s">
        <v>1</v>
      </c>
      <c r="C7" s="114" t="s">
        <v>2</v>
      </c>
      <c r="D7" s="114" t="s">
        <v>7</v>
      </c>
      <c r="E7" s="117" t="s">
        <v>8</v>
      </c>
      <c r="F7" s="121" t="s">
        <v>9</v>
      </c>
      <c r="G7" s="125" t="s">
        <v>73</v>
      </c>
      <c r="H7" s="121" t="s">
        <v>10</v>
      </c>
      <c r="I7" s="125" t="s">
        <v>73</v>
      </c>
      <c r="J7" s="121" t="s">
        <v>11</v>
      </c>
      <c r="K7" s="125" t="s">
        <v>73</v>
      </c>
      <c r="L7" s="107" t="s">
        <v>76</v>
      </c>
      <c r="M7" s="107" t="s">
        <v>73</v>
      </c>
      <c r="N7" s="107" t="s">
        <v>77</v>
      </c>
      <c r="O7" s="107" t="s">
        <v>73</v>
      </c>
      <c r="P7" s="107" t="s">
        <v>78</v>
      </c>
      <c r="Q7" s="107" t="s">
        <v>79</v>
      </c>
      <c r="R7" s="128"/>
      <c r="S7" s="128"/>
      <c r="T7" s="66" t="s">
        <v>75</v>
      </c>
    </row>
    <row r="8" spans="1:20" ht="15.75" customHeight="1" hidden="1" thickBot="1">
      <c r="A8" s="6"/>
      <c r="B8" s="7"/>
      <c r="C8" s="115"/>
      <c r="D8" s="116"/>
      <c r="E8" s="118"/>
      <c r="F8" s="122"/>
      <c r="G8" s="126"/>
      <c r="H8" s="122"/>
      <c r="I8" s="126"/>
      <c r="J8" s="122"/>
      <c r="K8" s="126"/>
      <c r="L8" s="108"/>
      <c r="M8" s="108"/>
      <c r="N8" s="108"/>
      <c r="O8" s="108"/>
      <c r="P8" s="108"/>
      <c r="Q8" s="108"/>
      <c r="R8" s="129"/>
      <c r="S8" s="129"/>
      <c r="T8" s="11"/>
    </row>
    <row r="9" spans="1:20" ht="15.75" customHeight="1" thickBot="1">
      <c r="A9" s="8">
        <v>2000</v>
      </c>
      <c r="B9" s="8"/>
      <c r="C9" s="15" t="s">
        <v>4</v>
      </c>
      <c r="D9" s="16">
        <f>SUM(D10:D29)</f>
        <v>145000</v>
      </c>
      <c r="E9" s="16">
        <f>SUM(E10:E29)</f>
        <v>145000</v>
      </c>
      <c r="F9" s="16">
        <f aca="true" t="shared" si="0" ref="F9:K9">SUM(F10:F29)</f>
        <v>9200</v>
      </c>
      <c r="G9" s="16">
        <f t="shared" si="0"/>
        <v>0</v>
      </c>
      <c r="H9" s="16">
        <f t="shared" si="0"/>
        <v>9200</v>
      </c>
      <c r="I9" s="16">
        <f t="shared" si="0"/>
        <v>0</v>
      </c>
      <c r="J9" s="16">
        <f t="shared" si="0"/>
        <v>9200</v>
      </c>
      <c r="K9" s="16">
        <f t="shared" si="0"/>
        <v>0</v>
      </c>
      <c r="L9" s="16">
        <f>SUM(L10:L29)</f>
        <v>9200</v>
      </c>
      <c r="M9" s="109"/>
      <c r="N9" s="16">
        <f>SUM(N10:N29)</f>
        <v>9200</v>
      </c>
      <c r="O9" s="109"/>
      <c r="P9" s="16">
        <f>SUM(P10:P29)</f>
        <v>9200</v>
      </c>
      <c r="Q9" s="109"/>
      <c r="R9" s="61">
        <v>55200</v>
      </c>
      <c r="S9" s="61">
        <v>31914.53</v>
      </c>
      <c r="T9" s="11"/>
    </row>
    <row r="10" spans="1:20" ht="15.75" customHeight="1" thickBot="1">
      <c r="A10" s="46"/>
      <c r="B10" s="29">
        <v>21101</v>
      </c>
      <c r="C10" s="72" t="s">
        <v>44</v>
      </c>
      <c r="D10" s="12">
        <v>22995</v>
      </c>
      <c r="E10" s="12">
        <v>22995</v>
      </c>
      <c r="F10" s="52">
        <v>1500</v>
      </c>
      <c r="G10" s="102">
        <v>0</v>
      </c>
      <c r="H10" s="52">
        <v>1500</v>
      </c>
      <c r="I10" s="52">
        <v>0</v>
      </c>
      <c r="J10" s="52">
        <v>1500</v>
      </c>
      <c r="K10" s="52">
        <v>0</v>
      </c>
      <c r="L10" s="52">
        <v>1500</v>
      </c>
      <c r="M10" s="110">
        <v>1063.72</v>
      </c>
      <c r="N10" s="52">
        <v>1500</v>
      </c>
      <c r="O10" s="110">
        <v>4782.02</v>
      </c>
      <c r="P10" s="52">
        <v>1500</v>
      </c>
      <c r="Q10" s="110">
        <v>2782.02</v>
      </c>
      <c r="R10" s="61">
        <v>9000</v>
      </c>
      <c r="S10" s="61">
        <v>8627.76</v>
      </c>
      <c r="T10" s="63">
        <f>(G10+I10+K10)/D10</f>
        <v>0</v>
      </c>
    </row>
    <row r="11" spans="1:20" ht="15.75" customHeight="1" thickBot="1">
      <c r="A11" s="46"/>
      <c r="B11" s="29">
        <v>21201</v>
      </c>
      <c r="C11" s="72" t="s">
        <v>45</v>
      </c>
      <c r="D11" s="12">
        <v>17700</v>
      </c>
      <c r="E11" s="12">
        <v>17700</v>
      </c>
      <c r="F11" s="52">
        <v>1000</v>
      </c>
      <c r="G11" s="102">
        <v>0</v>
      </c>
      <c r="H11" s="52">
        <v>1000</v>
      </c>
      <c r="I11" s="52">
        <v>0</v>
      </c>
      <c r="J11" s="52">
        <v>1000</v>
      </c>
      <c r="K11" s="52">
        <v>0</v>
      </c>
      <c r="L11" s="52">
        <v>1000</v>
      </c>
      <c r="M11" s="110">
        <v>1065.1</v>
      </c>
      <c r="N11" s="52">
        <v>1000</v>
      </c>
      <c r="O11" s="110">
        <v>1683.1</v>
      </c>
      <c r="P11" s="52">
        <v>1000</v>
      </c>
      <c r="Q11" s="110">
        <v>0</v>
      </c>
      <c r="R11" s="61">
        <v>6000</v>
      </c>
      <c r="S11" s="61">
        <v>4431.2</v>
      </c>
      <c r="T11" s="63">
        <f>(G11+I11+K11)/D11</f>
        <v>0</v>
      </c>
    </row>
    <row r="12" spans="1:20" ht="15.75" customHeight="1" thickBot="1">
      <c r="A12" s="46"/>
      <c r="B12" s="29">
        <v>21401</v>
      </c>
      <c r="C12" s="73" t="s">
        <v>46</v>
      </c>
      <c r="D12" s="12">
        <v>0</v>
      </c>
      <c r="E12" s="12">
        <v>0</v>
      </c>
      <c r="F12" s="52">
        <v>0</v>
      </c>
      <c r="G12" s="10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110">
        <v>0</v>
      </c>
      <c r="N12" s="52">
        <v>0</v>
      </c>
      <c r="O12" s="110">
        <v>0</v>
      </c>
      <c r="P12" s="52">
        <v>0</v>
      </c>
      <c r="Q12" s="110">
        <v>0</v>
      </c>
      <c r="R12" s="61">
        <v>0</v>
      </c>
      <c r="S12" s="61">
        <f>SUM(F12+H12+J12)</f>
        <v>0</v>
      </c>
      <c r="T12" s="63">
        <v>0</v>
      </c>
    </row>
    <row r="13" spans="1:20" ht="15.75" customHeight="1" thickBot="1">
      <c r="A13" s="46"/>
      <c r="B13" s="49">
        <v>21501</v>
      </c>
      <c r="C13" s="50" t="s">
        <v>13</v>
      </c>
      <c r="D13" s="12">
        <v>0</v>
      </c>
      <c r="E13" s="12">
        <v>0</v>
      </c>
      <c r="F13" s="52">
        <v>0</v>
      </c>
      <c r="G13" s="10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110">
        <v>0</v>
      </c>
      <c r="N13" s="52">
        <v>0</v>
      </c>
      <c r="O13" s="110">
        <v>0</v>
      </c>
      <c r="P13" s="52">
        <v>0</v>
      </c>
      <c r="Q13" s="110">
        <v>0</v>
      </c>
      <c r="R13" s="61">
        <v>0</v>
      </c>
      <c r="S13" s="61">
        <f>SUM(F13+H13+J13)</f>
        <v>0</v>
      </c>
      <c r="T13" s="63">
        <v>0</v>
      </c>
    </row>
    <row r="14" spans="1:20" ht="15.75" customHeight="1" thickBot="1">
      <c r="A14" s="46"/>
      <c r="B14" s="49">
        <v>21601</v>
      </c>
      <c r="C14" s="50" t="s">
        <v>14</v>
      </c>
      <c r="D14" s="12">
        <v>15000</v>
      </c>
      <c r="E14" s="12">
        <v>15000</v>
      </c>
      <c r="F14" s="52">
        <v>1000</v>
      </c>
      <c r="G14" s="102">
        <v>0</v>
      </c>
      <c r="H14" s="52">
        <v>1000</v>
      </c>
      <c r="I14" s="52">
        <v>0</v>
      </c>
      <c r="J14" s="52">
        <v>1000</v>
      </c>
      <c r="K14" s="52">
        <v>0</v>
      </c>
      <c r="L14" s="52">
        <v>1000</v>
      </c>
      <c r="M14" s="110">
        <v>0</v>
      </c>
      <c r="N14" s="52">
        <v>1000</v>
      </c>
      <c r="O14" s="110">
        <v>0</v>
      </c>
      <c r="P14" s="52">
        <v>1000</v>
      </c>
      <c r="Q14" s="110">
        <v>0</v>
      </c>
      <c r="R14" s="61">
        <v>6000</v>
      </c>
      <c r="S14" s="61">
        <f>SUM(G14+I14+K14+M14+O14+Q14)</f>
        <v>0</v>
      </c>
      <c r="T14" s="63">
        <f>(G14+I14+K14)/D14</f>
        <v>0</v>
      </c>
    </row>
    <row r="15" spans="1:20" ht="15.75" customHeight="1" thickBot="1">
      <c r="A15" s="46"/>
      <c r="B15" s="49">
        <v>21701</v>
      </c>
      <c r="C15" s="50" t="s">
        <v>15</v>
      </c>
      <c r="D15" s="12">
        <v>1575</v>
      </c>
      <c r="E15" s="12">
        <v>1575</v>
      </c>
      <c r="F15" s="52">
        <v>100</v>
      </c>
      <c r="G15" s="102">
        <v>0</v>
      </c>
      <c r="H15" s="52">
        <v>100</v>
      </c>
      <c r="I15" s="52">
        <v>0</v>
      </c>
      <c r="J15" s="52">
        <v>100</v>
      </c>
      <c r="K15" s="52">
        <v>0</v>
      </c>
      <c r="L15" s="52">
        <v>100</v>
      </c>
      <c r="M15" s="110">
        <v>0</v>
      </c>
      <c r="N15" s="52">
        <v>100</v>
      </c>
      <c r="O15" s="110">
        <v>0</v>
      </c>
      <c r="P15" s="52">
        <v>100</v>
      </c>
      <c r="Q15" s="110">
        <v>0</v>
      </c>
      <c r="R15" s="61">
        <v>600</v>
      </c>
      <c r="S15" s="61">
        <v>0</v>
      </c>
      <c r="T15" s="63">
        <f>(G15+I15+K15)/D15</f>
        <v>0</v>
      </c>
    </row>
    <row r="16" spans="1:20" ht="15.75" customHeight="1" thickBot="1">
      <c r="A16" s="46"/>
      <c r="B16" s="49">
        <v>21702</v>
      </c>
      <c r="C16" s="50" t="s">
        <v>64</v>
      </c>
      <c r="D16" s="12">
        <v>0</v>
      </c>
      <c r="E16" s="12">
        <v>0</v>
      </c>
      <c r="F16" s="52">
        <v>0</v>
      </c>
      <c r="G16" s="10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110">
        <v>0</v>
      </c>
      <c r="N16" s="52">
        <v>0</v>
      </c>
      <c r="O16" s="110">
        <v>0</v>
      </c>
      <c r="P16" s="52">
        <v>0</v>
      </c>
      <c r="Q16" s="110">
        <v>0</v>
      </c>
      <c r="R16" s="61">
        <v>0</v>
      </c>
      <c r="S16" s="61">
        <f>SUM(F16+H16+J16)</f>
        <v>0</v>
      </c>
      <c r="T16" s="63">
        <v>0</v>
      </c>
    </row>
    <row r="17" spans="1:20" ht="15.75" customHeight="1" thickBot="1">
      <c r="A17" s="46"/>
      <c r="B17" s="49">
        <v>21801</v>
      </c>
      <c r="C17" s="50" t="s">
        <v>16</v>
      </c>
      <c r="D17" s="12">
        <v>3000</v>
      </c>
      <c r="E17" s="12">
        <v>3000</v>
      </c>
      <c r="F17" s="52">
        <v>350</v>
      </c>
      <c r="G17" s="102">
        <v>0</v>
      </c>
      <c r="H17" s="52">
        <v>350</v>
      </c>
      <c r="I17" s="52">
        <v>0</v>
      </c>
      <c r="J17" s="52">
        <v>350</v>
      </c>
      <c r="K17" s="52">
        <v>0</v>
      </c>
      <c r="L17" s="52">
        <v>350</v>
      </c>
      <c r="M17" s="110">
        <v>0</v>
      </c>
      <c r="N17" s="52">
        <v>350</v>
      </c>
      <c r="O17" s="110">
        <v>0</v>
      </c>
      <c r="P17" s="52">
        <v>350</v>
      </c>
      <c r="Q17" s="110">
        <v>0</v>
      </c>
      <c r="R17" s="61">
        <v>2100</v>
      </c>
      <c r="S17" s="61">
        <v>0</v>
      </c>
      <c r="T17" s="63">
        <f>(G17+I17+K17)/D17</f>
        <v>0</v>
      </c>
    </row>
    <row r="18" spans="1:20" ht="15.75" customHeight="1" thickBot="1">
      <c r="A18" s="46"/>
      <c r="B18" s="29">
        <v>22101</v>
      </c>
      <c r="C18" s="72" t="s">
        <v>43</v>
      </c>
      <c r="D18" s="12">
        <v>6240</v>
      </c>
      <c r="E18" s="12">
        <v>6240</v>
      </c>
      <c r="F18" s="52">
        <v>300</v>
      </c>
      <c r="G18" s="102">
        <v>0</v>
      </c>
      <c r="H18" s="52">
        <v>300</v>
      </c>
      <c r="I18" s="52">
        <v>0</v>
      </c>
      <c r="J18" s="52">
        <v>300</v>
      </c>
      <c r="K18" s="52">
        <v>0</v>
      </c>
      <c r="L18" s="52">
        <v>300</v>
      </c>
      <c r="M18" s="110">
        <v>0</v>
      </c>
      <c r="N18" s="52">
        <v>300</v>
      </c>
      <c r="O18" s="110">
        <v>740</v>
      </c>
      <c r="P18" s="52">
        <v>300</v>
      </c>
      <c r="Q18" s="110">
        <v>740</v>
      </c>
      <c r="R18" s="61">
        <v>1800</v>
      </c>
      <c r="S18" s="61">
        <f>SUM(+O18+Q18)</f>
        <v>1480</v>
      </c>
      <c r="T18" s="63">
        <f>(G18+I18+K18)/D18</f>
        <v>0</v>
      </c>
    </row>
    <row r="19" spans="1:20" ht="15.75" customHeight="1" thickBot="1">
      <c r="A19" s="46"/>
      <c r="B19" s="49">
        <v>22106</v>
      </c>
      <c r="C19" s="50" t="s">
        <v>17</v>
      </c>
      <c r="D19" s="12">
        <v>3190</v>
      </c>
      <c r="E19" s="12">
        <v>3190</v>
      </c>
      <c r="F19" s="52">
        <v>250</v>
      </c>
      <c r="G19" s="102">
        <v>0</v>
      </c>
      <c r="H19" s="52">
        <v>250</v>
      </c>
      <c r="I19" s="52">
        <v>0</v>
      </c>
      <c r="J19" s="52">
        <v>250</v>
      </c>
      <c r="K19" s="52">
        <v>0</v>
      </c>
      <c r="L19" s="52">
        <v>250</v>
      </c>
      <c r="M19" s="110">
        <v>0</v>
      </c>
      <c r="N19" s="52">
        <v>250</v>
      </c>
      <c r="O19" s="110">
        <v>0</v>
      </c>
      <c r="P19" s="52">
        <v>250</v>
      </c>
      <c r="Q19" s="110">
        <v>0</v>
      </c>
      <c r="R19" s="61">
        <v>1500</v>
      </c>
      <c r="S19" s="61">
        <v>0</v>
      </c>
      <c r="T19" s="63">
        <f>(G19+I19+K19)/D19</f>
        <v>0</v>
      </c>
    </row>
    <row r="20" spans="1:20" ht="15.75" customHeight="1" thickBot="1">
      <c r="A20" s="46"/>
      <c r="B20" s="29">
        <v>22301</v>
      </c>
      <c r="C20" s="72" t="s">
        <v>42</v>
      </c>
      <c r="D20" s="12">
        <v>1750</v>
      </c>
      <c r="E20" s="12">
        <v>1750</v>
      </c>
      <c r="F20" s="52">
        <v>100</v>
      </c>
      <c r="G20" s="102">
        <v>0</v>
      </c>
      <c r="H20" s="52">
        <v>100</v>
      </c>
      <c r="I20" s="52">
        <v>0</v>
      </c>
      <c r="J20" s="52">
        <v>100</v>
      </c>
      <c r="K20" s="52">
        <v>0</v>
      </c>
      <c r="L20" s="52">
        <v>100</v>
      </c>
      <c r="M20" s="110">
        <v>0</v>
      </c>
      <c r="N20" s="52">
        <v>100</v>
      </c>
      <c r="O20" s="110">
        <v>0</v>
      </c>
      <c r="P20" s="52">
        <v>100</v>
      </c>
      <c r="Q20" s="110">
        <v>0</v>
      </c>
      <c r="R20" s="61">
        <v>600</v>
      </c>
      <c r="S20" s="61">
        <v>0</v>
      </c>
      <c r="T20" s="63">
        <f>(G20+I20+K20)/D20</f>
        <v>0</v>
      </c>
    </row>
    <row r="21" spans="1:20" ht="15.75" customHeight="1" thickBot="1">
      <c r="A21" s="46"/>
      <c r="B21" s="29">
        <v>24601</v>
      </c>
      <c r="C21" s="74" t="s">
        <v>65</v>
      </c>
      <c r="D21" s="12">
        <v>5250</v>
      </c>
      <c r="E21" s="12">
        <v>5250</v>
      </c>
      <c r="F21" s="52">
        <v>300</v>
      </c>
      <c r="G21" s="102">
        <v>0</v>
      </c>
      <c r="H21" s="52">
        <v>300</v>
      </c>
      <c r="I21" s="52">
        <v>0</v>
      </c>
      <c r="J21" s="52">
        <v>300</v>
      </c>
      <c r="K21" s="52">
        <v>0</v>
      </c>
      <c r="L21" s="52">
        <v>300</v>
      </c>
      <c r="M21" s="110">
        <v>0</v>
      </c>
      <c r="N21" s="52">
        <v>300</v>
      </c>
      <c r="O21" s="110">
        <v>0</v>
      </c>
      <c r="P21" s="52">
        <v>300</v>
      </c>
      <c r="Q21" s="110">
        <v>0</v>
      </c>
      <c r="R21" s="61">
        <v>1800</v>
      </c>
      <c r="S21" s="61">
        <v>0</v>
      </c>
      <c r="T21" s="63">
        <f>(G21+I21+K21)/D21</f>
        <v>0</v>
      </c>
    </row>
    <row r="22" spans="1:20" ht="15.75" customHeight="1" thickBot="1">
      <c r="A22" s="46"/>
      <c r="B22" s="49">
        <v>24801</v>
      </c>
      <c r="C22" s="50" t="s">
        <v>18</v>
      </c>
      <c r="D22" s="12">
        <v>0</v>
      </c>
      <c r="E22" s="12">
        <v>0</v>
      </c>
      <c r="F22" s="52">
        <v>0</v>
      </c>
      <c r="G22" s="54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110">
        <v>0</v>
      </c>
      <c r="N22" s="52">
        <v>0</v>
      </c>
      <c r="O22" s="110">
        <v>0</v>
      </c>
      <c r="P22" s="52">
        <v>0</v>
      </c>
      <c r="Q22" s="110">
        <v>0</v>
      </c>
      <c r="R22" s="61">
        <v>0</v>
      </c>
      <c r="S22" s="61">
        <f>SUM(F22+H22+J22)</f>
        <v>0</v>
      </c>
      <c r="T22" s="63">
        <v>0</v>
      </c>
    </row>
    <row r="23" spans="1:20" ht="15.75" customHeight="1" thickBot="1">
      <c r="A23" s="46"/>
      <c r="B23" s="49">
        <v>25301</v>
      </c>
      <c r="C23" s="70" t="s">
        <v>66</v>
      </c>
      <c r="D23" s="12">
        <v>0</v>
      </c>
      <c r="E23" s="12">
        <v>0</v>
      </c>
      <c r="F23" s="52">
        <v>0</v>
      </c>
      <c r="G23" s="54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110">
        <v>0</v>
      </c>
      <c r="N23" s="52">
        <v>0</v>
      </c>
      <c r="O23" s="110">
        <v>0</v>
      </c>
      <c r="P23" s="52">
        <v>0</v>
      </c>
      <c r="Q23" s="110">
        <v>0</v>
      </c>
      <c r="R23" s="61">
        <v>0</v>
      </c>
      <c r="S23" s="61">
        <f>SUM(F23+H23+J23)</f>
        <v>0</v>
      </c>
      <c r="T23" s="63">
        <v>0</v>
      </c>
    </row>
    <row r="24" spans="1:20" ht="15.75" customHeight="1" thickBot="1">
      <c r="A24" s="46"/>
      <c r="B24" s="29">
        <v>26101</v>
      </c>
      <c r="C24" s="72" t="s">
        <v>41</v>
      </c>
      <c r="D24" s="12">
        <v>34800</v>
      </c>
      <c r="E24" s="12">
        <v>34800</v>
      </c>
      <c r="F24" s="52">
        <v>2500</v>
      </c>
      <c r="G24" s="54">
        <v>0</v>
      </c>
      <c r="H24" s="52">
        <v>2500</v>
      </c>
      <c r="I24" s="52">
        <v>0</v>
      </c>
      <c r="J24" s="52">
        <v>2500</v>
      </c>
      <c r="K24" s="52">
        <v>0</v>
      </c>
      <c r="L24" s="52">
        <v>2500</v>
      </c>
      <c r="M24" s="110">
        <v>0</v>
      </c>
      <c r="N24" s="52">
        <v>2500</v>
      </c>
      <c r="O24" s="110">
        <v>0</v>
      </c>
      <c r="P24" s="52">
        <v>2500</v>
      </c>
      <c r="Q24" s="110">
        <v>8796.77</v>
      </c>
      <c r="R24" s="61">
        <v>15000</v>
      </c>
      <c r="S24" s="61">
        <f>SUM(+M24+O24+Q24)</f>
        <v>8796.77</v>
      </c>
      <c r="T24" s="63">
        <f>(G24+I24+K24)/D24</f>
        <v>0</v>
      </c>
    </row>
    <row r="25" spans="1:20" ht="15.75" customHeight="1" thickBot="1">
      <c r="A25" s="46"/>
      <c r="B25" s="29">
        <v>27101</v>
      </c>
      <c r="C25" s="74" t="s">
        <v>67</v>
      </c>
      <c r="D25" s="12"/>
      <c r="E25" s="12">
        <v>0</v>
      </c>
      <c r="F25" s="52"/>
      <c r="G25" s="54">
        <v>0</v>
      </c>
      <c r="H25" s="52">
        <v>0</v>
      </c>
      <c r="I25" s="52">
        <v>0</v>
      </c>
      <c r="J25" s="52">
        <v>0</v>
      </c>
      <c r="K25" s="52">
        <v>0</v>
      </c>
      <c r="L25" s="52"/>
      <c r="M25" s="110">
        <v>0</v>
      </c>
      <c r="N25" s="52"/>
      <c r="O25" s="110">
        <v>0</v>
      </c>
      <c r="P25" s="52">
        <v>0</v>
      </c>
      <c r="Q25" s="110">
        <v>0</v>
      </c>
      <c r="R25" s="61">
        <v>0</v>
      </c>
      <c r="S25" s="61">
        <f>SUM(F25+H25+J25)</f>
        <v>0</v>
      </c>
      <c r="T25" s="63">
        <v>0</v>
      </c>
    </row>
    <row r="26" spans="1:20" ht="15.75" customHeight="1" thickBot="1">
      <c r="A26" s="46"/>
      <c r="B26" s="49">
        <v>29201</v>
      </c>
      <c r="C26" s="50" t="s">
        <v>19</v>
      </c>
      <c r="D26" s="12">
        <v>1000</v>
      </c>
      <c r="E26" s="12">
        <v>1000</v>
      </c>
      <c r="F26" s="52">
        <v>0</v>
      </c>
      <c r="G26" s="54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110">
        <v>0</v>
      </c>
      <c r="N26" s="52">
        <v>0</v>
      </c>
      <c r="O26" s="110">
        <v>0</v>
      </c>
      <c r="P26" s="52">
        <v>0</v>
      </c>
      <c r="Q26" s="110">
        <v>0</v>
      </c>
      <c r="R26" s="61">
        <v>0</v>
      </c>
      <c r="S26" s="61">
        <f>SUM(F26+H26+J26)</f>
        <v>0</v>
      </c>
      <c r="T26" s="63">
        <f>(G26+I26+K26)/D26</f>
        <v>0</v>
      </c>
    </row>
    <row r="27" spans="1:20" ht="23.25" thickBot="1">
      <c r="A27" s="46"/>
      <c r="B27" s="49">
        <v>29301</v>
      </c>
      <c r="C27" s="50" t="s">
        <v>20</v>
      </c>
      <c r="D27" s="12">
        <v>5000</v>
      </c>
      <c r="E27" s="12">
        <v>5000</v>
      </c>
      <c r="F27" s="52">
        <v>300</v>
      </c>
      <c r="G27" s="54">
        <v>0</v>
      </c>
      <c r="H27" s="52">
        <v>300</v>
      </c>
      <c r="I27" s="52">
        <v>0</v>
      </c>
      <c r="J27" s="52">
        <v>300</v>
      </c>
      <c r="K27" s="52">
        <v>0</v>
      </c>
      <c r="L27" s="52">
        <v>300</v>
      </c>
      <c r="M27" s="110">
        <v>0</v>
      </c>
      <c r="N27" s="52">
        <v>300</v>
      </c>
      <c r="O27" s="110">
        <v>0</v>
      </c>
      <c r="P27" s="52">
        <v>300</v>
      </c>
      <c r="Q27" s="110">
        <v>0</v>
      </c>
      <c r="R27" s="61">
        <v>1800</v>
      </c>
      <c r="S27" s="61">
        <v>0</v>
      </c>
      <c r="T27" s="63">
        <f>(G27+I27+K27)/D27</f>
        <v>0</v>
      </c>
    </row>
    <row r="28" spans="1:20" ht="23.25" thickBot="1">
      <c r="A28" s="46"/>
      <c r="B28" s="49">
        <v>29401</v>
      </c>
      <c r="C28" s="50" t="s">
        <v>21</v>
      </c>
      <c r="D28" s="12">
        <v>7500</v>
      </c>
      <c r="E28" s="12">
        <v>7500</v>
      </c>
      <c r="F28" s="52">
        <v>500</v>
      </c>
      <c r="G28" s="54">
        <v>0</v>
      </c>
      <c r="H28" s="52">
        <v>500</v>
      </c>
      <c r="I28" s="52">
        <v>0</v>
      </c>
      <c r="J28" s="52">
        <v>500</v>
      </c>
      <c r="K28" s="52">
        <v>0</v>
      </c>
      <c r="L28" s="52">
        <v>500</v>
      </c>
      <c r="M28" s="110">
        <v>0</v>
      </c>
      <c r="N28" s="52">
        <v>500</v>
      </c>
      <c r="O28" s="110">
        <v>0</v>
      </c>
      <c r="P28" s="52">
        <v>500</v>
      </c>
      <c r="Q28" s="110">
        <v>0</v>
      </c>
      <c r="R28" s="61">
        <v>3000</v>
      </c>
      <c r="S28" s="61">
        <v>0</v>
      </c>
      <c r="T28" s="63">
        <f>(G28+I28+K28)/D28</f>
        <v>0</v>
      </c>
    </row>
    <row r="29" spans="1:20" ht="15.75" customHeight="1" thickBot="1">
      <c r="A29" s="48"/>
      <c r="B29" s="51">
        <v>29601</v>
      </c>
      <c r="C29" s="103" t="s">
        <v>22</v>
      </c>
      <c r="D29" s="104">
        <v>20000</v>
      </c>
      <c r="E29" s="104">
        <v>20000</v>
      </c>
      <c r="F29" s="53">
        <v>1000</v>
      </c>
      <c r="G29" s="105">
        <v>0</v>
      </c>
      <c r="H29" s="53">
        <v>1000</v>
      </c>
      <c r="I29" s="53">
        <v>0</v>
      </c>
      <c r="J29" s="53">
        <v>1000</v>
      </c>
      <c r="K29" s="53">
        <v>0</v>
      </c>
      <c r="L29" s="53">
        <v>1000</v>
      </c>
      <c r="M29" s="111">
        <v>0</v>
      </c>
      <c r="N29" s="53">
        <v>1000</v>
      </c>
      <c r="O29" s="111">
        <v>0</v>
      </c>
      <c r="P29" s="53">
        <v>1000</v>
      </c>
      <c r="Q29" s="111">
        <v>8578.8</v>
      </c>
      <c r="R29" s="61">
        <v>6000</v>
      </c>
      <c r="S29" s="61">
        <f>SUM(+M29+O29+Q29)</f>
        <v>8578.8</v>
      </c>
      <c r="T29" s="65">
        <f>(G29+I29+K29)/D29</f>
        <v>0</v>
      </c>
    </row>
    <row r="30" spans="1:20" ht="15.75" customHeight="1" thickBot="1">
      <c r="A30" s="83">
        <v>3000</v>
      </c>
      <c r="B30" s="84"/>
      <c r="C30" s="85" t="s">
        <v>5</v>
      </c>
      <c r="D30" s="86">
        <f aca="true" t="shared" si="1" ref="D30:K30">SUM(D31:D66)</f>
        <v>547500</v>
      </c>
      <c r="E30" s="86">
        <f>SUM(E31:E66)</f>
        <v>547500</v>
      </c>
      <c r="F30" s="86">
        <f t="shared" si="1"/>
        <v>25300</v>
      </c>
      <c r="G30" s="86">
        <v>0</v>
      </c>
      <c r="H30" s="86">
        <f t="shared" si="1"/>
        <v>25300</v>
      </c>
      <c r="I30" s="86">
        <f t="shared" si="1"/>
        <v>371.2</v>
      </c>
      <c r="J30" s="86">
        <f t="shared" si="1"/>
        <v>25300</v>
      </c>
      <c r="K30" s="86">
        <f t="shared" si="1"/>
        <v>31064.72</v>
      </c>
      <c r="L30" s="86">
        <f>SUM(L31:L66)</f>
        <v>25300</v>
      </c>
      <c r="M30" s="112"/>
      <c r="N30" s="86">
        <f>SUM(N31:N66)</f>
        <v>25300</v>
      </c>
      <c r="O30" s="112"/>
      <c r="P30" s="86">
        <f>SUM(P31:P66)</f>
        <v>25300</v>
      </c>
      <c r="Q30" s="112"/>
      <c r="R30" s="87">
        <v>152300</v>
      </c>
      <c r="S30" s="87">
        <v>129682.26</v>
      </c>
      <c r="T30" s="11"/>
    </row>
    <row r="31" spans="1:20" ht="15.75" customHeight="1" thickBot="1">
      <c r="A31" s="46"/>
      <c r="B31" s="49">
        <v>31601</v>
      </c>
      <c r="C31" s="45" t="s">
        <v>33</v>
      </c>
      <c r="D31" s="18">
        <v>0</v>
      </c>
      <c r="E31" s="18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113">
        <v>0</v>
      </c>
      <c r="N31" s="59">
        <v>0</v>
      </c>
      <c r="O31" s="113">
        <v>0</v>
      </c>
      <c r="P31" s="59">
        <v>0</v>
      </c>
      <c r="Q31" s="113">
        <v>0</v>
      </c>
      <c r="R31" s="61">
        <v>0</v>
      </c>
      <c r="S31" s="61">
        <f>SUM(F31+H31+J31)</f>
        <v>0</v>
      </c>
      <c r="T31" s="63">
        <v>0</v>
      </c>
    </row>
    <row r="32" spans="1:20" ht="12.75" customHeight="1" thickBot="1">
      <c r="A32" s="46"/>
      <c r="B32" s="29">
        <v>31801</v>
      </c>
      <c r="C32" s="76" t="s">
        <v>39</v>
      </c>
      <c r="D32" s="18">
        <v>11000</v>
      </c>
      <c r="E32" s="18">
        <v>11000</v>
      </c>
      <c r="F32" s="59">
        <v>900</v>
      </c>
      <c r="G32" s="59">
        <v>0</v>
      </c>
      <c r="H32" s="59">
        <v>900</v>
      </c>
      <c r="I32" s="59">
        <v>0</v>
      </c>
      <c r="J32" s="59">
        <v>900</v>
      </c>
      <c r="K32" s="59">
        <v>0</v>
      </c>
      <c r="L32" s="59">
        <v>900</v>
      </c>
      <c r="M32" s="113">
        <v>0</v>
      </c>
      <c r="N32" s="59">
        <v>900</v>
      </c>
      <c r="O32" s="113">
        <v>0</v>
      </c>
      <c r="P32" s="59">
        <v>900</v>
      </c>
      <c r="Q32" s="113">
        <v>0</v>
      </c>
      <c r="R32" s="61">
        <v>5400</v>
      </c>
      <c r="S32" s="61">
        <v>0</v>
      </c>
      <c r="T32" s="63">
        <f>(K32+I32+G32)/D32</f>
        <v>0</v>
      </c>
    </row>
    <row r="33" spans="1:20" ht="11.25" customHeight="1" thickBot="1">
      <c r="A33" s="46"/>
      <c r="B33" s="49">
        <v>31901</v>
      </c>
      <c r="C33" s="45" t="s">
        <v>34</v>
      </c>
      <c r="D33" s="18">
        <v>0</v>
      </c>
      <c r="E33" s="18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/>
      <c r="L33" s="59">
        <v>0</v>
      </c>
      <c r="M33" s="113">
        <v>0</v>
      </c>
      <c r="N33" s="59">
        <v>0</v>
      </c>
      <c r="O33" s="113">
        <v>0</v>
      </c>
      <c r="P33" s="59">
        <v>0</v>
      </c>
      <c r="Q33" s="113">
        <v>0</v>
      </c>
      <c r="R33" s="61">
        <v>0</v>
      </c>
      <c r="S33" s="61">
        <f>SUM(F33+H33+J33)</f>
        <v>0</v>
      </c>
      <c r="T33" s="63">
        <v>0</v>
      </c>
    </row>
    <row r="34" spans="1:20" ht="11.25" customHeight="1" thickBot="1">
      <c r="A34" s="46"/>
      <c r="B34" s="49">
        <v>32201</v>
      </c>
      <c r="C34" s="45" t="s">
        <v>23</v>
      </c>
      <c r="D34" s="18">
        <v>0</v>
      </c>
      <c r="E34" s="18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113">
        <v>0</v>
      </c>
      <c r="N34" s="59">
        <v>0</v>
      </c>
      <c r="O34" s="113">
        <v>0</v>
      </c>
      <c r="P34" s="59">
        <v>0</v>
      </c>
      <c r="Q34" s="113">
        <v>0</v>
      </c>
      <c r="R34" s="61">
        <v>0</v>
      </c>
      <c r="S34" s="61">
        <f>SUM(F34+H34+J34)</f>
        <v>0</v>
      </c>
      <c r="T34" s="63">
        <v>0</v>
      </c>
    </row>
    <row r="35" spans="1:20" ht="11.25" customHeight="1" thickBot="1">
      <c r="A35" s="46"/>
      <c r="B35" s="49">
        <v>32301</v>
      </c>
      <c r="C35" s="45" t="s">
        <v>24</v>
      </c>
      <c r="D35" s="18">
        <v>0</v>
      </c>
      <c r="E35" s="18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113">
        <v>0</v>
      </c>
      <c r="N35" s="59">
        <v>0</v>
      </c>
      <c r="O35" s="113">
        <v>0</v>
      </c>
      <c r="P35" s="59">
        <v>0</v>
      </c>
      <c r="Q35" s="113">
        <v>0</v>
      </c>
      <c r="R35" s="61">
        <v>0</v>
      </c>
      <c r="S35" s="61">
        <f>SUM(F35+H35+J35)</f>
        <v>0</v>
      </c>
      <c r="T35" s="63">
        <v>0</v>
      </c>
    </row>
    <row r="36" spans="1:20" ht="11.25" customHeight="1" thickBot="1">
      <c r="A36" s="46"/>
      <c r="B36" s="49">
        <v>32501</v>
      </c>
      <c r="C36" s="45" t="s">
        <v>25</v>
      </c>
      <c r="D36" s="18">
        <v>0</v>
      </c>
      <c r="E36" s="18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113">
        <v>0</v>
      </c>
      <c r="N36" s="59">
        <v>0</v>
      </c>
      <c r="O36" s="113">
        <v>0</v>
      </c>
      <c r="P36" s="59">
        <v>0</v>
      </c>
      <c r="Q36" s="113">
        <v>0</v>
      </c>
      <c r="R36" s="61">
        <v>0</v>
      </c>
      <c r="S36" s="61">
        <f>SUM(F36+H36+J36)</f>
        <v>0</v>
      </c>
      <c r="T36" s="63">
        <v>0</v>
      </c>
    </row>
    <row r="37" spans="1:20" ht="15.75" customHeight="1" thickBot="1">
      <c r="A37" s="46"/>
      <c r="B37" s="49">
        <v>32701</v>
      </c>
      <c r="C37" s="45" t="s">
        <v>26</v>
      </c>
      <c r="D37" s="18">
        <v>0</v>
      </c>
      <c r="E37" s="18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113">
        <v>0</v>
      </c>
      <c r="N37" s="59">
        <v>0</v>
      </c>
      <c r="O37" s="113">
        <v>0</v>
      </c>
      <c r="P37" s="59">
        <v>0</v>
      </c>
      <c r="Q37" s="113">
        <v>0</v>
      </c>
      <c r="R37" s="61">
        <v>0</v>
      </c>
      <c r="S37" s="61">
        <f>SUM(F37+H37+J37)</f>
        <v>0</v>
      </c>
      <c r="T37" s="63">
        <v>0</v>
      </c>
    </row>
    <row r="38" spans="1:20" ht="15.75" customHeight="1" thickBot="1">
      <c r="A38" s="46"/>
      <c r="B38" s="49">
        <v>32901</v>
      </c>
      <c r="C38" s="45" t="s">
        <v>68</v>
      </c>
      <c r="D38" s="18">
        <v>0</v>
      </c>
      <c r="E38" s="18">
        <v>0</v>
      </c>
      <c r="F38" s="59">
        <v>0</v>
      </c>
      <c r="G38" s="59">
        <v>0</v>
      </c>
      <c r="H38" s="59">
        <v>0</v>
      </c>
      <c r="I38" s="59">
        <v>0</v>
      </c>
      <c r="J38" s="59"/>
      <c r="K38" s="59">
        <v>0</v>
      </c>
      <c r="L38" s="59">
        <v>0</v>
      </c>
      <c r="M38" s="113">
        <v>0</v>
      </c>
      <c r="N38" s="59">
        <v>0</v>
      </c>
      <c r="O38" s="113">
        <v>0</v>
      </c>
      <c r="P38" s="59"/>
      <c r="Q38" s="113">
        <v>0</v>
      </c>
      <c r="R38" s="61">
        <v>0</v>
      </c>
      <c r="S38" s="61">
        <f>SUM(F38+H38+J38)</f>
        <v>0</v>
      </c>
      <c r="T38" s="63">
        <v>0</v>
      </c>
    </row>
    <row r="39" spans="1:20" ht="15.75" customHeight="1" thickBot="1">
      <c r="A39" s="46"/>
      <c r="B39" s="29">
        <v>33101</v>
      </c>
      <c r="C39" s="77" t="s">
        <v>40</v>
      </c>
      <c r="D39" s="18">
        <v>200000</v>
      </c>
      <c r="E39" s="18">
        <v>200000</v>
      </c>
      <c r="F39" s="59">
        <v>9000</v>
      </c>
      <c r="G39" s="59">
        <v>0</v>
      </c>
      <c r="H39" s="59">
        <v>9000</v>
      </c>
      <c r="I39" s="59">
        <v>0</v>
      </c>
      <c r="J39" s="59">
        <v>9000</v>
      </c>
      <c r="K39" s="59">
        <v>10600</v>
      </c>
      <c r="L39" s="59">
        <v>9000</v>
      </c>
      <c r="M39" s="113">
        <v>0</v>
      </c>
      <c r="N39" s="59">
        <v>9000</v>
      </c>
      <c r="O39" s="113">
        <v>29160</v>
      </c>
      <c r="P39" s="59">
        <v>9000</v>
      </c>
      <c r="Q39" s="113">
        <v>0</v>
      </c>
      <c r="R39" s="61">
        <v>54000</v>
      </c>
      <c r="S39" s="61">
        <f>SUM(K39+M39+O39+Q39)</f>
        <v>39760</v>
      </c>
      <c r="T39" s="63">
        <f>(K39+I39+G39)/D39</f>
        <v>0.053</v>
      </c>
    </row>
    <row r="40" spans="1:20" ht="15.75" customHeight="1" thickBot="1">
      <c r="A40" s="46"/>
      <c r="B40" s="29">
        <v>33201</v>
      </c>
      <c r="C40" s="77" t="s">
        <v>69</v>
      </c>
      <c r="D40" s="18">
        <v>0</v>
      </c>
      <c r="E40" s="18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113">
        <v>0</v>
      </c>
      <c r="N40" s="59">
        <v>0</v>
      </c>
      <c r="O40" s="113">
        <v>0</v>
      </c>
      <c r="P40" s="59">
        <v>0</v>
      </c>
      <c r="Q40" s="113">
        <v>0</v>
      </c>
      <c r="R40" s="61">
        <v>0</v>
      </c>
      <c r="S40" s="61">
        <f>SUM(F40+H40+J40)</f>
        <v>0</v>
      </c>
      <c r="T40" s="63">
        <v>0</v>
      </c>
    </row>
    <row r="41" spans="1:20" ht="15.75" customHeight="1" thickBot="1">
      <c r="A41" s="46"/>
      <c r="B41" s="49">
        <v>33302</v>
      </c>
      <c r="C41" s="45" t="s">
        <v>35</v>
      </c>
      <c r="D41" s="18">
        <v>0</v>
      </c>
      <c r="E41" s="18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113">
        <v>0</v>
      </c>
      <c r="N41" s="59">
        <v>0</v>
      </c>
      <c r="O41" s="113">
        <v>0</v>
      </c>
      <c r="P41" s="59">
        <v>0</v>
      </c>
      <c r="Q41" s="113">
        <v>5000</v>
      </c>
      <c r="R41" s="61">
        <v>0</v>
      </c>
      <c r="S41" s="61">
        <v>5000</v>
      </c>
      <c r="T41" s="63">
        <v>0</v>
      </c>
    </row>
    <row r="42" spans="1:20" ht="15.75" customHeight="1" thickBot="1">
      <c r="A42" s="46"/>
      <c r="B42" s="49">
        <v>33401</v>
      </c>
      <c r="C42" s="45" t="s">
        <v>27</v>
      </c>
      <c r="D42" s="18">
        <v>0</v>
      </c>
      <c r="E42" s="18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113">
        <v>0</v>
      </c>
      <c r="N42" s="59">
        <v>0</v>
      </c>
      <c r="O42" s="113">
        <v>0</v>
      </c>
      <c r="P42" s="59">
        <v>0</v>
      </c>
      <c r="Q42" s="113">
        <v>0</v>
      </c>
      <c r="R42" s="61">
        <v>0</v>
      </c>
      <c r="S42" s="61">
        <f>SUM(F42+H42+J42)</f>
        <v>0</v>
      </c>
      <c r="T42" s="63">
        <v>0</v>
      </c>
    </row>
    <row r="43" spans="1:20" ht="15.75" customHeight="1" thickBot="1">
      <c r="A43" s="46"/>
      <c r="B43" s="49">
        <v>33603</v>
      </c>
      <c r="C43" s="45" t="s">
        <v>28</v>
      </c>
      <c r="D43" s="18">
        <v>0</v>
      </c>
      <c r="E43" s="18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113">
        <v>0</v>
      </c>
      <c r="N43" s="59">
        <v>0</v>
      </c>
      <c r="O43" s="113"/>
      <c r="P43" s="59">
        <v>0</v>
      </c>
      <c r="Q43" s="113">
        <v>0</v>
      </c>
      <c r="R43" s="61">
        <v>0</v>
      </c>
      <c r="S43" s="61">
        <f>SUM(F43+H43+J43)</f>
        <v>0</v>
      </c>
      <c r="T43" s="63">
        <v>0</v>
      </c>
    </row>
    <row r="44" spans="1:20" ht="15.75" customHeight="1" thickBot="1">
      <c r="A44" s="46"/>
      <c r="B44" s="29">
        <v>34101</v>
      </c>
      <c r="C44" s="76" t="s">
        <v>47</v>
      </c>
      <c r="D44" s="19">
        <v>15000</v>
      </c>
      <c r="E44" s="19">
        <v>15000</v>
      </c>
      <c r="F44" s="59">
        <v>1200</v>
      </c>
      <c r="G44" s="59">
        <v>0</v>
      </c>
      <c r="H44" s="59">
        <v>1200</v>
      </c>
      <c r="I44" s="59">
        <v>371.2</v>
      </c>
      <c r="J44" s="59">
        <v>1200</v>
      </c>
      <c r="K44" s="59">
        <v>396.72</v>
      </c>
      <c r="L44" s="59">
        <v>1200</v>
      </c>
      <c r="M44" s="113">
        <v>1517.29</v>
      </c>
      <c r="N44" s="59">
        <v>1200</v>
      </c>
      <c r="O44" s="113">
        <v>1917.49</v>
      </c>
      <c r="P44" s="59">
        <v>1200</v>
      </c>
      <c r="Q44" s="113">
        <v>2376.85</v>
      </c>
      <c r="R44" s="61">
        <v>7200</v>
      </c>
      <c r="S44" s="61">
        <f>SUM(I44+K44+M44+O44+Q44)</f>
        <v>6579.549999999999</v>
      </c>
      <c r="T44" s="63">
        <f>(K44+I44+G44)/D44</f>
        <v>0.05119466666666667</v>
      </c>
    </row>
    <row r="45" spans="1:20" ht="15.75" customHeight="1" thickBot="1">
      <c r="A45" s="46"/>
      <c r="B45" s="49">
        <v>34501</v>
      </c>
      <c r="C45" s="45" t="s">
        <v>29</v>
      </c>
      <c r="D45" s="19">
        <v>9000</v>
      </c>
      <c r="E45" s="19">
        <v>9000</v>
      </c>
      <c r="F45" s="59">
        <v>700</v>
      </c>
      <c r="G45" s="59">
        <v>0</v>
      </c>
      <c r="H45" s="59">
        <v>700</v>
      </c>
      <c r="I45" s="59">
        <v>0</v>
      </c>
      <c r="J45" s="59">
        <v>700</v>
      </c>
      <c r="K45" s="59">
        <v>0</v>
      </c>
      <c r="L45" s="59">
        <v>700</v>
      </c>
      <c r="M45" s="113">
        <v>0</v>
      </c>
      <c r="N45" s="59">
        <v>700</v>
      </c>
      <c r="O45" s="113">
        <v>0</v>
      </c>
      <c r="P45" s="59">
        <v>700</v>
      </c>
      <c r="Q45" s="113">
        <v>0</v>
      </c>
      <c r="R45" s="61">
        <v>4200</v>
      </c>
      <c r="S45" s="61">
        <v>0</v>
      </c>
      <c r="T45" s="63">
        <f>(K45+I45+G45)/D45</f>
        <v>0</v>
      </c>
    </row>
    <row r="46" spans="1:20" ht="15.75" customHeight="1" thickBot="1">
      <c r="A46" s="46"/>
      <c r="B46" s="49">
        <v>34701</v>
      </c>
      <c r="C46" s="45" t="s">
        <v>30</v>
      </c>
      <c r="D46" s="81">
        <v>0</v>
      </c>
      <c r="E46" s="82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113">
        <v>0</v>
      </c>
      <c r="N46" s="59">
        <v>0</v>
      </c>
      <c r="O46" s="113">
        <v>0</v>
      </c>
      <c r="P46" s="59">
        <v>0</v>
      </c>
      <c r="Q46" s="113">
        <v>0</v>
      </c>
      <c r="R46" s="61">
        <v>0</v>
      </c>
      <c r="S46" s="61">
        <f>SUM(F46+H46+J46)</f>
        <v>0</v>
      </c>
      <c r="T46" s="63">
        <v>0</v>
      </c>
    </row>
    <row r="47" spans="1:20" ht="15.75" customHeight="1" thickBot="1">
      <c r="A47" s="46"/>
      <c r="B47" s="49">
        <v>35101</v>
      </c>
      <c r="C47" s="45" t="s">
        <v>31</v>
      </c>
      <c r="D47" s="81">
        <v>0</v>
      </c>
      <c r="E47" s="82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113">
        <v>0</v>
      </c>
      <c r="N47" s="59">
        <v>0</v>
      </c>
      <c r="O47" s="113">
        <v>0</v>
      </c>
      <c r="P47" s="59">
        <v>0</v>
      </c>
      <c r="Q47" s="113">
        <v>0</v>
      </c>
      <c r="R47" s="61">
        <v>0</v>
      </c>
      <c r="S47" s="61">
        <f>SUM(F47+H47+J47)</f>
        <v>0</v>
      </c>
      <c r="T47" s="63">
        <v>0</v>
      </c>
    </row>
    <row r="48" spans="1:20" ht="15.75" customHeight="1" thickBot="1">
      <c r="A48" s="46"/>
      <c r="B48" s="29">
        <v>35201</v>
      </c>
      <c r="C48" s="76" t="s">
        <v>54</v>
      </c>
      <c r="D48" s="19">
        <v>3500</v>
      </c>
      <c r="E48" s="19">
        <v>3500</v>
      </c>
      <c r="F48" s="59">
        <v>200</v>
      </c>
      <c r="G48" s="59">
        <v>0</v>
      </c>
      <c r="H48" s="59">
        <v>200</v>
      </c>
      <c r="I48" s="59"/>
      <c r="J48" s="59">
        <v>200</v>
      </c>
      <c r="K48" s="59">
        <v>0</v>
      </c>
      <c r="L48" s="59">
        <v>200</v>
      </c>
      <c r="M48" s="113">
        <v>0</v>
      </c>
      <c r="N48" s="59">
        <v>200</v>
      </c>
      <c r="O48" s="113">
        <v>0</v>
      </c>
      <c r="P48" s="59">
        <v>200</v>
      </c>
      <c r="Q48" s="113">
        <v>0</v>
      </c>
      <c r="R48" s="61">
        <v>1200</v>
      </c>
      <c r="S48" s="61">
        <v>0</v>
      </c>
      <c r="T48" s="63">
        <f>(K48+I48+G48)/D48</f>
        <v>0</v>
      </c>
    </row>
    <row r="49" spans="1:20" ht="15.75" customHeight="1" thickBot="1">
      <c r="A49" s="46"/>
      <c r="B49" s="49">
        <v>35301</v>
      </c>
      <c r="C49" s="45" t="s">
        <v>32</v>
      </c>
      <c r="D49" s="20">
        <v>0</v>
      </c>
      <c r="E49" s="20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113">
        <v>0</v>
      </c>
      <c r="N49" s="59">
        <v>0</v>
      </c>
      <c r="O49" s="113">
        <v>0</v>
      </c>
      <c r="P49" s="59">
        <v>0</v>
      </c>
      <c r="Q49" s="113">
        <v>0</v>
      </c>
      <c r="R49" s="61">
        <v>0</v>
      </c>
      <c r="S49" s="61">
        <f>SUM(F49+H49+J49)</f>
        <v>0</v>
      </c>
      <c r="T49" s="63">
        <v>0</v>
      </c>
    </row>
    <row r="50" spans="1:20" ht="15.75" customHeight="1" thickBot="1">
      <c r="A50" s="46"/>
      <c r="B50" s="29">
        <v>35302</v>
      </c>
      <c r="C50" s="76" t="s">
        <v>55</v>
      </c>
      <c r="D50" s="19">
        <v>6000</v>
      </c>
      <c r="E50" s="19">
        <v>6000</v>
      </c>
      <c r="F50" s="59">
        <v>400</v>
      </c>
      <c r="G50" s="59">
        <v>0</v>
      </c>
      <c r="H50" s="59">
        <v>400</v>
      </c>
      <c r="I50" s="59">
        <v>0</v>
      </c>
      <c r="J50" s="59">
        <v>400</v>
      </c>
      <c r="K50" s="59">
        <v>0</v>
      </c>
      <c r="L50" s="59">
        <v>400</v>
      </c>
      <c r="M50" s="113">
        <v>0</v>
      </c>
      <c r="N50" s="59">
        <v>400</v>
      </c>
      <c r="O50" s="113">
        <v>150</v>
      </c>
      <c r="P50" s="59">
        <v>400</v>
      </c>
      <c r="Q50" s="113">
        <v>150</v>
      </c>
      <c r="R50" s="61">
        <v>2400</v>
      </c>
      <c r="S50" s="61">
        <f>SUM(O50+Q50)</f>
        <v>300</v>
      </c>
      <c r="T50" s="63">
        <f>(K50+I50+G50)/D50</f>
        <v>0</v>
      </c>
    </row>
    <row r="51" spans="1:20" ht="15.75" customHeight="1" thickBot="1">
      <c r="A51" s="46"/>
      <c r="B51" s="29">
        <v>35501</v>
      </c>
      <c r="C51" s="76" t="s">
        <v>56</v>
      </c>
      <c r="D51" s="19">
        <v>20000</v>
      </c>
      <c r="E51" s="19">
        <v>20000</v>
      </c>
      <c r="F51" s="59">
        <v>1000</v>
      </c>
      <c r="G51" s="59">
        <v>0</v>
      </c>
      <c r="H51" s="59">
        <v>1000</v>
      </c>
      <c r="I51" s="59"/>
      <c r="J51" s="59">
        <v>1000</v>
      </c>
      <c r="K51" s="59">
        <v>0</v>
      </c>
      <c r="L51" s="59">
        <v>1000</v>
      </c>
      <c r="M51" s="113">
        <v>0</v>
      </c>
      <c r="N51" s="59">
        <v>1000</v>
      </c>
      <c r="O51" s="113">
        <v>0</v>
      </c>
      <c r="P51" s="59">
        <v>1000</v>
      </c>
      <c r="Q51" s="113">
        <v>4476.71</v>
      </c>
      <c r="R51" s="61">
        <v>6000</v>
      </c>
      <c r="S51" s="61">
        <f>SUM(O51+Q51)</f>
        <v>4476.71</v>
      </c>
      <c r="T51" s="63">
        <f>(K51+I51+G51)/D51</f>
        <v>0</v>
      </c>
    </row>
    <row r="52" spans="1:20" ht="24" customHeight="1" thickBot="1">
      <c r="A52" s="46"/>
      <c r="B52" s="29">
        <v>36101</v>
      </c>
      <c r="C52" s="76" t="s">
        <v>70</v>
      </c>
      <c r="D52" s="19">
        <v>0</v>
      </c>
      <c r="E52" s="1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113">
        <v>0</v>
      </c>
      <c r="N52" s="59">
        <v>0</v>
      </c>
      <c r="O52" s="113">
        <v>0</v>
      </c>
      <c r="P52" s="59">
        <v>0</v>
      </c>
      <c r="Q52" s="113">
        <v>0</v>
      </c>
      <c r="R52" s="61">
        <v>0</v>
      </c>
      <c r="S52" s="61">
        <f>SUM(F52+H52+J52)</f>
        <v>0</v>
      </c>
      <c r="T52" s="63">
        <v>0</v>
      </c>
    </row>
    <row r="53" spans="1:20" ht="24" customHeight="1" thickBot="1">
      <c r="A53" s="46"/>
      <c r="B53" s="29">
        <v>36301</v>
      </c>
      <c r="C53" s="76" t="s">
        <v>57</v>
      </c>
      <c r="D53" s="19">
        <v>0</v>
      </c>
      <c r="E53" s="19">
        <v>0</v>
      </c>
      <c r="F53" s="59">
        <v>0</v>
      </c>
      <c r="G53" s="59">
        <v>0</v>
      </c>
      <c r="H53" s="59">
        <v>0</v>
      </c>
      <c r="I53" s="59"/>
      <c r="J53" s="59">
        <v>0</v>
      </c>
      <c r="K53" s="59"/>
      <c r="L53" s="59">
        <v>0</v>
      </c>
      <c r="M53" s="113">
        <v>0</v>
      </c>
      <c r="N53" s="59">
        <v>0</v>
      </c>
      <c r="O53" s="113">
        <v>0</v>
      </c>
      <c r="P53" s="59">
        <v>0</v>
      </c>
      <c r="Q53" s="113">
        <v>0</v>
      </c>
      <c r="R53" s="61">
        <v>0</v>
      </c>
      <c r="S53" s="61">
        <f>SUM(F53+H53+J53)</f>
        <v>0</v>
      </c>
      <c r="T53" s="63">
        <v>0</v>
      </c>
    </row>
    <row r="54" spans="1:20" ht="15.75" customHeight="1" thickBot="1">
      <c r="A54" s="46"/>
      <c r="B54" s="29">
        <v>37101</v>
      </c>
      <c r="C54" s="76" t="s">
        <v>53</v>
      </c>
      <c r="D54" s="19">
        <v>121000</v>
      </c>
      <c r="E54" s="19">
        <v>121000</v>
      </c>
      <c r="F54" s="59">
        <v>4000</v>
      </c>
      <c r="G54" s="59">
        <v>0</v>
      </c>
      <c r="H54" s="59">
        <v>4000</v>
      </c>
      <c r="I54" s="59">
        <v>0</v>
      </c>
      <c r="J54" s="59">
        <v>4000</v>
      </c>
      <c r="K54" s="59">
        <v>0</v>
      </c>
      <c r="L54" s="59">
        <v>4000</v>
      </c>
      <c r="M54" s="113">
        <v>0</v>
      </c>
      <c r="N54" s="59">
        <v>4000</v>
      </c>
      <c r="O54" s="113">
        <v>0</v>
      </c>
      <c r="P54" s="59">
        <v>4000</v>
      </c>
      <c r="Q54" s="113">
        <v>13258</v>
      </c>
      <c r="R54" s="61">
        <v>24000</v>
      </c>
      <c r="S54" s="61">
        <f>SUM(K54+M54+Q54)</f>
        <v>13258</v>
      </c>
      <c r="T54" s="63">
        <f>(K54+I54+G54)/D54</f>
        <v>0</v>
      </c>
    </row>
    <row r="55" spans="1:20" ht="15.75" customHeight="1" thickBot="1">
      <c r="A55" s="46"/>
      <c r="B55" s="29">
        <v>37201</v>
      </c>
      <c r="C55" s="76" t="s">
        <v>71</v>
      </c>
      <c r="D55" s="19">
        <v>10000</v>
      </c>
      <c r="E55" s="19">
        <v>10000</v>
      </c>
      <c r="F55" s="59">
        <v>800</v>
      </c>
      <c r="G55" s="59">
        <v>0</v>
      </c>
      <c r="H55" s="59">
        <v>800</v>
      </c>
      <c r="I55" s="59">
        <v>0</v>
      </c>
      <c r="J55" s="59">
        <v>800</v>
      </c>
      <c r="K55" s="59">
        <v>894</v>
      </c>
      <c r="L55" s="59">
        <v>800</v>
      </c>
      <c r="M55" s="59">
        <v>0</v>
      </c>
      <c r="N55" s="59">
        <v>800</v>
      </c>
      <c r="O55" s="59">
        <v>0</v>
      </c>
      <c r="P55" s="59">
        <v>800</v>
      </c>
      <c r="Q55" s="59">
        <v>0</v>
      </c>
      <c r="R55" s="56">
        <v>4800</v>
      </c>
      <c r="S55" s="56">
        <f>SUM(K55+M55+Q55)</f>
        <v>894</v>
      </c>
      <c r="T55" s="63">
        <f>(K55+I55+G55)/D55</f>
        <v>0.0894</v>
      </c>
    </row>
    <row r="56" spans="1:20" ht="15.75" customHeight="1" thickBot="1">
      <c r="A56" s="46"/>
      <c r="B56" s="29">
        <v>37501</v>
      </c>
      <c r="C56" s="76" t="s">
        <v>52</v>
      </c>
      <c r="D56" s="19">
        <v>73000</v>
      </c>
      <c r="E56" s="19">
        <v>73000</v>
      </c>
      <c r="F56" s="59">
        <v>2500</v>
      </c>
      <c r="G56" s="59">
        <v>0</v>
      </c>
      <c r="H56" s="59">
        <v>2500</v>
      </c>
      <c r="I56" s="59">
        <v>0</v>
      </c>
      <c r="J56" s="59">
        <v>2500</v>
      </c>
      <c r="K56" s="59">
        <v>4800</v>
      </c>
      <c r="L56" s="59">
        <v>2500</v>
      </c>
      <c r="M56" s="59">
        <v>2000</v>
      </c>
      <c r="N56" s="59">
        <v>2500</v>
      </c>
      <c r="O56" s="59">
        <v>4000</v>
      </c>
      <c r="P56" s="59">
        <v>2500</v>
      </c>
      <c r="Q56" s="59">
        <v>4300</v>
      </c>
      <c r="R56" s="56">
        <v>15000</v>
      </c>
      <c r="S56" s="56">
        <f>SUM(K56+M56+O56+Q56)</f>
        <v>15100</v>
      </c>
      <c r="T56" s="63">
        <f>(K56+I56+G56)/D56</f>
        <v>0.06575342465753424</v>
      </c>
    </row>
    <row r="57" spans="1:20" s="31" customFormat="1" ht="15.75" customHeight="1" thickBot="1">
      <c r="A57" s="47"/>
      <c r="B57" s="34">
        <v>37502</v>
      </c>
      <c r="C57" s="77" t="s">
        <v>51</v>
      </c>
      <c r="D57" s="19">
        <v>20000</v>
      </c>
      <c r="E57" s="19">
        <v>20000</v>
      </c>
      <c r="F57" s="59">
        <v>1500</v>
      </c>
      <c r="G57" s="59">
        <v>0</v>
      </c>
      <c r="H57" s="59">
        <v>1500</v>
      </c>
      <c r="I57" s="59">
        <v>0</v>
      </c>
      <c r="J57" s="59">
        <v>1500</v>
      </c>
      <c r="K57" s="59">
        <v>1500</v>
      </c>
      <c r="L57" s="59">
        <v>1500</v>
      </c>
      <c r="M57" s="59">
        <v>0</v>
      </c>
      <c r="N57" s="59">
        <v>1500</v>
      </c>
      <c r="O57" s="59">
        <v>0</v>
      </c>
      <c r="P57" s="59">
        <v>1500</v>
      </c>
      <c r="Q57" s="59">
        <v>0</v>
      </c>
      <c r="R57" s="56">
        <v>9000</v>
      </c>
      <c r="S57" s="56">
        <v>0</v>
      </c>
      <c r="T57" s="63">
        <f>(K57+I57+G57)/D57</f>
        <v>0.075</v>
      </c>
    </row>
    <row r="58" spans="1:20" ht="15.75" customHeight="1" thickBot="1">
      <c r="A58" s="46"/>
      <c r="B58" s="29">
        <v>37501</v>
      </c>
      <c r="C58" s="76" t="s">
        <v>62</v>
      </c>
      <c r="D58" s="19">
        <v>0</v>
      </c>
      <c r="E58" s="1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6">
        <v>0</v>
      </c>
      <c r="S58" s="56">
        <f>SUM(F58+H58+J58)</f>
        <v>0</v>
      </c>
      <c r="T58" s="63">
        <v>0</v>
      </c>
    </row>
    <row r="59" spans="1:20" ht="15.75" customHeight="1" thickBot="1">
      <c r="A59" s="46"/>
      <c r="B59" s="29">
        <v>37801</v>
      </c>
      <c r="C59" s="76" t="s">
        <v>63</v>
      </c>
      <c r="D59" s="19">
        <v>0</v>
      </c>
      <c r="E59" s="19">
        <v>0</v>
      </c>
      <c r="F59" s="59">
        <v>0</v>
      </c>
      <c r="G59" s="59">
        <v>0</v>
      </c>
      <c r="H59" s="59"/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6">
        <v>0</v>
      </c>
      <c r="S59" s="56">
        <v>0</v>
      </c>
      <c r="T59" s="63">
        <v>0</v>
      </c>
    </row>
    <row r="60" spans="1:20" ht="15.75" customHeight="1" thickBot="1">
      <c r="A60" s="46"/>
      <c r="B60" s="29">
        <v>37901</v>
      </c>
      <c r="C60" s="76" t="s">
        <v>50</v>
      </c>
      <c r="D60" s="19">
        <v>15000</v>
      </c>
      <c r="E60" s="19">
        <v>15000</v>
      </c>
      <c r="F60" s="59">
        <v>700</v>
      </c>
      <c r="G60" s="59">
        <v>0</v>
      </c>
      <c r="H60" s="59">
        <v>700</v>
      </c>
      <c r="I60" s="59">
        <v>0</v>
      </c>
      <c r="J60" s="59">
        <v>700</v>
      </c>
      <c r="K60" s="59">
        <v>0</v>
      </c>
      <c r="L60" s="59">
        <v>700</v>
      </c>
      <c r="M60" s="59">
        <v>0</v>
      </c>
      <c r="N60" s="59">
        <v>700</v>
      </c>
      <c r="O60" s="59">
        <v>0</v>
      </c>
      <c r="P60" s="59">
        <v>700</v>
      </c>
      <c r="Q60" s="59">
        <v>0</v>
      </c>
      <c r="R60" s="56">
        <v>4200</v>
      </c>
      <c r="S60" s="56">
        <v>0</v>
      </c>
      <c r="T60" s="63">
        <f>(K60+I60+G60)/D60</f>
        <v>0</v>
      </c>
    </row>
    <row r="61" spans="1:20" ht="15.75" customHeight="1" thickBot="1">
      <c r="A61" s="46"/>
      <c r="B61" s="29">
        <v>38101</v>
      </c>
      <c r="C61" s="76" t="s">
        <v>58</v>
      </c>
      <c r="D61" s="19">
        <v>0</v>
      </c>
      <c r="E61" s="1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6">
        <v>0</v>
      </c>
      <c r="S61" s="56">
        <f>SUM(F61+H61+J61)</f>
        <v>0</v>
      </c>
      <c r="T61" s="63">
        <v>0</v>
      </c>
    </row>
    <row r="62" spans="1:20" ht="15.75" customHeight="1" thickBot="1">
      <c r="A62" s="46"/>
      <c r="B62" s="29">
        <v>38201</v>
      </c>
      <c r="C62" s="76" t="s">
        <v>59</v>
      </c>
      <c r="D62" s="19">
        <v>0</v>
      </c>
      <c r="E62" s="1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6">
        <v>0</v>
      </c>
      <c r="S62" s="56">
        <f>SUM(F62+H62+J62)</f>
        <v>0</v>
      </c>
      <c r="T62" s="63">
        <v>0</v>
      </c>
    </row>
    <row r="63" spans="1:20" ht="15.75" customHeight="1" thickBot="1">
      <c r="A63" s="46"/>
      <c r="B63" s="29">
        <v>38301</v>
      </c>
      <c r="C63" s="76" t="s">
        <v>60</v>
      </c>
      <c r="D63" s="19">
        <v>41000</v>
      </c>
      <c r="E63" s="19">
        <v>41000</v>
      </c>
      <c r="F63" s="59">
        <v>2300</v>
      </c>
      <c r="G63" s="59">
        <v>0</v>
      </c>
      <c r="H63" s="59">
        <v>2300</v>
      </c>
      <c r="I63" s="59">
        <v>0</v>
      </c>
      <c r="J63" s="59">
        <v>2300</v>
      </c>
      <c r="K63" s="59">
        <v>12874</v>
      </c>
      <c r="L63" s="59">
        <v>2300</v>
      </c>
      <c r="M63" s="59">
        <v>0</v>
      </c>
      <c r="N63" s="59">
        <v>2300</v>
      </c>
      <c r="O63" s="59">
        <v>13920</v>
      </c>
      <c r="P63" s="59">
        <v>2300</v>
      </c>
      <c r="Q63" s="59">
        <v>22520</v>
      </c>
      <c r="R63" s="56">
        <v>13800</v>
      </c>
      <c r="S63" s="56">
        <f>SUM(K63+O63+Q63)</f>
        <v>49314</v>
      </c>
      <c r="T63" s="63">
        <f>(K63+I63+G63)/D63</f>
        <v>0.314</v>
      </c>
    </row>
    <row r="64" spans="1:20" ht="15.75" customHeight="1" thickBot="1">
      <c r="A64" s="46"/>
      <c r="B64" s="29">
        <v>38501</v>
      </c>
      <c r="C64" s="76" t="s">
        <v>49</v>
      </c>
      <c r="D64" s="19">
        <v>0</v>
      </c>
      <c r="E64" s="1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6">
        <v>0</v>
      </c>
      <c r="S64" s="56">
        <f>SUM(F64+H64+J64)</f>
        <v>0</v>
      </c>
      <c r="T64" s="63">
        <v>0</v>
      </c>
    </row>
    <row r="65" spans="1:20" ht="15.75" customHeight="1" thickBot="1">
      <c r="A65" s="46"/>
      <c r="B65" s="29">
        <v>39201</v>
      </c>
      <c r="C65" s="76" t="s">
        <v>48</v>
      </c>
      <c r="D65" s="19">
        <v>3000</v>
      </c>
      <c r="E65" s="19">
        <v>3000</v>
      </c>
      <c r="F65" s="59">
        <v>100</v>
      </c>
      <c r="G65" s="59">
        <v>0</v>
      </c>
      <c r="H65" s="59">
        <v>100</v>
      </c>
      <c r="I65" s="59">
        <v>0</v>
      </c>
      <c r="J65" s="59">
        <v>100</v>
      </c>
      <c r="K65" s="59">
        <v>0</v>
      </c>
      <c r="L65" s="59">
        <v>100</v>
      </c>
      <c r="M65" s="59">
        <v>0</v>
      </c>
      <c r="N65" s="59">
        <v>100</v>
      </c>
      <c r="O65" s="59">
        <v>0</v>
      </c>
      <c r="P65" s="59">
        <v>100</v>
      </c>
      <c r="Q65" s="59">
        <v>0</v>
      </c>
      <c r="R65" s="56">
        <v>600</v>
      </c>
      <c r="S65" s="56">
        <v>0</v>
      </c>
      <c r="T65" s="63">
        <f>(K65+I65+G65)/D65</f>
        <v>0</v>
      </c>
    </row>
    <row r="66" spans="1:20" ht="15.75" customHeight="1" thickBot="1">
      <c r="A66" s="48"/>
      <c r="B66" s="30">
        <v>39501</v>
      </c>
      <c r="C66" s="71" t="s">
        <v>38</v>
      </c>
      <c r="D66" s="17">
        <v>0</v>
      </c>
      <c r="E66" s="17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106</v>
      </c>
      <c r="R66" s="56">
        <v>0</v>
      </c>
      <c r="S66" s="56">
        <f>SUM(O66+Q66)</f>
        <v>106</v>
      </c>
      <c r="T66" s="63">
        <v>0</v>
      </c>
    </row>
    <row r="67" spans="1:20" ht="15.75" customHeight="1" thickBot="1">
      <c r="A67" s="8">
        <v>4000</v>
      </c>
      <c r="B67" s="21"/>
      <c r="C67" s="75" t="s">
        <v>36</v>
      </c>
      <c r="D67" s="10">
        <f aca="true" t="shared" si="2" ref="D67:P67">+D68</f>
        <v>0</v>
      </c>
      <c r="E67" s="10">
        <f t="shared" si="2"/>
        <v>0</v>
      </c>
      <c r="F67" s="22">
        <f t="shared" si="2"/>
        <v>0</v>
      </c>
      <c r="G67" s="22">
        <f t="shared" si="2"/>
        <v>0</v>
      </c>
      <c r="H67" s="22">
        <f t="shared" si="2"/>
        <v>0</v>
      </c>
      <c r="I67" s="22">
        <v>0</v>
      </c>
      <c r="J67" s="22">
        <f t="shared" si="2"/>
        <v>0</v>
      </c>
      <c r="K67" s="28">
        <v>0</v>
      </c>
      <c r="L67" s="22">
        <f t="shared" si="2"/>
        <v>0</v>
      </c>
      <c r="M67" s="28">
        <v>0</v>
      </c>
      <c r="N67" s="22">
        <f t="shared" si="2"/>
        <v>0</v>
      </c>
      <c r="O67" s="28">
        <v>0</v>
      </c>
      <c r="P67" s="22">
        <f t="shared" si="2"/>
        <v>0</v>
      </c>
      <c r="Q67" s="28">
        <v>0</v>
      </c>
      <c r="R67" s="56">
        <v>0</v>
      </c>
      <c r="S67" s="56">
        <f>SUM(F67:K67)</f>
        <v>0</v>
      </c>
      <c r="T67" s="11"/>
    </row>
    <row r="68" spans="1:20" ht="15.75" customHeight="1" thickBot="1">
      <c r="A68" s="13"/>
      <c r="B68" s="30">
        <v>43301</v>
      </c>
      <c r="C68" s="71" t="s">
        <v>37</v>
      </c>
      <c r="D68" s="23">
        <v>0</v>
      </c>
      <c r="E68" s="2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2">
        <v>0</v>
      </c>
      <c r="N68" s="53">
        <v>0</v>
      </c>
      <c r="O68" s="52">
        <v>0</v>
      </c>
      <c r="P68" s="53">
        <v>0</v>
      </c>
      <c r="Q68" s="52">
        <v>0</v>
      </c>
      <c r="R68" s="55">
        <v>0</v>
      </c>
      <c r="S68" s="55">
        <f>SUM(F68:K68)</f>
        <v>0</v>
      </c>
      <c r="T68" s="63">
        <v>0</v>
      </c>
    </row>
    <row r="69" spans="1:20" ht="15.75" customHeight="1" thickBot="1">
      <c r="A69" s="8">
        <v>5000</v>
      </c>
      <c r="B69" s="9"/>
      <c r="C69" s="78" t="s">
        <v>6</v>
      </c>
      <c r="D69" s="16">
        <f>SUM(D70:D72)</f>
        <v>7500</v>
      </c>
      <c r="E69" s="16">
        <f>SUM(E70:E72)</f>
        <v>7500</v>
      </c>
      <c r="F69" s="10">
        <f>SUM(F70:F72)</f>
        <v>500</v>
      </c>
      <c r="G69" s="10">
        <f>+G72</f>
        <v>0</v>
      </c>
      <c r="H69" s="10">
        <f>SUM(H70:H72)</f>
        <v>500</v>
      </c>
      <c r="I69" s="10"/>
      <c r="J69" s="22">
        <f>SUM(J70:J72)</f>
        <v>500</v>
      </c>
      <c r="K69" s="28">
        <v>0</v>
      </c>
      <c r="L69" s="10">
        <f>SUM(L70:L72)</f>
        <v>500</v>
      </c>
      <c r="M69" s="28"/>
      <c r="N69" s="10">
        <f>SUM(N70:N72)</f>
        <v>500</v>
      </c>
      <c r="O69" s="28">
        <v>0</v>
      </c>
      <c r="P69" s="22">
        <f>SUM(P70:P72)</f>
        <v>500</v>
      </c>
      <c r="Q69" s="28">
        <v>0</v>
      </c>
      <c r="R69" s="57">
        <v>0</v>
      </c>
      <c r="S69" s="57">
        <v>0</v>
      </c>
      <c r="T69" s="11"/>
    </row>
    <row r="70" spans="1:20" s="31" customFormat="1" ht="15.75" customHeight="1" thickBot="1">
      <c r="A70" s="39"/>
      <c r="B70" s="44">
        <v>51101</v>
      </c>
      <c r="C70" s="72" t="s">
        <v>61</v>
      </c>
      <c r="D70" s="24">
        <v>7500</v>
      </c>
      <c r="E70" s="24">
        <v>7500</v>
      </c>
      <c r="F70" s="11">
        <v>500</v>
      </c>
      <c r="G70" s="52">
        <v>0</v>
      </c>
      <c r="H70" s="52">
        <v>500</v>
      </c>
      <c r="I70" s="52">
        <v>0</v>
      </c>
      <c r="J70" s="52">
        <v>500</v>
      </c>
      <c r="K70" s="52">
        <v>0</v>
      </c>
      <c r="L70" s="11">
        <v>500</v>
      </c>
      <c r="M70" s="52">
        <v>0</v>
      </c>
      <c r="N70" s="52">
        <v>500</v>
      </c>
      <c r="O70" s="52">
        <v>0</v>
      </c>
      <c r="P70" s="52">
        <v>500</v>
      </c>
      <c r="Q70" s="52">
        <v>0</v>
      </c>
      <c r="R70" s="57">
        <v>0</v>
      </c>
      <c r="S70" s="57">
        <v>0</v>
      </c>
      <c r="T70" s="64">
        <f>(G70+I70+K70)/D70</f>
        <v>0</v>
      </c>
    </row>
    <row r="71" spans="1:20" s="31" customFormat="1" ht="15.75" customHeight="1" thickBot="1">
      <c r="A71" s="39"/>
      <c r="B71" s="33">
        <v>51501</v>
      </c>
      <c r="C71" s="79" t="s">
        <v>72</v>
      </c>
      <c r="D71" s="40"/>
      <c r="E71" s="40"/>
      <c r="F71" s="41"/>
      <c r="G71" s="41"/>
      <c r="H71" s="41"/>
      <c r="I71" s="41"/>
      <c r="J71" s="42"/>
      <c r="K71" s="43"/>
      <c r="L71" s="41"/>
      <c r="M71" s="43">
        <v>0</v>
      </c>
      <c r="N71" s="41"/>
      <c r="O71" s="43">
        <v>0</v>
      </c>
      <c r="P71" s="42"/>
      <c r="Q71" s="43">
        <v>0</v>
      </c>
      <c r="R71" s="57">
        <v>0</v>
      </c>
      <c r="S71" s="57">
        <f>SUM(F71+H71+J71)</f>
        <v>0</v>
      </c>
      <c r="T71" s="35"/>
    </row>
    <row r="72" spans="1:20" ht="15.75" customHeight="1" thickBot="1">
      <c r="A72" s="13"/>
      <c r="B72" s="69">
        <v>52101</v>
      </c>
      <c r="C72" s="80" t="s">
        <v>61</v>
      </c>
      <c r="D72" s="23">
        <v>0</v>
      </c>
      <c r="E72" s="23">
        <v>0</v>
      </c>
      <c r="F72" s="14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14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68">
        <v>0</v>
      </c>
      <c r="S72" s="68">
        <f>SUM(F72+H72+J72)</f>
        <v>0</v>
      </c>
      <c r="T72" s="65">
        <v>0</v>
      </c>
    </row>
    <row r="73" spans="1:19" ht="15" customHeight="1">
      <c r="A73" s="25"/>
      <c r="B73" s="36"/>
      <c r="C73" s="32"/>
      <c r="D73" s="4"/>
      <c r="E73" s="25"/>
      <c r="F73" s="37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67"/>
    </row>
    <row r="74" spans="2:5" ht="15" customHeight="1">
      <c r="B74" s="25"/>
      <c r="C74" s="25"/>
      <c r="D74" s="4"/>
      <c r="E74" s="4"/>
    </row>
    <row r="75" spans="2:9" ht="15" customHeight="1">
      <c r="B75" s="25"/>
      <c r="C75" s="25"/>
      <c r="D75" s="4"/>
      <c r="E75" s="4"/>
      <c r="H75" s="27"/>
      <c r="I75" s="27"/>
    </row>
    <row r="76" spans="2:5" ht="15" customHeight="1">
      <c r="B76" s="25"/>
      <c r="C76" s="25"/>
      <c r="D76" s="4"/>
      <c r="E76" s="4"/>
    </row>
    <row r="77" spans="2:5" ht="15" customHeight="1">
      <c r="B77" s="25"/>
      <c r="C77" s="25"/>
      <c r="D77" s="4"/>
      <c r="E77" s="4"/>
    </row>
    <row r="78" spans="2:5" ht="15" customHeight="1">
      <c r="B78" s="25"/>
      <c r="C78" s="25"/>
      <c r="D78" s="4"/>
      <c r="E78" s="4"/>
    </row>
    <row r="79" spans="2:5" ht="15" customHeight="1">
      <c r="B79" s="25"/>
      <c r="C79" s="25"/>
      <c r="D79" s="4"/>
      <c r="E79" s="4"/>
    </row>
    <row r="80" spans="2:5" ht="15" customHeight="1">
      <c r="B80" s="25"/>
      <c r="C80" s="25"/>
      <c r="D80" s="4"/>
      <c r="E80" s="4"/>
    </row>
    <row r="81" spans="2:5" ht="15" customHeight="1">
      <c r="B81" s="25"/>
      <c r="C81" s="26"/>
      <c r="D81" s="4"/>
      <c r="E81" s="4"/>
    </row>
    <row r="82" spans="2:5" ht="15" customHeight="1">
      <c r="B82" s="25"/>
      <c r="C82" s="25"/>
      <c r="D82" s="4"/>
      <c r="E82" s="4"/>
    </row>
    <row r="83" spans="2:5" ht="15" customHeight="1">
      <c r="B83" s="25"/>
      <c r="C83" s="25"/>
      <c r="D83" s="4"/>
      <c r="E83" s="4"/>
    </row>
    <row r="84" spans="2:5" ht="15" customHeight="1">
      <c r="B84" s="25"/>
      <c r="C84" s="25"/>
      <c r="D84" s="4"/>
      <c r="E84" s="4"/>
    </row>
  </sheetData>
  <sheetProtection/>
  <mergeCells count="13">
    <mergeCell ref="S6:S8"/>
    <mergeCell ref="J7:J8"/>
    <mergeCell ref="K7:K8"/>
    <mergeCell ref="R6:R8"/>
    <mergeCell ref="C7:C8"/>
    <mergeCell ref="D7:D8"/>
    <mergeCell ref="E7:E8"/>
    <mergeCell ref="D6:E6"/>
    <mergeCell ref="F7:F8"/>
    <mergeCell ref="F6:K6"/>
    <mergeCell ref="H7:H8"/>
    <mergeCell ref="G7:G8"/>
    <mergeCell ref="I7:I8"/>
  </mergeCells>
  <printOptions horizontalCentered="1"/>
  <pageMargins left="0.35433070866141736" right="0.4" top="0.5511811023622047" bottom="1.5748031496062993" header="0.31496062992125984" footer="1.5748031496062993"/>
  <pageSetup fitToWidth="0" fitToHeight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www.intercambiosvirtuales.org</dc:creator>
  <cp:keywords/>
  <dc:description/>
  <cp:lastModifiedBy>Administrosidad</cp:lastModifiedBy>
  <cp:lastPrinted>2014-07-25T22:07:11Z</cp:lastPrinted>
  <dcterms:created xsi:type="dcterms:W3CDTF">2011-03-23T20:46:13Z</dcterms:created>
  <dcterms:modified xsi:type="dcterms:W3CDTF">2014-10-01T20:50:01Z</dcterms:modified>
  <cp:category/>
  <cp:version/>
  <cp:contentType/>
  <cp:contentStatus/>
</cp:coreProperties>
</file>