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5215" windowHeight="12300" activeTab="1"/>
  </bookViews>
  <sheets>
    <sheet name="POA 2012" sheetId="1" r:id="rId1"/>
    <sheet name="EVTOP 01" sheetId="2" r:id="rId2"/>
    <sheet name="EVTOP 02" sheetId="3" r:id="rId3"/>
    <sheet name="ANEXO " sheetId="4" r:id="rId4"/>
    <sheet name="EVTOP 03" sheetId="5" r:id="rId5"/>
    <sheet name="EVTOP-03 AV." sheetId="6" r:id="rId6"/>
  </sheets>
  <definedNames/>
  <calcPr fullCalcOnLoad="1"/>
</workbook>
</file>

<file path=xl/sharedStrings.xml><?xml version="1.0" encoding="utf-8"?>
<sst xmlns="http://schemas.openxmlformats.org/spreadsheetml/2006/main" count="582" uniqueCount="244">
  <si>
    <t>CONSEJO ESTATAL DE CIENCIA Y TECNOLOGIA</t>
  </si>
  <si>
    <t>SISTEMA ESTATAL DE EVALUACIÓN</t>
  </si>
  <si>
    <t>ORGANISMO: CONSEJO ESTATAL DE CIENCIA Y TECNOLOGIA</t>
  </si>
  <si>
    <t/>
  </si>
  <si>
    <t>CLAVE NEP ORGANISMO</t>
  </si>
  <si>
    <t>DESCRIPCION</t>
  </si>
  <si>
    <t>UNIDAD DE MEDIDA</t>
  </si>
  <si>
    <t>ORIGINAL ANUAL</t>
  </si>
  <si>
    <t>MODIF. ANUAL</t>
  </si>
  <si>
    <t>CALENDARIO</t>
  </si>
  <si>
    <t>DEP</t>
  </si>
  <si>
    <t>UR</t>
  </si>
  <si>
    <t>FIN</t>
  </si>
  <si>
    <t>FUN</t>
  </si>
  <si>
    <t>SUBF</t>
  </si>
  <si>
    <t>ER</t>
  </si>
  <si>
    <t>PROGR</t>
  </si>
  <si>
    <t>A/P</t>
  </si>
  <si>
    <t>I</t>
  </si>
  <si>
    <t>II</t>
  </si>
  <si>
    <t>III</t>
  </si>
  <si>
    <t>IV</t>
  </si>
  <si>
    <t>01</t>
  </si>
  <si>
    <t>SECRETARIA DE ECONOMIA</t>
  </si>
  <si>
    <t>DESARROLLO ECONOMICO</t>
  </si>
  <si>
    <t>INVESTIGACION Y DESARROLLO RELACIONADO CON ASUNTOS ECONOMICOS</t>
  </si>
  <si>
    <t>PROMOVER Y DIFUNDIR LA INVESTIGACION CIENTIFICA Y TECNOLOGICA</t>
  </si>
  <si>
    <t>E4</t>
  </si>
  <si>
    <t>SONORA COMPETITIVO Y SUSTENTABLE</t>
  </si>
  <si>
    <t>INVESTIGACION Y DESARROLLO TECNOLÓGICO PARA EL DESARROLLO RURAL</t>
  </si>
  <si>
    <t>EVENTO</t>
  </si>
  <si>
    <t>REUNIÓN</t>
  </si>
  <si>
    <t>DOCUMENTO</t>
  </si>
  <si>
    <t>GESTIÓN DE FONDOS ANTE DEPENDENCIAS Y AYUNTAMIENTOS PARA PROYECTOS DE DESARROLLO TECNOLÓGICO ESTRATÉGICOS POR SECTOR Y REGIÓN</t>
  </si>
  <si>
    <t>GESTIÓN PARA REINTEGRAR FONDOS ESTATALES NO APLICADOS</t>
  </si>
  <si>
    <t>AISIGANCIÓN PRESUPUESTAL</t>
  </si>
  <si>
    <t>PROGRAMA OPERATIVO ANUAL 2012</t>
  </si>
  <si>
    <t>PPE2012-OP</t>
  </si>
  <si>
    <t>ESTRUCTURA ADMINISTRATIVA</t>
  </si>
  <si>
    <t>META</t>
  </si>
  <si>
    <t>INNOVACIÓN Y DESARROLLO TECNOLÓGICO</t>
  </si>
  <si>
    <t>SUB PROGR.</t>
  </si>
  <si>
    <t>CONTROL Y SEGUIMIENTO ADMINISTRATIVO Y DE SERVICIOS PARA EL DESARROLLO CIENTÍFICO Y TECNOLÓGICO.</t>
  </si>
  <si>
    <t>1.1</t>
  </si>
  <si>
    <t>INTEGRAR EL REPORTE ANUAL DE LA CUENTAPÚBLICA SOBRE EL ORÍGEN, APLICACIÓN DE RECURSOS FINANCIEROS Y MATERIALES EJERCIDOS EN EL POA.</t>
  </si>
  <si>
    <t>1.2</t>
  </si>
  <si>
    <t>OPERAR EL SISTEMA CONTABLE Y DE CONTROL ADMINISTARTIVO EN RELACIÓN A LA SITUACIÓN FINANCIERA DEL ORGANISMO.</t>
  </si>
  <si>
    <t>REPORTES</t>
  </si>
  <si>
    <t>INTEGRAR EL DOCUMENTO DE AVANCE FISICO-FINANCIERO DEL POA 2012</t>
  </si>
  <si>
    <t>1.3</t>
  </si>
  <si>
    <t>1.4</t>
  </si>
  <si>
    <t>1.5</t>
  </si>
  <si>
    <t>1.6</t>
  </si>
  <si>
    <t xml:space="preserve">REUNION </t>
  </si>
  <si>
    <t>EVENTOS</t>
  </si>
  <si>
    <t>ASISTENCIA A REUNIONES REDNACECYT</t>
  </si>
  <si>
    <t>COORDINACIÓN DE LA SEMANA NACIONAL DE CIENCIA Y TECNOLOGÍA</t>
  </si>
  <si>
    <t>PROYECTO</t>
  </si>
  <si>
    <t>BECA</t>
  </si>
  <si>
    <t>PERSONA</t>
  </si>
  <si>
    <t xml:space="preserve">EVENTO </t>
  </si>
  <si>
    <t>CONCURSO INFANTIL DE CIENCÍA Y TECNOLOGÍA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</si>
  <si>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</si>
  <si>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</si>
  <si>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</si>
  <si>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</si>
  <si>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</si>
  <si>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</si>
  <si>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</si>
  <si>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</si>
  <si>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</si>
  <si>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3.3</t>
  </si>
  <si>
    <t>3.5</t>
  </si>
  <si>
    <t>001</t>
  </si>
  <si>
    <t>002</t>
  </si>
  <si>
    <t xml:space="preserve">ANALISIS DE CARTERA DE FONDOS NACIONALES E INTERNACIONALES </t>
  </si>
  <si>
    <t>TOTAL DE METAS</t>
  </si>
  <si>
    <t xml:space="preserve">CELEBRAR REUNIONES DE ARTICULACIÓN PRODUCTIVA </t>
  </si>
  <si>
    <t>TECHNOLOGY ROADMAPPING</t>
  </si>
  <si>
    <t>1.7</t>
  </si>
  <si>
    <t>003</t>
  </si>
  <si>
    <t>3.1</t>
  </si>
  <si>
    <t>3.2</t>
  </si>
  <si>
    <t>3.4</t>
  </si>
  <si>
    <t>3.6</t>
  </si>
  <si>
    <t>3</t>
  </si>
  <si>
    <t xml:space="preserve">DIRECCION DE ARTICULACIÓN PRODUCTIVA </t>
  </si>
  <si>
    <t xml:space="preserve">IMPULSO A LA INVESTIGACIÓN CIENTÍFICA Y TECNOLÓGICA Y FOMENTO A LA FORMACIÓN DE CAPITAL HUMANO </t>
  </si>
  <si>
    <t>EVTOP-01</t>
  </si>
  <si>
    <t>SISTEMA ESTATAL DE EVALUACION DEL DESEMPEÑO</t>
  </si>
  <si>
    <t>SEGUIMIENTO FINANCIERO DE INGRESOS Y EGRESOS, DE ORGANISMOS</t>
  </si>
  <si>
    <t>Y ENTIDADES DE LA ADMINISTRACION PUBLICA ESTATAL</t>
  </si>
  <si>
    <t>INGRESOS :</t>
  </si>
  <si>
    <t>(Pesos)</t>
  </si>
  <si>
    <t>CONCEPTO</t>
  </si>
  <si>
    <t>PROGRAMADO ORIGINAL</t>
  </si>
  <si>
    <t>MODIFICADO</t>
  </si>
  <si>
    <t>TOTAL DE INGRESOS</t>
  </si>
  <si>
    <t xml:space="preserve"> % AVANCE</t>
  </si>
  <si>
    <t>TOTAL TRIMESTRE</t>
  </si>
  <si>
    <t>ACUMULADO</t>
  </si>
  <si>
    <t>Saldo inicial (Caja y Bancos)</t>
  </si>
  <si>
    <t>FEDERALES</t>
  </si>
  <si>
    <t>ESTATALES</t>
  </si>
  <si>
    <t>INGRESOS PROPIOS</t>
  </si>
  <si>
    <t>OTROS INGRESOS</t>
  </si>
  <si>
    <t>TOTAL</t>
  </si>
  <si>
    <t>1.-EGRESOS: (GLOBAL)</t>
  </si>
  <si>
    <t>TOTAL EJERCIDO</t>
  </si>
  <si>
    <t xml:space="preserve">% AVANCE </t>
  </si>
  <si>
    <t>CAPITULO:</t>
  </si>
  <si>
    <t>Variación: Ingreso - Gasto ($)</t>
  </si>
  <si>
    <t>2.- EGRESOS: (EXCLUSIVAMENTE SOBRE LOS INGRESOS PROPIOS)</t>
  </si>
  <si>
    <t>ENERO</t>
  </si>
  <si>
    <t>FEBRERO</t>
  </si>
  <si>
    <t>MARZO</t>
  </si>
  <si>
    <t>.-Avance Preliminar del Presupuesto anual</t>
  </si>
  <si>
    <t>LIC. MARTHA NIDIA CAMPA GADEA</t>
  </si>
  <si>
    <t>LIC. ÉRIKA VIANEY VERDUGO PACHECO</t>
  </si>
  <si>
    <t>Nombre y firma</t>
  </si>
  <si>
    <t>del Director General o responsable</t>
  </si>
  <si>
    <t>del Contador</t>
  </si>
  <si>
    <t>TRIMESTRE: PRIMERO 2012</t>
  </si>
  <si>
    <t>CLAVE PARTIDA PRESUPUESTAL</t>
  </si>
  <si>
    <t>ASIGNACION ORIGINAL</t>
  </si>
  <si>
    <t xml:space="preserve"> ASIGNACION MODIFICADA</t>
  </si>
  <si>
    <t>EJERCIDO EN EL TRIMESTRE</t>
  </si>
  <si>
    <t>DISPONIBLE</t>
  </si>
  <si>
    <t>MONTO</t>
  </si>
  <si>
    <t>%</t>
  </si>
  <si>
    <t>CAPITULO 1000</t>
  </si>
  <si>
    <t>SUELDOS</t>
  </si>
  <si>
    <t>RIESGO LABORAL</t>
  </si>
  <si>
    <t>AYUDA PARA HABITACIÓN</t>
  </si>
  <si>
    <t>AYUDA PARA ENERGÍA ELECTRICA</t>
  </si>
  <si>
    <t>CUÓTAS POR SERVICIO MÉDICO</t>
  </si>
  <si>
    <t>CUÓTAS POR SEGURO DE VIDA AL ISSSTESON</t>
  </si>
  <si>
    <t>CUÓTAS POR RETIRO AL ISSSTESON</t>
  </si>
  <si>
    <t>ASIGNACIÓN PARA PRÉSTAMOS  A CORTO PLAZO</t>
  </si>
  <si>
    <t>ASIGNACIÓN PARA PRÉSTAMOS PRENDARIOS</t>
  </si>
  <si>
    <t>CUÓTAS PARA INFRAESTRUCTURA</t>
  </si>
  <si>
    <t>CUÓTAS AL FOVISSSTESON</t>
  </si>
  <si>
    <t>PAGAS DE DEFUNCIÓN,PENSIONES Y JUBILACIONES</t>
  </si>
  <si>
    <t>OTRAS PRESTACIONES</t>
  </si>
  <si>
    <t>CAPITULO 2000</t>
  </si>
  <si>
    <t>MATERIALES , UTILES Y EQUIPOS MENORES DE OFICINA</t>
  </si>
  <si>
    <t>MATERIALES Y UTILES DE IMPRESIÓN Y REPRODUCCIÓN</t>
  </si>
  <si>
    <t>MATERIALES PARA INFORMACION</t>
  </si>
  <si>
    <t>MATERIALES EDUCATIVOS</t>
  </si>
  <si>
    <t>PRODUCTOS ALIMENTICIOS PARA EL PERSONAL</t>
  </si>
  <si>
    <t>ADQUISICIÓN DE AGUA POTABLE</t>
  </si>
  <si>
    <t>UTENSILIOS PARA EL SERVICIO DE ALIMENTACION</t>
  </si>
  <si>
    <t>MATERIALES COMPLEMENTARIOS</t>
  </si>
  <si>
    <t>COMBUSTIBLES</t>
  </si>
  <si>
    <t>REFACCIONES Y ACCESORIOS MENORES</t>
  </si>
  <si>
    <t>REFACCIONES Y ACCESORIOS MEN. DE EQUIPO DE COMP.</t>
  </si>
  <si>
    <t>CAPITULO 3000</t>
  </si>
  <si>
    <t>SERVICIO POSTAL</t>
  </si>
  <si>
    <t xml:space="preserve">SERVICIOS INTEGRALES Y OTROS SERVICIOS </t>
  </si>
  <si>
    <t>ARRENDAMIENTO DE EDIFICIOS</t>
  </si>
  <si>
    <t>ARRENDAMIENTO DE MUEBLES, MAQUINARIA Y EQUIPO</t>
  </si>
  <si>
    <t xml:space="preserve">ARRENDAMIENTO DE EQUIPO DE TRANSPORTE </t>
  </si>
  <si>
    <t xml:space="preserve">PATENTES, REGALIAS Y OTROS </t>
  </si>
  <si>
    <t>SERVICIOS LEGALES DE CONTABILIDAD, AUDITORIAS Y RELACIONADOS</t>
  </si>
  <si>
    <t>SERVICIOS DE CONSULTORIA</t>
  </si>
  <si>
    <t>IMPRESIONES Y PUBLICACIONES OFICIALES</t>
  </si>
  <si>
    <t>SERVICIOS FINANCIEROS Y BANCARIOS</t>
  </si>
  <si>
    <t>FLETES Y MANIOBRAS</t>
  </si>
  <si>
    <t>MANTENIMIENTO Y CONSERVACIÓN DE INMUEBLES</t>
  </si>
  <si>
    <t>MANTENIMIENTO Y CONSERVACIÓN DE MOBILIARIO Y EQUIPO</t>
  </si>
  <si>
    <t>MANTENIMIENTO Y CONSERVACIÓN DE BIENES INFORMATICOS</t>
  </si>
  <si>
    <t>REPARACIÓN Y CONSERVACIÓN DE EQUIPO DE TRANSPORTE</t>
  </si>
  <si>
    <t>DIFUSIÓN POR RADIO, TELEVISIÓN Y OTROS MEDIOS</t>
  </si>
  <si>
    <t>PASAJES AEREOS</t>
  </si>
  <si>
    <t>PASAJES TERRESTRES</t>
  </si>
  <si>
    <t>VIÁTICOS EN EL PAÍS</t>
  </si>
  <si>
    <t>GASTOS DE CAMINO</t>
  </si>
  <si>
    <t>VIÁTICOS EN EL EXTRANJERO</t>
  </si>
  <si>
    <t>SERVICIOS INTEGRALES DE TRASLADO Y VIÁTICOS</t>
  </si>
  <si>
    <t>CUÓTAS</t>
  </si>
  <si>
    <t>GASTOS DE CEREMONIAL</t>
  </si>
  <si>
    <t>CONGRESOS Y CONVENCIONES</t>
  </si>
  <si>
    <t>GASTOS DE ATENCIÓN Y PROMOCIÓN</t>
  </si>
  <si>
    <t>IMPUESTOS Y DERECHOS</t>
  </si>
  <si>
    <t>PENAS, MULTAS, ACCESORIOS Y ACTUALIZACIONES</t>
  </si>
  <si>
    <t>CAPITULO 5000</t>
  </si>
  <si>
    <t>MUEBLES DE OFICINA Y ESTANTERIA</t>
  </si>
  <si>
    <t>SOFTWARE</t>
  </si>
  <si>
    <t>ANALITICO DE RECURSOS EJERCIDOS POR PARTIDA PRESUPUESTAL, PRIMER TRIMESTRE 2011</t>
  </si>
  <si>
    <t>EVTOP-01-01</t>
  </si>
  <si>
    <t>RELACIÓN DE RECURSOS ESTATALES RECIBIDOS DURANTE EL TRIMESTRE</t>
  </si>
  <si>
    <t>FECHA</t>
  </si>
  <si>
    <t>No. CHEQUE/O. PAGO</t>
  </si>
  <si>
    <t>IMPORTE</t>
  </si>
  <si>
    <t>TRIMESTRE: PRIMER TRIMESTRE 2011</t>
  </si>
  <si>
    <t>PRIMA VACACIONAL</t>
  </si>
  <si>
    <t>INSTALACIONES</t>
  </si>
  <si>
    <t>MATERIALES Y UTILES PARA EL PROCESAMIENTO DE EQUIPOS Y BIENES INFORMÁTICOS</t>
  </si>
  <si>
    <t>REFACCIONES Y ACCESORIOS MENORES DE MOBILIARIO Y EQUIPO DE ADMINISTRACIÓN</t>
  </si>
  <si>
    <t>SERVICIO DE ACCESO A INTERNET, REDES Y PROCESAMIENTO DE INFORMACIÓN</t>
  </si>
  <si>
    <t>DIFUSIÓN Y PROMOCIÓN DE FONDOS PARA EL DESARROLLO CIENTÍFICO Y TECNOLÓGICO Y LA INNOVACIÓN EN LAS EMPRESAS.</t>
  </si>
  <si>
    <t>PROMOVER Y FORTALECER LOS CONOCIMIENTOS CIENTÍFICOS Y TECNOLÓGICOS DE INVESTIGADORES Y EVALUADORES ACREDITADOS A TRAVÉS DE LOS PROGRAMAS DE CONACYT.</t>
  </si>
  <si>
    <t>EVENTOS DE DIFUSIÓN DE CIENCIA Y TECNOLÓGICA</t>
  </si>
  <si>
    <t>CELEBRACIÓN DE REUNIONES DE IDENTIFICACIÓN DE DEMANDAS CON LOS CONSEJOS REGIONALES</t>
  </si>
  <si>
    <t>3.7</t>
  </si>
  <si>
    <t>GENERACIÓN DE BASE DATOS PARA EL SISTEMA ESTATAL DE INFORMACIÓN CIENTÍFICA Y TECNOLÓGICA DEL ESTADO</t>
  </si>
  <si>
    <t>3.8</t>
  </si>
  <si>
    <t>ELABORACIÓN Y DESARROLLO DE UN MODELO DE ARTICULACIÓN EMPRESA- ACADEMIA</t>
  </si>
  <si>
    <t>APROPIACIÓN SOCIAL DE LA CIENCIA, TECNOLOGÍA E INNOVACIÓN</t>
  </si>
  <si>
    <t>APOYOS A INVESTIGADORES EN FORMACIÓN CON PONENCIAS Y/O EVENTOS ACADÉMICOS FUERA DEL ESTADO</t>
  </si>
  <si>
    <t>PROGRAMA DE APOYO PARA EL FOMENTO, FORMACIÓN, DESARROLLO, Y  VINCULACIÓN DE RECURSOS HUMANOS  EN EL EXTRANJERO</t>
  </si>
  <si>
    <t>FONDO PARA LA FORMACIÓN DE CAPITAL HUMANO DE ALTO NIVEL</t>
  </si>
  <si>
    <t>GESTIÓN DEL TALENTO CIENTÍFICO Y TECNOLÓGICO</t>
  </si>
  <si>
    <t>FONDO DE ASEGURAMIENTO TECNOLÓGICO Y DIFUSIÓN DE LA PROPIEDAD INTELECTUAL</t>
  </si>
  <si>
    <t>IMPULSO A LA TRANSFERENCIA TECNOLÓGICA Y LA INNOVACIÓN</t>
  </si>
  <si>
    <t>3.9</t>
  </si>
  <si>
    <t xml:space="preserve">PROGRAMA ESTATAL DE INNOVACIÓN Y DESARROLLO CIENTÍFICO Y TECNOLÓGICO </t>
  </si>
  <si>
    <t xml:space="preserve">MINISTRACIÓN GASTO OPERATIVO SEGUNDA QUINCENA MES DE ENERO </t>
  </si>
  <si>
    <t xml:space="preserve">MINISTRACIÓN GASTO OPERATIVO PRIMER QUINCENA MES DE ENERO </t>
  </si>
  <si>
    <t>MINISTRACIÓN GASTO OPERATIVO PRIMER QUINCENA MES DE FEBRERO</t>
  </si>
  <si>
    <t>MINISTRACIÓN GASTO OPERATIVO SEGUNDA QUINCENA MES DE FEBRERO</t>
  </si>
  <si>
    <t>CAPITULO 4000</t>
  </si>
  <si>
    <t>SUBSIDIO PAGO DE NÓMINA PRIMER QUINCENA DEL MES DE ENERO</t>
  </si>
  <si>
    <t>SUBSIDIO PARA PAGO DE APORTACIONES Y DEDUCCIONES DE NOMINA 01</t>
  </si>
  <si>
    <t>SUBSIDIO PARA PAGO DE NÓMINA ESPECIAL AGUINALDO 10 DIAS</t>
  </si>
  <si>
    <t>SUBSIDIO PAGO DE NÓMINA SEGUNDA QUINCENA DEL MES DE ENERO</t>
  </si>
  <si>
    <t>SUBSIDIO PARA PAGO DE APORTACIONES Y DEDUCCIONES DE NOMINA 02</t>
  </si>
  <si>
    <t>SUBSIDIO PARA PAGO MENSUAL MES 01</t>
  </si>
  <si>
    <t>SUBSIDIO PAGO DE NÓMINA PRIMER QUINCENA DEL MES DE FEBRERO</t>
  </si>
  <si>
    <t>SUBSIDIO PARA PAGO DE APORTACIONES Y DEDUCCIONES DE NOMINA 03</t>
  </si>
  <si>
    <t>SUBSIDIO PAGO DE NÓMINA SEGUNDA QUINCENA DEL MES DE FEBRERO</t>
  </si>
  <si>
    <t>SUBSIDIO PARA PAGO DE APORTACIONES Y DEDUCCIONES DE NOMINA 04</t>
  </si>
  <si>
    <t>SUBSIDIO PARA PAGO MENSUAL MES 02</t>
  </si>
  <si>
    <t>SUBSIDIO PAGO DE NÓMINA PRIMER QUINCENA DEL MES DE MARZO</t>
  </si>
  <si>
    <t>SUBSIDIO PARA PAGO DE APORTACIONES Y DEDUCCIONES DE NOMINA 05</t>
  </si>
  <si>
    <t>SUBSIDIO PAGO DE NÓMINA SEGUNDA QUINCENA DEL MES DE MARZO</t>
  </si>
  <si>
    <t>SUBSIDIO PARA PAGO DE APORTACIONES Y DEDUCCIONES DE NOMINA 06</t>
  </si>
  <si>
    <t>SUBSIDIO PARA PAGO MENSUAL MES 03</t>
  </si>
  <si>
    <t>REALIZADO</t>
  </si>
  <si>
    <t>TOTAL ACUM</t>
  </si>
  <si>
    <t>AV. FISICO %</t>
  </si>
  <si>
    <t>EVTOP-03</t>
  </si>
  <si>
    <t>IVA ACREDITABLE</t>
  </si>
  <si>
    <t>GASTO OPERATIVO CAPITULO (1000,2000,3000 Y 5000)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</si>
</sst>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€&quot;* #,##0.00_-;\-&quot;€&quot;* #,##0.00_-;_-&quot;€&quot;* &quot;-&quot;??_-;_-@_-"/>
    <numFmt numFmtId="165" formatCode="_-* #,##0_-;\-* #,##0_-;_-* &quot;-&quot;??_-;_-@_-"/>
    <numFmt numFmtId="166" formatCode="0.0%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u val="single"/>
      <sz val="10"/>
      <name val="Arial"/>
      <family val="2"/>
    </font>
    <font>
      <sz val="8"/>
      <color indexed="8"/>
      <name val="Arial"/>
      <family val="2"/>
    </font>
    <font>
      <sz val="10"/>
      <name val="Arial Unicode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12"/>
      <color indexed="8"/>
      <name val="Calibri"/>
      <family val="0"/>
    </font>
    <font>
      <sz val="3"/>
      <color indexed="8"/>
      <name val="Calibri"/>
      <family val="0"/>
    </font>
    <font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double"/>
      <right/>
      <top style="double"/>
      <bottom/>
    </border>
    <border>
      <left style="double"/>
      <right/>
      <top/>
      <bottom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hair"/>
      <top style="hair"/>
      <bottom style="hair"/>
    </border>
    <border>
      <left style="hair"/>
      <right/>
      <top/>
      <bottom style="hair"/>
    </border>
    <border>
      <left style="hair"/>
      <right style="double"/>
      <top/>
      <bottom style="hair"/>
    </border>
    <border>
      <left style="double"/>
      <right style="hair"/>
      <top/>
      <bottom style="hair"/>
    </border>
    <border>
      <left style="hair"/>
      <right style="hair"/>
      <top/>
      <bottom style="hair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double"/>
      <right style="hair"/>
      <top style="hair"/>
      <bottom style="hair"/>
    </border>
    <border>
      <left style="double"/>
      <right style="hair"/>
      <top/>
      <bottom/>
    </border>
    <border>
      <left style="double"/>
      <right style="hair"/>
      <top style="hair"/>
      <bottom/>
    </border>
    <border>
      <left style="double"/>
      <right style="hair"/>
      <top style="hair"/>
      <bottom style="double"/>
    </border>
    <border>
      <left style="hair"/>
      <right/>
      <top style="hair"/>
      <bottom style="hair"/>
    </border>
    <border>
      <left style="hair"/>
      <right style="double"/>
      <top style="hair"/>
      <bottom style="hair"/>
    </border>
    <border>
      <left style="double"/>
      <right style="thin"/>
      <top/>
      <bottom style="double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 style="hair"/>
      <top/>
      <bottom style="double"/>
    </border>
    <border>
      <left style="hair"/>
      <right style="hair"/>
      <top/>
      <bottom style="double"/>
    </border>
    <border>
      <left style="hair"/>
      <right style="double"/>
      <top/>
      <bottom style="double"/>
    </border>
    <border>
      <left style="double"/>
      <right/>
      <top/>
      <bottom style="double"/>
    </border>
    <border>
      <left/>
      <right/>
      <top/>
      <bottom style="double"/>
    </border>
    <border>
      <left style="hair"/>
      <right style="hair"/>
      <top style="hair"/>
      <bottom style="double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hair"/>
      <right/>
      <top style="hair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thin"/>
      <top style="double"/>
      <bottom style="thin"/>
    </border>
    <border>
      <left style="thin"/>
      <right style="double"/>
      <top style="double"/>
      <bottom/>
    </border>
    <border>
      <left style="thin"/>
      <right style="double"/>
      <top/>
      <bottom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164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6" fillId="0" borderId="8" applyNumberFormat="0" applyFill="0" applyAlignment="0" applyProtection="0"/>
    <xf numFmtId="0" fontId="58" fillId="0" borderId="9" applyNumberFormat="0" applyFill="0" applyAlignment="0" applyProtection="0"/>
  </cellStyleXfs>
  <cellXfs count="398">
    <xf numFmtId="0" fontId="0" fillId="0" borderId="0" xfId="0" applyAlignment="1">
      <alignment/>
    </xf>
    <xf numFmtId="0" fontId="2" fillId="0" borderId="10" xfId="0" applyFont="1" applyBorder="1" applyAlignment="1">
      <alignment vertical="center" wrapText="1"/>
    </xf>
    <xf numFmtId="49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1" fontId="5" fillId="0" borderId="11" xfId="0" applyNumberFormat="1" applyFont="1" applyFill="1" applyBorder="1" applyAlignment="1">
      <alignment horizontal="right" vertical="center" wrapText="1"/>
    </xf>
    <xf numFmtId="1" fontId="2" fillId="0" borderId="10" xfId="0" applyNumberFormat="1" applyFont="1" applyBorder="1" applyAlignment="1">
      <alignment horizontal="right" vertical="center" wrapText="1"/>
    </xf>
    <xf numFmtId="41" fontId="2" fillId="0" borderId="10" xfId="0" applyNumberFormat="1" applyFont="1" applyBorder="1" applyAlignment="1">
      <alignment horizontal="right" vertical="center" wrapText="1"/>
    </xf>
    <xf numFmtId="1" fontId="2" fillId="0" borderId="0" xfId="0" applyNumberFormat="1" applyFont="1" applyBorder="1" applyAlignment="1">
      <alignment horizontal="right" vertical="center" wrapText="1"/>
    </xf>
    <xf numFmtId="41" fontId="2" fillId="0" borderId="0" xfId="0" applyNumberFormat="1" applyFont="1" applyBorder="1" applyAlignment="1">
      <alignment horizontal="right" vertical="center" wrapText="1"/>
    </xf>
    <xf numFmtId="41" fontId="3" fillId="0" borderId="0" xfId="0" applyNumberFormat="1" applyFont="1" applyBorder="1" applyAlignment="1">
      <alignment horizontal="right" vertical="center" wrapText="1"/>
    </xf>
    <xf numFmtId="1" fontId="2" fillId="0" borderId="12" xfId="0" applyNumberFormat="1" applyFont="1" applyBorder="1" applyAlignment="1">
      <alignment horizontal="right" vertical="center" wrapText="1"/>
    </xf>
    <xf numFmtId="41" fontId="2" fillId="0" borderId="12" xfId="0" applyNumberFormat="1" applyFont="1" applyBorder="1" applyAlignment="1">
      <alignment horizontal="right" vertical="center" wrapText="1"/>
    </xf>
    <xf numFmtId="1" fontId="3" fillId="0" borderId="11" xfId="0" applyNumberFormat="1" applyFont="1" applyBorder="1" applyAlignment="1">
      <alignment horizontal="right" vertical="center" wrapText="1"/>
    </xf>
    <xf numFmtId="49" fontId="3" fillId="0" borderId="11" xfId="0" applyNumberFormat="1" applyFont="1" applyBorder="1" applyAlignment="1">
      <alignment horizontal="right" vertical="center" wrapText="1"/>
    </xf>
    <xf numFmtId="1" fontId="2" fillId="0" borderId="0" xfId="0" applyNumberFormat="1" applyFont="1" applyAlignment="1">
      <alignment horizontal="right" vertical="center" wrapText="1"/>
    </xf>
    <xf numFmtId="41" fontId="2" fillId="0" borderId="0" xfId="0" applyNumberFormat="1" applyFont="1" applyAlignment="1">
      <alignment horizontal="right" vertical="center" wrapText="1"/>
    </xf>
    <xf numFmtId="1" fontId="4" fillId="0" borderId="14" xfId="0" applyNumberFormat="1" applyFont="1" applyBorder="1" applyAlignment="1">
      <alignment horizontal="right" vertical="center" wrapText="1"/>
    </xf>
    <xf numFmtId="41" fontId="4" fillId="0" borderId="14" xfId="0" applyNumberFormat="1" applyFont="1" applyBorder="1" applyAlignment="1">
      <alignment horizontal="right" vertical="center" wrapText="1"/>
    </xf>
    <xf numFmtId="49" fontId="2" fillId="0" borderId="15" xfId="0" applyNumberFormat="1" applyFont="1" applyBorder="1" applyAlignment="1">
      <alignment vertical="center" wrapText="1"/>
    </xf>
    <xf numFmtId="49" fontId="2" fillId="0" borderId="16" xfId="0" applyNumberFormat="1" applyFont="1" applyBorder="1" applyAlignment="1">
      <alignment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1" fontId="5" fillId="0" borderId="11" xfId="0" applyNumberFormat="1" applyFont="1" applyFill="1" applyBorder="1" applyAlignment="1">
      <alignment horizontal="center" vertical="center" wrapText="1"/>
    </xf>
    <xf numFmtId="41" fontId="5" fillId="0" borderId="17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1" fontId="2" fillId="0" borderId="10" xfId="0" applyNumberFormat="1" applyFont="1" applyFill="1" applyBorder="1" applyAlignment="1">
      <alignment horizontal="center" vertical="center" wrapText="1"/>
    </xf>
    <xf numFmtId="41" fontId="2" fillId="0" borderId="0" xfId="0" applyNumberFormat="1" applyFont="1" applyFill="1" applyBorder="1" applyAlignment="1">
      <alignment horizontal="center" vertical="center" wrapText="1"/>
    </xf>
    <xf numFmtId="41" fontId="3" fillId="0" borderId="11" xfId="0" applyNumberFormat="1" applyFont="1" applyFill="1" applyBorder="1" applyAlignment="1">
      <alignment horizontal="center" vertical="center" wrapText="1"/>
    </xf>
    <xf numFmtId="41" fontId="3" fillId="0" borderId="17" xfId="0" applyNumberFormat="1" applyFont="1" applyFill="1" applyBorder="1" applyAlignment="1">
      <alignment horizontal="center" vertical="center" wrapText="1"/>
    </xf>
    <xf numFmtId="41" fontId="4" fillId="0" borderId="14" xfId="0" applyNumberFormat="1" applyFont="1" applyBorder="1" applyAlignment="1">
      <alignment horizontal="center" vertical="center" wrapText="1"/>
    </xf>
    <xf numFmtId="41" fontId="4" fillId="0" borderId="18" xfId="0" applyNumberFormat="1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41" fontId="2" fillId="0" borderId="0" xfId="0" applyNumberFormat="1" applyFont="1" applyFill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19" xfId="0" applyFont="1" applyBorder="1" applyAlignment="1">
      <alignment horizontal="centerContinuous" vertical="center"/>
    </xf>
    <xf numFmtId="0" fontId="0" fillId="0" borderId="11" xfId="0" applyFont="1" applyBorder="1" applyAlignment="1">
      <alignment horizontal="centerContinuous" vertical="center"/>
    </xf>
    <xf numFmtId="0" fontId="0" fillId="0" borderId="20" xfId="0" applyFont="1" applyBorder="1" applyAlignment="1">
      <alignment horizontal="centerContinuous"/>
    </xf>
    <xf numFmtId="0" fontId="0" fillId="0" borderId="21" xfId="0" applyFont="1" applyBorder="1" applyAlignment="1">
      <alignment horizontal="centerContinuous"/>
    </xf>
    <xf numFmtId="0" fontId="0" fillId="0" borderId="2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23" xfId="0" applyFont="1" applyBorder="1" applyAlignment="1">
      <alignment horizontal="left" vertical="center" wrapText="1"/>
    </xf>
    <xf numFmtId="165" fontId="0" fillId="33" borderId="24" xfId="49" applyNumberFormat="1" applyFont="1" applyFill="1" applyBorder="1" applyAlignment="1">
      <alignment horizontal="right" wrapText="1"/>
    </xf>
    <xf numFmtId="165" fontId="0" fillId="33" borderId="24" xfId="49" applyNumberFormat="1" applyFont="1" applyFill="1" applyBorder="1" applyAlignment="1">
      <alignment horizontal="right"/>
    </xf>
    <xf numFmtId="165" fontId="0" fillId="0" borderId="24" xfId="49" applyNumberFormat="1" applyFont="1" applyFill="1" applyBorder="1" applyAlignment="1">
      <alignment horizontal="center"/>
    </xf>
    <xf numFmtId="165" fontId="0" fillId="0" borderId="24" xfId="49" applyNumberFormat="1" applyFont="1" applyFill="1" applyBorder="1" applyAlignment="1">
      <alignment horizontal="right"/>
    </xf>
    <xf numFmtId="165" fontId="0" fillId="33" borderId="24" xfId="49" applyNumberFormat="1" applyFont="1" applyFill="1" applyBorder="1" applyAlignment="1">
      <alignment horizontal="center"/>
    </xf>
    <xf numFmtId="165" fontId="0" fillId="33" borderId="25" xfId="49" applyNumberFormat="1" applyFont="1" applyFill="1" applyBorder="1" applyAlignment="1">
      <alignment horizontal="center" vertical="center"/>
    </xf>
    <xf numFmtId="165" fontId="0" fillId="0" borderId="24" xfId="49" applyNumberFormat="1" applyFont="1" applyBorder="1" applyAlignment="1">
      <alignment/>
    </xf>
    <xf numFmtId="165" fontId="0" fillId="0" borderId="24" xfId="49" applyNumberFormat="1" applyFont="1" applyFill="1" applyBorder="1" applyAlignment="1">
      <alignment/>
    </xf>
    <xf numFmtId="165" fontId="0" fillId="0" borderId="25" xfId="49" applyNumberFormat="1" applyFont="1" applyBorder="1" applyAlignment="1">
      <alignment/>
    </xf>
    <xf numFmtId="3" fontId="0" fillId="0" borderId="0" xfId="0" applyNumberFormat="1" applyAlignment="1">
      <alignment/>
    </xf>
    <xf numFmtId="10" fontId="0" fillId="0" borderId="25" xfId="49" applyNumberFormat="1" applyFont="1" applyBorder="1" applyAlignment="1">
      <alignment/>
    </xf>
    <xf numFmtId="0" fontId="0" fillId="0" borderId="24" xfId="0" applyFont="1" applyBorder="1" applyAlignment="1">
      <alignment/>
    </xf>
    <xf numFmtId="165" fontId="0" fillId="0" borderId="22" xfId="49" applyNumberFormat="1" applyFont="1" applyBorder="1" applyAlignment="1">
      <alignment/>
    </xf>
    <xf numFmtId="165" fontId="0" fillId="0" borderId="22" xfId="49" applyNumberFormat="1" applyFont="1" applyFill="1" applyBorder="1" applyAlignment="1">
      <alignment/>
    </xf>
    <xf numFmtId="10" fontId="0" fillId="0" borderId="22" xfId="49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0" fillId="0" borderId="20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10" fontId="0" fillId="0" borderId="11" xfId="49" applyNumberFormat="1" applyFont="1" applyBorder="1" applyAlignment="1">
      <alignment/>
    </xf>
    <xf numFmtId="0" fontId="12" fillId="0" borderId="0" xfId="0" applyFont="1" applyAlignment="1">
      <alignment/>
    </xf>
    <xf numFmtId="0" fontId="0" fillId="0" borderId="26" xfId="0" applyFont="1" applyBorder="1" applyAlignment="1">
      <alignment/>
    </xf>
    <xf numFmtId="165" fontId="0" fillId="0" borderId="24" xfId="0" applyNumberFormat="1" applyFont="1" applyBorder="1" applyAlignment="1">
      <alignment/>
    </xf>
    <xf numFmtId="165" fontId="0" fillId="0" borderId="24" xfId="0" applyNumberFormat="1" applyFont="1" applyFill="1" applyBorder="1" applyAlignment="1">
      <alignment/>
    </xf>
    <xf numFmtId="0" fontId="0" fillId="0" borderId="22" xfId="0" applyFont="1" applyBorder="1" applyAlignment="1">
      <alignment/>
    </xf>
    <xf numFmtId="165" fontId="0" fillId="0" borderId="22" xfId="0" applyNumberFormat="1" applyFont="1" applyBorder="1" applyAlignment="1">
      <alignment/>
    </xf>
    <xf numFmtId="165" fontId="0" fillId="0" borderId="22" xfId="0" applyNumberFormat="1" applyFont="1" applyFill="1" applyBorder="1" applyAlignment="1">
      <alignment/>
    </xf>
    <xf numFmtId="165" fontId="0" fillId="0" borderId="11" xfId="0" applyNumberFormat="1" applyFont="1" applyBorder="1" applyAlignment="1">
      <alignment/>
    </xf>
    <xf numFmtId="165" fontId="0" fillId="0" borderId="11" xfId="0" applyNumberFormat="1" applyFont="1" applyFill="1" applyBorder="1" applyAlignment="1">
      <alignment/>
    </xf>
    <xf numFmtId="0" fontId="10" fillId="0" borderId="19" xfId="0" applyFont="1" applyBorder="1" applyAlignment="1">
      <alignment horizontal="centerContinuous" vertical="center"/>
    </xf>
    <xf numFmtId="0" fontId="10" fillId="0" borderId="11" xfId="0" applyFont="1" applyBorder="1" applyAlignment="1">
      <alignment horizontal="centerContinuous" vertical="center"/>
    </xf>
    <xf numFmtId="0" fontId="10" fillId="0" borderId="20" xfId="0" applyFont="1" applyBorder="1" applyAlignment="1">
      <alignment horizontal="centerContinuous"/>
    </xf>
    <xf numFmtId="0" fontId="10" fillId="0" borderId="21" xfId="0" applyFont="1" applyBorder="1" applyAlignment="1">
      <alignment horizontal="centerContinuous"/>
    </xf>
    <xf numFmtId="0" fontId="10" fillId="0" borderId="2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0" fontId="10" fillId="0" borderId="26" xfId="0" applyFont="1" applyBorder="1" applyAlignment="1">
      <alignment/>
    </xf>
    <xf numFmtId="0" fontId="10" fillId="0" borderId="24" xfId="0" applyFont="1" applyBorder="1" applyAlignment="1">
      <alignment/>
    </xf>
    <xf numFmtId="3" fontId="10" fillId="0" borderId="24" xfId="0" applyNumberFormat="1" applyFont="1" applyBorder="1" applyAlignment="1">
      <alignment/>
    </xf>
    <xf numFmtId="0" fontId="10" fillId="0" borderId="22" xfId="0" applyFont="1" applyBorder="1" applyAlignment="1">
      <alignment/>
    </xf>
    <xf numFmtId="3" fontId="10" fillId="0" borderId="22" xfId="0" applyNumberFormat="1" applyFont="1" applyBorder="1" applyAlignment="1">
      <alignment/>
    </xf>
    <xf numFmtId="3" fontId="10" fillId="0" borderId="0" xfId="0" applyNumberFormat="1" applyFont="1" applyAlignment="1">
      <alignment/>
    </xf>
    <xf numFmtId="3" fontId="10" fillId="0" borderId="11" xfId="0" applyNumberFormat="1" applyFont="1" applyBorder="1" applyAlignment="1">
      <alignment/>
    </xf>
    <xf numFmtId="0" fontId="10" fillId="0" borderId="23" xfId="0" applyFont="1" applyFill="1" applyBorder="1" applyAlignment="1">
      <alignment/>
    </xf>
    <xf numFmtId="0" fontId="0" fillId="0" borderId="27" xfId="0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8" fillId="0" borderId="11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0" fillId="0" borderId="26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10" fillId="0" borderId="26" xfId="0" applyFont="1" applyBorder="1" applyAlignment="1">
      <alignment horizontal="left"/>
    </xf>
    <xf numFmtId="0" fontId="10" fillId="0" borderId="24" xfId="0" applyFont="1" applyBorder="1" applyAlignment="1">
      <alignment horizontal="left"/>
    </xf>
    <xf numFmtId="0" fontId="10" fillId="0" borderId="22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4" fillId="0" borderId="11" xfId="0" applyFont="1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0" xfId="0" applyBorder="1" applyAlignment="1">
      <alignment horizontal="left"/>
    </xf>
    <xf numFmtId="0" fontId="12" fillId="0" borderId="11" xfId="0" applyFont="1" applyBorder="1" applyAlignment="1">
      <alignment horizontal="left" vertical="center" wrapText="1"/>
    </xf>
    <xf numFmtId="165" fontId="12" fillId="34" borderId="11" xfId="0" applyNumberFormat="1" applyFont="1" applyFill="1" applyBorder="1" applyAlignment="1">
      <alignment vertical="center" wrapText="1"/>
    </xf>
    <xf numFmtId="0" fontId="12" fillId="0" borderId="23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14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166" fontId="10" fillId="0" borderId="26" xfId="0" applyNumberFormat="1" applyFont="1" applyFill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4" fillId="33" borderId="30" xfId="0" applyFont="1" applyFill="1" applyBorder="1" applyAlignment="1">
      <alignment vertical="center" wrapText="1"/>
    </xf>
    <xf numFmtId="43" fontId="14" fillId="33" borderId="30" xfId="49" applyFont="1" applyFill="1" applyBorder="1" applyAlignment="1">
      <alignment vertical="center" wrapText="1"/>
    </xf>
    <xf numFmtId="43" fontId="14" fillId="35" borderId="30" xfId="49" applyFont="1" applyFill="1" applyBorder="1" applyAlignment="1">
      <alignment vertical="center" wrapText="1"/>
    </xf>
    <xf numFmtId="166" fontId="14" fillId="35" borderId="30" xfId="49" applyNumberFormat="1" applyFont="1" applyFill="1" applyBorder="1" applyAlignment="1">
      <alignment vertical="center" wrapText="1"/>
    </xf>
    <xf numFmtId="43" fontId="14" fillId="35" borderId="31" xfId="49" applyFont="1" applyFill="1" applyBorder="1" applyAlignment="1">
      <alignment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3" xfId="0" applyFont="1" applyFill="1" applyBorder="1" applyAlignment="1">
      <alignment vertical="center" wrapText="1"/>
    </xf>
    <xf numFmtId="43" fontId="10" fillId="0" borderId="34" xfId="49" applyFont="1" applyBorder="1" applyAlignment="1">
      <alignment vertical="center" wrapText="1"/>
    </xf>
    <xf numFmtId="43" fontId="10" fillId="0" borderId="34" xfId="49" applyFont="1" applyFill="1" applyBorder="1" applyAlignment="1">
      <alignment vertical="center" wrapText="1"/>
    </xf>
    <xf numFmtId="166" fontId="10" fillId="0" borderId="35" xfId="49" applyNumberFormat="1" applyFont="1" applyFill="1" applyBorder="1" applyAlignment="1">
      <alignment vertical="center" wrapText="1"/>
    </xf>
    <xf numFmtId="43" fontId="10" fillId="0" borderId="36" xfId="49" applyFont="1" applyFill="1" applyBorder="1" applyAlignment="1">
      <alignment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38" xfId="0" applyFont="1" applyFill="1" applyBorder="1" applyAlignment="1">
      <alignment vertical="center" wrapText="1"/>
    </xf>
    <xf numFmtId="43" fontId="10" fillId="0" borderId="39" xfId="49" applyFont="1" applyFill="1" applyBorder="1" applyAlignment="1">
      <alignment vertical="center" wrapText="1"/>
    </xf>
    <xf numFmtId="0" fontId="10" fillId="0" borderId="40" xfId="0" applyFont="1" applyFill="1" applyBorder="1" applyAlignment="1">
      <alignment vertical="center" wrapText="1"/>
    </xf>
    <xf numFmtId="0" fontId="10" fillId="0" borderId="34" xfId="0" applyFont="1" applyFill="1" applyBorder="1" applyAlignment="1">
      <alignment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43" fontId="59" fillId="33" borderId="30" xfId="49" applyFont="1" applyFill="1" applyBorder="1" applyAlignment="1">
      <alignment vertical="center" wrapText="1"/>
    </xf>
    <xf numFmtId="166" fontId="14" fillId="33" borderId="30" xfId="49" applyNumberFormat="1" applyFont="1" applyFill="1" applyBorder="1" applyAlignment="1">
      <alignment vertical="center" wrapText="1"/>
    </xf>
    <xf numFmtId="43" fontId="14" fillId="33" borderId="31" xfId="49" applyFont="1" applyFill="1" applyBorder="1" applyAlignment="1">
      <alignment vertical="center" wrapText="1"/>
    </xf>
    <xf numFmtId="43" fontId="10" fillId="0" borderId="0" xfId="0" applyNumberFormat="1" applyFont="1" applyAlignment="1">
      <alignment vertical="center" wrapText="1"/>
    </xf>
    <xf numFmtId="43" fontId="10" fillId="0" borderId="33" xfId="49" applyFont="1" applyBorder="1" applyAlignment="1">
      <alignment vertical="center" wrapText="1"/>
    </xf>
    <xf numFmtId="43" fontId="10" fillId="0" borderId="38" xfId="49" applyFont="1" applyBorder="1" applyAlignment="1">
      <alignment vertical="center" wrapText="1"/>
    </xf>
    <xf numFmtId="166" fontId="10" fillId="0" borderId="45" xfId="49" applyNumberFormat="1" applyFont="1" applyFill="1" applyBorder="1" applyAlignment="1">
      <alignment vertical="center" wrapText="1"/>
    </xf>
    <xf numFmtId="43" fontId="10" fillId="0" borderId="46" xfId="49" applyFont="1" applyFill="1" applyBorder="1" applyAlignment="1">
      <alignment vertical="center" wrapText="1"/>
    </xf>
    <xf numFmtId="43" fontId="60" fillId="0" borderId="34" xfId="49" applyFont="1" applyFill="1" applyBorder="1" applyAlignment="1">
      <alignment vertical="center" wrapText="1"/>
    </xf>
    <xf numFmtId="43" fontId="16" fillId="0" borderId="34" xfId="49" applyFont="1" applyFill="1" applyBorder="1" applyAlignment="1">
      <alignment vertical="center" wrapText="1"/>
    </xf>
    <xf numFmtId="0" fontId="10" fillId="0" borderId="47" xfId="0" applyFont="1" applyBorder="1" applyAlignment="1">
      <alignment horizontal="center" vertical="center" wrapText="1"/>
    </xf>
    <xf numFmtId="0" fontId="10" fillId="36" borderId="48" xfId="0" applyFont="1" applyFill="1" applyBorder="1" applyAlignment="1">
      <alignment vertical="center" wrapText="1"/>
    </xf>
    <xf numFmtId="43" fontId="10" fillId="36" borderId="48" xfId="49" applyFont="1" applyFill="1" applyBorder="1" applyAlignment="1">
      <alignment vertical="center" wrapText="1"/>
    </xf>
    <xf numFmtId="43" fontId="10" fillId="36" borderId="49" xfId="49" applyFont="1" applyFill="1" applyBorder="1" applyAlignment="1">
      <alignment vertical="center" wrapText="1"/>
    </xf>
    <xf numFmtId="43" fontId="10" fillId="0" borderId="50" xfId="49" applyFont="1" applyFill="1" applyBorder="1" applyAlignment="1">
      <alignment vertical="center" wrapText="1"/>
    </xf>
    <xf numFmtId="43" fontId="10" fillId="0" borderId="51" xfId="49" applyFont="1" applyFill="1" applyBorder="1" applyAlignment="1">
      <alignment vertical="center" wrapText="1"/>
    </xf>
    <xf numFmtId="43" fontId="10" fillId="0" borderId="52" xfId="49" applyFont="1" applyFill="1" applyBorder="1" applyAlignment="1">
      <alignment vertical="center" wrapText="1"/>
    </xf>
    <xf numFmtId="0" fontId="10" fillId="0" borderId="53" xfId="0" applyFont="1" applyBorder="1" applyAlignment="1">
      <alignment horizontal="center" vertical="center" wrapText="1"/>
    </xf>
    <xf numFmtId="0" fontId="10" fillId="36" borderId="54" xfId="0" applyFont="1" applyFill="1" applyBorder="1" applyAlignment="1">
      <alignment vertical="center" wrapText="1"/>
    </xf>
    <xf numFmtId="43" fontId="10" fillId="36" borderId="54" xfId="49" applyFont="1" applyFill="1" applyBorder="1" applyAlignment="1">
      <alignment vertical="center" wrapText="1"/>
    </xf>
    <xf numFmtId="43" fontId="10" fillId="0" borderId="54" xfId="49" applyFont="1" applyFill="1" applyBorder="1" applyAlignment="1">
      <alignment vertical="center" wrapText="1"/>
    </xf>
    <xf numFmtId="43" fontId="10" fillId="0" borderId="55" xfId="49" applyFont="1" applyBorder="1" applyAlignment="1">
      <alignment vertical="center" wrapText="1"/>
    </xf>
    <xf numFmtId="0" fontId="14" fillId="33" borderId="30" xfId="0" applyFont="1" applyFill="1" applyBorder="1" applyAlignment="1">
      <alignment horizontal="center" vertical="center" wrapText="1"/>
    </xf>
    <xf numFmtId="43" fontId="8" fillId="0" borderId="0" xfId="0" applyNumberFormat="1" applyFont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43" fontId="8" fillId="0" borderId="0" xfId="0" applyNumberFormat="1" applyFont="1" applyAlignment="1">
      <alignment horizontal="center" vertical="center" wrapText="1"/>
    </xf>
    <xf numFmtId="43" fontId="0" fillId="0" borderId="0" xfId="0" applyNumberFormat="1" applyAlignment="1">
      <alignment vertical="center" wrapText="1"/>
    </xf>
    <xf numFmtId="0" fontId="0" fillId="0" borderId="5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3" fontId="0" fillId="0" borderId="57" xfId="0" applyNumberFormat="1" applyBorder="1" applyAlignment="1">
      <alignment horizontal="center" vertical="center" wrapText="1"/>
    </xf>
    <xf numFmtId="14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11" xfId="0" applyNumberFormat="1" applyFont="1" applyFill="1" applyBorder="1" applyAlignment="1" applyProtection="1">
      <alignment horizontal="left" vertical="center" wrapText="1"/>
      <protection/>
    </xf>
    <xf numFmtId="43" fontId="17" fillId="0" borderId="17" xfId="49" applyNumberFormat="1" applyFont="1" applyFill="1" applyBorder="1" applyAlignment="1" applyProtection="1">
      <alignment horizontal="center" vertical="center" wrapText="1"/>
      <protection/>
    </xf>
    <xf numFmtId="14" fontId="17" fillId="0" borderId="58" xfId="0" applyNumberFormat="1" applyFont="1" applyFill="1" applyBorder="1" applyAlignment="1" applyProtection="1">
      <alignment horizontal="center" vertical="center" wrapText="1"/>
      <protection/>
    </xf>
    <xf numFmtId="0" fontId="17" fillId="0" borderId="59" xfId="0" applyNumberFormat="1" applyFont="1" applyFill="1" applyBorder="1" applyAlignment="1" applyProtection="1">
      <alignment horizontal="center" vertical="center" wrapText="1"/>
      <protection/>
    </xf>
    <xf numFmtId="0" fontId="8" fillId="0" borderId="59" xfId="0" applyFont="1" applyBorder="1" applyAlignment="1">
      <alignment horizontal="center" vertical="center" wrapText="1"/>
    </xf>
    <xf numFmtId="43" fontId="8" fillId="0" borderId="60" xfId="0" applyNumberFormat="1" applyFont="1" applyFill="1" applyBorder="1" applyAlignment="1">
      <alignment vertical="center" wrapText="1"/>
    </xf>
    <xf numFmtId="0" fontId="2" fillId="0" borderId="11" xfId="0" applyFont="1" applyBorder="1" applyAlignment="1">
      <alignment horizontal="left" vertical="center" wrapText="1"/>
    </xf>
    <xf numFmtId="1" fontId="2" fillId="0" borderId="11" xfId="0" applyNumberFormat="1" applyFont="1" applyBorder="1" applyAlignment="1">
      <alignment horizontal="right" vertical="center" wrapText="1"/>
    </xf>
    <xf numFmtId="41" fontId="2" fillId="0" borderId="11" xfId="0" applyNumberFormat="1" applyFont="1" applyBorder="1" applyAlignment="1">
      <alignment horizontal="left" vertical="center" wrapText="1"/>
    </xf>
    <xf numFmtId="41" fontId="2" fillId="0" borderId="11" xfId="0" applyNumberFormat="1" applyFont="1" applyFill="1" applyBorder="1" applyAlignment="1">
      <alignment horizontal="left" vertical="center" wrapText="1"/>
    </xf>
    <xf numFmtId="41" fontId="2" fillId="0" borderId="17" xfId="0" applyNumberFormat="1" applyFont="1" applyFill="1" applyBorder="1" applyAlignment="1">
      <alignment horizontal="left" vertical="center" wrapText="1"/>
    </xf>
    <xf numFmtId="0" fontId="5" fillId="0" borderId="34" xfId="0" applyFont="1" applyFill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43" fontId="10" fillId="0" borderId="34" xfId="49" applyFont="1" applyBorder="1" applyAlignment="1">
      <alignment horizontal="left" vertical="center" wrapText="1"/>
    </xf>
    <xf numFmtId="43" fontId="10" fillId="0" borderId="55" xfId="49" applyFont="1" applyFill="1" applyBorder="1" applyAlignment="1">
      <alignment vertical="center" wrapText="1"/>
    </xf>
    <xf numFmtId="43" fontId="17" fillId="0" borderId="61" xfId="0" applyNumberFormat="1" applyFont="1" applyBorder="1" applyAlignment="1">
      <alignment horizontal="center" vertical="center" wrapText="1"/>
    </xf>
    <xf numFmtId="41" fontId="3" fillId="0" borderId="19" xfId="0" applyNumberFormat="1" applyFont="1" applyFill="1" applyBorder="1" applyAlignment="1">
      <alignment horizontal="center" vertical="center" wrapText="1"/>
    </xf>
    <xf numFmtId="0" fontId="10" fillId="0" borderId="51" xfId="0" applyFont="1" applyBorder="1" applyAlignment="1">
      <alignment vertical="center" wrapText="1"/>
    </xf>
    <xf numFmtId="0" fontId="10" fillId="0" borderId="34" xfId="0" applyFont="1" applyBorder="1" applyAlignment="1">
      <alignment vertical="center" wrapText="1"/>
    </xf>
    <xf numFmtId="43" fontId="10" fillId="0" borderId="39" xfId="49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166" fontId="10" fillId="0" borderId="62" xfId="49" applyNumberFormat="1" applyFont="1" applyFill="1" applyBorder="1" applyAlignment="1">
      <alignment vertical="center" wrapText="1"/>
    </xf>
    <xf numFmtId="166" fontId="10" fillId="0" borderId="30" xfId="49" applyNumberFormat="1" applyFont="1" applyFill="1" applyBorder="1" applyAlignment="1">
      <alignment vertical="center" wrapText="1"/>
    </xf>
    <xf numFmtId="43" fontId="10" fillId="0" borderId="16" xfId="0" applyNumberFormat="1" applyFont="1" applyBorder="1" applyAlignment="1">
      <alignment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41" fontId="2" fillId="0" borderId="10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41" fontId="2" fillId="0" borderId="0" xfId="0" applyNumberFormat="1" applyFont="1" applyBorder="1" applyAlignment="1">
      <alignment horizontal="center" vertical="center" wrapText="1"/>
    </xf>
    <xf numFmtId="41" fontId="3" fillId="0" borderId="0" xfId="0" applyNumberFormat="1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41" fontId="2" fillId="0" borderId="11" xfId="0" applyNumberFormat="1" applyFont="1" applyBorder="1" applyAlignment="1">
      <alignment horizontal="center" vertical="center" wrapText="1"/>
    </xf>
    <xf numFmtId="41" fontId="2" fillId="0" borderId="11" xfId="0" applyNumberFormat="1" applyFont="1" applyFill="1" applyBorder="1" applyAlignment="1">
      <alignment horizontal="center" vertical="center" wrapText="1"/>
    </xf>
    <xf numFmtId="41" fontId="2" fillId="0" borderId="17" xfId="0" applyNumberFormat="1" applyFont="1" applyFill="1" applyBorder="1" applyAlignment="1">
      <alignment horizontal="center" vertical="center" wrapText="1"/>
    </xf>
    <xf numFmtId="1" fontId="4" fillId="0" borderId="14" xfId="0" applyNumberFormat="1" applyFont="1" applyBorder="1" applyAlignment="1">
      <alignment horizontal="center" vertical="center" wrapText="1"/>
    </xf>
    <xf numFmtId="41" fontId="2" fillId="0" borderId="0" xfId="0" applyNumberFormat="1" applyFont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1" fontId="5" fillId="0" borderId="19" xfId="0" applyNumberFormat="1" applyFont="1" applyFill="1" applyBorder="1" applyAlignment="1">
      <alignment horizontal="center" vertical="center" wrapText="1"/>
    </xf>
    <xf numFmtId="41" fontId="2" fillId="0" borderId="19" xfId="0" applyNumberFormat="1" applyFont="1" applyFill="1" applyBorder="1" applyAlignment="1">
      <alignment horizontal="center" vertical="center" wrapText="1"/>
    </xf>
    <xf numFmtId="41" fontId="4" fillId="0" borderId="63" xfId="0" applyNumberFormat="1" applyFont="1" applyBorder="1" applyAlignment="1">
      <alignment horizontal="center" vertical="center" wrapText="1"/>
    </xf>
    <xf numFmtId="41" fontId="5" fillId="0" borderId="11" xfId="0" applyNumberFormat="1" applyFont="1" applyFill="1" applyBorder="1" applyAlignment="1">
      <alignment vertical="center" wrapText="1"/>
    </xf>
    <xf numFmtId="41" fontId="5" fillId="0" borderId="64" xfId="0" applyNumberFormat="1" applyFont="1" applyFill="1" applyBorder="1" applyAlignment="1">
      <alignment horizontal="center" vertical="center" wrapText="1"/>
    </xf>
    <xf numFmtId="41" fontId="4" fillId="0" borderId="14" xfId="0" applyNumberFormat="1" applyFont="1" applyFill="1" applyBorder="1" applyAlignment="1">
      <alignment horizontal="center" vertical="center" wrapText="1"/>
    </xf>
    <xf numFmtId="41" fontId="3" fillId="0" borderId="0" xfId="0" applyNumberFormat="1" applyFont="1" applyFill="1" applyAlignment="1">
      <alignment horizontal="center" vertical="center" wrapText="1"/>
    </xf>
    <xf numFmtId="9" fontId="5" fillId="0" borderId="17" xfId="0" applyNumberFormat="1" applyFont="1" applyFill="1" applyBorder="1" applyAlignment="1">
      <alignment horizontal="center" vertical="center" wrapText="1"/>
    </xf>
    <xf numFmtId="43" fontId="5" fillId="0" borderId="17" xfId="0" applyNumberFormat="1" applyFont="1" applyFill="1" applyBorder="1" applyAlignment="1">
      <alignment horizontal="center" vertical="center" wrapText="1"/>
    </xf>
    <xf numFmtId="9" fontId="5" fillId="0" borderId="65" xfId="0" applyNumberFormat="1" applyFont="1" applyFill="1" applyBorder="1" applyAlignment="1">
      <alignment horizontal="center" vertical="center" wrapText="1"/>
    </xf>
    <xf numFmtId="9" fontId="4" fillId="0" borderId="60" xfId="0" applyNumberFormat="1" applyFont="1" applyFill="1" applyBorder="1" applyAlignment="1">
      <alignment horizontal="center" vertical="center" wrapText="1"/>
    </xf>
    <xf numFmtId="43" fontId="5" fillId="0" borderId="11" xfId="0" applyNumberFormat="1" applyFont="1" applyFill="1" applyBorder="1" applyAlignment="1">
      <alignment horizontal="center" vertical="center" wrapText="1"/>
    </xf>
    <xf numFmtId="43" fontId="5" fillId="0" borderId="19" xfId="0" applyNumberFormat="1" applyFont="1" applyFill="1" applyBorder="1" applyAlignment="1">
      <alignment horizontal="center" vertical="center" wrapText="1"/>
    </xf>
    <xf numFmtId="43" fontId="2" fillId="0" borderId="11" xfId="0" applyNumberFormat="1" applyFont="1" applyFill="1" applyBorder="1" applyAlignment="1">
      <alignment horizontal="center" vertical="center" wrapText="1"/>
    </xf>
    <xf numFmtId="43" fontId="2" fillId="0" borderId="17" xfId="0" applyNumberFormat="1" applyFont="1" applyFill="1" applyBorder="1" applyAlignment="1">
      <alignment horizontal="center" vertical="center" wrapText="1"/>
    </xf>
    <xf numFmtId="43" fontId="2" fillId="0" borderId="19" xfId="0" applyNumberFormat="1" applyFont="1" applyFill="1" applyBorder="1" applyAlignment="1">
      <alignment horizontal="center" vertical="center" wrapText="1"/>
    </xf>
    <xf numFmtId="43" fontId="5" fillId="0" borderId="64" xfId="0" applyNumberFormat="1" applyFont="1" applyFill="1" applyBorder="1" applyAlignment="1">
      <alignment horizontal="center" vertical="center" wrapText="1"/>
    </xf>
    <xf numFmtId="43" fontId="4" fillId="0" borderId="14" xfId="0" applyNumberFormat="1" applyFont="1" applyBorder="1" applyAlignment="1">
      <alignment horizontal="center" vertical="center" wrapText="1"/>
    </xf>
    <xf numFmtId="43" fontId="4" fillId="0" borderId="63" xfId="0" applyNumberFormat="1" applyFont="1" applyBorder="1" applyAlignment="1">
      <alignment horizontal="center" vertical="center" wrapText="1"/>
    </xf>
    <xf numFmtId="43" fontId="4" fillId="0" borderId="14" xfId="0" applyNumberFormat="1" applyFont="1" applyFill="1" applyBorder="1" applyAlignment="1">
      <alignment horizontal="center" vertical="center" wrapText="1"/>
    </xf>
    <xf numFmtId="43" fontId="10" fillId="0" borderId="11" xfId="49" applyFont="1" applyFill="1" applyBorder="1" applyAlignment="1">
      <alignment vertical="center" wrapText="1"/>
    </xf>
    <xf numFmtId="43" fontId="3" fillId="0" borderId="11" xfId="0" applyNumberFormat="1" applyFont="1" applyBorder="1" applyAlignment="1">
      <alignment horizontal="center" vertical="center" wrapText="1"/>
    </xf>
    <xf numFmtId="43" fontId="3" fillId="0" borderId="11" xfId="0" applyNumberFormat="1" applyFont="1" applyFill="1" applyBorder="1" applyAlignment="1">
      <alignment horizontal="center" vertical="center" wrapText="1"/>
    </xf>
    <xf numFmtId="43" fontId="3" fillId="0" borderId="17" xfId="0" applyNumberFormat="1" applyFont="1" applyFill="1" applyBorder="1" applyAlignment="1">
      <alignment horizontal="center" vertical="center" wrapText="1"/>
    </xf>
    <xf numFmtId="43" fontId="3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4" fillId="0" borderId="66" xfId="0" applyFont="1" applyFill="1" applyBorder="1" applyAlignment="1">
      <alignment vertical="center" wrapText="1"/>
    </xf>
    <xf numFmtId="4" fontId="0" fillId="0" borderId="0" xfId="0" applyNumberFormat="1" applyAlignment="1">
      <alignment/>
    </xf>
    <xf numFmtId="4" fontId="0" fillId="0" borderId="0" xfId="0" applyNumberFormat="1" applyAlignment="1">
      <alignment vertical="center" wrapText="1"/>
    </xf>
    <xf numFmtId="4" fontId="0" fillId="0" borderId="0" xfId="0" applyNumberFormat="1" applyFont="1" applyAlignment="1">
      <alignment/>
    </xf>
    <xf numFmtId="3" fontId="0" fillId="0" borderId="0" xfId="0" applyNumberFormat="1" applyAlignment="1">
      <alignment vertical="center" wrapText="1"/>
    </xf>
    <xf numFmtId="4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3" fontId="0" fillId="0" borderId="11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0" fillId="0" borderId="19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/>
    </xf>
    <xf numFmtId="0" fontId="2" fillId="0" borderId="67" xfId="0" applyFont="1" applyBorder="1" applyAlignment="1">
      <alignment vertical="center" wrapText="1"/>
    </xf>
    <xf numFmtId="41" fontId="2" fillId="0" borderId="10" xfId="0" applyNumberFormat="1" applyFont="1" applyFill="1" applyBorder="1" applyAlignment="1">
      <alignment vertical="center" wrapText="1"/>
    </xf>
    <xf numFmtId="41" fontId="2" fillId="0" borderId="0" xfId="0" applyNumberFormat="1" applyFont="1" applyFill="1" applyBorder="1" applyAlignment="1">
      <alignment vertical="center" wrapText="1"/>
    </xf>
    <xf numFmtId="43" fontId="3" fillId="0" borderId="17" xfId="0" applyNumberFormat="1" applyFont="1" applyFill="1" applyBorder="1" applyAlignment="1">
      <alignment vertical="center" wrapText="1"/>
    </xf>
    <xf numFmtId="43" fontId="5" fillId="0" borderId="17" xfId="0" applyNumberFormat="1" applyFont="1" applyFill="1" applyBorder="1" applyAlignment="1">
      <alignment vertical="center" wrapText="1"/>
    </xf>
    <xf numFmtId="43" fontId="5" fillId="0" borderId="65" xfId="0" applyNumberFormat="1" applyFont="1" applyFill="1" applyBorder="1" applyAlignment="1">
      <alignment vertical="center" wrapText="1"/>
    </xf>
    <xf numFmtId="43" fontId="4" fillId="0" borderId="60" xfId="0" applyNumberFormat="1" applyFont="1" applyFill="1" applyBorder="1" applyAlignment="1">
      <alignment vertical="center" wrapText="1"/>
    </xf>
    <xf numFmtId="1" fontId="2" fillId="0" borderId="0" xfId="0" applyNumberFormat="1" applyFont="1" applyAlignment="1">
      <alignment vertical="center" wrapText="1"/>
    </xf>
    <xf numFmtId="41" fontId="2" fillId="0" borderId="0" xfId="0" applyNumberFormat="1" applyFont="1" applyFill="1" applyAlignment="1">
      <alignment vertical="center" wrapText="1"/>
    </xf>
    <xf numFmtId="49" fontId="7" fillId="0" borderId="0" xfId="0" applyNumberFormat="1" applyFont="1" applyAlignment="1">
      <alignment horizontal="left" vertical="center" wrapText="1"/>
    </xf>
    <xf numFmtId="49" fontId="4" fillId="0" borderId="19" xfId="0" applyNumberFormat="1" applyFont="1" applyBorder="1" applyAlignment="1">
      <alignment horizontal="right" vertical="center" wrapText="1"/>
    </xf>
    <xf numFmtId="49" fontId="4" fillId="0" borderId="21" xfId="0" applyNumberFormat="1" applyFont="1" applyBorder="1" applyAlignment="1">
      <alignment horizontal="right" vertical="center" wrapText="1"/>
    </xf>
    <xf numFmtId="49" fontId="4" fillId="0" borderId="68" xfId="0" applyNumberFormat="1" applyFont="1" applyBorder="1" applyAlignment="1">
      <alignment horizontal="right" vertical="center" wrapText="1"/>
    </xf>
    <xf numFmtId="49" fontId="4" fillId="0" borderId="20" xfId="0" applyNumberFormat="1" applyFont="1" applyBorder="1" applyAlignment="1">
      <alignment horizontal="right" vertical="center" wrapText="1"/>
    </xf>
    <xf numFmtId="49" fontId="4" fillId="0" borderId="68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69" xfId="0" applyNumberFormat="1" applyFont="1" applyBorder="1" applyAlignment="1">
      <alignment horizontal="center" vertical="center" wrapText="1"/>
    </xf>
    <xf numFmtId="49" fontId="4" fillId="0" borderId="70" xfId="0" applyNumberFormat="1" applyFont="1" applyBorder="1" applyAlignment="1">
      <alignment horizontal="center" vertical="center" wrapText="1"/>
    </xf>
    <xf numFmtId="49" fontId="4" fillId="0" borderId="71" xfId="0" applyNumberFormat="1" applyFont="1" applyBorder="1" applyAlignment="1">
      <alignment horizontal="center" vertical="center" wrapText="1"/>
    </xf>
    <xf numFmtId="0" fontId="3" fillId="0" borderId="68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66" xfId="0" applyFont="1" applyBorder="1" applyAlignment="1">
      <alignment horizontal="left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19" xfId="0" applyNumberFormat="1" applyFont="1" applyBorder="1" applyAlignment="1">
      <alignment horizontal="left" vertical="center" wrapText="1"/>
    </xf>
    <xf numFmtId="0" fontId="4" fillId="0" borderId="20" xfId="0" applyNumberFormat="1" applyFont="1" applyBorder="1" applyAlignment="1">
      <alignment horizontal="left" vertical="center" wrapText="1"/>
    </xf>
    <xf numFmtId="0" fontId="4" fillId="0" borderId="21" xfId="0" applyNumberFormat="1" applyFont="1" applyBorder="1" applyAlignment="1">
      <alignment horizontal="left" vertical="center" wrapText="1"/>
    </xf>
    <xf numFmtId="49" fontId="4" fillId="0" borderId="19" xfId="0" applyNumberFormat="1" applyFont="1" applyBorder="1" applyAlignment="1">
      <alignment horizontal="left" vertical="center" wrapText="1"/>
    </xf>
    <xf numFmtId="49" fontId="4" fillId="0" borderId="20" xfId="0" applyNumberFormat="1" applyFont="1" applyBorder="1" applyAlignment="1">
      <alignment horizontal="left" vertical="center" wrapText="1"/>
    </xf>
    <xf numFmtId="49" fontId="4" fillId="0" borderId="21" xfId="0" applyNumberFormat="1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49" fontId="5" fillId="0" borderId="72" xfId="0" applyNumberFormat="1" applyFont="1" applyBorder="1" applyAlignment="1">
      <alignment horizontal="center" vertical="center" wrapText="1"/>
    </xf>
    <xf numFmtId="49" fontId="5" fillId="0" borderId="27" xfId="0" applyNumberFormat="1" applyFont="1" applyBorder="1" applyAlignment="1">
      <alignment horizontal="center" vertical="center" wrapText="1"/>
    </xf>
    <xf numFmtId="49" fontId="5" fillId="0" borderId="73" xfId="0" applyNumberFormat="1" applyFont="1" applyBorder="1" applyAlignment="1">
      <alignment horizontal="center" vertical="center" wrapText="1"/>
    </xf>
    <xf numFmtId="49" fontId="5" fillId="0" borderId="67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25" xfId="0" applyNumberFormat="1" applyFont="1" applyBorder="1" applyAlignment="1">
      <alignment horizontal="center" vertical="center" wrapText="1"/>
    </xf>
    <xf numFmtId="49" fontId="5" fillId="0" borderId="74" xfId="0" applyNumberFormat="1" applyFont="1" applyBorder="1" applyAlignment="1">
      <alignment horizontal="center" vertical="center" wrapText="1"/>
    </xf>
    <xf numFmtId="49" fontId="5" fillId="0" borderId="75" xfId="0" applyNumberFormat="1" applyFont="1" applyBorder="1" applyAlignment="1">
      <alignment horizontal="center" vertical="center" wrapText="1"/>
    </xf>
    <xf numFmtId="49" fontId="5" fillId="0" borderId="76" xfId="0" applyNumberFormat="1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right" vertical="center" wrapText="1"/>
    </xf>
    <xf numFmtId="0" fontId="3" fillId="0" borderId="17" xfId="0" applyFont="1" applyBorder="1" applyAlignment="1">
      <alignment horizontal="right" vertical="center" wrapText="1"/>
    </xf>
    <xf numFmtId="1" fontId="3" fillId="0" borderId="11" xfId="0" applyNumberFormat="1" applyFont="1" applyBorder="1" applyAlignment="1">
      <alignment horizontal="right" vertical="center" wrapText="1"/>
    </xf>
    <xf numFmtId="41" fontId="3" fillId="0" borderId="11" xfId="0" applyNumberFormat="1" applyFont="1" applyBorder="1" applyAlignment="1">
      <alignment horizontal="right" vertical="center" wrapText="1"/>
    </xf>
    <xf numFmtId="41" fontId="3" fillId="0" borderId="19" xfId="0" applyNumberFormat="1" applyFont="1" applyFill="1" applyBorder="1" applyAlignment="1">
      <alignment horizontal="center" vertical="center" wrapText="1"/>
    </xf>
    <xf numFmtId="41" fontId="3" fillId="0" borderId="20" xfId="0" applyNumberFormat="1" applyFont="1" applyFill="1" applyBorder="1" applyAlignment="1">
      <alignment horizontal="center" vertical="center" wrapText="1"/>
    </xf>
    <xf numFmtId="41" fontId="3" fillId="0" borderId="66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66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41" fontId="3" fillId="0" borderId="77" xfId="0" applyNumberFormat="1" applyFont="1" applyFill="1" applyBorder="1" applyAlignment="1">
      <alignment horizontal="center" vertical="center" wrapText="1"/>
    </xf>
    <xf numFmtId="41" fontId="3" fillId="0" borderId="78" xfId="0" applyNumberFormat="1" applyFont="1" applyFill="1" applyBorder="1" applyAlignment="1">
      <alignment horizontal="center" vertical="center" wrapText="1"/>
    </xf>
    <xf numFmtId="41" fontId="3" fillId="0" borderId="79" xfId="0" applyNumberFormat="1" applyFont="1" applyFill="1" applyBorder="1" applyAlignment="1">
      <alignment horizontal="center" vertical="center" wrapText="1"/>
    </xf>
    <xf numFmtId="0" fontId="6" fillId="0" borderId="8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14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5" fillId="0" borderId="0" xfId="0" applyFont="1" applyAlignment="1">
      <alignment horizontal="center"/>
    </xf>
    <xf numFmtId="0" fontId="10" fillId="0" borderId="26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26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0" fillId="0" borderId="26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54" xfId="0" applyFont="1" applyBorder="1" applyAlignment="1">
      <alignment horizontal="left" wrapText="1"/>
    </xf>
    <xf numFmtId="0" fontId="0" fillId="0" borderId="54" xfId="0" applyBorder="1" applyAlignment="1">
      <alignment horizontal="left" wrapText="1"/>
    </xf>
    <xf numFmtId="0" fontId="8" fillId="0" borderId="29" xfId="0" applyFont="1" applyBorder="1" applyAlignment="1">
      <alignment wrapText="1"/>
    </xf>
    <xf numFmtId="0" fontId="0" fillId="0" borderId="30" xfId="0" applyBorder="1" applyAlignment="1">
      <alignment wrapText="1"/>
    </xf>
    <xf numFmtId="0" fontId="0" fillId="0" borderId="31" xfId="0" applyBorder="1" applyAlignment="1">
      <alignment wrapText="1"/>
    </xf>
    <xf numFmtId="0" fontId="10" fillId="0" borderId="26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left" vertical="center"/>
    </xf>
    <xf numFmtId="0" fontId="14" fillId="0" borderId="0" xfId="0" applyFont="1" applyAlignment="1">
      <alignment horizontal="center" vertical="center" wrapText="1"/>
    </xf>
    <xf numFmtId="0" fontId="10" fillId="0" borderId="81" xfId="0" applyFont="1" applyFill="1" applyBorder="1" applyAlignment="1">
      <alignment horizontal="center" vertical="center" wrapText="1"/>
    </xf>
    <xf numFmtId="0" fontId="10" fillId="0" borderId="47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82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83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84" xfId="0" applyFont="1" applyFill="1" applyBorder="1" applyAlignment="1">
      <alignment horizontal="center" vertical="center" wrapText="1"/>
    </xf>
    <xf numFmtId="0" fontId="10" fillId="0" borderId="8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41" fontId="3" fillId="0" borderId="68" xfId="0" applyNumberFormat="1" applyFont="1" applyFill="1" applyBorder="1" applyAlignment="1">
      <alignment horizontal="center" vertical="center" wrapText="1"/>
    </xf>
    <xf numFmtId="41" fontId="3" fillId="0" borderId="11" xfId="0" applyNumberFormat="1" applyFont="1" applyFill="1" applyBorder="1" applyAlignment="1">
      <alignment horizontal="center" vertical="center" wrapText="1"/>
    </xf>
    <xf numFmtId="0" fontId="3" fillId="0" borderId="77" xfId="0" applyFont="1" applyBorder="1" applyAlignment="1">
      <alignment horizontal="right" vertical="center" wrapText="1"/>
    </xf>
    <xf numFmtId="0" fontId="3" fillId="0" borderId="78" xfId="0" applyFont="1" applyBorder="1" applyAlignment="1">
      <alignment horizontal="right" vertical="center" wrapText="1"/>
    </xf>
    <xf numFmtId="0" fontId="3" fillId="0" borderId="79" xfId="0" applyFont="1" applyBorder="1" applyAlignment="1">
      <alignment horizontal="right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41" fontId="3" fillId="0" borderId="11" xfId="0" applyNumberFormat="1" applyFont="1" applyBorder="1" applyAlignment="1">
      <alignment horizontal="center" vertical="center" wrapText="1"/>
    </xf>
    <xf numFmtId="0" fontId="3" fillId="0" borderId="69" xfId="0" applyFont="1" applyBorder="1" applyAlignment="1">
      <alignment horizontal="left" vertical="center" wrapText="1"/>
    </xf>
    <xf numFmtId="0" fontId="3" fillId="0" borderId="70" xfId="0" applyFont="1" applyBorder="1" applyAlignment="1">
      <alignment horizontal="left" vertical="center" wrapText="1"/>
    </xf>
    <xf numFmtId="0" fontId="3" fillId="0" borderId="86" xfId="0" applyFont="1" applyBorder="1" applyAlignment="1">
      <alignment horizontal="left" vertical="center" wrapText="1"/>
    </xf>
    <xf numFmtId="49" fontId="3" fillId="0" borderId="87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left" vertical="center" wrapText="1"/>
    </xf>
    <xf numFmtId="41" fontId="3" fillId="0" borderId="11" xfId="0" applyNumberFormat="1" applyFont="1" applyFill="1" applyBorder="1" applyAlignment="1">
      <alignment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0</xdr:row>
      <xdr:rowOff>38100</xdr:rowOff>
    </xdr:from>
    <xdr:to>
      <xdr:col>7</xdr:col>
      <xdr:colOff>419100</xdr:colOff>
      <xdr:row>4</xdr:row>
      <xdr:rowOff>123825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1304925" y="38100"/>
          <a:ext cx="15716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Gobierno del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Estado de Sonora
</a:t>
          </a:r>
          <a:r>
            <a:rPr lang="en-US" cap="none" sz="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Consejo Estatal de Ciencia y Tecnología
</a:t>
          </a:r>
        </a:p>
      </xdr:txBody>
    </xdr:sp>
    <xdr:clientData/>
  </xdr:twoCellAnchor>
  <xdr:twoCellAnchor editAs="oneCell">
    <xdr:from>
      <xdr:col>0</xdr:col>
      <xdr:colOff>104775</xdr:colOff>
      <xdr:row>0</xdr:row>
      <xdr:rowOff>47625</xdr:rowOff>
    </xdr:from>
    <xdr:to>
      <xdr:col>0</xdr:col>
      <xdr:colOff>771525</xdr:colOff>
      <xdr:row>4</xdr:row>
      <xdr:rowOff>57150</xdr:rowOff>
    </xdr:to>
    <xdr:pic>
      <xdr:nvPicPr>
        <xdr:cNvPr id="2" name="6 Imagen" descr="G:\PAPELERIA BASICA INDICADORES Y ARCHIVOS\LOGO_NS1 pi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47625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0</xdr:row>
      <xdr:rowOff>38100</xdr:rowOff>
    </xdr:from>
    <xdr:to>
      <xdr:col>10</xdr:col>
      <xdr:colOff>1743075</xdr:colOff>
      <xdr:row>4</xdr:row>
      <xdr:rowOff>123825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1304925" y="38100"/>
          <a:ext cx="38481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Gobierno del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Estado de Sonora
</a:t>
          </a:r>
          <a:r>
            <a:rPr lang="en-US" cap="none" sz="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Consejo Estatal de Ciencia y Tecnología
</a:t>
          </a:r>
        </a:p>
      </xdr:txBody>
    </xdr:sp>
    <xdr:clientData/>
  </xdr:twoCellAnchor>
  <xdr:twoCellAnchor editAs="oneCell">
    <xdr:from>
      <xdr:col>11</xdr:col>
      <xdr:colOff>409575</xdr:colOff>
      <xdr:row>0</xdr:row>
      <xdr:rowOff>0</xdr:rowOff>
    </xdr:from>
    <xdr:to>
      <xdr:col>18</xdr:col>
      <xdr:colOff>228600</xdr:colOff>
      <xdr:row>2</xdr:row>
      <xdr:rowOff>85725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91575" y="0"/>
          <a:ext cx="25050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666750</xdr:colOff>
      <xdr:row>0</xdr:row>
      <xdr:rowOff>0</xdr:rowOff>
    </xdr:from>
    <xdr:to>
      <xdr:col>2</xdr:col>
      <xdr:colOff>990600</xdr:colOff>
      <xdr:row>4</xdr:row>
      <xdr:rowOff>114300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666750" y="0"/>
          <a:ext cx="47910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Gobierno del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Estado de Sonora
</a:t>
          </a:r>
          <a:r>
            <a:rPr lang="en-US" cap="none" sz="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Consejo Estatal de Ciencia y Tecnología
</a:t>
          </a:r>
        </a:p>
      </xdr:txBody>
    </xdr:sp>
    <xdr:clientData/>
  </xdr:twoCellAnchor>
  <xdr:twoCellAnchor editAs="oneCell">
    <xdr:from>
      <xdr:col>0</xdr:col>
      <xdr:colOff>38100</xdr:colOff>
      <xdr:row>0</xdr:row>
      <xdr:rowOff>38100</xdr:rowOff>
    </xdr:from>
    <xdr:to>
      <xdr:col>0</xdr:col>
      <xdr:colOff>647700</xdr:colOff>
      <xdr:row>4</xdr:row>
      <xdr:rowOff>76200</xdr:rowOff>
    </xdr:to>
    <xdr:pic>
      <xdr:nvPicPr>
        <xdr:cNvPr id="2" name="2 Imagen" descr="G:\PAPELERIA BASICA INDICADORES Y ARCHIVOS\LOGO_NS1 pi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647700</xdr:colOff>
      <xdr:row>0</xdr:row>
      <xdr:rowOff>85725</xdr:rowOff>
    </xdr:from>
    <xdr:to>
      <xdr:col>8</xdr:col>
      <xdr:colOff>9525</xdr:colOff>
      <xdr:row>5</xdr:row>
      <xdr:rowOff>38100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62950" y="85725"/>
          <a:ext cx="23907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0</xdr:row>
      <xdr:rowOff>38100</xdr:rowOff>
    </xdr:from>
    <xdr:to>
      <xdr:col>7</xdr:col>
      <xdr:colOff>419100</xdr:colOff>
      <xdr:row>4</xdr:row>
      <xdr:rowOff>123825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1304925" y="38100"/>
          <a:ext cx="15716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Gobierno del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Estado de Sonora
</a:t>
          </a:r>
          <a:r>
            <a:rPr lang="en-US" cap="none" sz="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Consejo Estatal de Ciencia y Tecnología
</a:t>
          </a:r>
        </a:p>
      </xdr:txBody>
    </xdr:sp>
    <xdr:clientData/>
  </xdr:twoCellAnchor>
  <xdr:twoCellAnchor editAs="oneCell">
    <xdr:from>
      <xdr:col>0</xdr:col>
      <xdr:colOff>104775</xdr:colOff>
      <xdr:row>0</xdr:row>
      <xdr:rowOff>47625</xdr:rowOff>
    </xdr:from>
    <xdr:to>
      <xdr:col>0</xdr:col>
      <xdr:colOff>542925</xdr:colOff>
      <xdr:row>4</xdr:row>
      <xdr:rowOff>57150</xdr:rowOff>
    </xdr:to>
    <xdr:pic>
      <xdr:nvPicPr>
        <xdr:cNvPr id="2" name="6 Imagen" descr="G:\PAPELERIA BASICA INDICADORES Y ARCHIVOS\LOGO_NS1 pi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47625"/>
          <a:ext cx="4381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0</xdr:row>
      <xdr:rowOff>38100</xdr:rowOff>
    </xdr:from>
    <xdr:to>
      <xdr:col>10</xdr:col>
      <xdr:colOff>1743075</xdr:colOff>
      <xdr:row>4</xdr:row>
      <xdr:rowOff>123825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1304925" y="38100"/>
          <a:ext cx="38481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Gobierno del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Estado de Sonora
</a:t>
          </a:r>
          <a:r>
            <a:rPr lang="en-US" cap="none" sz="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Consejo Estatal de Ciencia y Tecnología
</a:t>
          </a:r>
        </a:p>
      </xdr:txBody>
    </xdr:sp>
    <xdr:clientData/>
  </xdr:twoCellAnchor>
  <xdr:twoCellAnchor editAs="oneCell">
    <xdr:from>
      <xdr:col>11</xdr:col>
      <xdr:colOff>409575</xdr:colOff>
      <xdr:row>0</xdr:row>
      <xdr:rowOff>0</xdr:rowOff>
    </xdr:from>
    <xdr:to>
      <xdr:col>16</xdr:col>
      <xdr:colOff>28575</xdr:colOff>
      <xdr:row>2</xdr:row>
      <xdr:rowOff>85725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91575" y="0"/>
          <a:ext cx="18288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0</xdr:row>
      <xdr:rowOff>38100</xdr:rowOff>
    </xdr:from>
    <xdr:to>
      <xdr:col>7</xdr:col>
      <xdr:colOff>419100</xdr:colOff>
      <xdr:row>4</xdr:row>
      <xdr:rowOff>123825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1304925" y="38100"/>
          <a:ext cx="15716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Gobierno del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Estado de Sonora
</a:t>
          </a:r>
          <a:r>
            <a:rPr lang="en-US" cap="none" sz="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Consejo Estatal de Ciencia y Tecnología
</a:t>
          </a:r>
        </a:p>
      </xdr:txBody>
    </xdr:sp>
    <xdr:clientData/>
  </xdr:twoCellAnchor>
  <xdr:twoCellAnchor editAs="oneCell">
    <xdr:from>
      <xdr:col>0</xdr:col>
      <xdr:colOff>104775</xdr:colOff>
      <xdr:row>0</xdr:row>
      <xdr:rowOff>47625</xdr:rowOff>
    </xdr:from>
    <xdr:to>
      <xdr:col>0</xdr:col>
      <xdr:colOff>590550</xdr:colOff>
      <xdr:row>4</xdr:row>
      <xdr:rowOff>57150</xdr:rowOff>
    </xdr:to>
    <xdr:pic>
      <xdr:nvPicPr>
        <xdr:cNvPr id="2" name="6 Imagen" descr="G:\PAPELERIA BASICA INDICADORES Y ARCHIVOS\LOGO_NS1 pi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47625"/>
          <a:ext cx="4857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0</xdr:row>
      <xdr:rowOff>38100</xdr:rowOff>
    </xdr:from>
    <xdr:to>
      <xdr:col>10</xdr:col>
      <xdr:colOff>1743075</xdr:colOff>
      <xdr:row>4</xdr:row>
      <xdr:rowOff>123825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1304925" y="38100"/>
          <a:ext cx="38481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Gobierno del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Estado de Sonora
</a:t>
          </a:r>
          <a:r>
            <a:rPr lang="en-US" cap="none" sz="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Consejo Estatal de Ciencia y Tecnología
</a:t>
          </a:r>
        </a:p>
      </xdr:txBody>
    </xdr:sp>
    <xdr:clientData/>
  </xdr:twoCellAnchor>
  <xdr:twoCellAnchor editAs="oneCell">
    <xdr:from>
      <xdr:col>18</xdr:col>
      <xdr:colOff>85725</xdr:colOff>
      <xdr:row>0</xdr:row>
      <xdr:rowOff>19050</xdr:rowOff>
    </xdr:from>
    <xdr:to>
      <xdr:col>22</xdr:col>
      <xdr:colOff>485775</xdr:colOff>
      <xdr:row>2</xdr:row>
      <xdr:rowOff>104775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058775" y="19050"/>
          <a:ext cx="16954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0"/>
  <sheetViews>
    <sheetView zoomScalePageLayoutView="0" workbookViewId="0" topLeftCell="A1">
      <selection activeCell="K61" sqref="K61"/>
    </sheetView>
  </sheetViews>
  <sheetFormatPr defaultColWidth="4.00390625" defaultRowHeight="12.75"/>
  <cols>
    <col min="1" max="1" width="13.140625" style="9" customWidth="1"/>
    <col min="2" max="2" width="3.140625" style="9" bestFit="1" customWidth="1"/>
    <col min="3" max="3" width="3.28125" style="9" bestFit="1" customWidth="1"/>
    <col min="4" max="4" width="3.8515625" style="9" bestFit="1" customWidth="1"/>
    <col min="5" max="5" width="4.7109375" style="9" bestFit="1" customWidth="1"/>
    <col min="6" max="6" width="2.8515625" style="9" bestFit="1" customWidth="1"/>
    <col min="7" max="7" width="5.8515625" style="9" customWidth="1"/>
    <col min="8" max="8" width="6.28125" style="9" bestFit="1" customWidth="1"/>
    <col min="9" max="9" width="3.28125" style="9" bestFit="1" customWidth="1"/>
    <col min="10" max="10" width="4.7109375" style="9" bestFit="1" customWidth="1"/>
    <col min="11" max="11" width="74.57421875" style="10" customWidth="1"/>
    <col min="12" max="12" width="12.8515625" style="4" customWidth="1"/>
    <col min="13" max="13" width="7.57421875" style="32" customWidth="1"/>
    <col min="14" max="14" width="6.00390625" style="33" customWidth="1"/>
    <col min="15" max="17" width="3.28125" style="51" bestFit="1" customWidth="1"/>
    <col min="18" max="18" width="4.00390625" style="51" bestFit="1" customWidth="1"/>
    <col min="19" max="249" width="11.421875" style="4" customWidth="1"/>
    <col min="250" max="16384" width="4.00390625" style="4" customWidth="1"/>
  </cols>
  <sheetData>
    <row r="1" spans="1:18" ht="13.5" thickTop="1">
      <c r="A1" s="36"/>
      <c r="B1" s="2"/>
      <c r="C1" s="2"/>
      <c r="D1" s="2"/>
      <c r="E1" s="2"/>
      <c r="F1" s="2"/>
      <c r="G1" s="2"/>
      <c r="H1" s="2"/>
      <c r="I1" s="2"/>
      <c r="J1" s="2"/>
      <c r="K1" s="3"/>
      <c r="L1" s="1"/>
      <c r="M1" s="23"/>
      <c r="N1" s="24"/>
      <c r="O1" s="44"/>
      <c r="P1" s="44"/>
      <c r="Q1" s="44"/>
      <c r="R1" s="44"/>
    </row>
    <row r="2" spans="1:18" ht="12.75">
      <c r="A2" s="328" t="s">
        <v>1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</row>
    <row r="3" spans="1:18" ht="12.75">
      <c r="A3" s="37"/>
      <c r="B3" s="6"/>
      <c r="C3" s="6"/>
      <c r="D3" s="6"/>
      <c r="E3" s="6"/>
      <c r="F3" s="6"/>
      <c r="G3" s="6"/>
      <c r="H3" s="6"/>
      <c r="I3" s="6"/>
      <c r="J3" s="6"/>
      <c r="K3" s="7"/>
      <c r="L3" s="5"/>
      <c r="M3" s="25"/>
      <c r="N3" s="26"/>
      <c r="O3" s="45"/>
      <c r="P3" s="45"/>
      <c r="Q3" s="45"/>
      <c r="R3" s="45"/>
    </row>
    <row r="4" spans="1:18" ht="12.75">
      <c r="A4" s="328" t="s">
        <v>36</v>
      </c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29"/>
      <c r="P4" s="329"/>
      <c r="Q4" s="329"/>
      <c r="R4" s="329"/>
    </row>
    <row r="5" spans="1:18" ht="13.5" customHeight="1" thickBot="1">
      <c r="A5" s="38"/>
      <c r="B5" s="8"/>
      <c r="C5" s="8"/>
      <c r="D5" s="8"/>
      <c r="E5" s="8"/>
      <c r="F5" s="8"/>
      <c r="G5" s="8"/>
      <c r="H5" s="8"/>
      <c r="I5" s="8"/>
      <c r="J5" s="8"/>
      <c r="K5" s="7"/>
      <c r="L5" s="329"/>
      <c r="M5" s="329"/>
      <c r="N5" s="27"/>
      <c r="O5" s="45"/>
      <c r="P5" s="45"/>
      <c r="Q5" s="45"/>
      <c r="R5" s="45"/>
    </row>
    <row r="6" spans="1:18" ht="12.75">
      <c r="A6" s="330" t="s">
        <v>2</v>
      </c>
      <c r="B6" s="331"/>
      <c r="C6" s="331"/>
      <c r="D6" s="331"/>
      <c r="E6" s="331"/>
      <c r="F6" s="331"/>
      <c r="G6" s="331"/>
      <c r="H6" s="331"/>
      <c r="I6" s="331"/>
      <c r="J6" s="331"/>
      <c r="K6" s="331"/>
      <c r="L6" s="20" t="s">
        <v>3</v>
      </c>
      <c r="M6" s="28"/>
      <c r="N6" s="29"/>
      <c r="O6" s="337" t="s">
        <v>37</v>
      </c>
      <c r="P6" s="338"/>
      <c r="Q6" s="338"/>
      <c r="R6" s="339"/>
    </row>
    <row r="7" spans="1:18" ht="12.75" customHeight="1">
      <c r="A7" s="287" t="s">
        <v>35</v>
      </c>
      <c r="B7" s="288"/>
      <c r="C7" s="288"/>
      <c r="D7" s="288"/>
      <c r="E7" s="288"/>
      <c r="F7" s="288"/>
      <c r="G7" s="288"/>
      <c r="H7" s="288"/>
      <c r="I7" s="288"/>
      <c r="J7" s="288"/>
      <c r="K7" s="288"/>
      <c r="L7" s="288"/>
      <c r="M7" s="288"/>
      <c r="N7" s="288"/>
      <c r="O7" s="288"/>
      <c r="P7" s="288"/>
      <c r="Q7" s="288"/>
      <c r="R7" s="289"/>
    </row>
    <row r="8" spans="1:18" ht="13.5" customHeight="1">
      <c r="A8" s="326" t="s">
        <v>38</v>
      </c>
      <c r="B8" s="327"/>
      <c r="C8" s="300" t="s">
        <v>4</v>
      </c>
      <c r="D8" s="300"/>
      <c r="E8" s="300"/>
      <c r="F8" s="300"/>
      <c r="G8" s="300"/>
      <c r="H8" s="300"/>
      <c r="I8" s="300"/>
      <c r="J8" s="300"/>
      <c r="K8" s="335" t="s">
        <v>5</v>
      </c>
      <c r="L8" s="300" t="s">
        <v>6</v>
      </c>
      <c r="M8" s="319"/>
      <c r="N8" s="319"/>
      <c r="O8" s="319"/>
      <c r="P8" s="319"/>
      <c r="Q8" s="319"/>
      <c r="R8" s="320"/>
    </row>
    <row r="9" spans="1:18" ht="12.75" customHeight="1">
      <c r="A9" s="326"/>
      <c r="B9" s="327"/>
      <c r="C9" s="300"/>
      <c r="D9" s="300"/>
      <c r="E9" s="300"/>
      <c r="F9" s="300"/>
      <c r="G9" s="300"/>
      <c r="H9" s="300"/>
      <c r="I9" s="300"/>
      <c r="J9" s="300"/>
      <c r="K9" s="335"/>
      <c r="L9" s="300"/>
      <c r="M9" s="321" t="s">
        <v>7</v>
      </c>
      <c r="N9" s="322" t="s">
        <v>8</v>
      </c>
      <c r="O9" s="323" t="s">
        <v>9</v>
      </c>
      <c r="P9" s="324"/>
      <c r="Q9" s="324"/>
      <c r="R9" s="325"/>
    </row>
    <row r="10" spans="1:18" ht="25.5">
      <c r="A10" s="39" t="s">
        <v>10</v>
      </c>
      <c r="B10" s="13" t="s">
        <v>11</v>
      </c>
      <c r="C10" s="13" t="s">
        <v>12</v>
      </c>
      <c r="D10" s="13" t="s">
        <v>13</v>
      </c>
      <c r="E10" s="13" t="s">
        <v>14</v>
      </c>
      <c r="F10" s="13" t="s">
        <v>15</v>
      </c>
      <c r="G10" s="13" t="s">
        <v>16</v>
      </c>
      <c r="H10" s="13" t="s">
        <v>41</v>
      </c>
      <c r="I10" s="13" t="s">
        <v>17</v>
      </c>
      <c r="J10" s="13" t="s">
        <v>39</v>
      </c>
      <c r="K10" s="335"/>
      <c r="L10" s="300"/>
      <c r="M10" s="321"/>
      <c r="N10" s="322"/>
      <c r="O10" s="46" t="s">
        <v>18</v>
      </c>
      <c r="P10" s="46" t="s">
        <v>19</v>
      </c>
      <c r="Q10" s="46" t="s">
        <v>20</v>
      </c>
      <c r="R10" s="47" t="s">
        <v>21</v>
      </c>
    </row>
    <row r="11" spans="1:18" ht="12.75">
      <c r="A11" s="313"/>
      <c r="B11" s="314"/>
      <c r="C11" s="314"/>
      <c r="D11" s="314"/>
      <c r="E11" s="314"/>
      <c r="F11" s="314"/>
      <c r="G11" s="314"/>
      <c r="H11" s="314"/>
      <c r="I11" s="314"/>
      <c r="J11" s="315"/>
      <c r="K11" s="11"/>
      <c r="L11" s="12"/>
      <c r="M11" s="30"/>
      <c r="N11" s="31"/>
      <c r="O11" s="42"/>
      <c r="P11" s="42"/>
      <c r="Q11" s="42"/>
      <c r="R11" s="43"/>
    </row>
    <row r="12" spans="1:18" ht="12.75">
      <c r="A12" s="21" t="s">
        <v>22</v>
      </c>
      <c r="B12" s="290"/>
      <c r="C12" s="282"/>
      <c r="D12" s="282"/>
      <c r="E12" s="282"/>
      <c r="F12" s="282"/>
      <c r="G12" s="282"/>
      <c r="H12" s="282"/>
      <c r="I12" s="282"/>
      <c r="J12" s="283"/>
      <c r="K12" s="15" t="s">
        <v>23</v>
      </c>
      <c r="L12" s="12"/>
      <c r="M12" s="30"/>
      <c r="N12" s="31"/>
      <c r="O12" s="42"/>
      <c r="P12" s="42"/>
      <c r="Q12" s="42"/>
      <c r="R12" s="43"/>
    </row>
    <row r="13" spans="1:18" ht="12.75">
      <c r="A13" s="279">
        <v>93</v>
      </c>
      <c r="B13" s="278"/>
      <c r="C13" s="316"/>
      <c r="D13" s="317"/>
      <c r="E13" s="317"/>
      <c r="F13" s="317"/>
      <c r="G13" s="317"/>
      <c r="H13" s="317"/>
      <c r="I13" s="317"/>
      <c r="J13" s="318"/>
      <c r="K13" s="15" t="s">
        <v>0</v>
      </c>
      <c r="L13" s="12"/>
      <c r="M13" s="30"/>
      <c r="N13" s="31"/>
      <c r="O13" s="42"/>
      <c r="P13" s="42"/>
      <c r="Q13" s="42"/>
      <c r="R13" s="43"/>
    </row>
    <row r="14" spans="1:18" ht="12.75">
      <c r="A14" s="279">
        <v>3</v>
      </c>
      <c r="B14" s="280"/>
      <c r="C14" s="278"/>
      <c r="D14" s="301"/>
      <c r="E14" s="302"/>
      <c r="F14" s="302"/>
      <c r="G14" s="302"/>
      <c r="H14" s="302"/>
      <c r="I14" s="302"/>
      <c r="J14" s="303"/>
      <c r="K14" s="15" t="s">
        <v>24</v>
      </c>
      <c r="L14" s="12"/>
      <c r="M14" s="30"/>
      <c r="N14" s="31"/>
      <c r="O14" s="42"/>
      <c r="P14" s="42"/>
      <c r="Q14" s="42"/>
      <c r="R14" s="43"/>
    </row>
    <row r="15" spans="1:18" ht="12.75">
      <c r="A15" s="281"/>
      <c r="B15" s="282"/>
      <c r="C15" s="283"/>
      <c r="D15" s="294">
        <v>3.8</v>
      </c>
      <c r="E15" s="295"/>
      <c r="F15" s="295"/>
      <c r="G15" s="295"/>
      <c r="H15" s="295"/>
      <c r="I15" s="295"/>
      <c r="J15" s="296"/>
      <c r="K15" s="15" t="s">
        <v>25</v>
      </c>
      <c r="L15" s="12"/>
      <c r="M15" s="30"/>
      <c r="N15" s="31"/>
      <c r="O15" s="42"/>
      <c r="P15" s="42"/>
      <c r="Q15" s="42"/>
      <c r="R15" s="43"/>
    </row>
    <row r="16" spans="1:18" ht="12.75">
      <c r="A16" s="281"/>
      <c r="B16" s="282"/>
      <c r="C16" s="282"/>
      <c r="D16" s="283"/>
      <c r="E16" s="297" t="s">
        <v>22</v>
      </c>
      <c r="F16" s="298"/>
      <c r="G16" s="298"/>
      <c r="H16" s="298"/>
      <c r="I16" s="298"/>
      <c r="J16" s="299"/>
      <c r="K16" s="15" t="s">
        <v>26</v>
      </c>
      <c r="L16" s="12"/>
      <c r="M16" s="30"/>
      <c r="N16" s="31"/>
      <c r="O16" s="42"/>
      <c r="P16" s="42"/>
      <c r="Q16" s="42"/>
      <c r="R16" s="43"/>
    </row>
    <row r="17" spans="1:18" ht="12.75">
      <c r="A17" s="281"/>
      <c r="B17" s="282"/>
      <c r="C17" s="282"/>
      <c r="D17" s="282"/>
      <c r="E17" s="283"/>
      <c r="F17" s="291" t="s">
        <v>27</v>
      </c>
      <c r="G17" s="292"/>
      <c r="H17" s="292"/>
      <c r="I17" s="292"/>
      <c r="J17" s="293"/>
      <c r="K17" s="15" t="s">
        <v>28</v>
      </c>
      <c r="L17" s="12"/>
      <c r="M17" s="30"/>
      <c r="N17" s="31"/>
      <c r="O17" s="42"/>
      <c r="P17" s="42"/>
      <c r="Q17" s="42"/>
      <c r="R17" s="43"/>
    </row>
    <row r="18" spans="1:18" ht="12.75">
      <c r="A18" s="281"/>
      <c r="B18" s="282"/>
      <c r="C18" s="282"/>
      <c r="D18" s="282"/>
      <c r="E18" s="282"/>
      <c r="F18" s="283"/>
      <c r="G18" s="291">
        <v>51</v>
      </c>
      <c r="H18" s="292"/>
      <c r="I18" s="292"/>
      <c r="J18" s="293"/>
      <c r="K18" s="15" t="s">
        <v>40</v>
      </c>
      <c r="L18" s="12"/>
      <c r="M18" s="30"/>
      <c r="N18" s="31"/>
      <c r="O18" s="42"/>
      <c r="P18" s="42"/>
      <c r="Q18" s="42"/>
      <c r="R18" s="43"/>
    </row>
    <row r="19" spans="1:18" ht="12.75">
      <c r="A19" s="281"/>
      <c r="B19" s="282"/>
      <c r="C19" s="282"/>
      <c r="D19" s="282"/>
      <c r="E19" s="282"/>
      <c r="F19" s="282"/>
      <c r="G19" s="283"/>
      <c r="H19" s="14" t="s">
        <v>22</v>
      </c>
      <c r="I19" s="290"/>
      <c r="J19" s="283"/>
      <c r="K19" s="15" t="s">
        <v>29</v>
      </c>
      <c r="L19" s="12"/>
      <c r="M19" s="30"/>
      <c r="N19" s="31"/>
      <c r="O19" s="42"/>
      <c r="P19" s="42"/>
      <c r="Q19" s="42"/>
      <c r="R19" s="43"/>
    </row>
    <row r="20" spans="1:18" ht="12.75">
      <c r="A20" s="281"/>
      <c r="B20" s="282"/>
      <c r="C20" s="282"/>
      <c r="D20" s="282"/>
      <c r="E20" s="282"/>
      <c r="F20" s="282"/>
      <c r="G20" s="282"/>
      <c r="H20" s="283"/>
      <c r="I20" s="14" t="s">
        <v>73</v>
      </c>
      <c r="J20" s="332" t="s">
        <v>42</v>
      </c>
      <c r="K20" s="333"/>
      <c r="L20" s="333"/>
      <c r="M20" s="333"/>
      <c r="N20" s="333"/>
      <c r="O20" s="333"/>
      <c r="P20" s="333"/>
      <c r="Q20" s="333"/>
      <c r="R20" s="334"/>
    </row>
    <row r="21" spans="1:18" ht="25.5">
      <c r="A21" s="277">
        <v>93</v>
      </c>
      <c r="B21" s="278"/>
      <c r="C21" s="301"/>
      <c r="D21" s="302"/>
      <c r="E21" s="302"/>
      <c r="F21" s="302"/>
      <c r="G21" s="302"/>
      <c r="H21" s="302"/>
      <c r="I21" s="303"/>
      <c r="J21" s="19" t="s">
        <v>43</v>
      </c>
      <c r="K21" s="18" t="s">
        <v>44</v>
      </c>
      <c r="L21" s="16" t="s">
        <v>32</v>
      </c>
      <c r="M21" s="22">
        <f>SUM(O21:R21)</f>
        <v>1</v>
      </c>
      <c r="N21" s="22"/>
      <c r="O21" s="40">
        <v>1</v>
      </c>
      <c r="P21" s="40">
        <v>0</v>
      </c>
      <c r="Q21" s="40">
        <v>0</v>
      </c>
      <c r="R21" s="41">
        <v>0</v>
      </c>
    </row>
    <row r="22" spans="1:18" ht="25.5">
      <c r="A22" s="279" t="s">
        <v>85</v>
      </c>
      <c r="B22" s="280"/>
      <c r="C22" s="278"/>
      <c r="D22" s="290"/>
      <c r="E22" s="282"/>
      <c r="F22" s="282"/>
      <c r="G22" s="282"/>
      <c r="H22" s="282"/>
      <c r="I22" s="283"/>
      <c r="J22" s="17" t="s">
        <v>45</v>
      </c>
      <c r="K22" s="18" t="s">
        <v>46</v>
      </c>
      <c r="L22" s="16" t="s">
        <v>47</v>
      </c>
      <c r="M22" s="22">
        <f aca="true" t="shared" si="0" ref="M22:M27">SUM(O22:R22)</f>
        <v>12</v>
      </c>
      <c r="N22" s="22"/>
      <c r="O22" s="40">
        <v>3</v>
      </c>
      <c r="P22" s="40">
        <v>3</v>
      </c>
      <c r="Q22" s="40">
        <v>3</v>
      </c>
      <c r="R22" s="41">
        <v>3</v>
      </c>
    </row>
    <row r="23" spans="1:18" ht="12.75">
      <c r="A23" s="279">
        <v>3.8</v>
      </c>
      <c r="B23" s="280"/>
      <c r="C23" s="280"/>
      <c r="D23" s="278"/>
      <c r="E23" s="301"/>
      <c r="F23" s="302"/>
      <c r="G23" s="302"/>
      <c r="H23" s="302"/>
      <c r="I23" s="303"/>
      <c r="J23" s="17" t="s">
        <v>49</v>
      </c>
      <c r="K23" s="18" t="s">
        <v>48</v>
      </c>
      <c r="L23" s="16" t="s">
        <v>32</v>
      </c>
      <c r="M23" s="22">
        <f t="shared" si="0"/>
        <v>4</v>
      </c>
      <c r="N23" s="22"/>
      <c r="O23" s="40">
        <v>1</v>
      </c>
      <c r="P23" s="40">
        <v>1</v>
      </c>
      <c r="Q23" s="40">
        <v>1</v>
      </c>
      <c r="R23" s="41">
        <v>1</v>
      </c>
    </row>
    <row r="24" spans="1:18" ht="12.75">
      <c r="A24" s="279">
        <v>1</v>
      </c>
      <c r="B24" s="280"/>
      <c r="C24" s="280"/>
      <c r="D24" s="280"/>
      <c r="E24" s="278"/>
      <c r="F24" s="301"/>
      <c r="G24" s="302"/>
      <c r="H24" s="302"/>
      <c r="I24" s="303"/>
      <c r="J24" s="17" t="s">
        <v>50</v>
      </c>
      <c r="K24" s="18" t="s">
        <v>75</v>
      </c>
      <c r="L24" s="16" t="s">
        <v>32</v>
      </c>
      <c r="M24" s="22">
        <f t="shared" si="0"/>
        <v>1</v>
      </c>
      <c r="N24" s="22"/>
      <c r="O24" s="40">
        <v>0</v>
      </c>
      <c r="P24" s="40">
        <v>0</v>
      </c>
      <c r="Q24" s="40">
        <v>1</v>
      </c>
      <c r="R24" s="41">
        <v>0</v>
      </c>
    </row>
    <row r="25" spans="1:18" ht="12.75">
      <c r="A25" s="281"/>
      <c r="B25" s="282"/>
      <c r="C25" s="282"/>
      <c r="D25" s="282"/>
      <c r="E25" s="282"/>
      <c r="F25" s="282"/>
      <c r="G25" s="282"/>
      <c r="H25" s="282"/>
      <c r="I25" s="283"/>
      <c r="J25" s="17" t="s">
        <v>51</v>
      </c>
      <c r="K25" s="18" t="s">
        <v>78</v>
      </c>
      <c r="L25" s="16" t="s">
        <v>30</v>
      </c>
      <c r="M25" s="22">
        <f>SUM(O25:R25)</f>
        <v>1</v>
      </c>
      <c r="N25" s="22"/>
      <c r="O25" s="40">
        <v>0</v>
      </c>
      <c r="P25" s="40">
        <v>0</v>
      </c>
      <c r="Q25" s="40">
        <v>1</v>
      </c>
      <c r="R25" s="41">
        <v>0</v>
      </c>
    </row>
    <row r="26" spans="1:18" ht="25.5">
      <c r="A26" s="279" t="s">
        <v>27</v>
      </c>
      <c r="B26" s="280"/>
      <c r="C26" s="280"/>
      <c r="D26" s="280"/>
      <c r="E26" s="280"/>
      <c r="F26" s="278"/>
      <c r="G26" s="301"/>
      <c r="H26" s="302"/>
      <c r="I26" s="303"/>
      <c r="J26" s="17" t="s">
        <v>52</v>
      </c>
      <c r="K26" s="18" t="s">
        <v>33</v>
      </c>
      <c r="L26" s="16" t="s">
        <v>31</v>
      </c>
      <c r="M26" s="22">
        <f t="shared" si="0"/>
        <v>3</v>
      </c>
      <c r="N26" s="22"/>
      <c r="O26" s="40">
        <v>0</v>
      </c>
      <c r="P26" s="40">
        <v>1</v>
      </c>
      <c r="Q26" s="40">
        <v>1</v>
      </c>
      <c r="R26" s="41">
        <v>1</v>
      </c>
    </row>
    <row r="27" spans="1:18" ht="12.75">
      <c r="A27" s="279">
        <v>51</v>
      </c>
      <c r="B27" s="280"/>
      <c r="C27" s="280"/>
      <c r="D27" s="280"/>
      <c r="E27" s="280"/>
      <c r="F27" s="280"/>
      <c r="G27" s="278"/>
      <c r="H27" s="301"/>
      <c r="I27" s="303"/>
      <c r="J27" s="17" t="s">
        <v>79</v>
      </c>
      <c r="K27" s="18" t="s">
        <v>34</v>
      </c>
      <c r="L27" s="16" t="s">
        <v>31</v>
      </c>
      <c r="M27" s="22">
        <f t="shared" si="0"/>
        <v>3</v>
      </c>
      <c r="N27" s="22"/>
      <c r="O27" s="40">
        <v>0</v>
      </c>
      <c r="P27" s="40">
        <v>1</v>
      </c>
      <c r="Q27" s="40">
        <v>1</v>
      </c>
      <c r="R27" s="41">
        <v>1</v>
      </c>
    </row>
    <row r="28" spans="1:18" ht="12.75" customHeight="1">
      <c r="A28" s="279" t="s">
        <v>22</v>
      </c>
      <c r="B28" s="280"/>
      <c r="C28" s="280"/>
      <c r="D28" s="280"/>
      <c r="E28" s="280"/>
      <c r="F28" s="280"/>
      <c r="G28" s="280"/>
      <c r="H28" s="278"/>
      <c r="I28" s="14" t="s">
        <v>74</v>
      </c>
      <c r="J28" s="332" t="s">
        <v>87</v>
      </c>
      <c r="K28" s="333"/>
      <c r="L28" s="333"/>
      <c r="M28" s="333"/>
      <c r="N28" s="333"/>
      <c r="O28" s="333"/>
      <c r="P28" s="333"/>
      <c r="Q28" s="333"/>
      <c r="R28" s="334"/>
    </row>
    <row r="29" spans="1:18" ht="12.75">
      <c r="A29" s="304"/>
      <c r="B29" s="305"/>
      <c r="C29" s="305"/>
      <c r="D29" s="305"/>
      <c r="E29" s="305"/>
      <c r="F29" s="305"/>
      <c r="G29" s="305"/>
      <c r="H29" s="305"/>
      <c r="I29" s="306"/>
      <c r="J29" s="17" t="s">
        <v>62</v>
      </c>
      <c r="K29" s="18" t="s">
        <v>56</v>
      </c>
      <c r="L29" s="16" t="s">
        <v>30</v>
      </c>
      <c r="M29" s="22">
        <v>1</v>
      </c>
      <c r="N29" s="22"/>
      <c r="O29" s="40">
        <v>0</v>
      </c>
      <c r="P29" s="40">
        <v>0</v>
      </c>
      <c r="Q29" s="40">
        <v>0</v>
      </c>
      <c r="R29" s="41">
        <v>1</v>
      </c>
    </row>
    <row r="30" spans="1:18" ht="12.75">
      <c r="A30" s="307"/>
      <c r="B30" s="308"/>
      <c r="C30" s="308"/>
      <c r="D30" s="308"/>
      <c r="E30" s="308"/>
      <c r="F30" s="308"/>
      <c r="G30" s="308"/>
      <c r="H30" s="308"/>
      <c r="I30" s="309"/>
      <c r="J30" s="17" t="s">
        <v>63</v>
      </c>
      <c r="K30" s="18" t="s">
        <v>208</v>
      </c>
      <c r="L30" s="16" t="s">
        <v>30</v>
      </c>
      <c r="M30" s="22">
        <v>1</v>
      </c>
      <c r="N30" s="22"/>
      <c r="O30" s="40">
        <v>0</v>
      </c>
      <c r="P30" s="40">
        <v>0</v>
      </c>
      <c r="Q30" s="40">
        <v>0</v>
      </c>
      <c r="R30" s="41">
        <v>1</v>
      </c>
    </row>
    <row r="31" spans="1:18" ht="25.5">
      <c r="A31" s="310"/>
      <c r="B31" s="311"/>
      <c r="C31" s="311"/>
      <c r="D31" s="311"/>
      <c r="E31" s="311"/>
      <c r="F31" s="311"/>
      <c r="G31" s="311"/>
      <c r="H31" s="311"/>
      <c r="I31" s="312"/>
      <c r="J31" s="17" t="s">
        <v>64</v>
      </c>
      <c r="K31" s="18" t="s">
        <v>209</v>
      </c>
      <c r="L31" s="16" t="s">
        <v>59</v>
      </c>
      <c r="M31" s="22">
        <v>20</v>
      </c>
      <c r="N31" s="22"/>
      <c r="O31" s="40">
        <v>0</v>
      </c>
      <c r="P31" s="40">
        <v>0</v>
      </c>
      <c r="Q31" s="40">
        <v>10</v>
      </c>
      <c r="R31" s="41">
        <v>10</v>
      </c>
    </row>
    <row r="32" spans="1:18" ht="25.5">
      <c r="A32" s="279">
        <v>93</v>
      </c>
      <c r="B32" s="278"/>
      <c r="C32" s="301"/>
      <c r="D32" s="302"/>
      <c r="E32" s="302"/>
      <c r="F32" s="302"/>
      <c r="G32" s="302"/>
      <c r="H32" s="302"/>
      <c r="I32" s="303"/>
      <c r="J32" s="17" t="s">
        <v>65</v>
      </c>
      <c r="K32" s="18" t="s">
        <v>210</v>
      </c>
      <c r="L32" s="16" t="s">
        <v>58</v>
      </c>
      <c r="M32" s="22">
        <f aca="true" t="shared" si="1" ref="M32:M37">SUM(O32:R32)</f>
        <v>30</v>
      </c>
      <c r="N32" s="22"/>
      <c r="O32" s="40">
        <v>0</v>
      </c>
      <c r="P32" s="40">
        <v>0</v>
      </c>
      <c r="Q32" s="40">
        <v>0</v>
      </c>
      <c r="R32" s="41">
        <v>30</v>
      </c>
    </row>
    <row r="33" spans="1:18" ht="12.75">
      <c r="A33" s="279" t="s">
        <v>85</v>
      </c>
      <c r="B33" s="280"/>
      <c r="C33" s="278"/>
      <c r="D33" s="290"/>
      <c r="E33" s="282"/>
      <c r="F33" s="282"/>
      <c r="G33" s="282"/>
      <c r="H33" s="282"/>
      <c r="I33" s="283"/>
      <c r="J33" s="17" t="s">
        <v>66</v>
      </c>
      <c r="K33" s="196" t="s">
        <v>211</v>
      </c>
      <c r="L33" s="12" t="s">
        <v>58</v>
      </c>
      <c r="M33" s="197">
        <f t="shared" si="1"/>
        <v>30</v>
      </c>
      <c r="N33" s="198"/>
      <c r="O33" s="199">
        <v>0</v>
      </c>
      <c r="P33" s="199">
        <v>0</v>
      </c>
      <c r="Q33" s="199">
        <v>0</v>
      </c>
      <c r="R33" s="200">
        <v>30</v>
      </c>
    </row>
    <row r="34" spans="1:18" ht="12.75">
      <c r="A34" s="279">
        <v>3.8</v>
      </c>
      <c r="B34" s="280"/>
      <c r="C34" s="280"/>
      <c r="D34" s="278"/>
      <c r="E34" s="301"/>
      <c r="F34" s="302"/>
      <c r="G34" s="302"/>
      <c r="H34" s="302"/>
      <c r="I34" s="303"/>
      <c r="J34" s="17" t="s">
        <v>67</v>
      </c>
      <c r="K34" s="18" t="s">
        <v>212</v>
      </c>
      <c r="L34" s="16" t="s">
        <v>60</v>
      </c>
      <c r="M34" s="22">
        <f t="shared" si="1"/>
        <v>8</v>
      </c>
      <c r="N34" s="22"/>
      <c r="O34" s="40">
        <v>0</v>
      </c>
      <c r="P34" s="40">
        <v>0</v>
      </c>
      <c r="Q34" s="40">
        <v>0</v>
      </c>
      <c r="R34" s="41">
        <v>8</v>
      </c>
    </row>
    <row r="35" spans="1:18" ht="12.75">
      <c r="A35" s="279">
        <v>1</v>
      </c>
      <c r="B35" s="280"/>
      <c r="C35" s="280"/>
      <c r="D35" s="280"/>
      <c r="E35" s="278"/>
      <c r="F35" s="301"/>
      <c r="G35" s="302"/>
      <c r="H35" s="302"/>
      <c r="I35" s="303"/>
      <c r="J35" s="17" t="s">
        <v>68</v>
      </c>
      <c r="K35" s="18" t="s">
        <v>61</v>
      </c>
      <c r="L35" s="16" t="s">
        <v>30</v>
      </c>
      <c r="M35" s="22">
        <f t="shared" si="1"/>
        <v>1</v>
      </c>
      <c r="N35" s="22"/>
      <c r="O35" s="40">
        <v>0</v>
      </c>
      <c r="P35" s="40">
        <v>0</v>
      </c>
      <c r="Q35" s="40">
        <v>0</v>
      </c>
      <c r="R35" s="41">
        <v>1</v>
      </c>
    </row>
    <row r="36" spans="1:18" ht="12.75">
      <c r="A36" s="279" t="s">
        <v>27</v>
      </c>
      <c r="B36" s="280"/>
      <c r="C36" s="280"/>
      <c r="D36" s="280"/>
      <c r="E36" s="280"/>
      <c r="F36" s="278"/>
      <c r="G36" s="301"/>
      <c r="H36" s="302"/>
      <c r="I36" s="303"/>
      <c r="J36" s="17" t="s">
        <v>69</v>
      </c>
      <c r="K36" s="18" t="s">
        <v>213</v>
      </c>
      <c r="L36" s="16" t="s">
        <v>57</v>
      </c>
      <c r="M36" s="22">
        <f t="shared" si="1"/>
        <v>5</v>
      </c>
      <c r="N36" s="22"/>
      <c r="O36" s="40">
        <v>0</v>
      </c>
      <c r="P36" s="40">
        <v>0</v>
      </c>
      <c r="Q36" s="40">
        <v>0</v>
      </c>
      <c r="R36" s="41">
        <v>5</v>
      </c>
    </row>
    <row r="37" spans="1:18" ht="12.75">
      <c r="A37" s="279">
        <v>51</v>
      </c>
      <c r="B37" s="280"/>
      <c r="C37" s="280"/>
      <c r="D37" s="280"/>
      <c r="E37" s="280"/>
      <c r="F37" s="280"/>
      <c r="G37" s="278"/>
      <c r="H37" s="301"/>
      <c r="I37" s="303"/>
      <c r="J37" s="17" t="s">
        <v>70</v>
      </c>
      <c r="K37" s="18" t="s">
        <v>214</v>
      </c>
      <c r="L37" s="16" t="s">
        <v>30</v>
      </c>
      <c r="M37" s="22">
        <f t="shared" si="1"/>
        <v>2</v>
      </c>
      <c r="N37" s="22"/>
      <c r="O37" s="40">
        <v>0</v>
      </c>
      <c r="P37" s="40">
        <v>0</v>
      </c>
      <c r="Q37" s="40">
        <v>1</v>
      </c>
      <c r="R37" s="41">
        <v>1</v>
      </c>
    </row>
    <row r="38" spans="1:18" ht="12.75">
      <c r="A38" s="279" t="s">
        <v>22</v>
      </c>
      <c r="B38" s="280"/>
      <c r="C38" s="280"/>
      <c r="D38" s="280"/>
      <c r="E38" s="280"/>
      <c r="F38" s="280"/>
      <c r="G38" s="280"/>
      <c r="H38" s="278"/>
      <c r="I38" s="14" t="s">
        <v>80</v>
      </c>
      <c r="J38" s="332" t="s">
        <v>86</v>
      </c>
      <c r="K38" s="333"/>
      <c r="L38" s="333"/>
      <c r="M38" s="333"/>
      <c r="N38" s="333"/>
      <c r="O38" s="333"/>
      <c r="P38" s="333"/>
      <c r="Q38" s="333"/>
      <c r="R38" s="334"/>
    </row>
    <row r="39" spans="1:18" ht="12.75">
      <c r="A39" s="281"/>
      <c r="B39" s="282"/>
      <c r="C39" s="282"/>
      <c r="D39" s="282"/>
      <c r="E39" s="282"/>
      <c r="F39" s="282"/>
      <c r="G39" s="282"/>
      <c r="H39" s="282"/>
      <c r="I39" s="283"/>
      <c r="J39" s="19" t="s">
        <v>81</v>
      </c>
      <c r="K39" s="18" t="s">
        <v>77</v>
      </c>
      <c r="L39" s="16" t="s">
        <v>53</v>
      </c>
      <c r="M39" s="22">
        <f>SUM(O39:R39)</f>
        <v>20</v>
      </c>
      <c r="N39" s="22"/>
      <c r="O39" s="40">
        <v>5</v>
      </c>
      <c r="P39" s="40">
        <v>5</v>
      </c>
      <c r="Q39" s="40">
        <v>5</v>
      </c>
      <c r="R39" s="41">
        <v>5</v>
      </c>
    </row>
    <row r="40" spans="1:18" ht="12.75">
      <c r="A40" s="281"/>
      <c r="B40" s="282"/>
      <c r="C40" s="282"/>
      <c r="D40" s="282"/>
      <c r="E40" s="282"/>
      <c r="F40" s="282"/>
      <c r="G40" s="282"/>
      <c r="H40" s="282"/>
      <c r="I40" s="283"/>
      <c r="J40" s="17" t="s">
        <v>82</v>
      </c>
      <c r="K40" s="18" t="s">
        <v>55</v>
      </c>
      <c r="L40" s="16" t="s">
        <v>30</v>
      </c>
      <c r="M40" s="22">
        <v>4</v>
      </c>
      <c r="N40" s="22"/>
      <c r="O40" s="40">
        <v>2</v>
      </c>
      <c r="P40" s="40">
        <v>0</v>
      </c>
      <c r="Q40" s="40">
        <v>1</v>
      </c>
      <c r="R40" s="41">
        <v>1</v>
      </c>
    </row>
    <row r="41" spans="1:18" ht="25.5">
      <c r="A41" s="281"/>
      <c r="B41" s="282"/>
      <c r="C41" s="282"/>
      <c r="D41" s="282"/>
      <c r="E41" s="282"/>
      <c r="F41" s="282"/>
      <c r="G41" s="282"/>
      <c r="H41" s="282"/>
      <c r="I41" s="283"/>
      <c r="J41" s="17" t="s">
        <v>71</v>
      </c>
      <c r="K41" s="18" t="s">
        <v>200</v>
      </c>
      <c r="L41" s="16" t="s">
        <v>31</v>
      </c>
      <c r="M41" s="22">
        <v>6</v>
      </c>
      <c r="N41" s="22"/>
      <c r="O41" s="40">
        <v>0</v>
      </c>
      <c r="P41" s="40">
        <v>0</v>
      </c>
      <c r="Q41" s="40">
        <v>3</v>
      </c>
      <c r="R41" s="41">
        <v>3</v>
      </c>
    </row>
    <row r="42" spans="1:18" ht="25.5">
      <c r="A42" s="281"/>
      <c r="B42" s="282"/>
      <c r="C42" s="282"/>
      <c r="D42" s="282"/>
      <c r="E42" s="282"/>
      <c r="F42" s="282"/>
      <c r="G42" s="282"/>
      <c r="H42" s="282"/>
      <c r="I42" s="283"/>
      <c r="J42" s="19" t="s">
        <v>83</v>
      </c>
      <c r="K42" s="18" t="s">
        <v>201</v>
      </c>
      <c r="L42" s="16" t="s">
        <v>31</v>
      </c>
      <c r="M42" s="22">
        <v>2</v>
      </c>
      <c r="N42" s="22"/>
      <c r="O42" s="40">
        <v>1</v>
      </c>
      <c r="P42" s="40">
        <v>0</v>
      </c>
      <c r="Q42" s="40">
        <v>1</v>
      </c>
      <c r="R42" s="41">
        <v>0</v>
      </c>
    </row>
    <row r="43" spans="1:18" ht="12.75">
      <c r="A43" s="281"/>
      <c r="B43" s="282"/>
      <c r="C43" s="282"/>
      <c r="D43" s="282"/>
      <c r="E43" s="282"/>
      <c r="F43" s="282"/>
      <c r="G43" s="282"/>
      <c r="H43" s="282"/>
      <c r="I43" s="283"/>
      <c r="J43" s="19" t="s">
        <v>72</v>
      </c>
      <c r="K43" s="18" t="s">
        <v>202</v>
      </c>
      <c r="L43" s="16" t="s">
        <v>54</v>
      </c>
      <c r="M43" s="22">
        <v>9</v>
      </c>
      <c r="N43" s="22"/>
      <c r="O43" s="40">
        <v>3</v>
      </c>
      <c r="P43" s="40">
        <v>0</v>
      </c>
      <c r="Q43" s="40">
        <v>3</v>
      </c>
      <c r="R43" s="41">
        <v>3</v>
      </c>
    </row>
    <row r="44" spans="1:18" ht="12.75">
      <c r="A44" s="281"/>
      <c r="B44" s="282"/>
      <c r="C44" s="282"/>
      <c r="D44" s="282"/>
      <c r="E44" s="282"/>
      <c r="F44" s="282"/>
      <c r="G44" s="282"/>
      <c r="H44" s="282"/>
      <c r="I44" s="283"/>
      <c r="J44" s="19" t="s">
        <v>84</v>
      </c>
      <c r="K44" s="18" t="s">
        <v>203</v>
      </c>
      <c r="L44" s="16" t="s">
        <v>31</v>
      </c>
      <c r="M44" s="22">
        <v>5</v>
      </c>
      <c r="N44" s="22"/>
      <c r="O44" s="40">
        <v>0</v>
      </c>
      <c r="P44" s="40">
        <v>2</v>
      </c>
      <c r="Q44" s="40">
        <v>2</v>
      </c>
      <c r="R44" s="41">
        <v>1</v>
      </c>
    </row>
    <row r="45" spans="1:18" ht="25.5">
      <c r="A45" s="281"/>
      <c r="B45" s="282"/>
      <c r="C45" s="282"/>
      <c r="D45" s="282"/>
      <c r="E45" s="282"/>
      <c r="F45" s="282"/>
      <c r="G45" s="282"/>
      <c r="H45" s="282"/>
      <c r="I45" s="283"/>
      <c r="J45" s="19" t="s">
        <v>204</v>
      </c>
      <c r="K45" s="18" t="s">
        <v>205</v>
      </c>
      <c r="L45" s="16" t="s">
        <v>32</v>
      </c>
      <c r="M45" s="22">
        <v>1</v>
      </c>
      <c r="N45" s="22"/>
      <c r="O45" s="40">
        <v>0</v>
      </c>
      <c r="P45" s="40">
        <v>0</v>
      </c>
      <c r="Q45" s="40">
        <v>0</v>
      </c>
      <c r="R45" s="41">
        <v>1</v>
      </c>
    </row>
    <row r="46" spans="1:18" ht="12.75">
      <c r="A46" s="281"/>
      <c r="B46" s="282"/>
      <c r="C46" s="282"/>
      <c r="D46" s="282"/>
      <c r="E46" s="282"/>
      <c r="F46" s="282"/>
      <c r="G46" s="282"/>
      <c r="H46" s="282"/>
      <c r="I46" s="283"/>
      <c r="J46" s="19" t="s">
        <v>206</v>
      </c>
      <c r="K46" s="18" t="s">
        <v>216</v>
      </c>
      <c r="L46" s="16" t="s">
        <v>32</v>
      </c>
      <c r="M46" s="22">
        <v>1</v>
      </c>
      <c r="N46" s="22"/>
      <c r="O46" s="40"/>
      <c r="P46" s="40">
        <v>1</v>
      </c>
      <c r="Q46" s="40">
        <v>0</v>
      </c>
      <c r="R46" s="41">
        <v>0</v>
      </c>
    </row>
    <row r="47" spans="1:18" ht="13.5" thickBot="1">
      <c r="A47" s="284"/>
      <c r="B47" s="285"/>
      <c r="C47" s="285"/>
      <c r="D47" s="285"/>
      <c r="E47" s="285"/>
      <c r="F47" s="285"/>
      <c r="G47" s="285"/>
      <c r="H47" s="285"/>
      <c r="I47" s="286"/>
      <c r="J47" s="19" t="s">
        <v>215</v>
      </c>
      <c r="K47" s="18" t="s">
        <v>207</v>
      </c>
      <c r="L47" s="16" t="s">
        <v>32</v>
      </c>
      <c r="M47" s="22">
        <f>SUM(O47:R47)</f>
        <v>1</v>
      </c>
      <c r="N47" s="22"/>
      <c r="O47" s="40">
        <v>0</v>
      </c>
      <c r="P47" s="40">
        <v>0</v>
      </c>
      <c r="Q47" s="40">
        <v>0</v>
      </c>
      <c r="R47" s="41">
        <v>1</v>
      </c>
    </row>
    <row r="48" spans="1:18" ht="12.75" customHeight="1" thickBot="1">
      <c r="A48" s="340" t="s">
        <v>76</v>
      </c>
      <c r="B48" s="341"/>
      <c r="C48" s="341"/>
      <c r="D48" s="341"/>
      <c r="E48" s="341"/>
      <c r="F48" s="341"/>
      <c r="G48" s="341"/>
      <c r="H48" s="341"/>
      <c r="I48" s="341"/>
      <c r="J48" s="341"/>
      <c r="K48" s="341"/>
      <c r="L48" s="341"/>
      <c r="M48" s="34">
        <f>SUM(M21:M47)</f>
        <v>172</v>
      </c>
      <c r="N48" s="35"/>
      <c r="O48" s="48">
        <f>SUM(O21:O47)</f>
        <v>16</v>
      </c>
      <c r="P48" s="48">
        <f>SUM(P21:P47)</f>
        <v>14</v>
      </c>
      <c r="Q48" s="48">
        <f>SUM(Q21:Q47)</f>
        <v>34</v>
      </c>
      <c r="R48" s="49">
        <f>SUM(R21:R47)</f>
        <v>108</v>
      </c>
    </row>
    <row r="49" spans="6:18" ht="12.75">
      <c r="F49" s="336"/>
      <c r="G49" s="336"/>
      <c r="H49" s="336"/>
      <c r="I49" s="336"/>
      <c r="J49" s="336"/>
      <c r="K49" s="336"/>
      <c r="L49" s="336"/>
      <c r="N49" s="32"/>
      <c r="O49" s="50"/>
      <c r="P49" s="50"/>
      <c r="Q49" s="50"/>
      <c r="R49" s="50"/>
    </row>
    <row r="50" spans="1:18" ht="15.75">
      <c r="A50" s="276"/>
      <c r="B50" s="276"/>
      <c r="C50" s="276"/>
      <c r="D50" s="276"/>
      <c r="E50" s="276"/>
      <c r="F50" s="276"/>
      <c r="G50" s="276"/>
      <c r="H50" s="276"/>
      <c r="I50" s="276"/>
      <c r="J50" s="276"/>
      <c r="K50" s="276"/>
      <c r="L50" s="276"/>
      <c r="M50" s="276"/>
      <c r="N50" s="276"/>
      <c r="O50" s="276"/>
      <c r="P50" s="276"/>
      <c r="Q50" s="276"/>
      <c r="R50" s="276"/>
    </row>
  </sheetData>
  <sheetProtection/>
  <mergeCells count="74">
    <mergeCell ref="A44:I44"/>
    <mergeCell ref="A45:I45"/>
    <mergeCell ref="A41:I41"/>
    <mergeCell ref="A43:I43"/>
    <mergeCell ref="A42:I42"/>
    <mergeCell ref="A40:I40"/>
    <mergeCell ref="F49:L49"/>
    <mergeCell ref="O6:R6"/>
    <mergeCell ref="A48:L48"/>
    <mergeCell ref="J20:R20"/>
    <mergeCell ref="F35:I35"/>
    <mergeCell ref="E34:I34"/>
    <mergeCell ref="A34:D34"/>
    <mergeCell ref="A35:E35"/>
    <mergeCell ref="A46:I46"/>
    <mergeCell ref="L8:L10"/>
    <mergeCell ref="A2:R2"/>
    <mergeCell ref="A4:R4"/>
    <mergeCell ref="L5:M5"/>
    <mergeCell ref="A6:K6"/>
    <mergeCell ref="A15:C15"/>
    <mergeCell ref="J38:R38"/>
    <mergeCell ref="J28:R28"/>
    <mergeCell ref="A14:C14"/>
    <mergeCell ref="D14:J14"/>
    <mergeCell ref="K8:K10"/>
    <mergeCell ref="E23:I23"/>
    <mergeCell ref="M8:R8"/>
    <mergeCell ref="M9:M10"/>
    <mergeCell ref="N9:N10"/>
    <mergeCell ref="O9:R9"/>
    <mergeCell ref="A22:C22"/>
    <mergeCell ref="F17:J17"/>
    <mergeCell ref="A17:E17"/>
    <mergeCell ref="A18:F18"/>
    <mergeCell ref="A8:B9"/>
    <mergeCell ref="C21:I21"/>
    <mergeCell ref="D22:I22"/>
    <mergeCell ref="H27:I27"/>
    <mergeCell ref="C32:I32"/>
    <mergeCell ref="A29:I31"/>
    <mergeCell ref="A11:J11"/>
    <mergeCell ref="B12:J12"/>
    <mergeCell ref="C13:J13"/>
    <mergeCell ref="A13:B13"/>
    <mergeCell ref="A20:H20"/>
    <mergeCell ref="D33:I33"/>
    <mergeCell ref="A28:H28"/>
    <mergeCell ref="A32:B32"/>
    <mergeCell ref="A38:H38"/>
    <mergeCell ref="F24:I24"/>
    <mergeCell ref="G26:I26"/>
    <mergeCell ref="A36:F36"/>
    <mergeCell ref="G36:I36"/>
    <mergeCell ref="A37:G37"/>
    <mergeCell ref="H37:I37"/>
    <mergeCell ref="A7:R7"/>
    <mergeCell ref="A19:G19"/>
    <mergeCell ref="I19:J19"/>
    <mergeCell ref="G18:J18"/>
    <mergeCell ref="A16:D16"/>
    <mergeCell ref="D15:J15"/>
    <mergeCell ref="E16:J16"/>
    <mergeCell ref="C8:J9"/>
    <mergeCell ref="A50:R50"/>
    <mergeCell ref="A21:B21"/>
    <mergeCell ref="A23:D23"/>
    <mergeCell ref="A24:E24"/>
    <mergeCell ref="A25:I25"/>
    <mergeCell ref="A26:F26"/>
    <mergeCell ref="A27:G27"/>
    <mergeCell ref="A33:C33"/>
    <mergeCell ref="A47:I47"/>
    <mergeCell ref="A39:I39"/>
  </mergeCells>
  <printOptions/>
  <pageMargins left="0.4724409448818898" right="0.11811023622047245" top="0.15748031496062992" bottom="0.11811023622047245" header="0.31496062992125984" footer="0.11811023622047245"/>
  <pageSetup fitToHeight="1" fitToWidth="1" horizontalDpi="300" verticalDpi="300" orientation="landscape" scale="76" r:id="rId2"/>
  <ignoredErrors>
    <ignoredError sqref="E16 H19 I23:J23 A29 J24 J27:N27 L47:R47 J21:J22 I28 J39 K38:R38 L41 N41:N43 P41:P42 J40:J45 J29:J37 J46:J47 J25 L25:R25 L39:R39 J26:N26 P26:R26 P27:R27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1"/>
  <sheetViews>
    <sheetView tabSelected="1" zoomScalePageLayoutView="0" workbookViewId="0" topLeftCell="A1">
      <selection activeCell="C37" sqref="C37"/>
    </sheetView>
  </sheetViews>
  <sheetFormatPr defaultColWidth="11.421875" defaultRowHeight="12.75"/>
  <cols>
    <col min="1" max="1" width="28.140625" style="109" customWidth="1"/>
    <col min="2" max="6" width="14.7109375" style="0" customWidth="1"/>
    <col min="7" max="7" width="20.421875" style="0" customWidth="1"/>
    <col min="8" max="8" width="12.8515625" style="0" bestFit="1" customWidth="1"/>
    <col min="9" max="9" width="9.421875" style="0" customWidth="1"/>
    <col min="11" max="11" width="11.8515625" style="254" bestFit="1" customWidth="1"/>
    <col min="12" max="12" width="11.7109375" style="254" bestFit="1" customWidth="1"/>
    <col min="13" max="13" width="11.421875" style="254" customWidth="1"/>
    <col min="14" max="15" width="11.421875" style="73" customWidth="1"/>
  </cols>
  <sheetData>
    <row r="1" ht="12.75">
      <c r="I1" s="52" t="s">
        <v>88</v>
      </c>
    </row>
    <row r="2" spans="1:9" ht="12.75">
      <c r="A2" s="356" t="s">
        <v>89</v>
      </c>
      <c r="B2" s="356"/>
      <c r="C2" s="356"/>
      <c r="D2" s="356"/>
      <c r="E2" s="356"/>
      <c r="F2" s="356"/>
      <c r="G2" s="356"/>
      <c r="H2" s="356"/>
      <c r="I2" s="356"/>
    </row>
    <row r="3" spans="1:9" ht="12.75">
      <c r="A3" s="356" t="s">
        <v>90</v>
      </c>
      <c r="B3" s="356"/>
      <c r="C3" s="356"/>
      <c r="D3" s="356"/>
      <c r="E3" s="356"/>
      <c r="F3" s="356"/>
      <c r="G3" s="356"/>
      <c r="H3" s="356"/>
      <c r="I3" s="356"/>
    </row>
    <row r="4" spans="1:9" ht="12.75">
      <c r="A4" s="356" t="s">
        <v>91</v>
      </c>
      <c r="B4" s="356"/>
      <c r="C4" s="356"/>
      <c r="D4" s="356"/>
      <c r="E4" s="356"/>
      <c r="F4" s="356"/>
      <c r="G4" s="356"/>
      <c r="H4" s="356"/>
      <c r="I4" s="356"/>
    </row>
    <row r="5" spans="1:9" ht="12.75">
      <c r="A5" s="110"/>
      <c r="B5" s="53"/>
      <c r="C5" s="53"/>
      <c r="D5" s="53"/>
      <c r="E5" s="53"/>
      <c r="F5" s="53"/>
      <c r="G5" s="53"/>
      <c r="H5" s="53"/>
      <c r="I5" s="53"/>
    </row>
    <row r="6" spans="1:9" ht="13.5" customHeight="1" thickBot="1">
      <c r="A6" s="110"/>
      <c r="F6" s="357" t="s">
        <v>122</v>
      </c>
      <c r="G6" s="358"/>
      <c r="H6" s="358"/>
      <c r="I6" s="358"/>
    </row>
    <row r="7" spans="1:9" ht="14.25" thickBot="1" thickTop="1">
      <c r="A7" s="359" t="s">
        <v>2</v>
      </c>
      <c r="B7" s="360"/>
      <c r="C7" s="360"/>
      <c r="D7" s="360"/>
      <c r="E7" s="360"/>
      <c r="F7" s="360"/>
      <c r="G7" s="360"/>
      <c r="H7" s="360"/>
      <c r="I7" s="361"/>
    </row>
    <row r="8" ht="15.75" customHeight="1" thickTop="1"/>
    <row r="9" spans="1:8" ht="12.75">
      <c r="A9" s="111" t="s">
        <v>92</v>
      </c>
      <c r="F9" s="55" t="s">
        <v>93</v>
      </c>
      <c r="G9" s="56"/>
      <c r="H9" s="54"/>
    </row>
    <row r="10" spans="1:9" ht="12.75">
      <c r="A10" s="350" t="s">
        <v>94</v>
      </c>
      <c r="B10" s="352" t="s">
        <v>95</v>
      </c>
      <c r="C10" s="342" t="s">
        <v>96</v>
      </c>
      <c r="D10" s="57" t="s">
        <v>97</v>
      </c>
      <c r="E10" s="58"/>
      <c r="F10" s="59"/>
      <c r="G10" s="59"/>
      <c r="H10" s="60"/>
      <c r="I10" s="342" t="s">
        <v>98</v>
      </c>
    </row>
    <row r="11" spans="1:9" ht="12.75">
      <c r="A11" s="364"/>
      <c r="B11" s="353"/>
      <c r="C11" s="343"/>
      <c r="D11" s="61" t="s">
        <v>113</v>
      </c>
      <c r="E11" s="61" t="s">
        <v>114</v>
      </c>
      <c r="F11" s="62" t="s">
        <v>115</v>
      </c>
      <c r="G11" s="62" t="s">
        <v>99</v>
      </c>
      <c r="H11" s="62" t="s">
        <v>100</v>
      </c>
      <c r="I11" s="343"/>
    </row>
    <row r="12" spans="1:9" ht="12.75">
      <c r="A12" s="63" t="s">
        <v>101</v>
      </c>
      <c r="B12" s="64"/>
      <c r="C12" s="65">
        <v>1142668</v>
      </c>
      <c r="D12" s="66">
        <v>1255645</v>
      </c>
      <c r="E12" s="66">
        <f>+D36</f>
        <v>1202709.7199999997</v>
      </c>
      <c r="F12" s="67">
        <f>+E36</f>
        <v>1055526.0799999998</v>
      </c>
      <c r="G12" s="68">
        <v>1142668</v>
      </c>
      <c r="H12" s="68">
        <v>1142668</v>
      </c>
      <c r="I12" s="69"/>
    </row>
    <row r="13" spans="1:10" ht="16.5" customHeight="1">
      <c r="A13" s="112" t="s">
        <v>102</v>
      </c>
      <c r="B13" s="70"/>
      <c r="C13" s="70"/>
      <c r="D13" s="71"/>
      <c r="E13" s="71"/>
      <c r="F13" s="71"/>
      <c r="G13" s="70"/>
      <c r="H13" s="70"/>
      <c r="I13" s="72"/>
      <c r="J13" s="73"/>
    </row>
    <row r="14" spans="1:16" ht="16.5" customHeight="1">
      <c r="A14" s="112" t="s">
        <v>103</v>
      </c>
      <c r="B14" s="70">
        <v>16253608</v>
      </c>
      <c r="C14" s="70">
        <v>16253608</v>
      </c>
      <c r="D14" s="71">
        <v>294889.99</v>
      </c>
      <c r="E14" s="71">
        <v>482738.35</v>
      </c>
      <c r="F14" s="71">
        <v>429945.05</v>
      </c>
      <c r="G14" s="71">
        <f>SUM(D14:F14)</f>
        <v>1207573.39</v>
      </c>
      <c r="H14" s="71">
        <v>1207573</v>
      </c>
      <c r="I14" s="74">
        <f>+H14/B14</f>
        <v>0.07429568868647503</v>
      </c>
      <c r="J14" s="73"/>
      <c r="L14" s="256"/>
      <c r="N14" s="80"/>
      <c r="O14" s="80"/>
      <c r="P14" s="80"/>
    </row>
    <row r="15" spans="1:16" ht="16.5" customHeight="1">
      <c r="A15" s="113" t="s">
        <v>104</v>
      </c>
      <c r="B15" s="72"/>
      <c r="C15" s="70"/>
      <c r="D15" s="71"/>
      <c r="E15" s="71"/>
      <c r="F15" s="71"/>
      <c r="G15" s="71"/>
      <c r="H15" s="71"/>
      <c r="I15" s="74"/>
      <c r="J15" s="73"/>
      <c r="M15" s="256"/>
      <c r="P15" s="73"/>
    </row>
    <row r="16" spans="1:16" ht="16.5" customHeight="1">
      <c r="A16" s="114" t="s">
        <v>105</v>
      </c>
      <c r="B16" s="76"/>
      <c r="C16" s="76"/>
      <c r="D16" s="77">
        <v>150.63</v>
      </c>
      <c r="E16" s="77">
        <v>120.73</v>
      </c>
      <c r="F16" s="77">
        <v>103.18</v>
      </c>
      <c r="G16" s="71">
        <f>SUM(D16:F16)</f>
        <v>374.54</v>
      </c>
      <c r="H16" s="71">
        <v>375</v>
      </c>
      <c r="I16" s="78">
        <v>1</v>
      </c>
      <c r="M16" s="256"/>
      <c r="P16" s="73"/>
    </row>
    <row r="17" spans="1:16" ht="8.25" customHeight="1">
      <c r="A17" s="115"/>
      <c r="B17" s="80"/>
      <c r="C17" s="80"/>
      <c r="D17" s="260"/>
      <c r="E17" s="260"/>
      <c r="F17" s="80"/>
      <c r="G17" s="81"/>
      <c r="H17" s="81"/>
      <c r="I17" s="79"/>
      <c r="P17" s="73"/>
    </row>
    <row r="18" spans="1:16" ht="12.75">
      <c r="A18" s="116" t="s">
        <v>106</v>
      </c>
      <c r="B18" s="82">
        <f>SUM(B13:B16)</f>
        <v>16253608</v>
      </c>
      <c r="C18" s="82">
        <f aca="true" t="shared" si="0" ref="C18:H18">SUM(C12:C16)</f>
        <v>17396276</v>
      </c>
      <c r="D18" s="261">
        <f t="shared" si="0"/>
        <v>1550685.6199999999</v>
      </c>
      <c r="E18" s="261">
        <f t="shared" si="0"/>
        <v>1685568.7999999998</v>
      </c>
      <c r="F18" s="82">
        <f t="shared" si="0"/>
        <v>1485574.3099999998</v>
      </c>
      <c r="G18" s="82">
        <f t="shared" si="0"/>
        <v>2350615.9299999997</v>
      </c>
      <c r="H18" s="82">
        <f t="shared" si="0"/>
        <v>2350616</v>
      </c>
      <c r="I18" s="83">
        <f>+H18/B18</f>
        <v>0.14462118195541568</v>
      </c>
      <c r="M18" s="256"/>
      <c r="P18" s="73"/>
    </row>
    <row r="19" spans="1:16" ht="12" customHeight="1">
      <c r="A19" s="117"/>
      <c r="B19" s="84"/>
      <c r="C19" s="84"/>
      <c r="D19" s="262"/>
      <c r="E19" s="262"/>
      <c r="F19" s="84"/>
      <c r="G19" s="84"/>
      <c r="H19" s="84"/>
      <c r="I19" s="84"/>
      <c r="K19" s="258"/>
      <c r="L19" s="259"/>
      <c r="M19" s="258"/>
      <c r="N19" s="259"/>
      <c r="O19" s="259"/>
      <c r="P19" s="259"/>
    </row>
    <row r="20" spans="1:16" ht="15">
      <c r="A20" s="118" t="s">
        <v>107</v>
      </c>
      <c r="B20" s="84"/>
      <c r="C20" s="84"/>
      <c r="D20" s="262"/>
      <c r="E20" s="262"/>
      <c r="F20" s="84" t="s">
        <v>93</v>
      </c>
      <c r="G20" s="84"/>
      <c r="H20" s="84"/>
      <c r="I20" s="84"/>
      <c r="P20" s="73"/>
    </row>
    <row r="21" spans="1:16" ht="12.75">
      <c r="A21" s="350" t="s">
        <v>94</v>
      </c>
      <c r="B21" s="352" t="s">
        <v>95</v>
      </c>
      <c r="C21" s="342" t="s">
        <v>96</v>
      </c>
      <c r="D21" s="263" t="s">
        <v>108</v>
      </c>
      <c r="E21" s="264"/>
      <c r="F21" s="59"/>
      <c r="G21" s="59"/>
      <c r="H21" s="60"/>
      <c r="I21" s="342" t="s">
        <v>109</v>
      </c>
      <c r="P21" s="73"/>
    </row>
    <row r="22" spans="1:9" ht="12.75">
      <c r="A22" s="351"/>
      <c r="B22" s="353"/>
      <c r="C22" s="343"/>
      <c r="D22" s="265" t="s">
        <v>113</v>
      </c>
      <c r="E22" s="265" t="s">
        <v>114</v>
      </c>
      <c r="F22" s="62" t="s">
        <v>115</v>
      </c>
      <c r="G22" s="62" t="s">
        <v>99</v>
      </c>
      <c r="H22" s="62" t="s">
        <v>100</v>
      </c>
      <c r="I22" s="343"/>
    </row>
    <row r="23" spans="1:9" ht="16.5" customHeight="1">
      <c r="A23" s="119" t="s">
        <v>110</v>
      </c>
      <c r="B23" s="85"/>
      <c r="C23" s="85"/>
      <c r="D23" s="266"/>
      <c r="E23" s="266"/>
      <c r="F23" s="85"/>
      <c r="G23" s="85"/>
      <c r="H23" s="85"/>
      <c r="I23" s="85"/>
    </row>
    <row r="24" spans="1:9" ht="16.5" customHeight="1">
      <c r="A24" s="113">
        <v>1000</v>
      </c>
      <c r="B24" s="86">
        <v>2753608</v>
      </c>
      <c r="C24" s="86">
        <v>2753608</v>
      </c>
      <c r="D24" s="87">
        <v>294889.99</v>
      </c>
      <c r="E24" s="87">
        <v>246341.7</v>
      </c>
      <c r="F24" s="87">
        <v>246341.7</v>
      </c>
      <c r="G24" s="87">
        <f>SUM(D24:F24)</f>
        <v>787573.3899999999</v>
      </c>
      <c r="H24" s="87">
        <v>787573</v>
      </c>
      <c r="I24" s="74">
        <f>+H24/B24</f>
        <v>0.2860149302297204</v>
      </c>
    </row>
    <row r="25" spans="1:9" ht="16.5" customHeight="1">
      <c r="A25" s="113">
        <v>2000</v>
      </c>
      <c r="B25" s="86">
        <v>250000</v>
      </c>
      <c r="C25" s="86">
        <v>250000</v>
      </c>
      <c r="D25" s="87">
        <v>6611.5</v>
      </c>
      <c r="E25" s="87">
        <v>7062.53</v>
      </c>
      <c r="F25" s="87">
        <v>10133.67</v>
      </c>
      <c r="G25" s="87">
        <f>SUM(D25:F25)</f>
        <v>23807.699999999997</v>
      </c>
      <c r="H25" s="87">
        <v>23808</v>
      </c>
      <c r="I25" s="74">
        <f>+H25/B25</f>
        <v>0.095232</v>
      </c>
    </row>
    <row r="26" spans="1:9" ht="16.5" customHeight="1">
      <c r="A26" s="113">
        <v>3000</v>
      </c>
      <c r="B26" s="86">
        <v>2415000</v>
      </c>
      <c r="C26" s="86">
        <v>2415000</v>
      </c>
      <c r="D26" s="87">
        <v>46474.41</v>
      </c>
      <c r="E26" s="87">
        <v>376638.49</v>
      </c>
      <c r="F26" s="87">
        <v>82472.82</v>
      </c>
      <c r="G26" s="87">
        <f>SUM(D26:F26)</f>
        <v>505585.72000000003</v>
      </c>
      <c r="H26" s="87">
        <v>505585.72</v>
      </c>
      <c r="I26" s="74">
        <f>+H26/B26</f>
        <v>0.20935226501035195</v>
      </c>
    </row>
    <row r="27" spans="1:9" ht="16.5" customHeight="1">
      <c r="A27" s="113">
        <v>4000</v>
      </c>
      <c r="B27" s="86">
        <v>10800000</v>
      </c>
      <c r="C27" s="86">
        <v>10800000</v>
      </c>
      <c r="D27" s="87"/>
      <c r="E27" s="87"/>
      <c r="F27" s="87">
        <v>0</v>
      </c>
      <c r="G27" s="87">
        <f>SUM(D27:F27)</f>
        <v>0</v>
      </c>
      <c r="H27" s="87"/>
      <c r="I27" s="74">
        <f>+H27/B27</f>
        <v>0</v>
      </c>
    </row>
    <row r="28" spans="1:9" ht="16.5" customHeight="1">
      <c r="A28" s="113">
        <v>5000</v>
      </c>
      <c r="B28" s="86">
        <v>35000</v>
      </c>
      <c r="C28" s="86">
        <v>35000</v>
      </c>
      <c r="D28" s="87"/>
      <c r="E28" s="87"/>
      <c r="F28" s="87">
        <v>15404.8</v>
      </c>
      <c r="G28" s="87">
        <f>SUM(D28:F28)</f>
        <v>15404.8</v>
      </c>
      <c r="H28" s="87">
        <v>15404.8</v>
      </c>
      <c r="I28" s="74">
        <f>+H28/B28</f>
        <v>0.44013714285714284</v>
      </c>
    </row>
    <row r="29" spans="1:9" ht="16.5" customHeight="1">
      <c r="A29" s="113">
        <v>6000</v>
      </c>
      <c r="B29" s="86"/>
      <c r="C29" s="86"/>
      <c r="D29" s="87"/>
      <c r="E29" s="87"/>
      <c r="F29" s="87"/>
      <c r="G29" s="87"/>
      <c r="H29" s="87"/>
      <c r="I29" s="74"/>
    </row>
    <row r="30" spans="1:9" ht="16.5" customHeight="1">
      <c r="A30" s="113">
        <v>7000</v>
      </c>
      <c r="B30" s="86"/>
      <c r="C30" s="86"/>
      <c r="D30" s="87"/>
      <c r="E30" s="87"/>
      <c r="F30" s="87"/>
      <c r="G30" s="87"/>
      <c r="H30" s="87"/>
      <c r="I30" s="74"/>
    </row>
    <row r="31" spans="1:9" ht="16.5" customHeight="1">
      <c r="A31" s="113">
        <v>8000</v>
      </c>
      <c r="B31" s="86"/>
      <c r="C31" s="86"/>
      <c r="D31" s="87"/>
      <c r="E31" s="87"/>
      <c r="F31" s="87"/>
      <c r="G31" s="87"/>
      <c r="H31" s="87"/>
      <c r="I31" s="75"/>
    </row>
    <row r="32" spans="1:9" ht="16.5" customHeight="1">
      <c r="A32" s="120">
        <v>9000</v>
      </c>
      <c r="B32" s="89"/>
      <c r="C32" s="89"/>
      <c r="D32" s="90"/>
      <c r="E32" s="90"/>
      <c r="F32" s="90"/>
      <c r="G32" s="90"/>
      <c r="H32" s="90"/>
      <c r="I32" s="88"/>
    </row>
    <row r="33" spans="1:9" ht="9" customHeight="1">
      <c r="A33" s="115"/>
      <c r="B33" s="79"/>
      <c r="C33" s="79"/>
      <c r="D33" s="79"/>
      <c r="E33" s="79"/>
      <c r="F33" s="79"/>
      <c r="G33" s="79"/>
      <c r="H33" s="79"/>
      <c r="I33" s="79"/>
    </row>
    <row r="34" spans="1:9" ht="12.75">
      <c r="A34" s="116" t="s">
        <v>106</v>
      </c>
      <c r="B34" s="91">
        <f aca="true" t="shared" si="1" ref="B34:H34">SUM(B24:B32)</f>
        <v>16253608</v>
      </c>
      <c r="C34" s="91">
        <f t="shared" si="1"/>
        <v>16253608</v>
      </c>
      <c r="D34" s="92">
        <f t="shared" si="1"/>
        <v>347975.9</v>
      </c>
      <c r="E34" s="92">
        <f t="shared" si="1"/>
        <v>630042.72</v>
      </c>
      <c r="F34" s="92">
        <f t="shared" si="1"/>
        <v>354352.99000000005</v>
      </c>
      <c r="G34" s="92">
        <f t="shared" si="1"/>
        <v>1332371.6099999999</v>
      </c>
      <c r="H34" s="92">
        <f t="shared" si="1"/>
        <v>1332371.52</v>
      </c>
      <c r="I34" s="83">
        <f>+H34/B34</f>
        <v>0.08197389281198365</v>
      </c>
    </row>
    <row r="35" spans="1:9" ht="10.5" customHeight="1">
      <c r="A35" s="117"/>
      <c r="B35" s="84"/>
      <c r="C35" s="84"/>
      <c r="D35" s="84"/>
      <c r="E35" s="84"/>
      <c r="F35" s="84"/>
      <c r="G35" s="84"/>
      <c r="H35" s="84"/>
      <c r="I35" s="84"/>
    </row>
    <row r="36" spans="1:15" s="131" customFormat="1" ht="36" customHeight="1">
      <c r="A36" s="128" t="s">
        <v>111</v>
      </c>
      <c r="B36" s="129">
        <f aca="true" t="shared" si="2" ref="B36:H36">+B18-B34</f>
        <v>0</v>
      </c>
      <c r="C36" s="129">
        <f t="shared" si="2"/>
        <v>1142668</v>
      </c>
      <c r="D36" s="129">
        <f>+D18-D34</f>
        <v>1202709.7199999997</v>
      </c>
      <c r="E36" s="129">
        <f t="shared" si="2"/>
        <v>1055526.0799999998</v>
      </c>
      <c r="F36" s="129">
        <f t="shared" si="2"/>
        <v>1131221.3199999998</v>
      </c>
      <c r="G36" s="129">
        <f t="shared" si="2"/>
        <v>1018244.3199999998</v>
      </c>
      <c r="H36" s="129">
        <f t="shared" si="2"/>
        <v>1018244.48</v>
      </c>
      <c r="I36" s="130"/>
      <c r="K36" s="255"/>
      <c r="L36" s="255"/>
      <c r="M36" s="255"/>
      <c r="N36" s="257"/>
      <c r="O36" s="257"/>
    </row>
    <row r="37" spans="1:9" ht="12.75">
      <c r="A37" s="115"/>
      <c r="B37" s="79"/>
      <c r="C37" s="79"/>
      <c r="D37" s="79"/>
      <c r="E37" s="79"/>
      <c r="F37" s="79"/>
      <c r="G37" s="79"/>
      <c r="H37" s="79"/>
      <c r="I37" s="79"/>
    </row>
    <row r="38" spans="1:9" ht="12.75">
      <c r="A38" s="115"/>
      <c r="B38" s="79"/>
      <c r="C38" s="79"/>
      <c r="D38" s="79"/>
      <c r="E38" s="79"/>
      <c r="F38" s="79"/>
      <c r="G38" s="79"/>
      <c r="H38" s="79"/>
      <c r="I38" s="79"/>
    </row>
    <row r="39" spans="1:9" ht="12.75">
      <c r="A39" s="115"/>
      <c r="B39" s="79"/>
      <c r="C39" s="79"/>
      <c r="D39" s="79"/>
      <c r="E39" s="79"/>
      <c r="F39" s="79"/>
      <c r="G39" s="79"/>
      <c r="H39" s="79"/>
      <c r="I39" s="79"/>
    </row>
    <row r="40" spans="1:9" ht="12.75">
      <c r="A40" s="115"/>
      <c r="B40" s="79"/>
      <c r="C40" s="79"/>
      <c r="D40" s="79"/>
      <c r="E40" s="79"/>
      <c r="F40" s="79"/>
      <c r="G40" s="79"/>
      <c r="H40" s="79"/>
      <c r="I40" s="79"/>
    </row>
    <row r="42" spans="1:9" ht="84.75" customHeight="1">
      <c r="A42" s="111" t="s">
        <v>112</v>
      </c>
      <c r="B42" s="56"/>
      <c r="C42" s="56"/>
      <c r="D42" s="56"/>
      <c r="E42" s="56"/>
      <c r="F42" s="55" t="s">
        <v>93</v>
      </c>
      <c r="G42" s="56"/>
      <c r="H42" s="56"/>
      <c r="I42" s="56"/>
    </row>
    <row r="43" spans="1:9" ht="12.75">
      <c r="A43" s="354" t="s">
        <v>94</v>
      </c>
      <c r="B43" s="362" t="s">
        <v>95</v>
      </c>
      <c r="C43" s="347" t="s">
        <v>96</v>
      </c>
      <c r="D43" s="93" t="s">
        <v>108</v>
      </c>
      <c r="E43" s="94"/>
      <c r="F43" s="95"/>
      <c r="G43" s="95"/>
      <c r="H43" s="96"/>
      <c r="I43" s="347" t="s">
        <v>109</v>
      </c>
    </row>
    <row r="44" spans="1:9" ht="12.75">
      <c r="A44" s="355"/>
      <c r="B44" s="363"/>
      <c r="C44" s="348"/>
      <c r="D44" s="97" t="s">
        <v>113</v>
      </c>
      <c r="E44" s="97" t="s">
        <v>114</v>
      </c>
      <c r="F44" s="98" t="s">
        <v>115</v>
      </c>
      <c r="G44" s="98" t="s">
        <v>99</v>
      </c>
      <c r="H44" s="98" t="s">
        <v>100</v>
      </c>
      <c r="I44" s="348"/>
    </row>
    <row r="45" spans="1:9" ht="12.75">
      <c r="A45" s="121" t="s">
        <v>110</v>
      </c>
      <c r="B45" s="99"/>
      <c r="C45" s="99"/>
      <c r="D45" s="99"/>
      <c r="E45" s="99"/>
      <c r="F45" s="99"/>
      <c r="G45" s="99"/>
      <c r="H45" s="99"/>
      <c r="I45" s="99"/>
    </row>
    <row r="46" spans="1:10" ht="12.75">
      <c r="A46" s="122">
        <v>1000</v>
      </c>
      <c r="B46" s="101">
        <v>0</v>
      </c>
      <c r="C46" s="101">
        <v>0</v>
      </c>
      <c r="D46" s="101">
        <v>0</v>
      </c>
      <c r="E46" s="101">
        <v>0</v>
      </c>
      <c r="F46" s="101">
        <v>0</v>
      </c>
      <c r="G46" s="101">
        <f>SUM(D46:F46)</f>
        <v>0</v>
      </c>
      <c r="H46" s="101">
        <v>0</v>
      </c>
      <c r="I46" s="100"/>
      <c r="J46" s="73"/>
    </row>
    <row r="47" spans="1:10" ht="12.75">
      <c r="A47" s="122">
        <v>2000</v>
      </c>
      <c r="B47" s="101">
        <v>0</v>
      </c>
      <c r="C47" s="101">
        <v>0</v>
      </c>
      <c r="D47" s="101">
        <v>0</v>
      </c>
      <c r="E47" s="101">
        <v>0</v>
      </c>
      <c r="F47" s="101">
        <v>0</v>
      </c>
      <c r="G47" s="101">
        <f aca="true" t="shared" si="3" ref="G47:G54">SUM(D47:F47)</f>
        <v>0</v>
      </c>
      <c r="H47" s="101"/>
      <c r="I47" s="100"/>
      <c r="J47" s="73"/>
    </row>
    <row r="48" spans="1:10" ht="12.75">
      <c r="A48" s="122">
        <v>3000</v>
      </c>
      <c r="B48" s="101">
        <v>0</v>
      </c>
      <c r="C48" s="101">
        <v>0</v>
      </c>
      <c r="D48" s="101">
        <v>0</v>
      </c>
      <c r="E48" s="101">
        <v>0</v>
      </c>
      <c r="F48" s="101">
        <v>0</v>
      </c>
      <c r="G48" s="101">
        <f t="shared" si="3"/>
        <v>0</v>
      </c>
      <c r="H48" s="101"/>
      <c r="I48" s="100"/>
      <c r="J48" s="73"/>
    </row>
    <row r="49" spans="1:10" ht="12.75">
      <c r="A49" s="122">
        <v>4000</v>
      </c>
      <c r="B49" s="101">
        <v>0</v>
      </c>
      <c r="C49" s="101">
        <v>0</v>
      </c>
      <c r="D49" s="101">
        <v>0</v>
      </c>
      <c r="E49" s="101">
        <v>0</v>
      </c>
      <c r="F49" s="101">
        <v>0</v>
      </c>
      <c r="G49" s="101">
        <f t="shared" si="3"/>
        <v>0</v>
      </c>
      <c r="H49" s="101"/>
      <c r="I49" s="100"/>
      <c r="J49" s="73"/>
    </row>
    <row r="50" spans="1:10" ht="12.75">
      <c r="A50" s="122">
        <v>5000</v>
      </c>
      <c r="B50" s="101">
        <v>0</v>
      </c>
      <c r="C50" s="101">
        <v>0</v>
      </c>
      <c r="D50" s="101">
        <v>0</v>
      </c>
      <c r="E50" s="101">
        <v>0</v>
      </c>
      <c r="F50" s="101">
        <v>0</v>
      </c>
      <c r="G50" s="101">
        <f t="shared" si="3"/>
        <v>0</v>
      </c>
      <c r="H50" s="101"/>
      <c r="I50" s="100"/>
      <c r="J50" s="73"/>
    </row>
    <row r="51" spans="1:9" ht="12.75">
      <c r="A51" s="122">
        <v>6000</v>
      </c>
      <c r="B51" s="101">
        <v>0</v>
      </c>
      <c r="C51" s="101">
        <v>0</v>
      </c>
      <c r="D51" s="101">
        <v>0</v>
      </c>
      <c r="E51" s="101">
        <v>0</v>
      </c>
      <c r="F51" s="101">
        <v>0</v>
      </c>
      <c r="G51" s="101">
        <f t="shared" si="3"/>
        <v>0</v>
      </c>
      <c r="H51" s="101"/>
      <c r="I51" s="100"/>
    </row>
    <row r="52" spans="1:9" ht="12.75">
      <c r="A52" s="122">
        <v>7000</v>
      </c>
      <c r="B52" s="101">
        <v>0</v>
      </c>
      <c r="C52" s="101">
        <v>0</v>
      </c>
      <c r="D52" s="101">
        <v>0</v>
      </c>
      <c r="E52" s="101">
        <v>0</v>
      </c>
      <c r="F52" s="101">
        <v>0</v>
      </c>
      <c r="G52" s="101">
        <f t="shared" si="3"/>
        <v>0</v>
      </c>
      <c r="H52" s="101"/>
      <c r="I52" s="100"/>
    </row>
    <row r="53" spans="1:9" ht="12.75">
      <c r="A53" s="122">
        <v>8000</v>
      </c>
      <c r="B53" s="101">
        <v>0</v>
      </c>
      <c r="C53" s="101">
        <v>0</v>
      </c>
      <c r="D53" s="101">
        <v>0</v>
      </c>
      <c r="E53" s="101">
        <v>0</v>
      </c>
      <c r="F53" s="101">
        <v>0</v>
      </c>
      <c r="G53" s="101">
        <f t="shared" si="3"/>
        <v>0</v>
      </c>
      <c r="H53" s="101"/>
      <c r="I53" s="100"/>
    </row>
    <row r="54" spans="1:9" ht="12.75">
      <c r="A54" s="123">
        <v>9000</v>
      </c>
      <c r="B54" s="103">
        <v>0</v>
      </c>
      <c r="C54" s="103">
        <v>0</v>
      </c>
      <c r="D54" s="103">
        <v>0</v>
      </c>
      <c r="E54" s="103">
        <v>0</v>
      </c>
      <c r="F54" s="103">
        <v>0</v>
      </c>
      <c r="G54" s="103">
        <f t="shared" si="3"/>
        <v>0</v>
      </c>
      <c r="H54" s="103"/>
      <c r="I54" s="102"/>
    </row>
    <row r="55" spans="1:9" ht="12.75">
      <c r="A55" s="124"/>
      <c r="B55" s="104"/>
      <c r="C55" s="104"/>
      <c r="D55" s="104"/>
      <c r="E55" s="104"/>
      <c r="F55" s="104"/>
      <c r="G55" s="104"/>
      <c r="H55" s="104"/>
      <c r="I55" s="55"/>
    </row>
    <row r="56" spans="1:9" ht="13.5" thickBot="1">
      <c r="A56" s="125" t="s">
        <v>106</v>
      </c>
      <c r="B56" s="105">
        <v>0</v>
      </c>
      <c r="C56" s="105">
        <v>0</v>
      </c>
      <c r="D56" s="105">
        <v>0</v>
      </c>
      <c r="E56" s="105">
        <v>0</v>
      </c>
      <c r="F56" s="105">
        <v>0</v>
      </c>
      <c r="G56" s="105">
        <v>0</v>
      </c>
      <c r="H56" s="105">
        <v>0</v>
      </c>
      <c r="I56" s="106"/>
    </row>
    <row r="57" spans="1:9" ht="13.5" thickTop="1">
      <c r="A57" s="344" t="s">
        <v>116</v>
      </c>
      <c r="B57" s="345"/>
      <c r="C57" s="345"/>
      <c r="D57" s="345"/>
      <c r="E57" s="345"/>
      <c r="F57" s="345"/>
      <c r="G57" s="345"/>
      <c r="H57" s="345"/>
      <c r="I57" s="55"/>
    </row>
    <row r="59" spans="1:9" ht="12.75">
      <c r="A59" s="115" t="s">
        <v>117</v>
      </c>
      <c r="G59" s="346" t="s">
        <v>118</v>
      </c>
      <c r="H59" s="346"/>
      <c r="I59" s="346"/>
    </row>
    <row r="60" spans="1:9" ht="12.75">
      <c r="A60" s="126" t="s">
        <v>119</v>
      </c>
      <c r="B60" s="107"/>
      <c r="G60" s="349" t="s">
        <v>119</v>
      </c>
      <c r="H60" s="349"/>
      <c r="I60" s="349"/>
    </row>
    <row r="61" spans="1:9" ht="12.75">
      <c r="A61" s="127" t="s">
        <v>120</v>
      </c>
      <c r="B61" s="108"/>
      <c r="G61" s="349" t="s">
        <v>121</v>
      </c>
      <c r="H61" s="349"/>
      <c r="I61" s="349"/>
    </row>
  </sheetData>
  <sheetProtection/>
  <mergeCells count="21">
    <mergeCell ref="B10:B11"/>
    <mergeCell ref="A43:A44"/>
    <mergeCell ref="A2:I2"/>
    <mergeCell ref="A3:I3"/>
    <mergeCell ref="A4:I4"/>
    <mergeCell ref="F6:I6"/>
    <mergeCell ref="A7:I7"/>
    <mergeCell ref="C43:C44"/>
    <mergeCell ref="B43:B44"/>
    <mergeCell ref="C10:C11"/>
    <mergeCell ref="A10:A11"/>
    <mergeCell ref="I10:I11"/>
    <mergeCell ref="A57:H57"/>
    <mergeCell ref="G59:I59"/>
    <mergeCell ref="I43:I44"/>
    <mergeCell ref="G61:I61"/>
    <mergeCell ref="A21:A22"/>
    <mergeCell ref="B21:B22"/>
    <mergeCell ref="C21:C22"/>
    <mergeCell ref="I21:I22"/>
    <mergeCell ref="G60:I60"/>
  </mergeCells>
  <printOptions/>
  <pageMargins left="0.7086614173228347" right="0.7086614173228347" top="0.7480314960629921" bottom="0.7480314960629921" header="0.31496062992125984" footer="0.31496062992125984"/>
  <pageSetup fitToHeight="2" fitToWidth="2" horizontalDpi="600" verticalDpi="600" orientation="landscape" scale="80" r:id="rId1"/>
  <ignoredErrors>
    <ignoredError sqref="G27:G28 G1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L112"/>
  <sheetViews>
    <sheetView zoomScalePageLayoutView="0" workbookViewId="0" topLeftCell="A76">
      <selection activeCell="A104" sqref="A104:H104"/>
    </sheetView>
  </sheetViews>
  <sheetFormatPr defaultColWidth="11.421875" defaultRowHeight="12.75"/>
  <cols>
    <col min="1" max="1" width="12.421875" style="134" customWidth="1"/>
    <col min="2" max="2" width="54.57421875" style="133" customWidth="1"/>
    <col min="3" max="3" width="15.8515625" style="133" customWidth="1"/>
    <col min="4" max="4" width="17.140625" style="133" customWidth="1"/>
    <col min="5" max="5" width="15.7109375" style="133" customWidth="1"/>
    <col min="6" max="6" width="18.421875" style="133" bestFit="1" customWidth="1"/>
    <col min="7" max="7" width="8.57421875" style="133" customWidth="1"/>
    <col min="8" max="8" width="18.421875" style="133" bestFit="1" customWidth="1"/>
    <col min="9" max="10" width="11.421875" style="133" customWidth="1"/>
    <col min="11" max="11" width="11.7109375" style="133" bestFit="1" customWidth="1"/>
    <col min="12" max="16384" width="11.421875" style="133" customWidth="1"/>
  </cols>
  <sheetData>
    <row r="1" ht="11.25">
      <c r="A1" s="132"/>
    </row>
    <row r="2" ht="11.25">
      <c r="A2" s="132"/>
    </row>
    <row r="3" ht="11.25">
      <c r="A3" s="132"/>
    </row>
    <row r="4" ht="11.25">
      <c r="A4" s="132"/>
    </row>
    <row r="5" ht="11.25">
      <c r="A5" s="132"/>
    </row>
    <row r="6" ht="11.25">
      <c r="A6" s="132"/>
    </row>
    <row r="7" spans="1:8" ht="11.25">
      <c r="A7" s="365" t="s">
        <v>188</v>
      </c>
      <c r="B7" s="365"/>
      <c r="C7" s="365"/>
      <c r="D7" s="365"/>
      <c r="E7" s="365"/>
      <c r="F7" s="365"/>
      <c r="G7" s="365"/>
      <c r="H7" s="365"/>
    </row>
    <row r="8" ht="12" thickBot="1"/>
    <row r="9" spans="1:8" ht="12" thickTop="1">
      <c r="A9" s="366" t="s">
        <v>123</v>
      </c>
      <c r="B9" s="368" t="s">
        <v>5</v>
      </c>
      <c r="C9" s="370" t="s">
        <v>124</v>
      </c>
      <c r="D9" s="370" t="s">
        <v>125</v>
      </c>
      <c r="E9" s="372" t="s">
        <v>126</v>
      </c>
      <c r="F9" s="372" t="s">
        <v>100</v>
      </c>
      <c r="G9" s="372"/>
      <c r="H9" s="374" t="s">
        <v>127</v>
      </c>
    </row>
    <row r="10" spans="1:8" ht="12" thickBot="1">
      <c r="A10" s="367"/>
      <c r="B10" s="369"/>
      <c r="C10" s="371"/>
      <c r="D10" s="371"/>
      <c r="E10" s="373"/>
      <c r="F10" s="135" t="s">
        <v>128</v>
      </c>
      <c r="G10" s="136" t="s">
        <v>129</v>
      </c>
      <c r="H10" s="375"/>
    </row>
    <row r="11" spans="1:8" ht="12.75" thickBot="1" thickTop="1">
      <c r="A11" s="137"/>
      <c r="B11" s="138" t="s">
        <v>130</v>
      </c>
      <c r="C11" s="139">
        <f>SUM(C12:C25)</f>
        <v>2753608</v>
      </c>
      <c r="D11" s="139">
        <v>2753608</v>
      </c>
      <c r="E11" s="140">
        <f>SUM(E12:E25)</f>
        <v>787573.3979999998</v>
      </c>
      <c r="F11" s="140">
        <f>SUM(F12:F25)</f>
        <v>787573.3979999998</v>
      </c>
      <c r="G11" s="141">
        <f>+F11/C11</f>
        <v>0.2860150747673597</v>
      </c>
      <c r="H11" s="142">
        <f>+D11-F11</f>
        <v>1966034.6020000002</v>
      </c>
    </row>
    <row r="12" spans="1:8" ht="12" thickTop="1">
      <c r="A12" s="143">
        <v>11301</v>
      </c>
      <c r="B12" s="144" t="s">
        <v>131</v>
      </c>
      <c r="C12" s="145">
        <v>608391.27</v>
      </c>
      <c r="D12" s="145">
        <v>608391.27</v>
      </c>
      <c r="E12" s="146">
        <v>151799.67</v>
      </c>
      <c r="F12" s="146">
        <v>151799.67</v>
      </c>
      <c r="G12" s="147">
        <f>+F12/C12</f>
        <v>0.24950994119294317</v>
      </c>
      <c r="H12" s="148">
        <f>+D12-+F12</f>
        <v>456591.6</v>
      </c>
    </row>
    <row r="13" spans="1:8" ht="11.25">
      <c r="A13" s="149">
        <v>11306</v>
      </c>
      <c r="B13" s="150" t="s">
        <v>132</v>
      </c>
      <c r="C13" s="145">
        <v>629863.19</v>
      </c>
      <c r="D13" s="145">
        <v>629863.19</v>
      </c>
      <c r="E13" s="146">
        <v>281005.04</v>
      </c>
      <c r="F13" s="146">
        <v>281005.04</v>
      </c>
      <c r="G13" s="147">
        <f aca="true" t="shared" si="0" ref="G13:G25">+F13/C13</f>
        <v>0.4461366284954674</v>
      </c>
      <c r="H13" s="148">
        <f aca="true" t="shared" si="1" ref="H13:H25">+D13-+F13</f>
        <v>348858.14999999997</v>
      </c>
    </row>
    <row r="14" spans="1:11" ht="11.25">
      <c r="A14" s="149">
        <v>11307</v>
      </c>
      <c r="B14" s="150" t="s">
        <v>133</v>
      </c>
      <c r="C14" s="146">
        <v>198705.96</v>
      </c>
      <c r="D14" s="146">
        <v>198705.96</v>
      </c>
      <c r="E14" s="146">
        <v>49676.49</v>
      </c>
      <c r="F14" s="146">
        <v>49676.49</v>
      </c>
      <c r="G14" s="147">
        <f t="shared" si="0"/>
        <v>0.25</v>
      </c>
      <c r="H14" s="148">
        <f t="shared" si="1"/>
        <v>149029.47</v>
      </c>
      <c r="K14" s="161">
        <f>D11-C11</f>
        <v>0</v>
      </c>
    </row>
    <row r="15" spans="1:8" ht="11.25">
      <c r="A15" s="149">
        <v>11310</v>
      </c>
      <c r="B15" s="150" t="s">
        <v>134</v>
      </c>
      <c r="C15" s="146">
        <v>121557</v>
      </c>
      <c r="D15" s="146">
        <v>121557</v>
      </c>
      <c r="E15" s="146">
        <v>33117.758</v>
      </c>
      <c r="F15" s="146">
        <v>33117.758</v>
      </c>
      <c r="G15" s="147">
        <f t="shared" si="0"/>
        <v>0.2724463255921091</v>
      </c>
      <c r="H15" s="148">
        <f t="shared" si="1"/>
        <v>88439.242</v>
      </c>
    </row>
    <row r="16" spans="1:8" ht="11.25">
      <c r="A16" s="149">
        <v>13201</v>
      </c>
      <c r="B16" s="150" t="s">
        <v>195</v>
      </c>
      <c r="C16" s="145">
        <v>107193.3</v>
      </c>
      <c r="D16" s="145">
        <v>107193.3</v>
      </c>
      <c r="E16" s="146">
        <v>0</v>
      </c>
      <c r="F16" s="146">
        <v>0</v>
      </c>
      <c r="G16" s="147">
        <f t="shared" si="0"/>
        <v>0</v>
      </c>
      <c r="H16" s="148">
        <f t="shared" si="1"/>
        <v>107193.3</v>
      </c>
    </row>
    <row r="17" spans="1:8" ht="11.25">
      <c r="A17" s="149">
        <v>14101</v>
      </c>
      <c r="B17" s="150" t="s">
        <v>135</v>
      </c>
      <c r="C17" s="145">
        <v>150271.92</v>
      </c>
      <c r="D17" s="145">
        <v>150271.92</v>
      </c>
      <c r="E17" s="146">
        <v>37567.98</v>
      </c>
      <c r="F17" s="146">
        <v>37567.98</v>
      </c>
      <c r="G17" s="147">
        <f t="shared" si="0"/>
        <v>0.25</v>
      </c>
      <c r="H17" s="148">
        <f t="shared" si="1"/>
        <v>112703.94</v>
      </c>
    </row>
    <row r="18" spans="1:8" ht="12.75" customHeight="1">
      <c r="A18" s="149">
        <v>14102</v>
      </c>
      <c r="B18" s="152" t="s">
        <v>136</v>
      </c>
      <c r="C18" s="145">
        <v>16.8</v>
      </c>
      <c r="D18" s="145">
        <v>16.8</v>
      </c>
      <c r="E18" s="146">
        <v>4.2</v>
      </c>
      <c r="F18" s="146">
        <v>4.2</v>
      </c>
      <c r="G18" s="147">
        <f t="shared" si="0"/>
        <v>0.25</v>
      </c>
      <c r="H18" s="148">
        <f t="shared" si="1"/>
        <v>12.600000000000001</v>
      </c>
    </row>
    <row r="19" spans="1:8" ht="12.75" customHeight="1">
      <c r="A19" s="149">
        <v>14102</v>
      </c>
      <c r="B19" s="153" t="s">
        <v>137</v>
      </c>
      <c r="C19" s="145">
        <v>223.44</v>
      </c>
      <c r="D19" s="145">
        <v>223.44</v>
      </c>
      <c r="E19" s="146">
        <v>55.86</v>
      </c>
      <c r="F19" s="146">
        <v>55.86</v>
      </c>
      <c r="G19" s="147">
        <f t="shared" si="0"/>
        <v>0.25</v>
      </c>
      <c r="H19" s="148">
        <f t="shared" si="1"/>
        <v>167.57999999999998</v>
      </c>
    </row>
    <row r="20" spans="1:8" ht="12.75" customHeight="1">
      <c r="A20" s="149">
        <v>14104</v>
      </c>
      <c r="B20" s="150" t="s">
        <v>138</v>
      </c>
      <c r="C20" s="145">
        <v>8838.72</v>
      </c>
      <c r="D20" s="145">
        <v>8838.72</v>
      </c>
      <c r="E20" s="146">
        <v>2209.71</v>
      </c>
      <c r="F20" s="146">
        <v>2209.71</v>
      </c>
      <c r="G20" s="147">
        <f t="shared" si="0"/>
        <v>0.25000339415662</v>
      </c>
      <c r="H20" s="148">
        <f t="shared" si="1"/>
        <v>6629.009999999999</v>
      </c>
    </row>
    <row r="21" spans="1:8" ht="12.75" customHeight="1">
      <c r="A21" s="149">
        <v>14105</v>
      </c>
      <c r="B21" s="150" t="s">
        <v>139</v>
      </c>
      <c r="C21" s="145">
        <v>8838.72</v>
      </c>
      <c r="D21" s="145">
        <v>8838.72</v>
      </c>
      <c r="E21" s="146">
        <v>2209.71</v>
      </c>
      <c r="F21" s="146">
        <v>2209.71</v>
      </c>
      <c r="G21" s="147">
        <f t="shared" si="0"/>
        <v>0.25000339415662</v>
      </c>
      <c r="H21" s="148">
        <f t="shared" si="1"/>
        <v>6629.009999999999</v>
      </c>
    </row>
    <row r="22" spans="1:8" ht="12.75" customHeight="1">
      <c r="A22" s="154">
        <v>14107</v>
      </c>
      <c r="B22" s="150" t="s">
        <v>140</v>
      </c>
      <c r="C22" s="145">
        <v>61875.36</v>
      </c>
      <c r="D22" s="145">
        <v>61875.36</v>
      </c>
      <c r="E22" s="146">
        <v>15468.87</v>
      </c>
      <c r="F22" s="146">
        <v>15468.87</v>
      </c>
      <c r="G22" s="147">
        <f t="shared" si="0"/>
        <v>0.25000048484566395</v>
      </c>
      <c r="H22" s="148">
        <f t="shared" si="1"/>
        <v>46406.49</v>
      </c>
    </row>
    <row r="23" spans="1:8" ht="12.75" customHeight="1">
      <c r="A23" s="155">
        <v>14201</v>
      </c>
      <c r="B23" s="150" t="s">
        <v>141</v>
      </c>
      <c r="C23" s="145">
        <v>70715.52</v>
      </c>
      <c r="D23" s="145">
        <v>70715.52</v>
      </c>
      <c r="E23" s="146">
        <v>17678.91</v>
      </c>
      <c r="F23" s="146">
        <v>17678.91</v>
      </c>
      <c r="G23" s="147">
        <f t="shared" si="0"/>
        <v>0.2500004242350194</v>
      </c>
      <c r="H23" s="148">
        <f t="shared" si="1"/>
        <v>53036.61</v>
      </c>
    </row>
    <row r="24" spans="1:8" ht="12.75" customHeight="1">
      <c r="A24" s="156">
        <v>14301</v>
      </c>
      <c r="B24" s="150" t="s">
        <v>142</v>
      </c>
      <c r="C24" s="145">
        <v>309382.32</v>
      </c>
      <c r="D24" s="145">
        <v>309382.32</v>
      </c>
      <c r="E24" s="146">
        <v>77345.58</v>
      </c>
      <c r="F24" s="146">
        <v>77345.58</v>
      </c>
      <c r="G24" s="147">
        <f t="shared" si="0"/>
        <v>0.25</v>
      </c>
      <c r="H24" s="148">
        <f t="shared" si="1"/>
        <v>232036.74</v>
      </c>
    </row>
    <row r="25" spans="1:8" ht="12.75" customHeight="1" thickBot="1">
      <c r="A25" s="157">
        <v>15901</v>
      </c>
      <c r="B25" s="150" t="s">
        <v>143</v>
      </c>
      <c r="C25" s="146">
        <v>477734.48</v>
      </c>
      <c r="D25" s="146">
        <v>477734.48</v>
      </c>
      <c r="E25" s="146">
        <v>119433.62</v>
      </c>
      <c r="F25" s="146">
        <v>119433.62</v>
      </c>
      <c r="G25" s="147">
        <f t="shared" si="0"/>
        <v>0.25</v>
      </c>
      <c r="H25" s="148">
        <f t="shared" si="1"/>
        <v>358300.86</v>
      </c>
    </row>
    <row r="26" spans="1:9" ht="12.75" thickBot="1" thickTop="1">
      <c r="A26" s="137"/>
      <c r="B26" s="138" t="s">
        <v>144</v>
      </c>
      <c r="C26" s="139">
        <f>SUM(C27:C40)</f>
        <v>250000</v>
      </c>
      <c r="D26" s="139">
        <f>SUM(D27:D40)</f>
        <v>250000</v>
      </c>
      <c r="E26" s="158">
        <f>SUM(E27:E40)</f>
        <v>23807.700000000004</v>
      </c>
      <c r="F26" s="158">
        <f>SUM(F27:F40)</f>
        <v>23807.700000000004</v>
      </c>
      <c r="G26" s="159">
        <f>F26/C26</f>
        <v>0.09523080000000002</v>
      </c>
      <c r="H26" s="160">
        <f>D26-F26</f>
        <v>226192.3</v>
      </c>
      <c r="I26" s="161"/>
    </row>
    <row r="27" spans="1:12" ht="12.75" customHeight="1" thickTop="1">
      <c r="A27" s="143">
        <v>21101</v>
      </c>
      <c r="B27" s="162" t="s">
        <v>145</v>
      </c>
      <c r="C27" s="162">
        <v>60000</v>
      </c>
      <c r="D27" s="162">
        <v>60000</v>
      </c>
      <c r="E27" s="146">
        <v>12284.36</v>
      </c>
      <c r="F27" s="146">
        <v>12284.36</v>
      </c>
      <c r="G27" s="147">
        <f>F27/C27</f>
        <v>0.20473933333333336</v>
      </c>
      <c r="H27" s="148">
        <f>D27-F27</f>
        <v>47715.64</v>
      </c>
      <c r="L27" s="161"/>
    </row>
    <row r="28" spans="1:8" ht="12.75" customHeight="1">
      <c r="A28" s="149">
        <v>21102</v>
      </c>
      <c r="B28" s="163" t="s">
        <v>146</v>
      </c>
      <c r="C28" s="163">
        <v>20000</v>
      </c>
      <c r="D28" s="163">
        <v>20000</v>
      </c>
      <c r="E28" s="146">
        <v>0</v>
      </c>
      <c r="F28" s="146">
        <v>0</v>
      </c>
      <c r="G28" s="147">
        <f aca="true" t="shared" si="2" ref="G28:G38">F28/C28</f>
        <v>0</v>
      </c>
      <c r="H28" s="148">
        <f aca="true" t="shared" si="3" ref="H28:H38">D28-F28</f>
        <v>20000</v>
      </c>
    </row>
    <row r="29" spans="1:8" ht="22.5" customHeight="1">
      <c r="A29" s="149">
        <v>21401</v>
      </c>
      <c r="B29" s="163" t="s">
        <v>197</v>
      </c>
      <c r="C29" s="163">
        <v>15000</v>
      </c>
      <c r="D29" s="163">
        <v>15000</v>
      </c>
      <c r="E29" s="146">
        <v>0</v>
      </c>
      <c r="F29" s="146">
        <v>0</v>
      </c>
      <c r="G29" s="147">
        <f t="shared" si="2"/>
        <v>0</v>
      </c>
      <c r="H29" s="148">
        <f t="shared" si="3"/>
        <v>15000</v>
      </c>
    </row>
    <row r="30" spans="1:8" ht="12.75" customHeight="1">
      <c r="A30" s="149">
        <v>21501</v>
      </c>
      <c r="B30" s="163" t="s">
        <v>147</v>
      </c>
      <c r="C30" s="163">
        <v>30000</v>
      </c>
      <c r="D30" s="163">
        <v>30000</v>
      </c>
      <c r="E30" s="146">
        <v>0</v>
      </c>
      <c r="F30" s="146">
        <v>0</v>
      </c>
      <c r="G30" s="147">
        <f t="shared" si="2"/>
        <v>0</v>
      </c>
      <c r="H30" s="148">
        <f t="shared" si="3"/>
        <v>30000</v>
      </c>
    </row>
    <row r="31" spans="1:8" ht="12.75" customHeight="1">
      <c r="A31" s="149">
        <v>21701</v>
      </c>
      <c r="B31" s="163" t="s">
        <v>148</v>
      </c>
      <c r="C31" s="163">
        <v>9000</v>
      </c>
      <c r="D31" s="163">
        <v>9000</v>
      </c>
      <c r="E31" s="146">
        <v>180.78</v>
      </c>
      <c r="F31" s="146">
        <v>180.78</v>
      </c>
      <c r="G31" s="147">
        <f t="shared" si="2"/>
        <v>0.020086666666666666</v>
      </c>
      <c r="H31" s="148">
        <f t="shared" si="3"/>
        <v>8819.22</v>
      </c>
    </row>
    <row r="32" spans="1:8" ht="12.75" customHeight="1">
      <c r="A32" s="154">
        <v>22101</v>
      </c>
      <c r="B32" s="145" t="s">
        <v>149</v>
      </c>
      <c r="C32" s="145">
        <v>40000</v>
      </c>
      <c r="D32" s="145">
        <v>40000</v>
      </c>
      <c r="E32" s="146">
        <v>3314.69</v>
      </c>
      <c r="F32" s="146">
        <v>3314.69</v>
      </c>
      <c r="G32" s="147">
        <f t="shared" si="2"/>
        <v>0.08286725</v>
      </c>
      <c r="H32" s="148">
        <f t="shared" si="3"/>
        <v>36685.31</v>
      </c>
    </row>
    <row r="33" spans="1:11" ht="12.75" customHeight="1">
      <c r="A33" s="154">
        <v>22106</v>
      </c>
      <c r="B33" s="145" t="s">
        <v>150</v>
      </c>
      <c r="C33" s="145">
        <v>11800</v>
      </c>
      <c r="D33" s="145">
        <v>11800</v>
      </c>
      <c r="E33" s="146">
        <v>1190.4</v>
      </c>
      <c r="F33" s="146">
        <v>1190.4</v>
      </c>
      <c r="G33" s="147">
        <f t="shared" si="2"/>
        <v>0.1008813559322034</v>
      </c>
      <c r="H33" s="148">
        <f t="shared" si="3"/>
        <v>10609.6</v>
      </c>
      <c r="K33" s="161"/>
    </row>
    <row r="34" spans="1:8" ht="12.75" customHeight="1">
      <c r="A34" s="154">
        <v>22301</v>
      </c>
      <c r="B34" s="145" t="s">
        <v>151</v>
      </c>
      <c r="C34" s="145">
        <v>2200</v>
      </c>
      <c r="D34" s="145">
        <v>2200</v>
      </c>
      <c r="E34" s="146">
        <v>0</v>
      </c>
      <c r="F34" s="146">
        <v>0</v>
      </c>
      <c r="G34" s="147">
        <f t="shared" si="2"/>
        <v>0</v>
      </c>
      <c r="H34" s="148">
        <f t="shared" si="3"/>
        <v>2200</v>
      </c>
    </row>
    <row r="35" spans="1:11" ht="12.75" customHeight="1">
      <c r="A35" s="154">
        <v>24801</v>
      </c>
      <c r="B35" s="145" t="s">
        <v>152</v>
      </c>
      <c r="C35" s="145">
        <v>5000</v>
      </c>
      <c r="D35" s="145">
        <v>5000</v>
      </c>
      <c r="E35" s="146">
        <v>0</v>
      </c>
      <c r="F35" s="146">
        <v>0</v>
      </c>
      <c r="G35" s="147">
        <f t="shared" si="2"/>
        <v>0</v>
      </c>
      <c r="H35" s="148">
        <f t="shared" si="3"/>
        <v>5000</v>
      </c>
      <c r="K35" s="161"/>
    </row>
    <row r="36" spans="1:8" ht="12.75" customHeight="1">
      <c r="A36" s="154">
        <v>26101</v>
      </c>
      <c r="B36" s="145" t="s">
        <v>153</v>
      </c>
      <c r="C36" s="145">
        <v>30000</v>
      </c>
      <c r="D36" s="145">
        <v>30000</v>
      </c>
      <c r="E36" s="146">
        <v>3464.88</v>
      </c>
      <c r="F36" s="146">
        <v>3464.88</v>
      </c>
      <c r="G36" s="147">
        <f t="shared" si="2"/>
        <v>0.115496</v>
      </c>
      <c r="H36" s="148">
        <f t="shared" si="3"/>
        <v>26535.12</v>
      </c>
    </row>
    <row r="37" spans="1:8" ht="12.75" customHeight="1">
      <c r="A37" s="154">
        <v>29201</v>
      </c>
      <c r="B37" s="145" t="s">
        <v>154</v>
      </c>
      <c r="C37" s="145">
        <v>2000</v>
      </c>
      <c r="D37" s="145">
        <v>2000</v>
      </c>
      <c r="E37" s="146">
        <v>369.83</v>
      </c>
      <c r="F37" s="146">
        <v>369.83</v>
      </c>
      <c r="G37" s="147">
        <f t="shared" si="2"/>
        <v>0.184915</v>
      </c>
      <c r="H37" s="148">
        <f t="shared" si="3"/>
        <v>1630.17</v>
      </c>
    </row>
    <row r="38" spans="1:8" ht="27" customHeight="1">
      <c r="A38" s="154">
        <v>29301</v>
      </c>
      <c r="B38" s="145" t="s">
        <v>198</v>
      </c>
      <c r="C38" s="145">
        <v>10000</v>
      </c>
      <c r="D38" s="145">
        <v>10000</v>
      </c>
      <c r="E38" s="146">
        <v>0</v>
      </c>
      <c r="F38" s="146">
        <v>0</v>
      </c>
      <c r="G38" s="147">
        <f t="shared" si="2"/>
        <v>0</v>
      </c>
      <c r="H38" s="148">
        <f t="shared" si="3"/>
        <v>10000</v>
      </c>
    </row>
    <row r="39" spans="1:8" ht="27" customHeight="1">
      <c r="A39" s="154">
        <v>29401</v>
      </c>
      <c r="B39" s="145" t="s">
        <v>155</v>
      </c>
      <c r="C39" s="145">
        <v>15000</v>
      </c>
      <c r="D39" s="145">
        <v>15000</v>
      </c>
      <c r="E39" s="146">
        <v>0</v>
      </c>
      <c r="F39" s="146">
        <v>0</v>
      </c>
      <c r="G39" s="147">
        <f>F39/C39</f>
        <v>0</v>
      </c>
      <c r="H39" s="148">
        <f>D39-F39</f>
        <v>15000</v>
      </c>
    </row>
    <row r="40" spans="1:8" ht="12.75" customHeight="1" thickBot="1">
      <c r="A40" s="154"/>
      <c r="B40" s="145" t="s">
        <v>242</v>
      </c>
      <c r="C40" s="145"/>
      <c r="D40" s="145"/>
      <c r="E40" s="146">
        <v>3002.76</v>
      </c>
      <c r="F40" s="146">
        <v>3002.76</v>
      </c>
      <c r="G40" s="147"/>
      <c r="H40" s="148"/>
    </row>
    <row r="41" spans="1:9" ht="12.75" thickBot="1" thickTop="1">
      <c r="A41" s="137"/>
      <c r="B41" s="138" t="s">
        <v>156</v>
      </c>
      <c r="C41" s="139">
        <f>SUM(C42:C72)</f>
        <v>2415000</v>
      </c>
      <c r="D41" s="139">
        <f>SUM(D42:D72)</f>
        <v>2415000</v>
      </c>
      <c r="E41" s="139">
        <f>SUM(E42:E72)</f>
        <v>505585.7199999999</v>
      </c>
      <c r="F41" s="139">
        <f>SUM(F42:F72)</f>
        <v>505585.7199999999</v>
      </c>
      <c r="G41" s="159">
        <f>F41/C41</f>
        <v>0.20935226501035192</v>
      </c>
      <c r="H41" s="139">
        <f>D41-F41</f>
        <v>1909414.28</v>
      </c>
      <c r="I41" s="213"/>
    </row>
    <row r="42" spans="1:8" ht="23.25" thickTop="1">
      <c r="A42" s="154">
        <v>31601</v>
      </c>
      <c r="B42" s="145" t="s">
        <v>199</v>
      </c>
      <c r="C42" s="145">
        <v>24000</v>
      </c>
      <c r="D42" s="145">
        <v>24000</v>
      </c>
      <c r="E42" s="146">
        <v>0</v>
      </c>
      <c r="F42" s="146">
        <v>0</v>
      </c>
      <c r="G42" s="164">
        <f>F42/C42</f>
        <v>0</v>
      </c>
      <c r="H42" s="165">
        <f>D42-F42</f>
        <v>24000</v>
      </c>
    </row>
    <row r="43" spans="1:8" ht="11.25">
      <c r="A43" s="154">
        <v>31801</v>
      </c>
      <c r="B43" s="145" t="s">
        <v>157</v>
      </c>
      <c r="C43" s="145">
        <v>20000</v>
      </c>
      <c r="D43" s="145">
        <v>20000</v>
      </c>
      <c r="E43" s="146">
        <v>510.4</v>
      </c>
      <c r="F43" s="146">
        <v>510.4</v>
      </c>
      <c r="G43" s="164">
        <f aca="true" t="shared" si="4" ref="G43:G70">F43/C43</f>
        <v>0.025519999999999998</v>
      </c>
      <c r="H43" s="165">
        <f aca="true" t="shared" si="5" ref="H43:H70">D43-F43</f>
        <v>19489.6</v>
      </c>
    </row>
    <row r="44" spans="1:8" ht="11.25">
      <c r="A44" s="154">
        <v>31901</v>
      </c>
      <c r="B44" s="145" t="s">
        <v>158</v>
      </c>
      <c r="C44" s="145">
        <v>30000</v>
      </c>
      <c r="D44" s="145">
        <v>30000</v>
      </c>
      <c r="E44" s="146">
        <v>0</v>
      </c>
      <c r="F44" s="146">
        <v>0</v>
      </c>
      <c r="G44" s="164">
        <f t="shared" si="4"/>
        <v>0</v>
      </c>
      <c r="H44" s="165">
        <f t="shared" si="5"/>
        <v>30000</v>
      </c>
    </row>
    <row r="45" spans="1:8" ht="11.25">
      <c r="A45" s="154">
        <v>32201</v>
      </c>
      <c r="B45" s="145" t="s">
        <v>159</v>
      </c>
      <c r="C45" s="145">
        <v>270000</v>
      </c>
      <c r="D45" s="145">
        <v>270000</v>
      </c>
      <c r="E45" s="167">
        <v>5844.83</v>
      </c>
      <c r="F45" s="167">
        <v>5844.83</v>
      </c>
      <c r="G45" s="164">
        <f t="shared" si="4"/>
        <v>0.021647518518518517</v>
      </c>
      <c r="H45" s="165">
        <f t="shared" si="5"/>
        <v>264155.17</v>
      </c>
    </row>
    <row r="46" spans="1:8" ht="11.25">
      <c r="A46" s="154">
        <v>32301</v>
      </c>
      <c r="B46" s="145" t="s">
        <v>160</v>
      </c>
      <c r="C46" s="145">
        <v>30000</v>
      </c>
      <c r="D46" s="145">
        <v>30000</v>
      </c>
      <c r="E46" s="146">
        <v>0</v>
      </c>
      <c r="F46" s="146">
        <v>0</v>
      </c>
      <c r="G46" s="164">
        <f t="shared" si="4"/>
        <v>0</v>
      </c>
      <c r="H46" s="165">
        <f t="shared" si="5"/>
        <v>30000</v>
      </c>
    </row>
    <row r="47" spans="1:8" ht="11.25">
      <c r="A47" s="154">
        <v>32501</v>
      </c>
      <c r="B47" s="145" t="s">
        <v>161</v>
      </c>
      <c r="C47" s="145">
        <v>25000</v>
      </c>
      <c r="D47" s="145">
        <v>25000</v>
      </c>
      <c r="E47" s="146">
        <v>1687</v>
      </c>
      <c r="F47" s="146">
        <v>1687</v>
      </c>
      <c r="G47" s="164">
        <f t="shared" si="4"/>
        <v>0.06748</v>
      </c>
      <c r="H47" s="165">
        <f t="shared" si="5"/>
        <v>23313</v>
      </c>
    </row>
    <row r="48" spans="1:8" ht="11.25">
      <c r="A48" s="154">
        <v>32701</v>
      </c>
      <c r="B48" s="145" t="s">
        <v>162</v>
      </c>
      <c r="C48" s="145">
        <v>100000</v>
      </c>
      <c r="D48" s="145">
        <v>100000</v>
      </c>
      <c r="E48" s="146">
        <v>0</v>
      </c>
      <c r="F48" s="146">
        <v>0</v>
      </c>
      <c r="G48" s="164">
        <f t="shared" si="4"/>
        <v>0</v>
      </c>
      <c r="H48" s="165">
        <f t="shared" si="5"/>
        <v>100000</v>
      </c>
    </row>
    <row r="49" spans="1:8" ht="11.25">
      <c r="A49" s="154">
        <v>33101</v>
      </c>
      <c r="B49" s="145" t="s">
        <v>163</v>
      </c>
      <c r="C49" s="145">
        <v>250000</v>
      </c>
      <c r="D49" s="145">
        <v>250000</v>
      </c>
      <c r="E49" s="146">
        <v>8000</v>
      </c>
      <c r="F49" s="146">
        <v>8000</v>
      </c>
      <c r="G49" s="164">
        <f t="shared" si="4"/>
        <v>0.032</v>
      </c>
      <c r="H49" s="165">
        <f t="shared" si="5"/>
        <v>242000</v>
      </c>
    </row>
    <row r="50" spans="1:8" ht="11.25">
      <c r="A50" s="154">
        <v>33302</v>
      </c>
      <c r="B50" s="145" t="s">
        <v>164</v>
      </c>
      <c r="C50" s="146">
        <v>350000</v>
      </c>
      <c r="D50" s="146">
        <v>350000</v>
      </c>
      <c r="E50" s="167">
        <v>305600</v>
      </c>
      <c r="F50" s="167">
        <v>305600</v>
      </c>
      <c r="G50" s="164">
        <f t="shared" si="4"/>
        <v>0.8731428571428571</v>
      </c>
      <c r="H50" s="165">
        <f t="shared" si="5"/>
        <v>44400</v>
      </c>
    </row>
    <row r="51" spans="1:8" ht="11.25">
      <c r="A51" s="154">
        <v>33603</v>
      </c>
      <c r="B51" s="145" t="s">
        <v>165</v>
      </c>
      <c r="C51" s="145">
        <v>200000</v>
      </c>
      <c r="D51" s="145">
        <v>200000</v>
      </c>
      <c r="E51" s="167">
        <v>12561.74</v>
      </c>
      <c r="F51" s="167">
        <v>12561.74</v>
      </c>
      <c r="G51" s="164">
        <f t="shared" si="4"/>
        <v>0.0628087</v>
      </c>
      <c r="H51" s="165">
        <f t="shared" si="5"/>
        <v>187438.26</v>
      </c>
    </row>
    <row r="52" spans="1:8" ht="11.25">
      <c r="A52" s="154">
        <v>34101</v>
      </c>
      <c r="B52" s="145" t="s">
        <v>166</v>
      </c>
      <c r="C52" s="145">
        <v>5000</v>
      </c>
      <c r="D52" s="145">
        <v>5000</v>
      </c>
      <c r="E52" s="167">
        <v>900</v>
      </c>
      <c r="F52" s="167">
        <v>900</v>
      </c>
      <c r="G52" s="164">
        <f t="shared" si="4"/>
        <v>0.18</v>
      </c>
      <c r="H52" s="165">
        <f t="shared" si="5"/>
        <v>4100</v>
      </c>
    </row>
    <row r="53" spans="1:8" ht="21" customHeight="1">
      <c r="A53" s="154">
        <v>34701</v>
      </c>
      <c r="B53" s="145" t="s">
        <v>167</v>
      </c>
      <c r="C53" s="145">
        <v>5000</v>
      </c>
      <c r="D53" s="145">
        <v>5000</v>
      </c>
      <c r="E53" s="167">
        <v>211.51</v>
      </c>
      <c r="F53" s="167">
        <v>211.51</v>
      </c>
      <c r="G53" s="164">
        <f t="shared" si="4"/>
        <v>0.042302</v>
      </c>
      <c r="H53" s="165">
        <f t="shared" si="5"/>
        <v>4788.49</v>
      </c>
    </row>
    <row r="54" spans="1:8" ht="11.25">
      <c r="A54" s="154">
        <v>35101</v>
      </c>
      <c r="B54" s="145" t="s">
        <v>168</v>
      </c>
      <c r="C54" s="145">
        <v>60000</v>
      </c>
      <c r="D54" s="145">
        <v>60000</v>
      </c>
      <c r="E54" s="167">
        <v>9832</v>
      </c>
      <c r="F54" s="167">
        <v>9832</v>
      </c>
      <c r="G54" s="164">
        <f t="shared" si="4"/>
        <v>0.16386666666666666</v>
      </c>
      <c r="H54" s="165">
        <f t="shared" si="5"/>
        <v>50168</v>
      </c>
    </row>
    <row r="55" spans="1:8" ht="11.25">
      <c r="A55" s="154">
        <v>35201</v>
      </c>
      <c r="B55" s="145" t="s">
        <v>169</v>
      </c>
      <c r="C55" s="145">
        <v>20000</v>
      </c>
      <c r="D55" s="145">
        <v>20000</v>
      </c>
      <c r="E55" s="167">
        <v>0</v>
      </c>
      <c r="F55" s="167">
        <v>0</v>
      </c>
      <c r="G55" s="164">
        <f t="shared" si="4"/>
        <v>0</v>
      </c>
      <c r="H55" s="165">
        <f t="shared" si="5"/>
        <v>20000</v>
      </c>
    </row>
    <row r="56" spans="1:8" ht="11.25">
      <c r="A56" s="154">
        <v>35301</v>
      </c>
      <c r="B56" s="145" t="s">
        <v>196</v>
      </c>
      <c r="C56" s="145">
        <v>20000</v>
      </c>
      <c r="D56" s="145">
        <v>20000</v>
      </c>
      <c r="E56" s="167">
        <v>2800</v>
      </c>
      <c r="F56" s="167">
        <v>2800</v>
      </c>
      <c r="G56" s="164">
        <f t="shared" si="4"/>
        <v>0.14</v>
      </c>
      <c r="H56" s="165">
        <f t="shared" si="5"/>
        <v>17200</v>
      </c>
    </row>
    <row r="57" spans="1:8" ht="11.25">
      <c r="A57" s="154">
        <v>35302</v>
      </c>
      <c r="B57" s="145" t="s">
        <v>170</v>
      </c>
      <c r="C57" s="145">
        <v>10000</v>
      </c>
      <c r="D57" s="145">
        <v>10000</v>
      </c>
      <c r="E57" s="167">
        <v>0</v>
      </c>
      <c r="F57" s="167">
        <v>0</v>
      </c>
      <c r="G57" s="164">
        <f t="shared" si="4"/>
        <v>0</v>
      </c>
      <c r="H57" s="165">
        <f t="shared" si="5"/>
        <v>10000</v>
      </c>
    </row>
    <row r="58" spans="1:8" ht="11.25">
      <c r="A58" s="154">
        <v>35501</v>
      </c>
      <c r="B58" s="145" t="s">
        <v>171</v>
      </c>
      <c r="C58" s="146">
        <v>15000</v>
      </c>
      <c r="D58" s="146">
        <v>15000</v>
      </c>
      <c r="E58" s="166">
        <v>213.76</v>
      </c>
      <c r="F58" s="166">
        <v>213.76</v>
      </c>
      <c r="G58" s="164">
        <f t="shared" si="4"/>
        <v>0.014250666666666667</v>
      </c>
      <c r="H58" s="165">
        <f t="shared" si="5"/>
        <v>14786.24</v>
      </c>
    </row>
    <row r="59" spans="1:8" ht="11.25">
      <c r="A59" s="154">
        <v>36101</v>
      </c>
      <c r="B59" s="145" t="s">
        <v>172</v>
      </c>
      <c r="C59" s="146">
        <v>100000</v>
      </c>
      <c r="D59" s="146">
        <v>100000</v>
      </c>
      <c r="E59" s="146">
        <v>0</v>
      </c>
      <c r="F59" s="146">
        <v>0</v>
      </c>
      <c r="G59" s="164">
        <f t="shared" si="4"/>
        <v>0</v>
      </c>
      <c r="H59" s="165">
        <f t="shared" si="5"/>
        <v>100000</v>
      </c>
    </row>
    <row r="60" spans="1:8" ht="11.25">
      <c r="A60" s="154">
        <v>37101</v>
      </c>
      <c r="B60" s="145" t="s">
        <v>173</v>
      </c>
      <c r="C60" s="145">
        <v>300000</v>
      </c>
      <c r="D60" s="145">
        <v>300000</v>
      </c>
      <c r="E60" s="146">
        <v>51231</v>
      </c>
      <c r="F60" s="146">
        <v>51231</v>
      </c>
      <c r="G60" s="164">
        <f t="shared" si="4"/>
        <v>0.17077</v>
      </c>
      <c r="H60" s="165">
        <f t="shared" si="5"/>
        <v>248769</v>
      </c>
    </row>
    <row r="61" spans="1:8" ht="11.25">
      <c r="A61" s="154">
        <v>37201</v>
      </c>
      <c r="B61" s="145" t="s">
        <v>174</v>
      </c>
      <c r="C61" s="145">
        <v>10000</v>
      </c>
      <c r="D61" s="145">
        <v>10000</v>
      </c>
      <c r="E61" s="146">
        <v>534</v>
      </c>
      <c r="F61" s="146">
        <v>534</v>
      </c>
      <c r="G61" s="164">
        <f t="shared" si="4"/>
        <v>0.0534</v>
      </c>
      <c r="H61" s="165">
        <f t="shared" si="5"/>
        <v>9466</v>
      </c>
    </row>
    <row r="62" spans="1:8" ht="11.25">
      <c r="A62" s="154">
        <v>37501</v>
      </c>
      <c r="B62" s="145" t="s">
        <v>175</v>
      </c>
      <c r="C62" s="145">
        <v>100000</v>
      </c>
      <c r="D62" s="145">
        <v>100000</v>
      </c>
      <c r="E62" s="146">
        <v>10584.3</v>
      </c>
      <c r="F62" s="146">
        <v>10584.3</v>
      </c>
      <c r="G62" s="164">
        <f t="shared" si="4"/>
        <v>0.10584299999999999</v>
      </c>
      <c r="H62" s="165">
        <f t="shared" si="5"/>
        <v>89415.7</v>
      </c>
    </row>
    <row r="63" spans="1:8" ht="11.25">
      <c r="A63" s="154">
        <v>37502</v>
      </c>
      <c r="B63" s="145" t="s">
        <v>176</v>
      </c>
      <c r="C63" s="145">
        <v>20000</v>
      </c>
      <c r="D63" s="145">
        <v>20000</v>
      </c>
      <c r="E63" s="146">
        <v>1600</v>
      </c>
      <c r="F63" s="146">
        <v>1600</v>
      </c>
      <c r="G63" s="164">
        <f t="shared" si="4"/>
        <v>0.08</v>
      </c>
      <c r="H63" s="165">
        <f t="shared" si="5"/>
        <v>18400</v>
      </c>
    </row>
    <row r="64" spans="1:8" ht="11.25">
      <c r="A64" s="154">
        <v>37601</v>
      </c>
      <c r="B64" s="145" t="s">
        <v>177</v>
      </c>
      <c r="C64" s="145">
        <v>30000</v>
      </c>
      <c r="D64" s="145">
        <v>30000</v>
      </c>
      <c r="E64" s="146">
        <v>0</v>
      </c>
      <c r="F64" s="146">
        <v>0</v>
      </c>
      <c r="G64" s="164">
        <f t="shared" si="4"/>
        <v>0</v>
      </c>
      <c r="H64" s="165">
        <f t="shared" si="5"/>
        <v>30000</v>
      </c>
    </row>
    <row r="65" spans="1:8" ht="11.25">
      <c r="A65" s="154">
        <v>37801</v>
      </c>
      <c r="B65" s="145" t="s">
        <v>178</v>
      </c>
      <c r="C65" s="145">
        <v>2000</v>
      </c>
      <c r="D65" s="145">
        <v>2000</v>
      </c>
      <c r="E65" s="146">
        <v>0</v>
      </c>
      <c r="F65" s="146">
        <v>0</v>
      </c>
      <c r="G65" s="164">
        <f t="shared" si="4"/>
        <v>0</v>
      </c>
      <c r="H65" s="165">
        <f t="shared" si="5"/>
        <v>2000</v>
      </c>
    </row>
    <row r="66" spans="1:8" ht="11.25">
      <c r="A66" s="154">
        <v>37901</v>
      </c>
      <c r="B66" s="145" t="s">
        <v>179</v>
      </c>
      <c r="C66" s="145">
        <v>10000</v>
      </c>
      <c r="D66" s="145">
        <v>10000</v>
      </c>
      <c r="E66" s="146">
        <v>155.18</v>
      </c>
      <c r="F66" s="146">
        <v>155.18</v>
      </c>
      <c r="G66" s="164">
        <f t="shared" si="4"/>
        <v>0.015518</v>
      </c>
      <c r="H66" s="165">
        <f t="shared" si="5"/>
        <v>9844.82</v>
      </c>
    </row>
    <row r="67" spans="1:8" ht="11.25">
      <c r="A67" s="154">
        <v>38101</v>
      </c>
      <c r="B67" s="145" t="s">
        <v>180</v>
      </c>
      <c r="C67" s="145">
        <v>50000</v>
      </c>
      <c r="D67" s="145">
        <v>50000</v>
      </c>
      <c r="E67" s="146">
        <v>3535.1</v>
      </c>
      <c r="F67" s="146">
        <v>3535.1</v>
      </c>
      <c r="G67" s="164">
        <f t="shared" si="4"/>
        <v>0.070702</v>
      </c>
      <c r="H67" s="165">
        <f t="shared" si="5"/>
        <v>46464.9</v>
      </c>
    </row>
    <row r="68" spans="1:8" ht="11.25">
      <c r="A68" s="154">
        <v>38301</v>
      </c>
      <c r="B68" s="145" t="s">
        <v>181</v>
      </c>
      <c r="C68" s="145">
        <v>150000</v>
      </c>
      <c r="D68" s="145">
        <v>150000</v>
      </c>
      <c r="E68" s="146">
        <v>0</v>
      </c>
      <c r="F68" s="146">
        <v>0</v>
      </c>
      <c r="G68" s="164">
        <f t="shared" si="4"/>
        <v>0</v>
      </c>
      <c r="H68" s="165">
        <f t="shared" si="5"/>
        <v>150000</v>
      </c>
    </row>
    <row r="69" spans="1:8" ht="11.25">
      <c r="A69" s="154">
        <v>38501</v>
      </c>
      <c r="B69" s="145" t="s">
        <v>182</v>
      </c>
      <c r="C69" s="145">
        <v>200000</v>
      </c>
      <c r="D69" s="145">
        <v>200000</v>
      </c>
      <c r="E69" s="146">
        <v>20546.6</v>
      </c>
      <c r="F69" s="146">
        <v>20546.6</v>
      </c>
      <c r="G69" s="164">
        <f t="shared" si="4"/>
        <v>0.10273299999999999</v>
      </c>
      <c r="H69" s="165">
        <f t="shared" si="5"/>
        <v>179453.4</v>
      </c>
    </row>
    <row r="70" spans="1:8" ht="11.25">
      <c r="A70" s="154">
        <v>39201</v>
      </c>
      <c r="B70" s="145" t="s">
        <v>183</v>
      </c>
      <c r="C70" s="145">
        <v>3000</v>
      </c>
      <c r="D70" s="145">
        <v>3000</v>
      </c>
      <c r="E70" s="146">
        <v>661</v>
      </c>
      <c r="F70" s="146">
        <v>661</v>
      </c>
      <c r="G70" s="164">
        <f t="shared" si="4"/>
        <v>0.22033333333333333</v>
      </c>
      <c r="H70" s="165">
        <f t="shared" si="5"/>
        <v>2339</v>
      </c>
    </row>
    <row r="71" spans="1:8" ht="11.25">
      <c r="A71" s="154">
        <v>39501</v>
      </c>
      <c r="B71" s="145" t="s">
        <v>184</v>
      </c>
      <c r="C71" s="145">
        <v>6000</v>
      </c>
      <c r="D71" s="145">
        <v>6000</v>
      </c>
      <c r="E71" s="146">
        <v>3286</v>
      </c>
      <c r="F71" s="146">
        <v>3286</v>
      </c>
      <c r="G71" s="164">
        <f>F71/C71</f>
        <v>0.5476666666666666</v>
      </c>
      <c r="H71" s="165">
        <f>D71-F71</f>
        <v>2714</v>
      </c>
    </row>
    <row r="72" spans="1:8" ht="12" thickBot="1">
      <c r="A72" s="154"/>
      <c r="B72" s="145" t="s">
        <v>242</v>
      </c>
      <c r="C72" s="145"/>
      <c r="D72" s="145"/>
      <c r="E72" s="146">
        <v>65291.3</v>
      </c>
      <c r="F72" s="146">
        <v>65291.3</v>
      </c>
      <c r="G72" s="164"/>
      <c r="H72" s="165"/>
    </row>
    <row r="73" spans="1:8" ht="12.75" thickBot="1" thickTop="1">
      <c r="A73" s="137"/>
      <c r="B73" s="138" t="s">
        <v>221</v>
      </c>
      <c r="C73" s="139">
        <f>SUM(C74:C93)</f>
        <v>11100000</v>
      </c>
      <c r="D73" s="139">
        <f>SUM(D74:D92)</f>
        <v>10800000</v>
      </c>
      <c r="E73" s="139">
        <f>SUM(E74:E94)</f>
        <v>0</v>
      </c>
      <c r="F73" s="139">
        <f>SUM(F74:F94)</f>
        <v>0</v>
      </c>
      <c r="G73" s="159">
        <f>F73/C73</f>
        <v>0</v>
      </c>
      <c r="H73" s="160">
        <f>D73-F73</f>
        <v>10800000</v>
      </c>
    </row>
    <row r="74" spans="1:8" ht="13.5" thickTop="1">
      <c r="A74" s="154">
        <v>44401</v>
      </c>
      <c r="B74" s="201" t="s">
        <v>56</v>
      </c>
      <c r="C74" s="146">
        <v>200000</v>
      </c>
      <c r="D74" s="146">
        <v>200000</v>
      </c>
      <c r="E74" s="146">
        <v>0</v>
      </c>
      <c r="F74" s="146">
        <v>0</v>
      </c>
      <c r="G74" s="164">
        <f>F74/C74</f>
        <v>0</v>
      </c>
      <c r="H74" s="165">
        <f>D74-F74</f>
        <v>200000</v>
      </c>
    </row>
    <row r="75" spans="1:8" ht="12.75">
      <c r="A75" s="154">
        <v>44401</v>
      </c>
      <c r="B75" s="201" t="s">
        <v>208</v>
      </c>
      <c r="C75" s="146">
        <v>1500000</v>
      </c>
      <c r="D75" s="146">
        <v>1500000</v>
      </c>
      <c r="E75" s="146">
        <v>0</v>
      </c>
      <c r="F75" s="146">
        <v>0</v>
      </c>
      <c r="G75" s="164">
        <f aca="true" t="shared" si="6" ref="G75:G92">F75/C75</f>
        <v>0</v>
      </c>
      <c r="H75" s="165">
        <f aca="true" t="shared" si="7" ref="H75:H92">D75-F75</f>
        <v>1500000</v>
      </c>
    </row>
    <row r="76" spans="1:8" ht="25.5">
      <c r="A76" s="154">
        <v>44401</v>
      </c>
      <c r="B76" s="201" t="s">
        <v>209</v>
      </c>
      <c r="C76" s="146">
        <v>500000</v>
      </c>
      <c r="D76" s="146">
        <v>500000</v>
      </c>
      <c r="E76" s="146">
        <v>0</v>
      </c>
      <c r="F76" s="146">
        <v>0</v>
      </c>
      <c r="G76" s="164">
        <f t="shared" si="6"/>
        <v>0</v>
      </c>
      <c r="H76" s="165">
        <f t="shared" si="7"/>
        <v>500000</v>
      </c>
    </row>
    <row r="77" spans="1:8" ht="25.5">
      <c r="A77" s="154">
        <v>44401</v>
      </c>
      <c r="B77" s="201" t="s">
        <v>210</v>
      </c>
      <c r="C77" s="146">
        <v>1500000</v>
      </c>
      <c r="D77" s="146">
        <v>1500000</v>
      </c>
      <c r="E77" s="146">
        <v>0</v>
      </c>
      <c r="F77" s="146">
        <v>0</v>
      </c>
      <c r="G77" s="164">
        <f t="shared" si="6"/>
        <v>0</v>
      </c>
      <c r="H77" s="165">
        <f t="shared" si="7"/>
        <v>1500000</v>
      </c>
    </row>
    <row r="78" spans="1:8" ht="12.75">
      <c r="A78" s="154">
        <v>44401</v>
      </c>
      <c r="B78" s="202" t="s">
        <v>211</v>
      </c>
      <c r="C78" s="146">
        <v>1500000</v>
      </c>
      <c r="D78" s="146">
        <v>1500000</v>
      </c>
      <c r="E78" s="146">
        <v>0</v>
      </c>
      <c r="F78" s="146">
        <v>0</v>
      </c>
      <c r="G78" s="164">
        <f t="shared" si="6"/>
        <v>0</v>
      </c>
      <c r="H78" s="165">
        <f t="shared" si="7"/>
        <v>1500000</v>
      </c>
    </row>
    <row r="79" spans="1:8" ht="12.75">
      <c r="A79" s="154">
        <v>44401</v>
      </c>
      <c r="B79" s="201" t="s">
        <v>212</v>
      </c>
      <c r="C79" s="146">
        <v>200000</v>
      </c>
      <c r="D79" s="146">
        <v>200000</v>
      </c>
      <c r="E79" s="146">
        <v>0</v>
      </c>
      <c r="F79" s="146">
        <v>0</v>
      </c>
      <c r="G79" s="164">
        <f t="shared" si="6"/>
        <v>0</v>
      </c>
      <c r="H79" s="165">
        <f t="shared" si="7"/>
        <v>200000</v>
      </c>
    </row>
    <row r="80" spans="1:8" ht="12.75">
      <c r="A80" s="154">
        <v>44401</v>
      </c>
      <c r="B80" s="201" t="s">
        <v>61</v>
      </c>
      <c r="C80" s="146">
        <v>80000</v>
      </c>
      <c r="D80" s="146">
        <v>80000</v>
      </c>
      <c r="E80" s="146">
        <v>0</v>
      </c>
      <c r="F80" s="146">
        <v>0</v>
      </c>
      <c r="G80" s="164">
        <f t="shared" si="6"/>
        <v>0</v>
      </c>
      <c r="H80" s="165">
        <f t="shared" si="7"/>
        <v>80000</v>
      </c>
    </row>
    <row r="81" spans="1:8" ht="25.5">
      <c r="A81" s="154">
        <v>49301</v>
      </c>
      <c r="B81" s="201" t="s">
        <v>213</v>
      </c>
      <c r="C81" s="146">
        <v>1500000</v>
      </c>
      <c r="D81" s="146">
        <v>1500000</v>
      </c>
      <c r="E81" s="146">
        <v>0</v>
      </c>
      <c r="F81" s="146">
        <v>0</v>
      </c>
      <c r="G81" s="164">
        <f t="shared" si="6"/>
        <v>0</v>
      </c>
      <c r="H81" s="165">
        <f t="shared" si="7"/>
        <v>1500000</v>
      </c>
    </row>
    <row r="82" spans="1:8" ht="12.75">
      <c r="A82" s="154">
        <v>44401</v>
      </c>
      <c r="B82" s="201" t="s">
        <v>214</v>
      </c>
      <c r="C82" s="146">
        <v>80000</v>
      </c>
      <c r="D82" s="146">
        <v>80000</v>
      </c>
      <c r="E82" s="146">
        <v>0</v>
      </c>
      <c r="F82" s="146">
        <v>0</v>
      </c>
      <c r="G82" s="164">
        <f t="shared" si="6"/>
        <v>0</v>
      </c>
      <c r="H82" s="165">
        <f t="shared" si="7"/>
        <v>80000</v>
      </c>
    </row>
    <row r="83" spans="1:8" ht="12.75">
      <c r="A83" s="154"/>
      <c r="B83" s="201" t="s">
        <v>77</v>
      </c>
      <c r="C83" s="146">
        <v>90000</v>
      </c>
      <c r="D83" s="146">
        <v>90000</v>
      </c>
      <c r="E83" s="146">
        <v>0</v>
      </c>
      <c r="F83" s="146">
        <v>0</v>
      </c>
      <c r="G83" s="164">
        <f t="shared" si="6"/>
        <v>0</v>
      </c>
      <c r="H83" s="165">
        <f t="shared" si="7"/>
        <v>90000</v>
      </c>
    </row>
    <row r="84" spans="1:8" ht="12.75">
      <c r="A84" s="154"/>
      <c r="B84" s="201" t="s">
        <v>55</v>
      </c>
      <c r="C84" s="146">
        <v>90000</v>
      </c>
      <c r="D84" s="146">
        <v>90000</v>
      </c>
      <c r="E84" s="146">
        <v>0</v>
      </c>
      <c r="F84" s="146">
        <v>0</v>
      </c>
      <c r="G84" s="164">
        <f t="shared" si="6"/>
        <v>0</v>
      </c>
      <c r="H84" s="165">
        <f t="shared" si="7"/>
        <v>90000</v>
      </c>
    </row>
    <row r="85" spans="1:8" ht="25.5">
      <c r="A85" s="154"/>
      <c r="B85" s="201" t="s">
        <v>200</v>
      </c>
      <c r="C85" s="146">
        <v>200000</v>
      </c>
      <c r="D85" s="146">
        <v>200000</v>
      </c>
      <c r="E85" s="146">
        <v>0</v>
      </c>
      <c r="F85" s="146">
        <v>0</v>
      </c>
      <c r="G85" s="164">
        <f t="shared" si="6"/>
        <v>0</v>
      </c>
      <c r="H85" s="165">
        <f t="shared" si="7"/>
        <v>200000</v>
      </c>
    </row>
    <row r="86" spans="1:8" ht="38.25">
      <c r="A86" s="154">
        <v>44401</v>
      </c>
      <c r="B86" s="201" t="s">
        <v>201</v>
      </c>
      <c r="C86" s="146">
        <v>100000</v>
      </c>
      <c r="D86" s="146">
        <v>100000</v>
      </c>
      <c r="E86" s="146">
        <v>0</v>
      </c>
      <c r="F86" s="146">
        <v>0</v>
      </c>
      <c r="G86" s="164">
        <f t="shared" si="6"/>
        <v>0</v>
      </c>
      <c r="H86" s="165">
        <f t="shared" si="7"/>
        <v>100000</v>
      </c>
    </row>
    <row r="87" spans="1:11" ht="12.75">
      <c r="A87" s="154">
        <v>44401</v>
      </c>
      <c r="B87" s="201" t="s">
        <v>202</v>
      </c>
      <c r="C87" s="146">
        <v>1000000</v>
      </c>
      <c r="D87" s="146">
        <v>1000000</v>
      </c>
      <c r="E87" s="146">
        <v>0</v>
      </c>
      <c r="F87" s="146">
        <v>0</v>
      </c>
      <c r="G87" s="164">
        <f t="shared" si="6"/>
        <v>0</v>
      </c>
      <c r="H87" s="165">
        <f t="shared" si="7"/>
        <v>1000000</v>
      </c>
      <c r="K87" s="161"/>
    </row>
    <row r="88" spans="1:8" ht="25.5">
      <c r="A88" s="154"/>
      <c r="B88" s="201" t="s">
        <v>203</v>
      </c>
      <c r="C88" s="146">
        <v>100000</v>
      </c>
      <c r="D88" s="146">
        <v>100000</v>
      </c>
      <c r="E88" s="146">
        <v>0</v>
      </c>
      <c r="F88" s="146">
        <v>0</v>
      </c>
      <c r="G88" s="164">
        <f t="shared" si="6"/>
        <v>0</v>
      </c>
      <c r="H88" s="165">
        <f t="shared" si="7"/>
        <v>100000</v>
      </c>
    </row>
    <row r="89" spans="1:8" ht="25.5">
      <c r="A89" s="154">
        <v>49301</v>
      </c>
      <c r="B89" s="201" t="s">
        <v>205</v>
      </c>
      <c r="C89" s="146">
        <v>660000</v>
      </c>
      <c r="D89" s="146">
        <v>660000</v>
      </c>
      <c r="E89" s="146">
        <v>0</v>
      </c>
      <c r="F89" s="146">
        <v>0</v>
      </c>
      <c r="G89" s="164">
        <f t="shared" si="6"/>
        <v>0</v>
      </c>
      <c r="H89" s="165">
        <f t="shared" si="7"/>
        <v>660000</v>
      </c>
    </row>
    <row r="90" spans="1:9" ht="25.5">
      <c r="A90" s="154">
        <v>49301</v>
      </c>
      <c r="B90" s="201" t="s">
        <v>216</v>
      </c>
      <c r="C90" s="146">
        <v>500000</v>
      </c>
      <c r="D90" s="146">
        <v>500000</v>
      </c>
      <c r="E90" s="146">
        <v>0</v>
      </c>
      <c r="F90" s="146">
        <v>0</v>
      </c>
      <c r="G90" s="164">
        <f t="shared" si="6"/>
        <v>0</v>
      </c>
      <c r="H90" s="165">
        <f t="shared" si="7"/>
        <v>500000</v>
      </c>
      <c r="I90" s="210"/>
    </row>
    <row r="91" spans="1:8" ht="25.5">
      <c r="A91" s="154">
        <v>49301</v>
      </c>
      <c r="B91" s="201" t="s">
        <v>207</v>
      </c>
      <c r="C91" s="146">
        <v>500000</v>
      </c>
      <c r="D91" s="146">
        <v>500000</v>
      </c>
      <c r="E91" s="146">
        <v>0</v>
      </c>
      <c r="F91" s="146">
        <v>0</v>
      </c>
      <c r="G91" s="164">
        <f t="shared" si="6"/>
        <v>0</v>
      </c>
      <c r="H91" s="165">
        <f t="shared" si="7"/>
        <v>500000</v>
      </c>
    </row>
    <row r="92" spans="1:8" ht="11.25">
      <c r="A92" s="154">
        <v>49301</v>
      </c>
      <c r="B92" s="203" t="s">
        <v>75</v>
      </c>
      <c r="C92" s="146">
        <v>500000</v>
      </c>
      <c r="D92" s="146">
        <v>500000</v>
      </c>
      <c r="E92" s="146">
        <v>0</v>
      </c>
      <c r="F92" s="146">
        <v>0</v>
      </c>
      <c r="G92" s="164">
        <f t="shared" si="6"/>
        <v>0</v>
      </c>
      <c r="H92" s="165">
        <f t="shared" si="7"/>
        <v>500000</v>
      </c>
    </row>
    <row r="93" spans="1:8" ht="11.25">
      <c r="A93" s="156">
        <v>49301</v>
      </c>
      <c r="B93" s="208" t="s">
        <v>78</v>
      </c>
      <c r="C93" s="146">
        <v>300000</v>
      </c>
      <c r="D93" s="151">
        <v>300000</v>
      </c>
      <c r="E93" s="209">
        <v>0</v>
      </c>
      <c r="F93" s="209">
        <v>0</v>
      </c>
      <c r="G93" s="164">
        <f>F93/C93</f>
        <v>0</v>
      </c>
      <c r="H93" s="165">
        <f>D93-F93</f>
        <v>300000</v>
      </c>
    </row>
    <row r="94" spans="1:8" ht="12" thickBot="1">
      <c r="A94" s="157">
        <v>49301</v>
      </c>
      <c r="B94" s="207" t="s">
        <v>242</v>
      </c>
      <c r="C94" s="173"/>
      <c r="D94" s="204"/>
      <c r="E94" s="179">
        <v>0</v>
      </c>
      <c r="F94" s="179">
        <v>0</v>
      </c>
      <c r="G94" s="164">
        <v>0</v>
      </c>
      <c r="H94" s="165">
        <v>0</v>
      </c>
    </row>
    <row r="95" spans="1:8" ht="12.75" thickBot="1" thickTop="1">
      <c r="A95" s="137"/>
      <c r="B95" s="138" t="s">
        <v>185</v>
      </c>
      <c r="C95" s="139">
        <f>SUM(C96:C97)</f>
        <v>35000</v>
      </c>
      <c r="D95" s="139">
        <f>SUM(D96:D97)</f>
        <v>35000</v>
      </c>
      <c r="E95" s="139">
        <f>SUM(E96:E98)</f>
        <v>15404.8</v>
      </c>
      <c r="F95" s="139">
        <f>SUM(F96:F98)</f>
        <v>15404.8</v>
      </c>
      <c r="G95" s="159">
        <f>F95/C95</f>
        <v>0.44013714285714284</v>
      </c>
      <c r="H95" s="160">
        <f>D95-F95</f>
        <v>19595.2</v>
      </c>
    </row>
    <row r="96" spans="1:8" ht="12" thickTop="1">
      <c r="A96" s="154">
        <v>51101</v>
      </c>
      <c r="B96" s="145" t="s">
        <v>186</v>
      </c>
      <c r="C96" s="145">
        <v>20000</v>
      </c>
      <c r="D96" s="145">
        <v>20000</v>
      </c>
      <c r="E96" s="146">
        <v>5500</v>
      </c>
      <c r="F96" s="146">
        <v>5500</v>
      </c>
      <c r="G96" s="164">
        <f>F96/C96</f>
        <v>0.275</v>
      </c>
      <c r="H96" s="165">
        <f>D96-F96</f>
        <v>14500</v>
      </c>
    </row>
    <row r="97" spans="1:8" ht="11.25">
      <c r="A97" s="154">
        <v>59101</v>
      </c>
      <c r="B97" s="145" t="s">
        <v>187</v>
      </c>
      <c r="C97" s="145">
        <v>15000</v>
      </c>
      <c r="D97" s="145">
        <v>15000</v>
      </c>
      <c r="E97" s="146">
        <v>7780</v>
      </c>
      <c r="F97" s="146">
        <v>7780</v>
      </c>
      <c r="G97" s="164">
        <f>F97/C97</f>
        <v>0.5186666666666667</v>
      </c>
      <c r="H97" s="165">
        <f>D97-F97</f>
        <v>7220</v>
      </c>
    </row>
    <row r="98" spans="1:8" ht="12" thickBot="1">
      <c r="A98" s="168"/>
      <c r="B98" s="169" t="s">
        <v>242</v>
      </c>
      <c r="C98" s="170">
        <v>0</v>
      </c>
      <c r="D98" s="171">
        <v>0</v>
      </c>
      <c r="E98" s="172">
        <v>2124.8</v>
      </c>
      <c r="F98" s="173">
        <v>2124.8</v>
      </c>
      <c r="G98" s="211"/>
      <c r="H98" s="174"/>
    </row>
    <row r="99" spans="1:8" ht="12.75" thickBot="1" thickTop="1">
      <c r="A99" s="175"/>
      <c r="B99" s="176"/>
      <c r="C99" s="177"/>
      <c r="D99" s="177"/>
      <c r="E99" s="178"/>
      <c r="F99" s="178"/>
      <c r="G99" s="212"/>
      <c r="H99" s="178"/>
    </row>
    <row r="100" spans="1:8" ht="12.75" thickBot="1" thickTop="1">
      <c r="A100" s="137"/>
      <c r="B100" s="180" t="s">
        <v>106</v>
      </c>
      <c r="C100" s="139">
        <f>+C11+C26+C41+C95+C73</f>
        <v>16553608</v>
      </c>
      <c r="D100" s="139">
        <f>+D11+D26+D41+D95+D73</f>
        <v>16253608</v>
      </c>
      <c r="E100" s="139">
        <f>+E11+E26+E41+E95+E73</f>
        <v>1332371.6179999998</v>
      </c>
      <c r="F100" s="139">
        <f>+F11+F26+F41+F95+F73</f>
        <v>1332371.6179999998</v>
      </c>
      <c r="G100" s="159">
        <f>F100/C100</f>
        <v>0.08048829101184465</v>
      </c>
      <c r="H100" s="160">
        <f>+H11+H26+H41+H95+H73</f>
        <v>14921236.382</v>
      </c>
    </row>
    <row r="101" ht="12" thickTop="1"/>
    <row r="102" spans="1:8" ht="11.25">
      <c r="A102" s="376"/>
      <c r="B102" s="376"/>
      <c r="C102" s="376"/>
      <c r="D102" s="376"/>
      <c r="E102" s="376"/>
      <c r="F102" s="376"/>
      <c r="G102" s="376"/>
      <c r="H102" s="376"/>
    </row>
    <row r="104" spans="1:8" ht="11.25">
      <c r="A104" s="376"/>
      <c r="B104" s="376"/>
      <c r="C104" s="376"/>
      <c r="D104" s="376"/>
      <c r="E104" s="376"/>
      <c r="F104" s="376"/>
      <c r="G104" s="376"/>
      <c r="H104" s="376"/>
    </row>
    <row r="105" ht="11.25">
      <c r="F105" s="161"/>
    </row>
    <row r="106" spans="1:8" ht="44.25" customHeight="1">
      <c r="A106" s="376"/>
      <c r="B106" s="376"/>
      <c r="C106" s="376"/>
      <c r="D106" s="376"/>
      <c r="E106" s="376"/>
      <c r="F106" s="376"/>
      <c r="G106" s="376"/>
      <c r="H106" s="376"/>
    </row>
    <row r="108" spans="1:8" ht="11.25">
      <c r="A108" s="376"/>
      <c r="B108" s="376"/>
      <c r="C108" s="376"/>
      <c r="D108" s="376"/>
      <c r="E108" s="376"/>
      <c r="F108" s="376"/>
      <c r="G108" s="376"/>
      <c r="H108" s="376"/>
    </row>
    <row r="110" spans="1:8" ht="22.5" customHeight="1">
      <c r="A110" s="376"/>
      <c r="B110" s="376"/>
      <c r="C110" s="376"/>
      <c r="D110" s="376"/>
      <c r="E110" s="376"/>
      <c r="F110" s="376"/>
      <c r="G110" s="376"/>
      <c r="H110" s="376"/>
    </row>
    <row r="112" spans="1:8" ht="11.25">
      <c r="A112" s="376"/>
      <c r="B112" s="376"/>
      <c r="C112" s="376"/>
      <c r="D112" s="376"/>
      <c r="E112" s="376"/>
      <c r="F112" s="376"/>
      <c r="G112" s="376"/>
      <c r="H112" s="376"/>
    </row>
  </sheetData>
  <sheetProtection/>
  <mergeCells count="14">
    <mergeCell ref="A102:H102"/>
    <mergeCell ref="A104:H104"/>
    <mergeCell ref="A106:H106"/>
    <mergeCell ref="A108:H108"/>
    <mergeCell ref="A110:H110"/>
    <mergeCell ref="A112:H112"/>
    <mergeCell ref="A7:H7"/>
    <mergeCell ref="A9:A10"/>
    <mergeCell ref="B9:B10"/>
    <mergeCell ref="C9:C10"/>
    <mergeCell ref="D9:D10"/>
    <mergeCell ref="E9:E10"/>
    <mergeCell ref="F9:G9"/>
    <mergeCell ref="H9:H10"/>
  </mergeCells>
  <printOptions/>
  <pageMargins left="0.7086614173228347" right="0.7086614173228347" top="0.7480314960629921" bottom="0.7480314960629921" header="0.31496062992125984" footer="0.31496062992125984"/>
  <pageSetup orientation="portrait" scale="5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0">
      <selection activeCell="C26" sqref="C26"/>
    </sheetView>
  </sheetViews>
  <sheetFormatPr defaultColWidth="11.421875" defaultRowHeight="12.75"/>
  <cols>
    <col min="1" max="1" width="10.140625" style="131" bestFit="1" customWidth="1"/>
    <col min="2" max="2" width="12.421875" style="131" customWidth="1"/>
    <col min="3" max="3" width="79.8515625" style="131" customWidth="1"/>
    <col min="4" max="4" width="20.57421875" style="184" customWidth="1"/>
    <col min="5" max="7" width="14.7109375" style="131" customWidth="1"/>
    <col min="8" max="8" width="8.28125" style="131" customWidth="1"/>
    <col min="9" max="16384" width="11.421875" style="131" customWidth="1"/>
  </cols>
  <sheetData>
    <row r="1" ht="12.75">
      <c r="D1" s="181" t="s">
        <v>189</v>
      </c>
    </row>
    <row r="2" spans="1:4" ht="12.75">
      <c r="A2" s="182"/>
      <c r="B2" s="182"/>
      <c r="C2" s="182"/>
      <c r="D2" s="183"/>
    </row>
    <row r="3" spans="1:4" ht="12.75">
      <c r="A3" s="377" t="s">
        <v>190</v>
      </c>
      <c r="B3" s="377"/>
      <c r="C3" s="377"/>
      <c r="D3" s="377"/>
    </row>
    <row r="4" spans="1:4" ht="12.75">
      <c r="A4" s="182"/>
      <c r="B4" s="182"/>
      <c r="C4" s="182"/>
      <c r="D4" s="183"/>
    </row>
    <row r="5" spans="1:4" ht="12.75">
      <c r="A5" s="182"/>
      <c r="B5" s="182"/>
      <c r="C5" s="182"/>
      <c r="D5" s="183"/>
    </row>
    <row r="6" spans="1:4" ht="12.75">
      <c r="A6" s="182"/>
      <c r="B6" s="182"/>
      <c r="C6" s="378" t="s">
        <v>194</v>
      </c>
      <c r="D6" s="378"/>
    </row>
    <row r="7" spans="1:4" ht="12.75">
      <c r="A7" s="378" t="s">
        <v>2</v>
      </c>
      <c r="B7" s="378"/>
      <c r="C7" s="378"/>
      <c r="D7" s="378"/>
    </row>
    <row r="8" ht="13.5" thickBot="1"/>
    <row r="9" spans="1:4" ht="38.25">
      <c r="A9" s="185" t="s">
        <v>191</v>
      </c>
      <c r="B9" s="186" t="s">
        <v>192</v>
      </c>
      <c r="C9" s="186" t="s">
        <v>94</v>
      </c>
      <c r="D9" s="187" t="s">
        <v>193</v>
      </c>
    </row>
    <row r="10" spans="1:4" ht="15">
      <c r="A10" s="188">
        <v>40940</v>
      </c>
      <c r="B10" s="189">
        <v>1449</v>
      </c>
      <c r="C10" s="190" t="s">
        <v>218</v>
      </c>
      <c r="D10" s="205">
        <v>120000</v>
      </c>
    </row>
    <row r="11" spans="1:4" ht="15">
      <c r="A11" s="188">
        <v>40942</v>
      </c>
      <c r="B11" s="189">
        <v>1454</v>
      </c>
      <c r="C11" s="190" t="s">
        <v>217</v>
      </c>
      <c r="D11" s="191">
        <v>120000</v>
      </c>
    </row>
    <row r="12" spans="1:4" ht="15">
      <c r="A12" s="188">
        <v>40982</v>
      </c>
      <c r="B12" s="189">
        <v>9622</v>
      </c>
      <c r="C12" s="190" t="s">
        <v>219</v>
      </c>
      <c r="D12" s="191">
        <v>90000</v>
      </c>
    </row>
    <row r="13" spans="1:4" ht="15">
      <c r="A13" s="188">
        <v>40982</v>
      </c>
      <c r="B13" s="189">
        <v>9628</v>
      </c>
      <c r="C13" s="190" t="s">
        <v>220</v>
      </c>
      <c r="D13" s="191">
        <v>90000</v>
      </c>
    </row>
    <row r="14" spans="1:4" ht="15">
      <c r="A14" s="188">
        <v>40918</v>
      </c>
      <c r="B14" s="189">
        <v>167</v>
      </c>
      <c r="C14" s="190" t="s">
        <v>222</v>
      </c>
      <c r="D14" s="191">
        <v>61874.61167</v>
      </c>
    </row>
    <row r="15" spans="1:4" ht="15">
      <c r="A15" s="188">
        <v>40918</v>
      </c>
      <c r="B15" s="189">
        <v>205</v>
      </c>
      <c r="C15" s="190" t="s">
        <v>224</v>
      </c>
      <c r="D15" s="191">
        <v>47679.6</v>
      </c>
    </row>
    <row r="16" spans="1:4" ht="15">
      <c r="A16" s="188">
        <v>40928</v>
      </c>
      <c r="B16" s="189">
        <v>951</v>
      </c>
      <c r="C16" s="190" t="s">
        <v>223</v>
      </c>
      <c r="D16" s="191">
        <v>5632.73</v>
      </c>
    </row>
    <row r="17" spans="1:4" ht="15">
      <c r="A17" s="188">
        <v>40928</v>
      </c>
      <c r="B17" s="189">
        <v>830</v>
      </c>
      <c r="C17" s="190" t="s">
        <v>225</v>
      </c>
      <c r="D17" s="191">
        <v>63521.03</v>
      </c>
    </row>
    <row r="18" spans="1:4" ht="15">
      <c r="A18" s="188">
        <v>40928</v>
      </c>
      <c r="B18" s="189">
        <v>920</v>
      </c>
      <c r="C18" s="190" t="s">
        <v>226</v>
      </c>
      <c r="D18" s="191">
        <v>3646.61</v>
      </c>
    </row>
    <row r="19" spans="1:4" ht="15">
      <c r="A19" s="188">
        <v>40925</v>
      </c>
      <c r="B19" s="189">
        <v>391</v>
      </c>
      <c r="C19" s="190" t="s">
        <v>227</v>
      </c>
      <c r="D19" s="191">
        <v>31000</v>
      </c>
    </row>
    <row r="20" spans="1:4" ht="15">
      <c r="A20" s="188">
        <v>40946</v>
      </c>
      <c r="B20" s="189">
        <v>4037</v>
      </c>
      <c r="C20" s="190" t="s">
        <v>228</v>
      </c>
      <c r="D20" s="191">
        <v>62768.42</v>
      </c>
    </row>
    <row r="21" spans="1:4" ht="15">
      <c r="A21" s="188">
        <v>40947</v>
      </c>
      <c r="B21" s="189">
        <v>4089</v>
      </c>
      <c r="C21" s="190" t="s">
        <v>229</v>
      </c>
      <c r="D21" s="191">
        <v>3603.35</v>
      </c>
    </row>
    <row r="22" spans="1:4" ht="15">
      <c r="A22" s="188">
        <v>40959</v>
      </c>
      <c r="B22" s="189">
        <v>5945</v>
      </c>
      <c r="C22" s="190" t="s">
        <v>230</v>
      </c>
      <c r="D22" s="191">
        <v>62768.42</v>
      </c>
    </row>
    <row r="23" spans="1:4" ht="15">
      <c r="A23" s="188">
        <v>40973</v>
      </c>
      <c r="B23" s="189">
        <v>11114</v>
      </c>
      <c r="C23" s="190" t="s">
        <v>231</v>
      </c>
      <c r="D23" s="191">
        <v>3603.35</v>
      </c>
    </row>
    <row r="24" spans="1:4" ht="15">
      <c r="A24" s="188">
        <v>40954</v>
      </c>
      <c r="B24" s="189">
        <v>5194</v>
      </c>
      <c r="C24" s="190" t="s">
        <v>232</v>
      </c>
      <c r="D24" s="191">
        <v>31000</v>
      </c>
    </row>
    <row r="25" spans="1:4" ht="15">
      <c r="A25" s="188">
        <v>40973</v>
      </c>
      <c r="B25" s="189">
        <v>10975</v>
      </c>
      <c r="C25" s="190" t="s">
        <v>233</v>
      </c>
      <c r="D25" s="191">
        <v>62768.42</v>
      </c>
    </row>
    <row r="26" spans="1:4" ht="15">
      <c r="A26" s="188">
        <v>40973</v>
      </c>
      <c r="B26" s="189">
        <v>11155</v>
      </c>
      <c r="C26" s="190" t="s">
        <v>234</v>
      </c>
      <c r="D26" s="191">
        <v>3603.35</v>
      </c>
    </row>
    <row r="27" spans="1:4" ht="15">
      <c r="A27" s="188">
        <v>40990</v>
      </c>
      <c r="B27" s="189">
        <v>13740</v>
      </c>
      <c r="C27" s="190" t="s">
        <v>235</v>
      </c>
      <c r="D27" s="191">
        <v>62768.42</v>
      </c>
    </row>
    <row r="28" spans="1:4" ht="15">
      <c r="A28" s="188">
        <v>40988</v>
      </c>
      <c r="B28" s="189">
        <v>13790</v>
      </c>
      <c r="C28" s="190" t="s">
        <v>236</v>
      </c>
      <c r="D28" s="191">
        <v>3603.35</v>
      </c>
    </row>
    <row r="29" spans="1:4" ht="15">
      <c r="A29" s="188">
        <v>40981</v>
      </c>
      <c r="B29" s="189">
        <v>12980</v>
      </c>
      <c r="C29" s="190" t="s">
        <v>237</v>
      </c>
      <c r="D29" s="191">
        <v>31000</v>
      </c>
    </row>
    <row r="30" spans="1:4" ht="15.75" thickBot="1">
      <c r="A30" s="192"/>
      <c r="B30" s="193"/>
      <c r="C30" s="194" t="s">
        <v>106</v>
      </c>
      <c r="D30" s="195">
        <f>SUM(D10:D29)</f>
        <v>960841.6616700001</v>
      </c>
    </row>
  </sheetData>
  <sheetProtection/>
  <mergeCells count="3">
    <mergeCell ref="A3:D3"/>
    <mergeCell ref="C6:D6"/>
    <mergeCell ref="A7:D7"/>
  </mergeCells>
  <printOptions/>
  <pageMargins left="0.7086614173228347" right="0.7086614173228347" top="0.7480314960629921" bottom="0.7480314960629921" header="0.31496062992125984" footer="0.31496062992125984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52"/>
  <sheetViews>
    <sheetView zoomScalePageLayoutView="0" workbookViewId="0" topLeftCell="A25">
      <selection activeCell="J38" sqref="J38:X38"/>
    </sheetView>
  </sheetViews>
  <sheetFormatPr defaultColWidth="4.00390625" defaultRowHeight="12.75"/>
  <cols>
    <col min="1" max="1" width="13.140625" style="9" customWidth="1"/>
    <col min="2" max="2" width="3.140625" style="9" bestFit="1" customWidth="1"/>
    <col min="3" max="3" width="3.28125" style="9" bestFit="1" customWidth="1"/>
    <col min="4" max="4" width="3.8515625" style="9" bestFit="1" customWidth="1"/>
    <col min="5" max="5" width="4.7109375" style="9" bestFit="1" customWidth="1"/>
    <col min="6" max="6" width="2.8515625" style="9" bestFit="1" customWidth="1"/>
    <col min="7" max="7" width="5.8515625" style="9" customWidth="1"/>
    <col min="8" max="8" width="6.28125" style="9" bestFit="1" customWidth="1"/>
    <col min="9" max="9" width="3.28125" style="9" bestFit="1" customWidth="1"/>
    <col min="10" max="10" width="4.7109375" style="9" bestFit="1" customWidth="1"/>
    <col min="11" max="11" width="74.57421875" style="10" customWidth="1"/>
    <col min="12" max="12" width="12.8515625" style="4" customWidth="1"/>
    <col min="13" max="13" width="7.7109375" style="50" customWidth="1"/>
    <col min="14" max="14" width="6.00390625" style="224" customWidth="1"/>
    <col min="15" max="17" width="3.28125" style="51" bestFit="1" customWidth="1"/>
    <col min="18" max="18" width="4.00390625" style="51" bestFit="1" customWidth="1"/>
    <col min="19" max="21" width="3.28125" style="51" bestFit="1" customWidth="1"/>
    <col min="22" max="22" width="3.28125" style="51" customWidth="1"/>
    <col min="23" max="23" width="6.7109375" style="51" customWidth="1"/>
    <col min="24" max="24" width="11.8515625" style="51" customWidth="1"/>
    <col min="25" max="255" width="11.421875" style="4" customWidth="1"/>
    <col min="256" max="16384" width="4.00390625" style="4" customWidth="1"/>
  </cols>
  <sheetData>
    <row r="1" spans="1:25" ht="13.5" thickTop="1">
      <c r="A1" s="36"/>
      <c r="B1" s="2"/>
      <c r="C1" s="2"/>
      <c r="D1" s="2"/>
      <c r="E1" s="2"/>
      <c r="F1" s="2"/>
      <c r="G1" s="2"/>
      <c r="H1" s="2"/>
      <c r="I1" s="2"/>
      <c r="J1" s="2"/>
      <c r="K1" s="3"/>
      <c r="L1" s="1"/>
      <c r="M1" s="214"/>
      <c r="N1" s="215"/>
      <c r="O1" s="44"/>
      <c r="P1" s="44"/>
      <c r="Q1" s="44"/>
      <c r="R1" s="44"/>
      <c r="S1" s="44"/>
      <c r="T1" s="44"/>
      <c r="U1" s="44"/>
      <c r="V1" s="44"/>
      <c r="W1" s="44"/>
      <c r="X1" s="44"/>
      <c r="Y1" s="267"/>
    </row>
    <row r="2" spans="1:25" ht="12.75">
      <c r="A2" s="328" t="s">
        <v>1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267"/>
    </row>
    <row r="3" spans="1:25" ht="12.75">
      <c r="A3" s="37"/>
      <c r="B3" s="6"/>
      <c r="C3" s="6"/>
      <c r="D3" s="6"/>
      <c r="E3" s="6"/>
      <c r="F3" s="6"/>
      <c r="G3" s="6"/>
      <c r="H3" s="6"/>
      <c r="I3" s="6"/>
      <c r="J3" s="6"/>
      <c r="K3" s="7"/>
      <c r="L3" s="5"/>
      <c r="M3" s="216"/>
      <c r="N3" s="217"/>
      <c r="O3" s="45"/>
      <c r="P3" s="45"/>
      <c r="Q3" s="45"/>
      <c r="R3" s="45"/>
      <c r="S3" s="45"/>
      <c r="T3" s="45"/>
      <c r="U3" s="45"/>
      <c r="V3" s="45"/>
      <c r="W3" s="45"/>
      <c r="X3" s="45"/>
      <c r="Y3" s="267"/>
    </row>
    <row r="4" spans="1:25" ht="12.75">
      <c r="A4" s="328" t="s">
        <v>36</v>
      </c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29"/>
      <c r="P4" s="329"/>
      <c r="Q4" s="329"/>
      <c r="R4" s="329"/>
      <c r="S4" s="329"/>
      <c r="T4" s="329"/>
      <c r="U4" s="329"/>
      <c r="V4" s="329"/>
      <c r="W4" s="329"/>
      <c r="X4" s="329"/>
      <c r="Y4" s="267"/>
    </row>
    <row r="5" spans="1:25" ht="13.5" customHeight="1" thickBot="1">
      <c r="A5" s="38"/>
      <c r="B5" s="8"/>
      <c r="C5" s="8"/>
      <c r="D5" s="8"/>
      <c r="E5" s="8"/>
      <c r="F5" s="8"/>
      <c r="G5" s="8"/>
      <c r="H5" s="8"/>
      <c r="I5" s="8"/>
      <c r="J5" s="8"/>
      <c r="K5" s="7"/>
      <c r="L5" s="329"/>
      <c r="M5" s="329"/>
      <c r="N5" s="218"/>
      <c r="O5" s="45"/>
      <c r="P5" s="45"/>
      <c r="Q5" s="45"/>
      <c r="R5" s="45"/>
      <c r="S5" s="45"/>
      <c r="T5" s="45"/>
      <c r="U5" s="45"/>
      <c r="V5" s="45"/>
      <c r="W5" s="45"/>
      <c r="X5" s="45"/>
      <c r="Y5" s="267"/>
    </row>
    <row r="6" spans="1:24" ht="12.75" customHeight="1">
      <c r="A6" s="330" t="s">
        <v>2</v>
      </c>
      <c r="B6" s="331"/>
      <c r="C6" s="331"/>
      <c r="D6" s="331"/>
      <c r="E6" s="331"/>
      <c r="F6" s="331"/>
      <c r="G6" s="331"/>
      <c r="H6" s="331"/>
      <c r="I6" s="331"/>
      <c r="J6" s="331"/>
      <c r="K6" s="331"/>
      <c r="L6" s="381" t="s">
        <v>241</v>
      </c>
      <c r="M6" s="382"/>
      <c r="N6" s="382"/>
      <c r="O6" s="382"/>
      <c r="P6" s="382"/>
      <c r="Q6" s="382"/>
      <c r="R6" s="382"/>
      <c r="S6" s="382"/>
      <c r="T6" s="382"/>
      <c r="U6" s="382"/>
      <c r="V6" s="382"/>
      <c r="W6" s="382"/>
      <c r="X6" s="383"/>
    </row>
    <row r="7" spans="1:25" ht="12.75" customHeight="1" thickBot="1">
      <c r="A7" s="389" t="s">
        <v>35</v>
      </c>
      <c r="B7" s="390"/>
      <c r="C7" s="390"/>
      <c r="D7" s="390"/>
      <c r="E7" s="390"/>
      <c r="F7" s="390"/>
      <c r="G7" s="390"/>
      <c r="H7" s="390"/>
      <c r="I7" s="390"/>
      <c r="J7" s="390"/>
      <c r="K7" s="390"/>
      <c r="L7" s="390"/>
      <c r="M7" s="390"/>
      <c r="N7" s="390"/>
      <c r="O7" s="390"/>
      <c r="P7" s="390"/>
      <c r="Q7" s="390"/>
      <c r="R7" s="390"/>
      <c r="S7" s="390"/>
      <c r="T7" s="390"/>
      <c r="U7" s="390"/>
      <c r="V7" s="390"/>
      <c r="W7" s="390"/>
      <c r="X7" s="391"/>
      <c r="Y7" s="267"/>
    </row>
    <row r="8" spans="1:24" ht="13.5" customHeight="1">
      <c r="A8" s="392" t="s">
        <v>38</v>
      </c>
      <c r="B8" s="393"/>
      <c r="C8" s="384" t="s">
        <v>4</v>
      </c>
      <c r="D8" s="384"/>
      <c r="E8" s="384"/>
      <c r="F8" s="384"/>
      <c r="G8" s="384"/>
      <c r="H8" s="384"/>
      <c r="I8" s="384"/>
      <c r="J8" s="384"/>
      <c r="K8" s="394" t="s">
        <v>5</v>
      </c>
      <c r="L8" s="384" t="s">
        <v>6</v>
      </c>
      <c r="M8" s="384"/>
      <c r="N8" s="384"/>
      <c r="O8" s="384"/>
      <c r="P8" s="384"/>
      <c r="Q8" s="384"/>
      <c r="R8" s="384"/>
      <c r="S8" s="384"/>
      <c r="T8" s="384"/>
      <c r="U8" s="384"/>
      <c r="V8" s="385"/>
      <c r="W8" s="385"/>
      <c r="X8" s="386"/>
    </row>
    <row r="9" spans="1:25" ht="12.75" customHeight="1">
      <c r="A9" s="326"/>
      <c r="B9" s="327"/>
      <c r="C9" s="300"/>
      <c r="D9" s="300"/>
      <c r="E9" s="300"/>
      <c r="F9" s="300"/>
      <c r="G9" s="300"/>
      <c r="H9" s="300"/>
      <c r="I9" s="300"/>
      <c r="J9" s="300"/>
      <c r="K9" s="335"/>
      <c r="L9" s="300"/>
      <c r="M9" s="387" t="s">
        <v>7</v>
      </c>
      <c r="N9" s="388" t="s">
        <v>8</v>
      </c>
      <c r="O9" s="323" t="s">
        <v>9</v>
      </c>
      <c r="P9" s="324"/>
      <c r="Q9" s="324"/>
      <c r="R9" s="325"/>
      <c r="S9" s="379" t="s">
        <v>238</v>
      </c>
      <c r="T9" s="324"/>
      <c r="U9" s="324"/>
      <c r="V9" s="324"/>
      <c r="W9" s="380" t="s">
        <v>239</v>
      </c>
      <c r="X9" s="323" t="s">
        <v>240</v>
      </c>
      <c r="Y9" s="267"/>
    </row>
    <row r="10" spans="1:25" ht="25.5">
      <c r="A10" s="39" t="s">
        <v>10</v>
      </c>
      <c r="B10" s="13" t="s">
        <v>11</v>
      </c>
      <c r="C10" s="13" t="s">
        <v>12</v>
      </c>
      <c r="D10" s="13" t="s">
        <v>13</v>
      </c>
      <c r="E10" s="13" t="s">
        <v>14</v>
      </c>
      <c r="F10" s="13" t="s">
        <v>15</v>
      </c>
      <c r="G10" s="13" t="s">
        <v>16</v>
      </c>
      <c r="H10" s="13" t="s">
        <v>41</v>
      </c>
      <c r="I10" s="13" t="s">
        <v>17</v>
      </c>
      <c r="J10" s="13" t="s">
        <v>39</v>
      </c>
      <c r="K10" s="335"/>
      <c r="L10" s="300"/>
      <c r="M10" s="387"/>
      <c r="N10" s="388"/>
      <c r="O10" s="46" t="s">
        <v>18</v>
      </c>
      <c r="P10" s="46" t="s">
        <v>19</v>
      </c>
      <c r="Q10" s="46" t="s">
        <v>20</v>
      </c>
      <c r="R10" s="47" t="s">
        <v>21</v>
      </c>
      <c r="S10" s="46" t="s">
        <v>18</v>
      </c>
      <c r="T10" s="46" t="s">
        <v>19</v>
      </c>
      <c r="U10" s="46" t="s">
        <v>20</v>
      </c>
      <c r="V10" s="206" t="s">
        <v>21</v>
      </c>
      <c r="W10" s="380"/>
      <c r="X10" s="323"/>
      <c r="Y10" s="267"/>
    </row>
    <row r="11" spans="1:24" ht="12.75">
      <c r="A11" s="313"/>
      <c r="B11" s="314"/>
      <c r="C11" s="314"/>
      <c r="D11" s="314"/>
      <c r="E11" s="314"/>
      <c r="F11" s="314"/>
      <c r="G11" s="314"/>
      <c r="H11" s="314"/>
      <c r="I11" s="314"/>
      <c r="J11" s="315"/>
      <c r="K11" s="11"/>
      <c r="L11" s="12"/>
      <c r="M11" s="219"/>
      <c r="N11" s="13"/>
      <c r="O11" s="42"/>
      <c r="P11" s="42"/>
      <c r="Q11" s="42"/>
      <c r="R11" s="43"/>
      <c r="S11" s="42"/>
      <c r="T11" s="42"/>
      <c r="U11" s="42"/>
      <c r="V11" s="225"/>
      <c r="W11" s="225"/>
      <c r="X11" s="43"/>
    </row>
    <row r="12" spans="1:24" ht="12.75">
      <c r="A12" s="21" t="s">
        <v>22</v>
      </c>
      <c r="B12" s="290"/>
      <c r="C12" s="282"/>
      <c r="D12" s="282"/>
      <c r="E12" s="282"/>
      <c r="F12" s="282"/>
      <c r="G12" s="282"/>
      <c r="H12" s="282"/>
      <c r="I12" s="282"/>
      <c r="J12" s="283"/>
      <c r="K12" s="15" t="s">
        <v>23</v>
      </c>
      <c r="L12" s="12"/>
      <c r="M12" s="219"/>
      <c r="N12" s="13"/>
      <c r="O12" s="42"/>
      <c r="P12" s="42"/>
      <c r="Q12" s="42"/>
      <c r="R12" s="43"/>
      <c r="S12" s="42"/>
      <c r="T12" s="42"/>
      <c r="U12" s="42"/>
      <c r="V12" s="225"/>
      <c r="W12" s="225"/>
      <c r="X12" s="43"/>
    </row>
    <row r="13" spans="1:24" ht="12.75">
      <c r="A13" s="279">
        <v>93</v>
      </c>
      <c r="B13" s="278"/>
      <c r="C13" s="316"/>
      <c r="D13" s="317"/>
      <c r="E13" s="317"/>
      <c r="F13" s="317"/>
      <c r="G13" s="317"/>
      <c r="H13" s="317"/>
      <c r="I13" s="317"/>
      <c r="J13" s="318"/>
      <c r="K13" s="15" t="s">
        <v>0</v>
      </c>
      <c r="L13" s="12"/>
      <c r="M13" s="219"/>
      <c r="N13" s="13"/>
      <c r="O13" s="42"/>
      <c r="P13" s="42"/>
      <c r="Q13" s="42"/>
      <c r="R13" s="43"/>
      <c r="S13" s="42"/>
      <c r="T13" s="42"/>
      <c r="U13" s="42"/>
      <c r="V13" s="225"/>
      <c r="W13" s="225"/>
      <c r="X13" s="43"/>
    </row>
    <row r="14" spans="1:24" ht="12.75">
      <c r="A14" s="279">
        <v>3</v>
      </c>
      <c r="B14" s="280"/>
      <c r="C14" s="278"/>
      <c r="D14" s="301"/>
      <c r="E14" s="302"/>
      <c r="F14" s="302"/>
      <c r="G14" s="302"/>
      <c r="H14" s="302"/>
      <c r="I14" s="302"/>
      <c r="J14" s="303"/>
      <c r="K14" s="15" t="s">
        <v>24</v>
      </c>
      <c r="L14" s="12"/>
      <c r="M14" s="219"/>
      <c r="N14" s="13"/>
      <c r="O14" s="42"/>
      <c r="P14" s="42"/>
      <c r="Q14" s="42"/>
      <c r="R14" s="43"/>
      <c r="S14" s="42"/>
      <c r="T14" s="42"/>
      <c r="U14" s="42"/>
      <c r="V14" s="225"/>
      <c r="W14" s="225"/>
      <c r="X14" s="43"/>
    </row>
    <row r="15" spans="1:24" ht="12.75">
      <c r="A15" s="281"/>
      <c r="B15" s="282"/>
      <c r="C15" s="283"/>
      <c r="D15" s="294">
        <v>3.8</v>
      </c>
      <c r="E15" s="295"/>
      <c r="F15" s="295"/>
      <c r="G15" s="295"/>
      <c r="H15" s="295"/>
      <c r="I15" s="295"/>
      <c r="J15" s="296"/>
      <c r="K15" s="15" t="s">
        <v>25</v>
      </c>
      <c r="L15" s="12"/>
      <c r="M15" s="219"/>
      <c r="N15" s="13"/>
      <c r="O15" s="42"/>
      <c r="P15" s="42"/>
      <c r="Q15" s="42"/>
      <c r="R15" s="43"/>
      <c r="S15" s="42"/>
      <c r="T15" s="42"/>
      <c r="U15" s="42"/>
      <c r="V15" s="225"/>
      <c r="W15" s="225"/>
      <c r="X15" s="43"/>
    </row>
    <row r="16" spans="1:24" ht="12.75">
      <c r="A16" s="281"/>
      <c r="B16" s="282"/>
      <c r="C16" s="282"/>
      <c r="D16" s="283"/>
      <c r="E16" s="297" t="s">
        <v>22</v>
      </c>
      <c r="F16" s="298"/>
      <c r="G16" s="298"/>
      <c r="H16" s="298"/>
      <c r="I16" s="298"/>
      <c r="J16" s="299"/>
      <c r="K16" s="15" t="s">
        <v>26</v>
      </c>
      <c r="L16" s="12"/>
      <c r="M16" s="219"/>
      <c r="N16" s="13"/>
      <c r="O16" s="42"/>
      <c r="P16" s="42"/>
      <c r="Q16" s="42"/>
      <c r="R16" s="43"/>
      <c r="S16" s="42"/>
      <c r="T16" s="42"/>
      <c r="U16" s="42"/>
      <c r="V16" s="225"/>
      <c r="W16" s="225"/>
      <c r="X16" s="43"/>
    </row>
    <row r="17" spans="1:24" ht="12.75">
      <c r="A17" s="281"/>
      <c r="B17" s="282"/>
      <c r="C17" s="282"/>
      <c r="D17" s="282"/>
      <c r="E17" s="283"/>
      <c r="F17" s="291" t="s">
        <v>27</v>
      </c>
      <c r="G17" s="292"/>
      <c r="H17" s="292"/>
      <c r="I17" s="292"/>
      <c r="J17" s="293"/>
      <c r="K17" s="15" t="s">
        <v>28</v>
      </c>
      <c r="L17" s="12"/>
      <c r="M17" s="219"/>
      <c r="N17" s="13"/>
      <c r="O17" s="42"/>
      <c r="P17" s="42"/>
      <c r="Q17" s="42"/>
      <c r="R17" s="43"/>
      <c r="S17" s="42"/>
      <c r="T17" s="42"/>
      <c r="U17" s="42"/>
      <c r="V17" s="225"/>
      <c r="W17" s="225"/>
      <c r="X17" s="43"/>
    </row>
    <row r="18" spans="1:24" ht="12.75">
      <c r="A18" s="281"/>
      <c r="B18" s="282"/>
      <c r="C18" s="282"/>
      <c r="D18" s="282"/>
      <c r="E18" s="282"/>
      <c r="F18" s="283"/>
      <c r="G18" s="291">
        <v>51</v>
      </c>
      <c r="H18" s="292"/>
      <c r="I18" s="292"/>
      <c r="J18" s="293"/>
      <c r="K18" s="15" t="s">
        <v>40</v>
      </c>
      <c r="L18" s="12"/>
      <c r="M18" s="219"/>
      <c r="N18" s="13"/>
      <c r="O18" s="42"/>
      <c r="P18" s="42"/>
      <c r="Q18" s="42"/>
      <c r="R18" s="43"/>
      <c r="S18" s="42"/>
      <c r="T18" s="42"/>
      <c r="U18" s="42"/>
      <c r="V18" s="225"/>
      <c r="W18" s="225"/>
      <c r="X18" s="43"/>
    </row>
    <row r="19" spans="1:24" ht="12.75">
      <c r="A19" s="281"/>
      <c r="B19" s="282"/>
      <c r="C19" s="282"/>
      <c r="D19" s="282"/>
      <c r="E19" s="282"/>
      <c r="F19" s="282"/>
      <c r="G19" s="283"/>
      <c r="H19" s="14" t="s">
        <v>22</v>
      </c>
      <c r="I19" s="290"/>
      <c r="J19" s="283"/>
      <c r="K19" s="15" t="s">
        <v>29</v>
      </c>
      <c r="L19" s="12"/>
      <c r="M19" s="219"/>
      <c r="N19" s="13"/>
      <c r="O19" s="42"/>
      <c r="P19" s="42"/>
      <c r="Q19" s="42"/>
      <c r="R19" s="43"/>
      <c r="S19" s="42"/>
      <c r="T19" s="42"/>
      <c r="U19" s="42"/>
      <c r="V19" s="225"/>
      <c r="W19" s="225"/>
      <c r="X19" s="43"/>
    </row>
    <row r="20" spans="1:24" ht="12.75">
      <c r="A20" s="281"/>
      <c r="B20" s="282"/>
      <c r="C20" s="282"/>
      <c r="D20" s="282"/>
      <c r="E20" s="282"/>
      <c r="F20" s="282"/>
      <c r="G20" s="282"/>
      <c r="H20" s="283"/>
      <c r="I20" s="14" t="s">
        <v>73</v>
      </c>
      <c r="J20" s="332" t="s">
        <v>42</v>
      </c>
      <c r="K20" s="333"/>
      <c r="L20" s="333"/>
      <c r="M20" s="333"/>
      <c r="N20" s="333"/>
      <c r="O20" s="333"/>
      <c r="P20" s="333"/>
      <c r="Q20" s="333"/>
      <c r="R20" s="333"/>
      <c r="S20" s="333"/>
      <c r="T20" s="333"/>
      <c r="U20" s="333"/>
      <c r="V20" s="333"/>
      <c r="W20" s="333"/>
      <c r="X20" s="334"/>
    </row>
    <row r="21" spans="1:24" ht="25.5">
      <c r="A21" s="277">
        <v>93</v>
      </c>
      <c r="B21" s="278"/>
      <c r="C21" s="301"/>
      <c r="D21" s="302"/>
      <c r="E21" s="302"/>
      <c r="F21" s="302"/>
      <c r="G21" s="302"/>
      <c r="H21" s="302"/>
      <c r="I21" s="303"/>
      <c r="J21" s="19" t="s">
        <v>43</v>
      </c>
      <c r="K21" s="18" t="s">
        <v>44</v>
      </c>
      <c r="L21" s="16" t="s">
        <v>32</v>
      </c>
      <c r="M21" s="229">
        <f>SUM(O21:R21)</f>
        <v>1</v>
      </c>
      <c r="N21" s="40"/>
      <c r="O21" s="40">
        <v>1</v>
      </c>
      <c r="P21" s="40">
        <v>0</v>
      </c>
      <c r="Q21" s="40">
        <v>0</v>
      </c>
      <c r="R21" s="41">
        <v>0</v>
      </c>
      <c r="S21" s="40">
        <v>1</v>
      </c>
      <c r="T21" s="40"/>
      <c r="U21" s="40"/>
      <c r="V21" s="226"/>
      <c r="W21" s="226">
        <f>SUM(S21:V21)</f>
        <v>1</v>
      </c>
      <c r="X21" s="233">
        <f aca="true" t="shared" si="0" ref="X21:X27">+W21/M21</f>
        <v>1</v>
      </c>
    </row>
    <row r="22" spans="1:24" ht="25.5">
      <c r="A22" s="279" t="s">
        <v>85</v>
      </c>
      <c r="B22" s="280"/>
      <c r="C22" s="278"/>
      <c r="D22" s="290"/>
      <c r="E22" s="282"/>
      <c r="F22" s="282"/>
      <c r="G22" s="282"/>
      <c r="H22" s="282"/>
      <c r="I22" s="283"/>
      <c r="J22" s="17" t="s">
        <v>45</v>
      </c>
      <c r="K22" s="18" t="s">
        <v>46</v>
      </c>
      <c r="L22" s="16" t="s">
        <v>47</v>
      </c>
      <c r="M22" s="229">
        <f aca="true" t="shared" si="1" ref="M22:M27">SUM(O22:R22)</f>
        <v>12</v>
      </c>
      <c r="N22" s="40"/>
      <c r="O22" s="40">
        <v>3</v>
      </c>
      <c r="P22" s="40">
        <v>3</v>
      </c>
      <c r="Q22" s="40">
        <v>3</v>
      </c>
      <c r="R22" s="41">
        <v>3</v>
      </c>
      <c r="S22" s="40">
        <v>3</v>
      </c>
      <c r="T22" s="40"/>
      <c r="U22" s="40"/>
      <c r="V22" s="226"/>
      <c r="W22" s="226">
        <f aca="true" t="shared" si="2" ref="W22:W27">SUM(S22:V22)</f>
        <v>3</v>
      </c>
      <c r="X22" s="233">
        <f t="shared" si="0"/>
        <v>0.25</v>
      </c>
    </row>
    <row r="23" spans="1:24" ht="12.75">
      <c r="A23" s="279">
        <v>3.8</v>
      </c>
      <c r="B23" s="280"/>
      <c r="C23" s="280"/>
      <c r="D23" s="278"/>
      <c r="E23" s="301"/>
      <c r="F23" s="302"/>
      <c r="G23" s="302"/>
      <c r="H23" s="302"/>
      <c r="I23" s="303"/>
      <c r="J23" s="17" t="s">
        <v>49</v>
      </c>
      <c r="K23" s="18" t="s">
        <v>48</v>
      </c>
      <c r="L23" s="16" t="s">
        <v>32</v>
      </c>
      <c r="M23" s="229">
        <f t="shared" si="1"/>
        <v>4</v>
      </c>
      <c r="N23" s="40"/>
      <c r="O23" s="40">
        <v>1</v>
      </c>
      <c r="P23" s="40">
        <v>1</v>
      </c>
      <c r="Q23" s="40">
        <v>1</v>
      </c>
      <c r="R23" s="41">
        <v>1</v>
      </c>
      <c r="S23" s="40">
        <v>1</v>
      </c>
      <c r="T23" s="40"/>
      <c r="U23" s="40"/>
      <c r="V23" s="226"/>
      <c r="W23" s="226">
        <f t="shared" si="2"/>
        <v>1</v>
      </c>
      <c r="X23" s="233">
        <f t="shared" si="0"/>
        <v>0.25</v>
      </c>
    </row>
    <row r="24" spans="1:24" ht="12.75">
      <c r="A24" s="279">
        <v>1</v>
      </c>
      <c r="B24" s="280"/>
      <c r="C24" s="280"/>
      <c r="D24" s="280"/>
      <c r="E24" s="278"/>
      <c r="F24" s="301"/>
      <c r="G24" s="302"/>
      <c r="H24" s="302"/>
      <c r="I24" s="303"/>
      <c r="J24" s="17" t="s">
        <v>50</v>
      </c>
      <c r="K24" s="18" t="s">
        <v>75</v>
      </c>
      <c r="L24" s="16" t="s">
        <v>32</v>
      </c>
      <c r="M24" s="229">
        <f t="shared" si="1"/>
        <v>1</v>
      </c>
      <c r="N24" s="40"/>
      <c r="O24" s="40">
        <v>0</v>
      </c>
      <c r="P24" s="40">
        <v>0</v>
      </c>
      <c r="Q24" s="40">
        <v>1</v>
      </c>
      <c r="R24" s="41">
        <v>0</v>
      </c>
      <c r="S24" s="40">
        <v>0</v>
      </c>
      <c r="T24" s="40"/>
      <c r="U24" s="40"/>
      <c r="V24" s="226"/>
      <c r="W24" s="226">
        <f t="shared" si="2"/>
        <v>0</v>
      </c>
      <c r="X24" s="233">
        <f t="shared" si="0"/>
        <v>0</v>
      </c>
    </row>
    <row r="25" spans="1:24" ht="12.75">
      <c r="A25" s="281"/>
      <c r="B25" s="282"/>
      <c r="C25" s="282"/>
      <c r="D25" s="282"/>
      <c r="E25" s="282"/>
      <c r="F25" s="282"/>
      <c r="G25" s="282"/>
      <c r="H25" s="282"/>
      <c r="I25" s="283"/>
      <c r="J25" s="17" t="s">
        <v>51</v>
      </c>
      <c r="K25" s="18" t="s">
        <v>78</v>
      </c>
      <c r="L25" s="16" t="s">
        <v>30</v>
      </c>
      <c r="M25" s="229">
        <f t="shared" si="1"/>
        <v>1</v>
      </c>
      <c r="N25" s="40"/>
      <c r="O25" s="40">
        <v>0</v>
      </c>
      <c r="P25" s="40">
        <v>0</v>
      </c>
      <c r="Q25" s="40">
        <v>1</v>
      </c>
      <c r="R25" s="41">
        <v>0</v>
      </c>
      <c r="S25" s="40">
        <v>0</v>
      </c>
      <c r="T25" s="40"/>
      <c r="U25" s="40"/>
      <c r="V25" s="226"/>
      <c r="W25" s="226">
        <f t="shared" si="2"/>
        <v>0</v>
      </c>
      <c r="X25" s="233">
        <f t="shared" si="0"/>
        <v>0</v>
      </c>
    </row>
    <row r="26" spans="1:24" ht="25.5">
      <c r="A26" s="279" t="s">
        <v>27</v>
      </c>
      <c r="B26" s="280"/>
      <c r="C26" s="280"/>
      <c r="D26" s="280"/>
      <c r="E26" s="280"/>
      <c r="F26" s="278"/>
      <c r="G26" s="301"/>
      <c r="H26" s="302"/>
      <c r="I26" s="303"/>
      <c r="J26" s="17" t="s">
        <v>52</v>
      </c>
      <c r="K26" s="18" t="s">
        <v>33</v>
      </c>
      <c r="L26" s="16" t="s">
        <v>31</v>
      </c>
      <c r="M26" s="229">
        <f t="shared" si="1"/>
        <v>3</v>
      </c>
      <c r="N26" s="40"/>
      <c r="O26" s="40">
        <v>0</v>
      </c>
      <c r="P26" s="40">
        <v>1</v>
      </c>
      <c r="Q26" s="40">
        <v>1</v>
      </c>
      <c r="R26" s="41">
        <v>1</v>
      </c>
      <c r="S26" s="40">
        <v>0</v>
      </c>
      <c r="T26" s="40"/>
      <c r="U26" s="40"/>
      <c r="V26" s="226"/>
      <c r="W26" s="226">
        <f t="shared" si="2"/>
        <v>0</v>
      </c>
      <c r="X26" s="233">
        <f t="shared" si="0"/>
        <v>0</v>
      </c>
    </row>
    <row r="27" spans="1:24" ht="12.75">
      <c r="A27" s="279">
        <v>51</v>
      </c>
      <c r="B27" s="280"/>
      <c r="C27" s="280"/>
      <c r="D27" s="280"/>
      <c r="E27" s="280"/>
      <c r="F27" s="280"/>
      <c r="G27" s="278"/>
      <c r="H27" s="301"/>
      <c r="I27" s="303"/>
      <c r="J27" s="17" t="s">
        <v>79</v>
      </c>
      <c r="K27" s="18" t="s">
        <v>34</v>
      </c>
      <c r="L27" s="16" t="s">
        <v>31</v>
      </c>
      <c r="M27" s="229">
        <f t="shared" si="1"/>
        <v>3</v>
      </c>
      <c r="N27" s="40"/>
      <c r="O27" s="40">
        <v>0</v>
      </c>
      <c r="P27" s="40">
        <v>1</v>
      </c>
      <c r="Q27" s="40">
        <v>1</v>
      </c>
      <c r="R27" s="41">
        <v>1</v>
      </c>
      <c r="S27" s="40">
        <v>0</v>
      </c>
      <c r="T27" s="40"/>
      <c r="U27" s="40"/>
      <c r="V27" s="226"/>
      <c r="W27" s="226">
        <f t="shared" si="2"/>
        <v>0</v>
      </c>
      <c r="X27" s="233">
        <f t="shared" si="0"/>
        <v>0</v>
      </c>
    </row>
    <row r="28" spans="1:24" ht="12.75" customHeight="1">
      <c r="A28" s="279" t="s">
        <v>22</v>
      </c>
      <c r="B28" s="280"/>
      <c r="C28" s="280"/>
      <c r="D28" s="280"/>
      <c r="E28" s="280"/>
      <c r="F28" s="280"/>
      <c r="G28" s="280"/>
      <c r="H28" s="278"/>
      <c r="I28" s="14" t="s">
        <v>74</v>
      </c>
      <c r="J28" s="332" t="s">
        <v>87</v>
      </c>
      <c r="K28" s="333"/>
      <c r="L28" s="333"/>
      <c r="M28" s="333"/>
      <c r="N28" s="333"/>
      <c r="O28" s="333"/>
      <c r="P28" s="333"/>
      <c r="Q28" s="333"/>
      <c r="R28" s="333"/>
      <c r="S28" s="333"/>
      <c r="T28" s="333"/>
      <c r="U28" s="333"/>
      <c r="V28" s="333"/>
      <c r="W28" s="333"/>
      <c r="X28" s="334"/>
    </row>
    <row r="29" spans="1:24" ht="12.75">
      <c r="A29" s="304"/>
      <c r="B29" s="305"/>
      <c r="C29" s="305"/>
      <c r="D29" s="305"/>
      <c r="E29" s="305"/>
      <c r="F29" s="305"/>
      <c r="G29" s="305"/>
      <c r="H29" s="305"/>
      <c r="I29" s="306"/>
      <c r="J29" s="17" t="s">
        <v>62</v>
      </c>
      <c r="K29" s="18" t="s">
        <v>56</v>
      </c>
      <c r="L29" s="16" t="s">
        <v>30</v>
      </c>
      <c r="M29" s="229">
        <f>SUM(O29:R29)</f>
        <v>1</v>
      </c>
      <c r="N29" s="40"/>
      <c r="O29" s="40">
        <v>0</v>
      </c>
      <c r="P29" s="40">
        <v>0</v>
      </c>
      <c r="Q29" s="40">
        <v>0</v>
      </c>
      <c r="R29" s="41">
        <v>1</v>
      </c>
      <c r="S29" s="40">
        <v>0</v>
      </c>
      <c r="T29" s="40"/>
      <c r="U29" s="40"/>
      <c r="V29" s="226"/>
      <c r="W29" s="226">
        <f>SUM(S29:V29)</f>
        <v>0</v>
      </c>
      <c r="X29" s="233">
        <f>+W29/M29</f>
        <v>0</v>
      </c>
    </row>
    <row r="30" spans="1:24" ht="12.75">
      <c r="A30" s="307"/>
      <c r="B30" s="308"/>
      <c r="C30" s="308"/>
      <c r="D30" s="308"/>
      <c r="E30" s="308"/>
      <c r="F30" s="308"/>
      <c r="G30" s="308"/>
      <c r="H30" s="308"/>
      <c r="I30" s="309"/>
      <c r="J30" s="17" t="s">
        <v>63</v>
      </c>
      <c r="K30" s="18" t="s">
        <v>208</v>
      </c>
      <c r="L30" s="16" t="s">
        <v>30</v>
      </c>
      <c r="M30" s="229">
        <f aca="true" t="shared" si="3" ref="M30:M37">SUM(O30:R30)</f>
        <v>1</v>
      </c>
      <c r="N30" s="40"/>
      <c r="O30" s="40">
        <v>0</v>
      </c>
      <c r="P30" s="40">
        <v>0</v>
      </c>
      <c r="Q30" s="40">
        <v>0</v>
      </c>
      <c r="R30" s="41">
        <v>1</v>
      </c>
      <c r="S30" s="40">
        <v>0</v>
      </c>
      <c r="T30" s="40"/>
      <c r="U30" s="40"/>
      <c r="V30" s="226"/>
      <c r="W30" s="226">
        <f aca="true" t="shared" si="4" ref="W30:W37">SUM(S30:V30)</f>
        <v>0</v>
      </c>
      <c r="X30" s="233">
        <f aca="true" t="shared" si="5" ref="X30:X37">+W30/M30</f>
        <v>0</v>
      </c>
    </row>
    <row r="31" spans="1:24" ht="25.5">
      <c r="A31" s="310"/>
      <c r="B31" s="311"/>
      <c r="C31" s="311"/>
      <c r="D31" s="311"/>
      <c r="E31" s="311"/>
      <c r="F31" s="311"/>
      <c r="G31" s="311"/>
      <c r="H31" s="311"/>
      <c r="I31" s="312"/>
      <c r="J31" s="17" t="s">
        <v>64</v>
      </c>
      <c r="K31" s="18" t="s">
        <v>209</v>
      </c>
      <c r="L31" s="16" t="s">
        <v>59</v>
      </c>
      <c r="M31" s="229">
        <f t="shared" si="3"/>
        <v>20</v>
      </c>
      <c r="N31" s="40"/>
      <c r="O31" s="40">
        <v>0</v>
      </c>
      <c r="P31" s="40">
        <v>0</v>
      </c>
      <c r="Q31" s="40">
        <v>10</v>
      </c>
      <c r="R31" s="41">
        <v>10</v>
      </c>
      <c r="S31" s="40">
        <v>0</v>
      </c>
      <c r="T31" s="40"/>
      <c r="U31" s="40"/>
      <c r="V31" s="226"/>
      <c r="W31" s="226">
        <f t="shared" si="4"/>
        <v>0</v>
      </c>
      <c r="X31" s="233">
        <f t="shared" si="5"/>
        <v>0</v>
      </c>
    </row>
    <row r="32" spans="1:24" ht="25.5">
      <c r="A32" s="279">
        <v>93</v>
      </c>
      <c r="B32" s="278"/>
      <c r="C32" s="301"/>
      <c r="D32" s="302"/>
      <c r="E32" s="302"/>
      <c r="F32" s="302"/>
      <c r="G32" s="302"/>
      <c r="H32" s="302"/>
      <c r="I32" s="303"/>
      <c r="J32" s="17" t="s">
        <v>65</v>
      </c>
      <c r="K32" s="18" t="s">
        <v>210</v>
      </c>
      <c r="L32" s="16" t="s">
        <v>58</v>
      </c>
      <c r="M32" s="229">
        <f t="shared" si="3"/>
        <v>30</v>
      </c>
      <c r="N32" s="40"/>
      <c r="O32" s="40">
        <v>0</v>
      </c>
      <c r="P32" s="40">
        <v>0</v>
      </c>
      <c r="Q32" s="40">
        <v>0</v>
      </c>
      <c r="R32" s="41">
        <v>30</v>
      </c>
      <c r="S32" s="40">
        <v>0</v>
      </c>
      <c r="T32" s="40"/>
      <c r="U32" s="40"/>
      <c r="V32" s="226"/>
      <c r="W32" s="226">
        <f t="shared" si="4"/>
        <v>0</v>
      </c>
      <c r="X32" s="233">
        <f t="shared" si="5"/>
        <v>0</v>
      </c>
    </row>
    <row r="33" spans="1:24" ht="12.75">
      <c r="A33" s="279" t="s">
        <v>85</v>
      </c>
      <c r="B33" s="280"/>
      <c r="C33" s="278"/>
      <c r="D33" s="290"/>
      <c r="E33" s="282"/>
      <c r="F33" s="282"/>
      <c r="G33" s="282"/>
      <c r="H33" s="282"/>
      <c r="I33" s="283"/>
      <c r="J33" s="17" t="s">
        <v>66</v>
      </c>
      <c r="K33" s="196" t="s">
        <v>211</v>
      </c>
      <c r="L33" s="12" t="s">
        <v>58</v>
      </c>
      <c r="M33" s="229">
        <f t="shared" si="3"/>
        <v>30</v>
      </c>
      <c r="N33" s="220"/>
      <c r="O33" s="221">
        <v>0</v>
      </c>
      <c r="P33" s="221">
        <v>0</v>
      </c>
      <c r="Q33" s="221">
        <v>0</v>
      </c>
      <c r="R33" s="222">
        <v>30</v>
      </c>
      <c r="S33" s="221">
        <v>0</v>
      </c>
      <c r="T33" s="221"/>
      <c r="U33" s="221"/>
      <c r="V33" s="227"/>
      <c r="W33" s="226">
        <f t="shared" si="4"/>
        <v>0</v>
      </c>
      <c r="X33" s="233">
        <f t="shared" si="5"/>
        <v>0</v>
      </c>
    </row>
    <row r="34" spans="1:24" ht="12.75">
      <c r="A34" s="279">
        <v>3.8</v>
      </c>
      <c r="B34" s="280"/>
      <c r="C34" s="280"/>
      <c r="D34" s="278"/>
      <c r="E34" s="301"/>
      <c r="F34" s="302"/>
      <c r="G34" s="302"/>
      <c r="H34" s="302"/>
      <c r="I34" s="303"/>
      <c r="J34" s="17" t="s">
        <v>67</v>
      </c>
      <c r="K34" s="18" t="s">
        <v>212</v>
      </c>
      <c r="L34" s="16" t="s">
        <v>60</v>
      </c>
      <c r="M34" s="229">
        <f t="shared" si="3"/>
        <v>8</v>
      </c>
      <c r="N34" s="40"/>
      <c r="O34" s="40">
        <v>0</v>
      </c>
      <c r="P34" s="40">
        <v>0</v>
      </c>
      <c r="Q34" s="40">
        <v>0</v>
      </c>
      <c r="R34" s="41">
        <v>8</v>
      </c>
      <c r="S34" s="40">
        <v>0</v>
      </c>
      <c r="T34" s="40"/>
      <c r="U34" s="40"/>
      <c r="V34" s="226"/>
      <c r="W34" s="226">
        <f t="shared" si="4"/>
        <v>0</v>
      </c>
      <c r="X34" s="233">
        <f t="shared" si="5"/>
        <v>0</v>
      </c>
    </row>
    <row r="35" spans="1:24" ht="12.75">
      <c r="A35" s="279">
        <v>1</v>
      </c>
      <c r="B35" s="280"/>
      <c r="C35" s="280"/>
      <c r="D35" s="280"/>
      <c r="E35" s="278"/>
      <c r="F35" s="301"/>
      <c r="G35" s="302"/>
      <c r="H35" s="302"/>
      <c r="I35" s="303"/>
      <c r="J35" s="17" t="s">
        <v>68</v>
      </c>
      <c r="K35" s="18" t="s">
        <v>61</v>
      </c>
      <c r="L35" s="16" t="s">
        <v>30</v>
      </c>
      <c r="M35" s="229">
        <f t="shared" si="3"/>
        <v>1</v>
      </c>
      <c r="N35" s="40"/>
      <c r="O35" s="40">
        <v>0</v>
      </c>
      <c r="P35" s="40">
        <v>0</v>
      </c>
      <c r="Q35" s="40">
        <v>0</v>
      </c>
      <c r="R35" s="41">
        <v>1</v>
      </c>
      <c r="S35" s="40">
        <v>0</v>
      </c>
      <c r="T35" s="40"/>
      <c r="U35" s="40"/>
      <c r="V35" s="226"/>
      <c r="W35" s="226">
        <f t="shared" si="4"/>
        <v>0</v>
      </c>
      <c r="X35" s="233">
        <f t="shared" si="5"/>
        <v>0</v>
      </c>
    </row>
    <row r="36" spans="1:24" ht="12.75">
      <c r="A36" s="279" t="s">
        <v>27</v>
      </c>
      <c r="B36" s="280"/>
      <c r="C36" s="280"/>
      <c r="D36" s="280"/>
      <c r="E36" s="280"/>
      <c r="F36" s="278"/>
      <c r="G36" s="301"/>
      <c r="H36" s="302"/>
      <c r="I36" s="303"/>
      <c r="J36" s="17" t="s">
        <v>69</v>
      </c>
      <c r="K36" s="18" t="s">
        <v>213</v>
      </c>
      <c r="L36" s="16" t="s">
        <v>57</v>
      </c>
      <c r="M36" s="229">
        <f t="shared" si="3"/>
        <v>5</v>
      </c>
      <c r="N36" s="40"/>
      <c r="O36" s="40">
        <v>0</v>
      </c>
      <c r="P36" s="40">
        <v>0</v>
      </c>
      <c r="Q36" s="40">
        <v>0</v>
      </c>
      <c r="R36" s="41">
        <v>5</v>
      </c>
      <c r="S36" s="40">
        <v>0</v>
      </c>
      <c r="T36" s="40"/>
      <c r="U36" s="40"/>
      <c r="V36" s="226"/>
      <c r="W36" s="226">
        <f t="shared" si="4"/>
        <v>0</v>
      </c>
      <c r="X36" s="233">
        <f t="shared" si="5"/>
        <v>0</v>
      </c>
    </row>
    <row r="37" spans="1:24" ht="12.75">
      <c r="A37" s="279">
        <v>51</v>
      </c>
      <c r="B37" s="280"/>
      <c r="C37" s="280"/>
      <c r="D37" s="280"/>
      <c r="E37" s="280"/>
      <c r="F37" s="280"/>
      <c r="G37" s="278"/>
      <c r="H37" s="301"/>
      <c r="I37" s="303"/>
      <c r="J37" s="17" t="s">
        <v>70</v>
      </c>
      <c r="K37" s="18" t="s">
        <v>214</v>
      </c>
      <c r="L37" s="16" t="s">
        <v>30</v>
      </c>
      <c r="M37" s="229">
        <f t="shared" si="3"/>
        <v>2</v>
      </c>
      <c r="N37" s="40"/>
      <c r="O37" s="40">
        <v>0</v>
      </c>
      <c r="P37" s="40">
        <v>0</v>
      </c>
      <c r="Q37" s="40">
        <v>1</v>
      </c>
      <c r="R37" s="41">
        <v>1</v>
      </c>
      <c r="S37" s="40">
        <v>0</v>
      </c>
      <c r="T37" s="40"/>
      <c r="U37" s="40"/>
      <c r="V37" s="226"/>
      <c r="W37" s="226">
        <f t="shared" si="4"/>
        <v>0</v>
      </c>
      <c r="X37" s="233">
        <f t="shared" si="5"/>
        <v>0</v>
      </c>
    </row>
    <row r="38" spans="1:24" ht="12.75">
      <c r="A38" s="279" t="s">
        <v>22</v>
      </c>
      <c r="B38" s="280"/>
      <c r="C38" s="280"/>
      <c r="D38" s="280"/>
      <c r="E38" s="280"/>
      <c r="F38" s="280"/>
      <c r="G38" s="280"/>
      <c r="H38" s="278"/>
      <c r="I38" s="14" t="s">
        <v>80</v>
      </c>
      <c r="J38" s="332" t="s">
        <v>86</v>
      </c>
      <c r="K38" s="333"/>
      <c r="L38" s="333"/>
      <c r="M38" s="333"/>
      <c r="N38" s="333"/>
      <c r="O38" s="333"/>
      <c r="P38" s="333"/>
      <c r="Q38" s="333"/>
      <c r="R38" s="333"/>
      <c r="S38" s="333"/>
      <c r="T38" s="333"/>
      <c r="U38" s="333"/>
      <c r="V38" s="333"/>
      <c r="W38" s="333"/>
      <c r="X38" s="334"/>
    </row>
    <row r="39" spans="1:24" ht="12.75">
      <c r="A39" s="281"/>
      <c r="B39" s="282"/>
      <c r="C39" s="282"/>
      <c r="D39" s="282"/>
      <c r="E39" s="282"/>
      <c r="F39" s="282"/>
      <c r="G39" s="282"/>
      <c r="H39" s="282"/>
      <c r="I39" s="283"/>
      <c r="J39" s="19" t="s">
        <v>81</v>
      </c>
      <c r="K39" s="18" t="s">
        <v>77</v>
      </c>
      <c r="L39" s="16" t="s">
        <v>53</v>
      </c>
      <c r="M39" s="40">
        <f>SUM(O39:R39)</f>
        <v>20</v>
      </c>
      <c r="N39" s="40"/>
      <c r="O39" s="40">
        <v>5</v>
      </c>
      <c r="P39" s="40">
        <v>5</v>
      </c>
      <c r="Q39" s="40">
        <v>5</v>
      </c>
      <c r="R39" s="41">
        <v>5</v>
      </c>
      <c r="S39" s="40">
        <v>5</v>
      </c>
      <c r="T39" s="40"/>
      <c r="U39" s="40"/>
      <c r="V39" s="226"/>
      <c r="W39" s="226">
        <f>SUM(S39:V39)</f>
        <v>5</v>
      </c>
      <c r="X39" s="233">
        <f>+W39/M39</f>
        <v>0.25</v>
      </c>
    </row>
    <row r="40" spans="1:24" ht="12.75">
      <c r="A40" s="281"/>
      <c r="B40" s="282"/>
      <c r="C40" s="282"/>
      <c r="D40" s="282"/>
      <c r="E40" s="282"/>
      <c r="F40" s="282"/>
      <c r="G40" s="282"/>
      <c r="H40" s="282"/>
      <c r="I40" s="283"/>
      <c r="J40" s="17" t="s">
        <v>82</v>
      </c>
      <c r="K40" s="18" t="s">
        <v>55</v>
      </c>
      <c r="L40" s="16" t="s">
        <v>30</v>
      </c>
      <c r="M40" s="40">
        <f aca="true" t="shared" si="6" ref="M40:M47">SUM(O40:R40)</f>
        <v>4</v>
      </c>
      <c r="N40" s="40"/>
      <c r="O40" s="40">
        <v>2</v>
      </c>
      <c r="P40" s="40">
        <v>0</v>
      </c>
      <c r="Q40" s="40">
        <v>1</v>
      </c>
      <c r="R40" s="41">
        <v>1</v>
      </c>
      <c r="S40" s="40">
        <v>2</v>
      </c>
      <c r="T40" s="40"/>
      <c r="U40" s="40"/>
      <c r="V40" s="226"/>
      <c r="W40" s="226">
        <f aca="true" t="shared" si="7" ref="W40:W48">SUM(S40:V40)</f>
        <v>2</v>
      </c>
      <c r="X40" s="233">
        <f aca="true" t="shared" si="8" ref="X40:X47">+W40/M40</f>
        <v>0.5</v>
      </c>
    </row>
    <row r="41" spans="1:24" ht="25.5">
      <c r="A41" s="281"/>
      <c r="B41" s="282"/>
      <c r="C41" s="282"/>
      <c r="D41" s="282"/>
      <c r="E41" s="282"/>
      <c r="F41" s="282"/>
      <c r="G41" s="282"/>
      <c r="H41" s="282"/>
      <c r="I41" s="283"/>
      <c r="J41" s="17" t="s">
        <v>71</v>
      </c>
      <c r="K41" s="18" t="s">
        <v>200</v>
      </c>
      <c r="L41" s="16" t="s">
        <v>31</v>
      </c>
      <c r="M41" s="40">
        <f t="shared" si="6"/>
        <v>6</v>
      </c>
      <c r="N41" s="40"/>
      <c r="O41" s="40">
        <v>0</v>
      </c>
      <c r="P41" s="40">
        <v>0</v>
      </c>
      <c r="Q41" s="40">
        <v>3</v>
      </c>
      <c r="R41" s="41">
        <v>3</v>
      </c>
      <c r="S41" s="40">
        <v>0</v>
      </c>
      <c r="T41" s="40"/>
      <c r="U41" s="40"/>
      <c r="V41" s="226"/>
      <c r="W41" s="226">
        <f t="shared" si="7"/>
        <v>0</v>
      </c>
      <c r="X41" s="233">
        <f t="shared" si="8"/>
        <v>0</v>
      </c>
    </row>
    <row r="42" spans="1:24" ht="25.5">
      <c r="A42" s="281"/>
      <c r="B42" s="282"/>
      <c r="C42" s="282"/>
      <c r="D42" s="282"/>
      <c r="E42" s="282"/>
      <c r="F42" s="282"/>
      <c r="G42" s="282"/>
      <c r="H42" s="282"/>
      <c r="I42" s="283"/>
      <c r="J42" s="19" t="s">
        <v>83</v>
      </c>
      <c r="K42" s="18" t="s">
        <v>201</v>
      </c>
      <c r="L42" s="16" t="s">
        <v>31</v>
      </c>
      <c r="M42" s="40">
        <f t="shared" si="6"/>
        <v>2</v>
      </c>
      <c r="N42" s="40"/>
      <c r="O42" s="40">
        <v>1</v>
      </c>
      <c r="P42" s="40">
        <v>0</v>
      </c>
      <c r="Q42" s="40">
        <v>1</v>
      </c>
      <c r="R42" s="41">
        <v>0</v>
      </c>
      <c r="S42" s="40">
        <v>1</v>
      </c>
      <c r="T42" s="40"/>
      <c r="U42" s="40"/>
      <c r="V42" s="226"/>
      <c r="W42" s="226">
        <f t="shared" si="7"/>
        <v>1</v>
      </c>
      <c r="X42" s="233">
        <f t="shared" si="8"/>
        <v>0.5</v>
      </c>
    </row>
    <row r="43" spans="1:24" ht="12.75">
      <c r="A43" s="281"/>
      <c r="B43" s="282"/>
      <c r="C43" s="282"/>
      <c r="D43" s="282"/>
      <c r="E43" s="282"/>
      <c r="F43" s="282"/>
      <c r="G43" s="282"/>
      <c r="H43" s="282"/>
      <c r="I43" s="283"/>
      <c r="J43" s="19" t="s">
        <v>72</v>
      </c>
      <c r="K43" s="18" t="s">
        <v>202</v>
      </c>
      <c r="L43" s="16" t="s">
        <v>54</v>
      </c>
      <c r="M43" s="40">
        <f t="shared" si="6"/>
        <v>9</v>
      </c>
      <c r="N43" s="40"/>
      <c r="O43" s="40">
        <v>3</v>
      </c>
      <c r="P43" s="40">
        <v>0</v>
      </c>
      <c r="Q43" s="40">
        <v>3</v>
      </c>
      <c r="R43" s="41">
        <v>3</v>
      </c>
      <c r="S43" s="40">
        <v>3</v>
      </c>
      <c r="T43" s="40"/>
      <c r="U43" s="40"/>
      <c r="V43" s="226"/>
      <c r="W43" s="226">
        <f t="shared" si="7"/>
        <v>3</v>
      </c>
      <c r="X43" s="233">
        <f t="shared" si="8"/>
        <v>0.3333333333333333</v>
      </c>
    </row>
    <row r="44" spans="1:24" ht="12.75">
      <c r="A44" s="281"/>
      <c r="B44" s="282"/>
      <c r="C44" s="282"/>
      <c r="D44" s="282"/>
      <c r="E44" s="282"/>
      <c r="F44" s="282"/>
      <c r="G44" s="282"/>
      <c r="H44" s="282"/>
      <c r="I44" s="283"/>
      <c r="J44" s="19" t="s">
        <v>84</v>
      </c>
      <c r="K44" s="18" t="s">
        <v>203</v>
      </c>
      <c r="L44" s="16" t="s">
        <v>31</v>
      </c>
      <c r="M44" s="40">
        <f t="shared" si="6"/>
        <v>5</v>
      </c>
      <c r="N44" s="40"/>
      <c r="O44" s="40">
        <v>0</v>
      </c>
      <c r="P44" s="40">
        <v>2</v>
      </c>
      <c r="Q44" s="40">
        <v>2</v>
      </c>
      <c r="R44" s="41">
        <v>1</v>
      </c>
      <c r="S44" s="40">
        <v>0</v>
      </c>
      <c r="T44" s="40"/>
      <c r="U44" s="40"/>
      <c r="V44" s="226"/>
      <c r="W44" s="226">
        <f t="shared" si="7"/>
        <v>0</v>
      </c>
      <c r="X44" s="233">
        <f t="shared" si="8"/>
        <v>0</v>
      </c>
    </row>
    <row r="45" spans="1:24" ht="25.5">
      <c r="A45" s="281"/>
      <c r="B45" s="282"/>
      <c r="C45" s="282"/>
      <c r="D45" s="282"/>
      <c r="E45" s="282"/>
      <c r="F45" s="282"/>
      <c r="G45" s="282"/>
      <c r="H45" s="282"/>
      <c r="I45" s="283"/>
      <c r="J45" s="19" t="s">
        <v>204</v>
      </c>
      <c r="K45" s="18" t="s">
        <v>205</v>
      </c>
      <c r="L45" s="16" t="s">
        <v>32</v>
      </c>
      <c r="M45" s="40">
        <f t="shared" si="6"/>
        <v>1</v>
      </c>
      <c r="N45" s="40"/>
      <c r="O45" s="40">
        <v>0</v>
      </c>
      <c r="P45" s="40">
        <v>0</v>
      </c>
      <c r="Q45" s="40">
        <v>0</v>
      </c>
      <c r="R45" s="41">
        <v>1</v>
      </c>
      <c r="S45" s="40">
        <v>0</v>
      </c>
      <c r="T45" s="40"/>
      <c r="U45" s="40"/>
      <c r="V45" s="226"/>
      <c r="W45" s="226">
        <f t="shared" si="7"/>
        <v>0</v>
      </c>
      <c r="X45" s="233">
        <f t="shared" si="8"/>
        <v>0</v>
      </c>
    </row>
    <row r="46" spans="1:24" ht="12.75">
      <c r="A46" s="281"/>
      <c r="B46" s="282"/>
      <c r="C46" s="282"/>
      <c r="D46" s="282"/>
      <c r="E46" s="282"/>
      <c r="F46" s="282"/>
      <c r="G46" s="282"/>
      <c r="H46" s="282"/>
      <c r="I46" s="283"/>
      <c r="J46" s="19" t="s">
        <v>206</v>
      </c>
      <c r="K46" s="18" t="s">
        <v>216</v>
      </c>
      <c r="L46" s="16" t="s">
        <v>32</v>
      </c>
      <c r="M46" s="40">
        <f t="shared" si="6"/>
        <v>1</v>
      </c>
      <c r="N46" s="40"/>
      <c r="O46" s="40">
        <v>0</v>
      </c>
      <c r="P46" s="40">
        <v>1</v>
      </c>
      <c r="Q46" s="40">
        <v>0</v>
      </c>
      <c r="R46" s="41">
        <v>0</v>
      </c>
      <c r="S46" s="40">
        <v>0</v>
      </c>
      <c r="T46" s="40"/>
      <c r="U46" s="40"/>
      <c r="V46" s="226"/>
      <c r="W46" s="226">
        <f t="shared" si="7"/>
        <v>0</v>
      </c>
      <c r="X46" s="233">
        <f t="shared" si="8"/>
        <v>0</v>
      </c>
    </row>
    <row r="47" spans="1:24" ht="13.5" thickBot="1">
      <c r="A47" s="284"/>
      <c r="B47" s="285"/>
      <c r="C47" s="285"/>
      <c r="D47" s="285"/>
      <c r="E47" s="285"/>
      <c r="F47" s="285"/>
      <c r="G47" s="285"/>
      <c r="H47" s="285"/>
      <c r="I47" s="286"/>
      <c r="J47" s="19" t="s">
        <v>215</v>
      </c>
      <c r="K47" s="18" t="s">
        <v>207</v>
      </c>
      <c r="L47" s="16" t="s">
        <v>32</v>
      </c>
      <c r="M47" s="40">
        <f t="shared" si="6"/>
        <v>1</v>
      </c>
      <c r="N47" s="40"/>
      <c r="O47" s="40">
        <v>0</v>
      </c>
      <c r="P47" s="40">
        <v>0</v>
      </c>
      <c r="Q47" s="40">
        <v>0</v>
      </c>
      <c r="R47" s="41">
        <v>1</v>
      </c>
      <c r="S47" s="40">
        <v>0</v>
      </c>
      <c r="T47" s="40"/>
      <c r="U47" s="40"/>
      <c r="V47" s="226"/>
      <c r="W47" s="230">
        <f t="shared" si="7"/>
        <v>0</v>
      </c>
      <c r="X47" s="235">
        <f t="shared" si="8"/>
        <v>0</v>
      </c>
    </row>
    <row r="48" spans="1:24" ht="12.75" customHeight="1" thickBot="1">
      <c r="A48" s="340" t="s">
        <v>76</v>
      </c>
      <c r="B48" s="341"/>
      <c r="C48" s="341"/>
      <c r="D48" s="341"/>
      <c r="E48" s="341"/>
      <c r="F48" s="341"/>
      <c r="G48" s="341"/>
      <c r="H48" s="341"/>
      <c r="I48" s="341"/>
      <c r="J48" s="341"/>
      <c r="K48" s="341"/>
      <c r="L48" s="341"/>
      <c r="M48" s="223">
        <f>SUM(M21:M47)</f>
        <v>172</v>
      </c>
      <c r="N48" s="48"/>
      <c r="O48" s="48">
        <f aca="true" t="shared" si="9" ref="O48:U48">SUM(O21:O47)</f>
        <v>16</v>
      </c>
      <c r="P48" s="48">
        <f t="shared" si="9"/>
        <v>14</v>
      </c>
      <c r="Q48" s="48">
        <f t="shared" si="9"/>
        <v>34</v>
      </c>
      <c r="R48" s="49">
        <f t="shared" si="9"/>
        <v>108</v>
      </c>
      <c r="S48" s="48">
        <f t="shared" si="9"/>
        <v>16</v>
      </c>
      <c r="T48" s="48">
        <f t="shared" si="9"/>
        <v>0</v>
      </c>
      <c r="U48" s="48">
        <f t="shared" si="9"/>
        <v>0</v>
      </c>
      <c r="V48" s="228"/>
      <c r="W48" s="231">
        <f t="shared" si="7"/>
        <v>16</v>
      </c>
      <c r="X48" s="236">
        <f>+W48/M48</f>
        <v>0.09302325581395349</v>
      </c>
    </row>
    <row r="49" spans="6:24" ht="12.75">
      <c r="F49" s="336"/>
      <c r="G49" s="336"/>
      <c r="H49" s="336"/>
      <c r="I49" s="336"/>
      <c r="J49" s="336"/>
      <c r="K49" s="336"/>
      <c r="L49" s="336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</row>
    <row r="50" spans="1:24" ht="15.75">
      <c r="A50" s="276"/>
      <c r="B50" s="276"/>
      <c r="C50" s="276"/>
      <c r="D50" s="276"/>
      <c r="E50" s="276"/>
      <c r="F50" s="276"/>
      <c r="G50" s="276"/>
      <c r="H50" s="276"/>
      <c r="I50" s="276"/>
      <c r="J50" s="276"/>
      <c r="K50" s="276"/>
      <c r="L50" s="276"/>
      <c r="M50" s="276"/>
      <c r="N50" s="276"/>
      <c r="O50" s="276"/>
      <c r="P50" s="276"/>
      <c r="Q50" s="276"/>
      <c r="R50" s="276"/>
      <c r="S50" s="276"/>
      <c r="T50" s="276"/>
      <c r="U50" s="276"/>
      <c r="V50" s="276"/>
      <c r="W50" s="276"/>
      <c r="X50" s="276"/>
    </row>
    <row r="52" ht="12.75">
      <c r="W52" s="232"/>
    </row>
  </sheetData>
  <sheetProtection/>
  <mergeCells count="77">
    <mergeCell ref="A2:X2"/>
    <mergeCell ref="A4:X4"/>
    <mergeCell ref="L5:M5"/>
    <mergeCell ref="A6:K6"/>
    <mergeCell ref="A7:X7"/>
    <mergeCell ref="A27:G27"/>
    <mergeCell ref="A8:B9"/>
    <mergeCell ref="C8:J9"/>
    <mergeCell ref="K8:K10"/>
    <mergeCell ref="L8:L10"/>
    <mergeCell ref="M8:X8"/>
    <mergeCell ref="M9:M10"/>
    <mergeCell ref="N9:N10"/>
    <mergeCell ref="A11:J11"/>
    <mergeCell ref="B12:J12"/>
    <mergeCell ref="A13:B13"/>
    <mergeCell ref="C13:J13"/>
    <mergeCell ref="A14:C14"/>
    <mergeCell ref="D14:J14"/>
    <mergeCell ref="A15:C15"/>
    <mergeCell ref="D15:J15"/>
    <mergeCell ref="A16:D16"/>
    <mergeCell ref="E16:J16"/>
    <mergeCell ref="A17:E17"/>
    <mergeCell ref="F17:J17"/>
    <mergeCell ref="E23:I23"/>
    <mergeCell ref="A18:F18"/>
    <mergeCell ref="G18:J18"/>
    <mergeCell ref="A19:G19"/>
    <mergeCell ref="I19:J19"/>
    <mergeCell ref="A20:H20"/>
    <mergeCell ref="J20:X20"/>
    <mergeCell ref="A24:E24"/>
    <mergeCell ref="F24:I24"/>
    <mergeCell ref="A25:I25"/>
    <mergeCell ref="A26:F26"/>
    <mergeCell ref="G26:I26"/>
    <mergeCell ref="A21:B21"/>
    <mergeCell ref="C21:I21"/>
    <mergeCell ref="A22:C22"/>
    <mergeCell ref="D22:I22"/>
    <mergeCell ref="A23:D23"/>
    <mergeCell ref="A28:H28"/>
    <mergeCell ref="J28:X28"/>
    <mergeCell ref="A29:I31"/>
    <mergeCell ref="A32:B32"/>
    <mergeCell ref="C32:I32"/>
    <mergeCell ref="A33:C33"/>
    <mergeCell ref="D33:I33"/>
    <mergeCell ref="A39:I39"/>
    <mergeCell ref="A40:I40"/>
    <mergeCell ref="A34:D34"/>
    <mergeCell ref="E34:I34"/>
    <mergeCell ref="A35:E35"/>
    <mergeCell ref="F35:I35"/>
    <mergeCell ref="A36:F36"/>
    <mergeCell ref="G36:I36"/>
    <mergeCell ref="L6:X6"/>
    <mergeCell ref="H27:I27"/>
    <mergeCell ref="A41:I41"/>
    <mergeCell ref="A42:I42"/>
    <mergeCell ref="A43:I43"/>
    <mergeCell ref="A44:I44"/>
    <mergeCell ref="A37:G37"/>
    <mergeCell ref="H37:I37"/>
    <mergeCell ref="A38:H38"/>
    <mergeCell ref="J38:X38"/>
    <mergeCell ref="A47:I47"/>
    <mergeCell ref="A48:L48"/>
    <mergeCell ref="F49:L49"/>
    <mergeCell ref="A50:X50"/>
    <mergeCell ref="O9:R9"/>
    <mergeCell ref="S9:V9"/>
    <mergeCell ref="W9:W10"/>
    <mergeCell ref="X9:X10"/>
    <mergeCell ref="A45:I45"/>
    <mergeCell ref="A46:I46"/>
  </mergeCells>
  <printOptions/>
  <pageMargins left="0.7086614173228347" right="0.7086614173228347" top="0.7480314960629921" bottom="0.7480314960629921" header="0.31496062992125984" footer="0.31496062992125984"/>
  <pageSetup orientation="landscape" scale="55" r:id="rId2"/>
  <ignoredErrors>
    <ignoredError sqref="W21:W27 M21:M27 W29:W37 M29:M37 W39:W47" formulaRange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2"/>
  <sheetViews>
    <sheetView zoomScalePageLayoutView="0" workbookViewId="0" topLeftCell="A25">
      <selection activeCell="M58" sqref="M58"/>
    </sheetView>
  </sheetViews>
  <sheetFormatPr defaultColWidth="4.00390625" defaultRowHeight="12.75"/>
  <cols>
    <col min="1" max="1" width="13.140625" style="9" customWidth="1"/>
    <col min="2" max="2" width="3.140625" style="9" bestFit="1" customWidth="1"/>
    <col min="3" max="3" width="3.28125" style="9" bestFit="1" customWidth="1"/>
    <col min="4" max="4" width="3.8515625" style="9" bestFit="1" customWidth="1"/>
    <col min="5" max="5" width="4.7109375" style="9" bestFit="1" customWidth="1"/>
    <col min="6" max="6" width="2.8515625" style="9" bestFit="1" customWidth="1"/>
    <col min="7" max="7" width="5.8515625" style="9" customWidth="1"/>
    <col min="8" max="8" width="6.28125" style="9" bestFit="1" customWidth="1"/>
    <col min="9" max="9" width="3.28125" style="9" bestFit="1" customWidth="1"/>
    <col min="10" max="10" width="4.7109375" style="9" bestFit="1" customWidth="1"/>
    <col min="11" max="11" width="74.57421875" style="10" customWidth="1"/>
    <col min="12" max="12" width="12.8515625" style="4" customWidth="1"/>
    <col min="13" max="13" width="13.00390625" style="50" bestFit="1" customWidth="1"/>
    <col min="14" max="14" width="11.28125" style="224" customWidth="1"/>
    <col min="15" max="15" width="3.421875" style="51" bestFit="1" customWidth="1"/>
    <col min="16" max="16" width="8.421875" style="51" bestFit="1" customWidth="1"/>
    <col min="17" max="17" width="9.57421875" style="51" bestFit="1" customWidth="1"/>
    <col min="18" max="18" width="10.28125" style="51" bestFit="1" customWidth="1"/>
    <col min="19" max="19" width="9.57421875" style="51" bestFit="1" customWidth="1"/>
    <col min="20" max="21" width="3.28125" style="51" bestFit="1" customWidth="1"/>
    <col min="22" max="22" width="3.28125" style="51" customWidth="1"/>
    <col min="23" max="23" width="10.28125" style="51" bestFit="1" customWidth="1"/>
    <col min="24" max="24" width="11.8515625" style="275" customWidth="1"/>
    <col min="25" max="255" width="11.421875" style="4" customWidth="1"/>
    <col min="256" max="16384" width="4.00390625" style="4" customWidth="1"/>
  </cols>
  <sheetData>
    <row r="1" spans="1:24" ht="13.5" thickTop="1">
      <c r="A1" s="36"/>
      <c r="B1" s="2"/>
      <c r="C1" s="2"/>
      <c r="D1" s="2"/>
      <c r="E1" s="2"/>
      <c r="F1" s="2"/>
      <c r="G1" s="2"/>
      <c r="H1" s="2"/>
      <c r="I1" s="2"/>
      <c r="J1" s="2"/>
      <c r="K1" s="3"/>
      <c r="L1" s="1"/>
      <c r="M1" s="214"/>
      <c r="N1" s="215"/>
      <c r="O1" s="44"/>
      <c r="P1" s="44"/>
      <c r="Q1" s="44"/>
      <c r="R1" s="44"/>
      <c r="S1" s="44"/>
      <c r="T1" s="44"/>
      <c r="U1" s="44"/>
      <c r="V1" s="44"/>
      <c r="W1" s="44"/>
      <c r="X1" s="268"/>
    </row>
    <row r="2" spans="1:24" ht="12.75">
      <c r="A2" s="328" t="s">
        <v>1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</row>
    <row r="3" spans="1:24" ht="12.75">
      <c r="A3" s="37"/>
      <c r="B3" s="6"/>
      <c r="C3" s="6"/>
      <c r="D3" s="6"/>
      <c r="E3" s="6"/>
      <c r="F3" s="6"/>
      <c r="G3" s="6"/>
      <c r="H3" s="6"/>
      <c r="I3" s="6"/>
      <c r="J3" s="6"/>
      <c r="K3" s="7"/>
      <c r="L3" s="5"/>
      <c r="M3" s="216"/>
      <c r="N3" s="217"/>
      <c r="O3" s="45"/>
      <c r="P3" s="45"/>
      <c r="Q3" s="45"/>
      <c r="R3" s="45"/>
      <c r="S3" s="45"/>
      <c r="T3" s="45"/>
      <c r="U3" s="45"/>
      <c r="V3" s="45"/>
      <c r="W3" s="45"/>
      <c r="X3" s="269"/>
    </row>
    <row r="4" spans="1:24" ht="12.75">
      <c r="A4" s="328" t="s">
        <v>36</v>
      </c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29"/>
      <c r="P4" s="329"/>
      <c r="Q4" s="329"/>
      <c r="R4" s="329"/>
      <c r="S4" s="329"/>
      <c r="T4" s="329"/>
      <c r="U4" s="329"/>
      <c r="V4" s="329"/>
      <c r="W4" s="329"/>
      <c r="X4" s="329"/>
    </row>
    <row r="5" spans="1:24" ht="13.5" customHeight="1" thickBot="1">
      <c r="A5" s="38"/>
      <c r="B5" s="8"/>
      <c r="C5" s="8"/>
      <c r="D5" s="8"/>
      <c r="E5" s="8"/>
      <c r="F5" s="8"/>
      <c r="G5" s="8"/>
      <c r="H5" s="8"/>
      <c r="I5" s="8"/>
      <c r="J5" s="8"/>
      <c r="K5" s="7"/>
      <c r="L5" s="329"/>
      <c r="M5" s="329"/>
      <c r="N5" s="218"/>
      <c r="O5" s="45"/>
      <c r="P5" s="45"/>
      <c r="Q5" s="45"/>
      <c r="R5" s="45"/>
      <c r="S5" s="45"/>
      <c r="T5" s="45"/>
      <c r="U5" s="45"/>
      <c r="V5" s="45"/>
      <c r="W5" s="45"/>
      <c r="X5" s="269"/>
    </row>
    <row r="6" spans="1:24" ht="12.75" customHeight="1">
      <c r="A6" s="330" t="s">
        <v>2</v>
      </c>
      <c r="B6" s="331"/>
      <c r="C6" s="331"/>
      <c r="D6" s="331"/>
      <c r="E6" s="331"/>
      <c r="F6" s="331"/>
      <c r="G6" s="331"/>
      <c r="H6" s="331"/>
      <c r="I6" s="331"/>
      <c r="J6" s="331"/>
      <c r="K6" s="331"/>
      <c r="L6" s="381" t="s">
        <v>241</v>
      </c>
      <c r="M6" s="382"/>
      <c r="N6" s="382"/>
      <c r="O6" s="382"/>
      <c r="P6" s="382"/>
      <c r="Q6" s="382"/>
      <c r="R6" s="382"/>
      <c r="S6" s="382"/>
      <c r="T6" s="382"/>
      <c r="U6" s="382"/>
      <c r="V6" s="382"/>
      <c r="W6" s="382"/>
      <c r="X6" s="383"/>
    </row>
    <row r="7" spans="1:24" ht="12.75" customHeight="1">
      <c r="A7" s="287" t="s">
        <v>35</v>
      </c>
      <c r="B7" s="288"/>
      <c r="C7" s="288"/>
      <c r="D7" s="288"/>
      <c r="E7" s="288"/>
      <c r="F7" s="288"/>
      <c r="G7" s="288"/>
      <c r="H7" s="288"/>
      <c r="I7" s="288"/>
      <c r="J7" s="288"/>
      <c r="K7" s="288"/>
      <c r="L7" s="288"/>
      <c r="M7" s="288"/>
      <c r="N7" s="288"/>
      <c r="O7" s="288"/>
      <c r="P7" s="288"/>
      <c r="Q7" s="288"/>
      <c r="R7" s="288"/>
      <c r="S7" s="288"/>
      <c r="T7" s="288"/>
      <c r="U7" s="288"/>
      <c r="V7" s="288"/>
      <c r="W7" s="288"/>
      <c r="X7" s="289"/>
    </row>
    <row r="8" spans="1:24" ht="13.5" customHeight="1">
      <c r="A8" s="326" t="s">
        <v>38</v>
      </c>
      <c r="B8" s="327"/>
      <c r="C8" s="300" t="s">
        <v>4</v>
      </c>
      <c r="D8" s="300"/>
      <c r="E8" s="300"/>
      <c r="F8" s="300"/>
      <c r="G8" s="300"/>
      <c r="H8" s="300"/>
      <c r="I8" s="300"/>
      <c r="J8" s="300"/>
      <c r="K8" s="335" t="s">
        <v>5</v>
      </c>
      <c r="L8" s="300" t="s">
        <v>6</v>
      </c>
      <c r="M8" s="300"/>
      <c r="N8" s="300"/>
      <c r="O8" s="300"/>
      <c r="P8" s="300"/>
      <c r="Q8" s="300"/>
      <c r="R8" s="300"/>
      <c r="S8" s="300"/>
      <c r="T8" s="300"/>
      <c r="U8" s="300"/>
      <c r="V8" s="396"/>
      <c r="W8" s="396"/>
      <c r="X8" s="397"/>
    </row>
    <row r="9" spans="1:24" ht="12.75" customHeight="1">
      <c r="A9" s="326"/>
      <c r="B9" s="327"/>
      <c r="C9" s="300"/>
      <c r="D9" s="300"/>
      <c r="E9" s="300"/>
      <c r="F9" s="300"/>
      <c r="G9" s="300"/>
      <c r="H9" s="300"/>
      <c r="I9" s="300"/>
      <c r="J9" s="300"/>
      <c r="K9" s="335"/>
      <c r="L9" s="300"/>
      <c r="M9" s="387" t="s">
        <v>7</v>
      </c>
      <c r="N9" s="388" t="s">
        <v>8</v>
      </c>
      <c r="O9" s="323" t="s">
        <v>9</v>
      </c>
      <c r="P9" s="324"/>
      <c r="Q9" s="324"/>
      <c r="R9" s="325"/>
      <c r="S9" s="379" t="s">
        <v>238</v>
      </c>
      <c r="T9" s="324"/>
      <c r="U9" s="324"/>
      <c r="V9" s="324"/>
      <c r="W9" s="380" t="s">
        <v>239</v>
      </c>
      <c r="X9" s="395" t="s">
        <v>240</v>
      </c>
    </row>
    <row r="10" spans="1:24" ht="25.5">
      <c r="A10" s="39" t="s">
        <v>10</v>
      </c>
      <c r="B10" s="13" t="s">
        <v>11</v>
      </c>
      <c r="C10" s="13" t="s">
        <v>12</v>
      </c>
      <c r="D10" s="13" t="s">
        <v>13</v>
      </c>
      <c r="E10" s="13" t="s">
        <v>14</v>
      </c>
      <c r="F10" s="13" t="s">
        <v>15</v>
      </c>
      <c r="G10" s="13" t="s">
        <v>16</v>
      </c>
      <c r="H10" s="13" t="s">
        <v>41</v>
      </c>
      <c r="I10" s="13" t="s">
        <v>17</v>
      </c>
      <c r="J10" s="13" t="s">
        <v>39</v>
      </c>
      <c r="K10" s="335"/>
      <c r="L10" s="300"/>
      <c r="M10" s="387"/>
      <c r="N10" s="388"/>
      <c r="O10" s="46" t="s">
        <v>18</v>
      </c>
      <c r="P10" s="46" t="s">
        <v>19</v>
      </c>
      <c r="Q10" s="46" t="s">
        <v>20</v>
      </c>
      <c r="R10" s="47" t="s">
        <v>21</v>
      </c>
      <c r="S10" s="46" t="s">
        <v>18</v>
      </c>
      <c r="T10" s="46" t="s">
        <v>19</v>
      </c>
      <c r="U10" s="46" t="s">
        <v>20</v>
      </c>
      <c r="V10" s="206" t="s">
        <v>21</v>
      </c>
      <c r="W10" s="380"/>
      <c r="X10" s="395"/>
    </row>
    <row r="11" spans="1:24" ht="12.75">
      <c r="A11" s="313"/>
      <c r="B11" s="314"/>
      <c r="C11" s="314"/>
      <c r="D11" s="314"/>
      <c r="E11" s="314"/>
      <c r="F11" s="314"/>
      <c r="G11" s="314"/>
      <c r="H11" s="314"/>
      <c r="I11" s="314"/>
      <c r="J11" s="315"/>
      <c r="K11" s="11" t="s">
        <v>243</v>
      </c>
      <c r="L11" s="12"/>
      <c r="M11" s="247">
        <v>5453608</v>
      </c>
      <c r="N11" s="247">
        <v>5453608</v>
      </c>
      <c r="O11" s="248"/>
      <c r="P11" s="248"/>
      <c r="Q11" s="248"/>
      <c r="R11" s="249"/>
      <c r="S11" s="248">
        <v>1332371.62</v>
      </c>
      <c r="T11" s="248"/>
      <c r="U11" s="248"/>
      <c r="V11" s="250"/>
      <c r="W11" s="250">
        <v>1332371.62</v>
      </c>
      <c r="X11" s="270">
        <f>+W11/N11</f>
        <v>0.24431011909913586</v>
      </c>
    </row>
    <row r="12" spans="1:24" ht="12.75">
      <c r="A12" s="21" t="s">
        <v>22</v>
      </c>
      <c r="B12" s="290"/>
      <c r="C12" s="282"/>
      <c r="D12" s="282"/>
      <c r="E12" s="282"/>
      <c r="F12" s="282"/>
      <c r="G12" s="282"/>
      <c r="H12" s="282"/>
      <c r="I12" s="282"/>
      <c r="J12" s="283"/>
      <c r="K12" s="15" t="s">
        <v>23</v>
      </c>
      <c r="L12" s="12"/>
      <c r="M12" s="219"/>
      <c r="N12" s="13"/>
      <c r="O12" s="42"/>
      <c r="P12" s="42"/>
      <c r="Q12" s="42"/>
      <c r="R12" s="43"/>
      <c r="S12" s="42"/>
      <c r="T12" s="42"/>
      <c r="U12" s="42"/>
      <c r="V12" s="225"/>
      <c r="W12" s="225"/>
      <c r="X12" s="270"/>
    </row>
    <row r="13" spans="1:24" ht="12.75">
      <c r="A13" s="279">
        <v>93</v>
      </c>
      <c r="B13" s="278"/>
      <c r="C13" s="316"/>
      <c r="D13" s="317"/>
      <c r="E13" s="317"/>
      <c r="F13" s="317"/>
      <c r="G13" s="317"/>
      <c r="H13" s="317"/>
      <c r="I13" s="317"/>
      <c r="J13" s="318"/>
      <c r="K13" s="15" t="s">
        <v>0</v>
      </c>
      <c r="L13" s="12"/>
      <c r="M13" s="219"/>
      <c r="N13" s="13"/>
      <c r="O13" s="42"/>
      <c r="P13" s="42"/>
      <c r="Q13" s="42"/>
      <c r="R13" s="43"/>
      <c r="S13" s="42"/>
      <c r="T13" s="42"/>
      <c r="U13" s="42"/>
      <c r="V13" s="225"/>
      <c r="W13" s="225"/>
      <c r="X13" s="270"/>
    </row>
    <row r="14" spans="1:24" ht="12.75">
      <c r="A14" s="279">
        <v>3</v>
      </c>
      <c r="B14" s="280"/>
      <c r="C14" s="278"/>
      <c r="D14" s="301"/>
      <c r="E14" s="302"/>
      <c r="F14" s="302"/>
      <c r="G14" s="302"/>
      <c r="H14" s="302"/>
      <c r="I14" s="302"/>
      <c r="J14" s="303"/>
      <c r="K14" s="15" t="s">
        <v>24</v>
      </c>
      <c r="L14" s="12"/>
      <c r="M14" s="219"/>
      <c r="N14" s="13"/>
      <c r="O14" s="42"/>
      <c r="P14" s="42"/>
      <c r="Q14" s="42"/>
      <c r="R14" s="43"/>
      <c r="S14" s="42"/>
      <c r="T14" s="42"/>
      <c r="U14" s="42"/>
      <c r="V14" s="225"/>
      <c r="W14" s="225"/>
      <c r="X14" s="270"/>
    </row>
    <row r="15" spans="1:24" ht="12.75">
      <c r="A15" s="281"/>
      <c r="B15" s="282"/>
      <c r="C15" s="283"/>
      <c r="D15" s="294">
        <v>3.8</v>
      </c>
      <c r="E15" s="295"/>
      <c r="F15" s="295"/>
      <c r="G15" s="295"/>
      <c r="H15" s="295"/>
      <c r="I15" s="295"/>
      <c r="J15" s="296"/>
      <c r="K15" s="15" t="s">
        <v>25</v>
      </c>
      <c r="L15" s="12"/>
      <c r="M15" s="219"/>
      <c r="N15" s="13"/>
      <c r="O15" s="42"/>
      <c r="P15" s="42"/>
      <c r="Q15" s="42"/>
      <c r="R15" s="43"/>
      <c r="S15" s="42"/>
      <c r="T15" s="42"/>
      <c r="U15" s="42"/>
      <c r="V15" s="225"/>
      <c r="W15" s="225"/>
      <c r="X15" s="270"/>
    </row>
    <row r="16" spans="1:24" ht="12.75">
      <c r="A16" s="281"/>
      <c r="B16" s="282"/>
      <c r="C16" s="282"/>
      <c r="D16" s="283"/>
      <c r="E16" s="297" t="s">
        <v>22</v>
      </c>
      <c r="F16" s="298"/>
      <c r="G16" s="298"/>
      <c r="H16" s="298"/>
      <c r="I16" s="298"/>
      <c r="J16" s="299"/>
      <c r="K16" s="15" t="s">
        <v>26</v>
      </c>
      <c r="L16" s="12"/>
      <c r="M16" s="219"/>
      <c r="N16" s="13"/>
      <c r="O16" s="42"/>
      <c r="P16" s="42"/>
      <c r="Q16" s="42"/>
      <c r="R16" s="43"/>
      <c r="S16" s="42"/>
      <c r="T16" s="42"/>
      <c r="U16" s="42"/>
      <c r="V16" s="225"/>
      <c r="W16" s="225"/>
      <c r="X16" s="270"/>
    </row>
    <row r="17" spans="1:24" ht="12.75">
      <c r="A17" s="281"/>
      <c r="B17" s="282"/>
      <c r="C17" s="282"/>
      <c r="D17" s="282"/>
      <c r="E17" s="283"/>
      <c r="F17" s="291" t="s">
        <v>27</v>
      </c>
      <c r="G17" s="292"/>
      <c r="H17" s="292"/>
      <c r="I17" s="292"/>
      <c r="J17" s="293"/>
      <c r="K17" s="15" t="s">
        <v>28</v>
      </c>
      <c r="L17" s="12"/>
      <c r="M17" s="219"/>
      <c r="N17" s="13"/>
      <c r="O17" s="42"/>
      <c r="P17" s="42"/>
      <c r="Q17" s="42"/>
      <c r="R17" s="43"/>
      <c r="S17" s="42"/>
      <c r="T17" s="42"/>
      <c r="U17" s="42"/>
      <c r="V17" s="225"/>
      <c r="W17" s="225"/>
      <c r="X17" s="270"/>
    </row>
    <row r="18" spans="1:24" ht="12.75">
      <c r="A18" s="281"/>
      <c r="B18" s="282"/>
      <c r="C18" s="282"/>
      <c r="D18" s="282"/>
      <c r="E18" s="282"/>
      <c r="F18" s="283"/>
      <c r="G18" s="291">
        <v>51</v>
      </c>
      <c r="H18" s="292"/>
      <c r="I18" s="292"/>
      <c r="J18" s="293"/>
      <c r="K18" s="15" t="s">
        <v>40</v>
      </c>
      <c r="L18" s="12"/>
      <c r="M18" s="219"/>
      <c r="N18" s="13"/>
      <c r="O18" s="42"/>
      <c r="P18" s="42"/>
      <c r="Q18" s="42"/>
      <c r="R18" s="43"/>
      <c r="S18" s="42"/>
      <c r="T18" s="42"/>
      <c r="U18" s="42"/>
      <c r="V18" s="225"/>
      <c r="W18" s="225"/>
      <c r="X18" s="270"/>
    </row>
    <row r="19" spans="1:24" ht="12.75">
      <c r="A19" s="281"/>
      <c r="B19" s="282"/>
      <c r="C19" s="282"/>
      <c r="D19" s="282"/>
      <c r="E19" s="282"/>
      <c r="F19" s="282"/>
      <c r="G19" s="283"/>
      <c r="H19" s="14" t="s">
        <v>22</v>
      </c>
      <c r="I19" s="290"/>
      <c r="J19" s="283"/>
      <c r="K19" s="15" t="s">
        <v>29</v>
      </c>
      <c r="L19" s="12"/>
      <c r="M19" s="219"/>
      <c r="N19" s="13"/>
      <c r="O19" s="42"/>
      <c r="P19" s="42"/>
      <c r="Q19" s="42"/>
      <c r="R19" s="43"/>
      <c r="S19" s="42"/>
      <c r="T19" s="42"/>
      <c r="U19" s="42"/>
      <c r="V19" s="225"/>
      <c r="W19" s="225"/>
      <c r="X19" s="270"/>
    </row>
    <row r="20" spans="1:24" ht="12.75" customHeight="1">
      <c r="A20" s="281"/>
      <c r="B20" s="282"/>
      <c r="C20" s="282"/>
      <c r="D20" s="282"/>
      <c r="E20" s="282"/>
      <c r="F20" s="282"/>
      <c r="G20" s="282"/>
      <c r="H20" s="283"/>
      <c r="I20" s="14" t="s">
        <v>73</v>
      </c>
      <c r="J20" s="251" t="s">
        <v>42</v>
      </c>
      <c r="K20" s="252"/>
      <c r="L20" s="252"/>
      <c r="M20" s="252"/>
      <c r="N20" s="252"/>
      <c r="O20" s="252"/>
      <c r="P20" s="252"/>
      <c r="Q20" s="252"/>
      <c r="R20" s="252"/>
      <c r="S20" s="252"/>
      <c r="T20" s="252"/>
      <c r="U20" s="252"/>
      <c r="V20" s="252"/>
      <c r="W20" s="252"/>
      <c r="X20" s="253"/>
    </row>
    <row r="21" spans="1:24" ht="25.5">
      <c r="A21" s="277">
        <v>93</v>
      </c>
      <c r="B21" s="278"/>
      <c r="C21" s="301"/>
      <c r="D21" s="302"/>
      <c r="E21" s="302"/>
      <c r="F21" s="302"/>
      <c r="G21" s="302"/>
      <c r="H21" s="302"/>
      <c r="I21" s="303"/>
      <c r="J21" s="19" t="s">
        <v>43</v>
      </c>
      <c r="K21" s="18" t="s">
        <v>44</v>
      </c>
      <c r="L21" s="16" t="s">
        <v>32</v>
      </c>
      <c r="M21" s="229">
        <v>0</v>
      </c>
      <c r="N21" s="229">
        <v>0</v>
      </c>
      <c r="O21" s="40"/>
      <c r="P21" s="40"/>
      <c r="Q21" s="40"/>
      <c r="R21" s="41"/>
      <c r="S21" s="40"/>
      <c r="T21" s="40"/>
      <c r="U21" s="40"/>
      <c r="V21" s="226"/>
      <c r="W21" s="226">
        <f>SUM(S21:V21)</f>
        <v>0</v>
      </c>
      <c r="X21" s="271"/>
    </row>
    <row r="22" spans="1:24" ht="25.5">
      <c r="A22" s="279" t="s">
        <v>85</v>
      </c>
      <c r="B22" s="280"/>
      <c r="C22" s="278"/>
      <c r="D22" s="290"/>
      <c r="E22" s="282"/>
      <c r="F22" s="282"/>
      <c r="G22" s="282"/>
      <c r="H22" s="282"/>
      <c r="I22" s="283"/>
      <c r="J22" s="17" t="s">
        <v>45</v>
      </c>
      <c r="K22" s="18" t="s">
        <v>46</v>
      </c>
      <c r="L22" s="16" t="s">
        <v>47</v>
      </c>
      <c r="M22" s="229">
        <v>0</v>
      </c>
      <c r="N22" s="229">
        <v>0</v>
      </c>
      <c r="O22" s="40"/>
      <c r="P22" s="40"/>
      <c r="Q22" s="40"/>
      <c r="R22" s="41"/>
      <c r="S22" s="40"/>
      <c r="T22" s="40"/>
      <c r="U22" s="40"/>
      <c r="V22" s="226"/>
      <c r="W22" s="226">
        <f aca="true" t="shared" si="0" ref="W22:W27">SUM(S22:V22)</f>
        <v>0</v>
      </c>
      <c r="X22" s="271"/>
    </row>
    <row r="23" spans="1:24" ht="12.75">
      <c r="A23" s="279">
        <v>3.8</v>
      </c>
      <c r="B23" s="280"/>
      <c r="C23" s="280"/>
      <c r="D23" s="278"/>
      <c r="E23" s="301"/>
      <c r="F23" s="302"/>
      <c r="G23" s="302"/>
      <c r="H23" s="302"/>
      <c r="I23" s="303"/>
      <c r="J23" s="17" t="s">
        <v>49</v>
      </c>
      <c r="K23" s="18" t="s">
        <v>48</v>
      </c>
      <c r="L23" s="16" t="s">
        <v>32</v>
      </c>
      <c r="M23" s="229">
        <v>0</v>
      </c>
      <c r="N23" s="229">
        <v>0</v>
      </c>
      <c r="O23" s="40"/>
      <c r="P23" s="40"/>
      <c r="Q23" s="40"/>
      <c r="R23" s="41"/>
      <c r="S23" s="40"/>
      <c r="T23" s="40"/>
      <c r="U23" s="40"/>
      <c r="V23" s="226"/>
      <c r="W23" s="226">
        <f t="shared" si="0"/>
        <v>0</v>
      </c>
      <c r="X23" s="271"/>
    </row>
    <row r="24" spans="1:24" ht="12.75">
      <c r="A24" s="279">
        <v>1</v>
      </c>
      <c r="B24" s="280"/>
      <c r="C24" s="280"/>
      <c r="D24" s="280"/>
      <c r="E24" s="278"/>
      <c r="F24" s="301"/>
      <c r="G24" s="302"/>
      <c r="H24" s="302"/>
      <c r="I24" s="303"/>
      <c r="J24" s="17" t="s">
        <v>50</v>
      </c>
      <c r="K24" s="18" t="s">
        <v>75</v>
      </c>
      <c r="L24" s="16" t="s">
        <v>32</v>
      </c>
      <c r="M24" s="229">
        <v>500000</v>
      </c>
      <c r="N24" s="229">
        <v>500000</v>
      </c>
      <c r="O24" s="40"/>
      <c r="P24" s="40"/>
      <c r="Q24" s="40">
        <v>500000</v>
      </c>
      <c r="R24" s="41"/>
      <c r="S24" s="40"/>
      <c r="T24" s="40"/>
      <c r="U24" s="40"/>
      <c r="V24" s="226"/>
      <c r="W24" s="226">
        <f t="shared" si="0"/>
        <v>0</v>
      </c>
      <c r="X24" s="271">
        <f>+W24/N24</f>
        <v>0</v>
      </c>
    </row>
    <row r="25" spans="1:24" ht="12.75">
      <c r="A25" s="281"/>
      <c r="B25" s="282"/>
      <c r="C25" s="282"/>
      <c r="D25" s="282"/>
      <c r="E25" s="282"/>
      <c r="F25" s="282"/>
      <c r="G25" s="282"/>
      <c r="H25" s="282"/>
      <c r="I25" s="283"/>
      <c r="J25" s="17" t="s">
        <v>51</v>
      </c>
      <c r="K25" s="18" t="s">
        <v>78</v>
      </c>
      <c r="L25" s="16" t="s">
        <v>30</v>
      </c>
      <c r="M25" s="229"/>
      <c r="N25" s="229"/>
      <c r="O25" s="40"/>
      <c r="P25" s="40"/>
      <c r="Q25" s="40"/>
      <c r="R25" s="41"/>
      <c r="S25" s="40"/>
      <c r="T25" s="40"/>
      <c r="U25" s="40"/>
      <c r="V25" s="226"/>
      <c r="W25" s="226">
        <f t="shared" si="0"/>
        <v>0</v>
      </c>
      <c r="X25" s="271"/>
    </row>
    <row r="26" spans="1:24" ht="25.5">
      <c r="A26" s="279" t="s">
        <v>27</v>
      </c>
      <c r="B26" s="280"/>
      <c r="C26" s="280"/>
      <c r="D26" s="280"/>
      <c r="E26" s="280"/>
      <c r="F26" s="278"/>
      <c r="G26" s="301"/>
      <c r="H26" s="302"/>
      <c r="I26" s="303"/>
      <c r="J26" s="17" t="s">
        <v>52</v>
      </c>
      <c r="K26" s="18" t="s">
        <v>33</v>
      </c>
      <c r="L26" s="16" t="s">
        <v>31</v>
      </c>
      <c r="M26" s="229">
        <v>0</v>
      </c>
      <c r="N26" s="229">
        <v>0</v>
      </c>
      <c r="O26" s="40"/>
      <c r="P26" s="40"/>
      <c r="Q26" s="40"/>
      <c r="R26" s="41"/>
      <c r="S26" s="40"/>
      <c r="T26" s="40"/>
      <c r="U26" s="40"/>
      <c r="V26" s="226"/>
      <c r="W26" s="226">
        <f t="shared" si="0"/>
        <v>0</v>
      </c>
      <c r="X26" s="271"/>
    </row>
    <row r="27" spans="1:24" ht="12.75">
      <c r="A27" s="279">
        <v>51</v>
      </c>
      <c r="B27" s="280"/>
      <c r="C27" s="280"/>
      <c r="D27" s="280"/>
      <c r="E27" s="280"/>
      <c r="F27" s="280"/>
      <c r="G27" s="278"/>
      <c r="H27" s="301"/>
      <c r="I27" s="303"/>
      <c r="J27" s="17" t="s">
        <v>79</v>
      </c>
      <c r="K27" s="18" t="s">
        <v>34</v>
      </c>
      <c r="L27" s="16" t="s">
        <v>31</v>
      </c>
      <c r="M27" s="229">
        <v>0</v>
      </c>
      <c r="N27" s="229">
        <v>0</v>
      </c>
      <c r="O27" s="40"/>
      <c r="P27" s="40"/>
      <c r="Q27" s="40"/>
      <c r="R27" s="41"/>
      <c r="S27" s="40"/>
      <c r="T27" s="40"/>
      <c r="U27" s="40"/>
      <c r="V27" s="226"/>
      <c r="W27" s="226">
        <f t="shared" si="0"/>
        <v>0</v>
      </c>
      <c r="X27" s="271"/>
    </row>
    <row r="28" spans="1:24" ht="12.75" customHeight="1">
      <c r="A28" s="279" t="s">
        <v>22</v>
      </c>
      <c r="B28" s="280"/>
      <c r="C28" s="280"/>
      <c r="D28" s="280"/>
      <c r="E28" s="280"/>
      <c r="F28" s="280"/>
      <c r="G28" s="280"/>
      <c r="H28" s="278"/>
      <c r="I28" s="14" t="s">
        <v>74</v>
      </c>
      <c r="J28" s="316" t="s">
        <v>87</v>
      </c>
      <c r="K28" s="317"/>
      <c r="L28" s="252"/>
      <c r="M28" s="252"/>
      <c r="N28" s="252"/>
      <c r="O28" s="252"/>
      <c r="P28" s="252"/>
      <c r="Q28" s="252"/>
      <c r="R28" s="252"/>
      <c r="S28" s="252"/>
      <c r="T28" s="252"/>
      <c r="U28" s="252"/>
      <c r="V28" s="252"/>
      <c r="W28" s="252"/>
      <c r="X28" s="253"/>
    </row>
    <row r="29" spans="1:24" ht="12.75">
      <c r="A29" s="304"/>
      <c r="B29" s="305"/>
      <c r="C29" s="305"/>
      <c r="D29" s="305"/>
      <c r="E29" s="305"/>
      <c r="F29" s="305"/>
      <c r="G29" s="305"/>
      <c r="H29" s="305"/>
      <c r="I29" s="306"/>
      <c r="J29" s="17" t="s">
        <v>62</v>
      </c>
      <c r="K29" s="18" t="s">
        <v>56</v>
      </c>
      <c r="L29" s="16" t="s">
        <v>30</v>
      </c>
      <c r="M29" s="246">
        <v>200000</v>
      </c>
      <c r="N29" s="246">
        <v>200000</v>
      </c>
      <c r="O29" s="237"/>
      <c r="P29" s="237"/>
      <c r="Q29" s="237"/>
      <c r="R29" s="234">
        <v>200000</v>
      </c>
      <c r="S29" s="237"/>
      <c r="T29" s="237"/>
      <c r="U29" s="237"/>
      <c r="V29" s="238"/>
      <c r="W29" s="238"/>
      <c r="X29" s="271">
        <f>+W29/N29</f>
        <v>0</v>
      </c>
    </row>
    <row r="30" spans="1:24" ht="12.75">
      <c r="A30" s="307"/>
      <c r="B30" s="308"/>
      <c r="C30" s="308"/>
      <c r="D30" s="308"/>
      <c r="E30" s="308"/>
      <c r="F30" s="308"/>
      <c r="G30" s="308"/>
      <c r="H30" s="308"/>
      <c r="I30" s="309"/>
      <c r="J30" s="17" t="s">
        <v>63</v>
      </c>
      <c r="K30" s="18" t="s">
        <v>208</v>
      </c>
      <c r="L30" s="16" t="s">
        <v>30</v>
      </c>
      <c r="M30" s="246">
        <v>1500000</v>
      </c>
      <c r="N30" s="246">
        <v>1500000</v>
      </c>
      <c r="O30" s="237"/>
      <c r="P30" s="237"/>
      <c r="Q30" s="237"/>
      <c r="R30" s="234">
        <v>1500000</v>
      </c>
      <c r="S30" s="237"/>
      <c r="T30" s="237"/>
      <c r="U30" s="237"/>
      <c r="V30" s="238"/>
      <c r="W30" s="238"/>
      <c r="X30" s="271">
        <f aca="true" t="shared" si="1" ref="X30:X37">+W30/N30</f>
        <v>0</v>
      </c>
    </row>
    <row r="31" spans="1:24" ht="25.5">
      <c r="A31" s="310"/>
      <c r="B31" s="311"/>
      <c r="C31" s="311"/>
      <c r="D31" s="311"/>
      <c r="E31" s="311"/>
      <c r="F31" s="311"/>
      <c r="G31" s="311"/>
      <c r="H31" s="311"/>
      <c r="I31" s="312"/>
      <c r="J31" s="17" t="s">
        <v>64</v>
      </c>
      <c r="K31" s="18" t="s">
        <v>209</v>
      </c>
      <c r="L31" s="16" t="s">
        <v>59</v>
      </c>
      <c r="M31" s="246">
        <v>500000</v>
      </c>
      <c r="N31" s="246">
        <v>500000</v>
      </c>
      <c r="O31" s="237"/>
      <c r="P31" s="237"/>
      <c r="Q31" s="237">
        <v>250000</v>
      </c>
      <c r="R31" s="234">
        <v>250000</v>
      </c>
      <c r="S31" s="237"/>
      <c r="T31" s="237"/>
      <c r="U31" s="237"/>
      <c r="V31" s="238"/>
      <c r="W31" s="238"/>
      <c r="X31" s="271">
        <f t="shared" si="1"/>
        <v>0</v>
      </c>
    </row>
    <row r="32" spans="1:24" ht="25.5">
      <c r="A32" s="279">
        <v>93</v>
      </c>
      <c r="B32" s="278"/>
      <c r="C32" s="301"/>
      <c r="D32" s="302"/>
      <c r="E32" s="302"/>
      <c r="F32" s="302"/>
      <c r="G32" s="302"/>
      <c r="H32" s="302"/>
      <c r="I32" s="303"/>
      <c r="J32" s="17" t="s">
        <v>65</v>
      </c>
      <c r="K32" s="18" t="s">
        <v>210</v>
      </c>
      <c r="L32" s="16" t="s">
        <v>58</v>
      </c>
      <c r="M32" s="246">
        <v>1500000</v>
      </c>
      <c r="N32" s="246">
        <v>1500000</v>
      </c>
      <c r="O32" s="237"/>
      <c r="P32" s="237"/>
      <c r="Q32" s="237"/>
      <c r="R32" s="234">
        <v>1500000</v>
      </c>
      <c r="S32" s="237"/>
      <c r="T32" s="237"/>
      <c r="U32" s="237"/>
      <c r="V32" s="238"/>
      <c r="W32" s="238"/>
      <c r="X32" s="271">
        <f t="shared" si="1"/>
        <v>0</v>
      </c>
    </row>
    <row r="33" spans="1:24" ht="12.75">
      <c r="A33" s="279" t="s">
        <v>85</v>
      </c>
      <c r="B33" s="280"/>
      <c r="C33" s="278"/>
      <c r="D33" s="290"/>
      <c r="E33" s="282"/>
      <c r="F33" s="282"/>
      <c r="G33" s="282"/>
      <c r="H33" s="282"/>
      <c r="I33" s="283"/>
      <c r="J33" s="17" t="s">
        <v>66</v>
      </c>
      <c r="K33" s="196" t="s">
        <v>211</v>
      </c>
      <c r="L33" s="12" t="s">
        <v>58</v>
      </c>
      <c r="M33" s="246">
        <v>1500000</v>
      </c>
      <c r="N33" s="246">
        <v>1500000</v>
      </c>
      <c r="O33" s="239"/>
      <c r="P33" s="239"/>
      <c r="Q33" s="239"/>
      <c r="R33" s="240">
        <v>1500000</v>
      </c>
      <c r="S33" s="239"/>
      <c r="T33" s="239"/>
      <c r="U33" s="239"/>
      <c r="V33" s="241"/>
      <c r="W33" s="238"/>
      <c r="X33" s="271">
        <f t="shared" si="1"/>
        <v>0</v>
      </c>
    </row>
    <row r="34" spans="1:24" ht="12.75">
      <c r="A34" s="279">
        <v>3.8</v>
      </c>
      <c r="B34" s="280"/>
      <c r="C34" s="280"/>
      <c r="D34" s="278"/>
      <c r="E34" s="301"/>
      <c r="F34" s="302"/>
      <c r="G34" s="302"/>
      <c r="H34" s="302"/>
      <c r="I34" s="303"/>
      <c r="J34" s="17" t="s">
        <v>67</v>
      </c>
      <c r="K34" s="18" t="s">
        <v>212</v>
      </c>
      <c r="L34" s="16" t="s">
        <v>60</v>
      </c>
      <c r="M34" s="246">
        <v>200000</v>
      </c>
      <c r="N34" s="246">
        <v>200000</v>
      </c>
      <c r="O34" s="237"/>
      <c r="P34" s="237"/>
      <c r="Q34" s="237"/>
      <c r="R34" s="234">
        <v>200000</v>
      </c>
      <c r="S34" s="237"/>
      <c r="T34" s="237"/>
      <c r="U34" s="237"/>
      <c r="V34" s="238"/>
      <c r="W34" s="238"/>
      <c r="X34" s="271">
        <f t="shared" si="1"/>
        <v>0</v>
      </c>
    </row>
    <row r="35" spans="1:24" ht="12.75">
      <c r="A35" s="279">
        <v>1</v>
      </c>
      <c r="B35" s="280"/>
      <c r="C35" s="280"/>
      <c r="D35" s="280"/>
      <c r="E35" s="278"/>
      <c r="F35" s="301"/>
      <c r="G35" s="302"/>
      <c r="H35" s="302"/>
      <c r="I35" s="303"/>
      <c r="J35" s="17" t="s">
        <v>68</v>
      </c>
      <c r="K35" s="18" t="s">
        <v>61</v>
      </c>
      <c r="L35" s="16" t="s">
        <v>30</v>
      </c>
      <c r="M35" s="246">
        <v>80000</v>
      </c>
      <c r="N35" s="246">
        <v>80000</v>
      </c>
      <c r="O35" s="237"/>
      <c r="P35" s="237"/>
      <c r="Q35" s="237"/>
      <c r="R35" s="234">
        <v>80000</v>
      </c>
      <c r="S35" s="237"/>
      <c r="T35" s="237"/>
      <c r="U35" s="237"/>
      <c r="V35" s="238"/>
      <c r="W35" s="238"/>
      <c r="X35" s="271">
        <f t="shared" si="1"/>
        <v>0</v>
      </c>
    </row>
    <row r="36" spans="1:24" ht="12.75">
      <c r="A36" s="279" t="s">
        <v>27</v>
      </c>
      <c r="B36" s="280"/>
      <c r="C36" s="280"/>
      <c r="D36" s="280"/>
      <c r="E36" s="280"/>
      <c r="F36" s="278"/>
      <c r="G36" s="301"/>
      <c r="H36" s="302"/>
      <c r="I36" s="303"/>
      <c r="J36" s="17" t="s">
        <v>69</v>
      </c>
      <c r="K36" s="18" t="s">
        <v>213</v>
      </c>
      <c r="L36" s="16" t="s">
        <v>57</v>
      </c>
      <c r="M36" s="246">
        <v>1500000</v>
      </c>
      <c r="N36" s="246">
        <v>1500000</v>
      </c>
      <c r="O36" s="237"/>
      <c r="P36" s="237"/>
      <c r="Q36" s="237"/>
      <c r="R36" s="234">
        <v>1500000</v>
      </c>
      <c r="S36" s="237"/>
      <c r="T36" s="237"/>
      <c r="U36" s="237"/>
      <c r="V36" s="238"/>
      <c r="W36" s="238"/>
      <c r="X36" s="271">
        <f t="shared" si="1"/>
        <v>0</v>
      </c>
    </row>
    <row r="37" spans="1:24" ht="12.75">
      <c r="A37" s="279">
        <v>51</v>
      </c>
      <c r="B37" s="280"/>
      <c r="C37" s="280"/>
      <c r="D37" s="280"/>
      <c r="E37" s="280"/>
      <c r="F37" s="280"/>
      <c r="G37" s="278"/>
      <c r="H37" s="301"/>
      <c r="I37" s="303"/>
      <c r="J37" s="17" t="s">
        <v>70</v>
      </c>
      <c r="K37" s="18" t="s">
        <v>214</v>
      </c>
      <c r="L37" s="16" t="s">
        <v>30</v>
      </c>
      <c r="M37" s="246">
        <v>80000</v>
      </c>
      <c r="N37" s="246">
        <v>80000</v>
      </c>
      <c r="O37" s="237"/>
      <c r="P37" s="237"/>
      <c r="Q37" s="237">
        <v>40000</v>
      </c>
      <c r="R37" s="234">
        <v>40000</v>
      </c>
      <c r="S37" s="237"/>
      <c r="T37" s="237"/>
      <c r="U37" s="237"/>
      <c r="V37" s="238"/>
      <c r="W37" s="238"/>
      <c r="X37" s="271">
        <f t="shared" si="1"/>
        <v>0</v>
      </c>
    </row>
    <row r="38" spans="1:24" ht="12.75" customHeight="1">
      <c r="A38" s="279" t="s">
        <v>22</v>
      </c>
      <c r="B38" s="280"/>
      <c r="C38" s="280"/>
      <c r="D38" s="280"/>
      <c r="E38" s="280"/>
      <c r="F38" s="280"/>
      <c r="G38" s="280"/>
      <c r="H38" s="278"/>
      <c r="I38" s="14" t="s">
        <v>80</v>
      </c>
      <c r="J38" s="332" t="s">
        <v>86</v>
      </c>
      <c r="K38" s="333"/>
      <c r="L38" s="252"/>
      <c r="M38" s="252"/>
      <c r="N38" s="252"/>
      <c r="O38" s="252"/>
      <c r="P38" s="252"/>
      <c r="Q38" s="252"/>
      <c r="R38" s="252"/>
      <c r="S38" s="252"/>
      <c r="T38" s="252"/>
      <c r="U38" s="252"/>
      <c r="V38" s="252"/>
      <c r="W38" s="252"/>
      <c r="X38" s="253"/>
    </row>
    <row r="39" spans="1:24" ht="12.75">
      <c r="A39" s="281"/>
      <c r="B39" s="282"/>
      <c r="C39" s="282"/>
      <c r="D39" s="282"/>
      <c r="E39" s="282"/>
      <c r="F39" s="282"/>
      <c r="G39" s="282"/>
      <c r="H39" s="282"/>
      <c r="I39" s="283"/>
      <c r="J39" s="19" t="s">
        <v>81</v>
      </c>
      <c r="K39" s="18" t="s">
        <v>77</v>
      </c>
      <c r="L39" s="16" t="s">
        <v>53</v>
      </c>
      <c r="M39" s="246">
        <v>90000</v>
      </c>
      <c r="N39" s="246">
        <v>90000</v>
      </c>
      <c r="O39" s="237"/>
      <c r="P39" s="237"/>
      <c r="Q39" s="237">
        <v>45000</v>
      </c>
      <c r="R39" s="234">
        <v>45000</v>
      </c>
      <c r="S39" s="237"/>
      <c r="T39" s="237"/>
      <c r="U39" s="237"/>
      <c r="V39" s="238"/>
      <c r="W39" s="238"/>
      <c r="X39" s="271"/>
    </row>
    <row r="40" spans="1:24" ht="12.75">
      <c r="A40" s="281"/>
      <c r="B40" s="282"/>
      <c r="C40" s="282"/>
      <c r="D40" s="282"/>
      <c r="E40" s="282"/>
      <c r="F40" s="282"/>
      <c r="G40" s="282"/>
      <c r="H40" s="282"/>
      <c r="I40" s="283"/>
      <c r="J40" s="17" t="s">
        <v>82</v>
      </c>
      <c r="K40" s="18" t="s">
        <v>55</v>
      </c>
      <c r="L40" s="16" t="s">
        <v>30</v>
      </c>
      <c r="M40" s="246">
        <v>90000</v>
      </c>
      <c r="N40" s="246">
        <v>90000</v>
      </c>
      <c r="O40" s="237"/>
      <c r="P40" s="237"/>
      <c r="Q40" s="237">
        <v>45000</v>
      </c>
      <c r="R40" s="234">
        <v>45000</v>
      </c>
      <c r="S40" s="237"/>
      <c r="T40" s="237"/>
      <c r="U40" s="237"/>
      <c r="V40" s="238"/>
      <c r="W40" s="238"/>
      <c r="X40" s="271"/>
    </row>
    <row r="41" spans="1:24" ht="25.5">
      <c r="A41" s="281"/>
      <c r="B41" s="282"/>
      <c r="C41" s="282"/>
      <c r="D41" s="282"/>
      <c r="E41" s="282"/>
      <c r="F41" s="282"/>
      <c r="G41" s="282"/>
      <c r="H41" s="282"/>
      <c r="I41" s="283"/>
      <c r="J41" s="17" t="s">
        <v>71</v>
      </c>
      <c r="K41" s="18" t="s">
        <v>200</v>
      </c>
      <c r="L41" s="16" t="s">
        <v>31</v>
      </c>
      <c r="M41" s="246">
        <v>200000</v>
      </c>
      <c r="N41" s="246">
        <v>200000</v>
      </c>
      <c r="O41" s="237"/>
      <c r="P41" s="237"/>
      <c r="Q41" s="237">
        <v>100000</v>
      </c>
      <c r="R41" s="234">
        <v>100000</v>
      </c>
      <c r="S41" s="237"/>
      <c r="T41" s="237"/>
      <c r="U41" s="237"/>
      <c r="V41" s="238"/>
      <c r="W41" s="238"/>
      <c r="X41" s="271"/>
    </row>
    <row r="42" spans="1:24" ht="25.5">
      <c r="A42" s="281"/>
      <c r="B42" s="282"/>
      <c r="C42" s="282"/>
      <c r="D42" s="282"/>
      <c r="E42" s="282"/>
      <c r="F42" s="282"/>
      <c r="G42" s="282"/>
      <c r="H42" s="282"/>
      <c r="I42" s="283"/>
      <c r="J42" s="19" t="s">
        <v>83</v>
      </c>
      <c r="K42" s="18" t="s">
        <v>201</v>
      </c>
      <c r="L42" s="16" t="s">
        <v>31</v>
      </c>
      <c r="M42" s="246">
        <v>100000</v>
      </c>
      <c r="N42" s="246">
        <v>100000</v>
      </c>
      <c r="O42" s="237"/>
      <c r="P42" s="237"/>
      <c r="Q42" s="237">
        <v>100000</v>
      </c>
      <c r="R42" s="234"/>
      <c r="S42" s="237"/>
      <c r="T42" s="237"/>
      <c r="U42" s="237"/>
      <c r="V42" s="238"/>
      <c r="W42" s="238"/>
      <c r="X42" s="271"/>
    </row>
    <row r="43" spans="1:24" ht="12.75">
      <c r="A43" s="281"/>
      <c r="B43" s="282"/>
      <c r="C43" s="282"/>
      <c r="D43" s="282"/>
      <c r="E43" s="282"/>
      <c r="F43" s="282"/>
      <c r="G43" s="282"/>
      <c r="H43" s="282"/>
      <c r="I43" s="283"/>
      <c r="J43" s="19" t="s">
        <v>72</v>
      </c>
      <c r="K43" s="18" t="s">
        <v>202</v>
      </c>
      <c r="L43" s="16" t="s">
        <v>54</v>
      </c>
      <c r="M43" s="246">
        <v>1000000</v>
      </c>
      <c r="N43" s="246">
        <v>1000000</v>
      </c>
      <c r="O43" s="237"/>
      <c r="P43" s="237"/>
      <c r="Q43" s="237">
        <v>500000</v>
      </c>
      <c r="R43" s="234">
        <v>500000</v>
      </c>
      <c r="S43" s="237"/>
      <c r="T43" s="237"/>
      <c r="U43" s="237"/>
      <c r="V43" s="238"/>
      <c r="W43" s="238"/>
      <c r="X43" s="271"/>
    </row>
    <row r="44" spans="1:24" ht="12.75">
      <c r="A44" s="281"/>
      <c r="B44" s="282"/>
      <c r="C44" s="282"/>
      <c r="D44" s="282"/>
      <c r="E44" s="282"/>
      <c r="F44" s="282"/>
      <c r="G44" s="282"/>
      <c r="H44" s="282"/>
      <c r="I44" s="283"/>
      <c r="J44" s="19" t="s">
        <v>84</v>
      </c>
      <c r="K44" s="18" t="s">
        <v>203</v>
      </c>
      <c r="L44" s="16" t="s">
        <v>31</v>
      </c>
      <c r="M44" s="246">
        <v>100000</v>
      </c>
      <c r="N44" s="246">
        <v>100000</v>
      </c>
      <c r="O44" s="237"/>
      <c r="P44" s="237"/>
      <c r="Q44" s="237">
        <v>50000</v>
      </c>
      <c r="R44" s="234">
        <v>50000</v>
      </c>
      <c r="S44" s="237"/>
      <c r="T44" s="237"/>
      <c r="U44" s="237"/>
      <c r="V44" s="238"/>
      <c r="W44" s="238"/>
      <c r="X44" s="271"/>
    </row>
    <row r="45" spans="1:24" ht="25.5">
      <c r="A45" s="281"/>
      <c r="B45" s="282"/>
      <c r="C45" s="282"/>
      <c r="D45" s="282"/>
      <c r="E45" s="282"/>
      <c r="F45" s="282"/>
      <c r="G45" s="282"/>
      <c r="H45" s="282"/>
      <c r="I45" s="283"/>
      <c r="J45" s="19" t="s">
        <v>204</v>
      </c>
      <c r="K45" s="18" t="s">
        <v>205</v>
      </c>
      <c r="L45" s="16" t="s">
        <v>32</v>
      </c>
      <c r="M45" s="246">
        <v>500000</v>
      </c>
      <c r="N45" s="246">
        <v>500000</v>
      </c>
      <c r="O45" s="237"/>
      <c r="P45" s="237"/>
      <c r="Q45" s="237"/>
      <c r="R45" s="234">
        <v>500000</v>
      </c>
      <c r="S45" s="237"/>
      <c r="T45" s="237"/>
      <c r="U45" s="237"/>
      <c r="V45" s="238"/>
      <c r="W45" s="238"/>
      <c r="X45" s="271"/>
    </row>
    <row r="46" spans="1:24" ht="12.75">
      <c r="A46" s="281"/>
      <c r="B46" s="282"/>
      <c r="C46" s="282"/>
      <c r="D46" s="282"/>
      <c r="E46" s="282"/>
      <c r="F46" s="282"/>
      <c r="G46" s="282"/>
      <c r="H46" s="282"/>
      <c r="I46" s="283"/>
      <c r="J46" s="19" t="s">
        <v>206</v>
      </c>
      <c r="K46" s="18" t="s">
        <v>216</v>
      </c>
      <c r="L46" s="16" t="s">
        <v>32</v>
      </c>
      <c r="M46" s="246">
        <v>660000</v>
      </c>
      <c r="N46" s="246">
        <v>660000</v>
      </c>
      <c r="O46" s="237"/>
      <c r="P46" s="237">
        <v>660000</v>
      </c>
      <c r="Q46" s="237"/>
      <c r="R46" s="234"/>
      <c r="S46" s="237"/>
      <c r="T46" s="237"/>
      <c r="U46" s="237"/>
      <c r="V46" s="238"/>
      <c r="W46" s="238"/>
      <c r="X46" s="271"/>
    </row>
    <row r="47" spans="1:24" ht="13.5" thickBot="1">
      <c r="A47" s="284"/>
      <c r="B47" s="285"/>
      <c r="C47" s="285"/>
      <c r="D47" s="285"/>
      <c r="E47" s="285"/>
      <c r="F47" s="285"/>
      <c r="G47" s="285"/>
      <c r="H47" s="285"/>
      <c r="I47" s="286"/>
      <c r="J47" s="19" t="s">
        <v>215</v>
      </c>
      <c r="K47" s="18" t="s">
        <v>207</v>
      </c>
      <c r="L47" s="16" t="s">
        <v>32</v>
      </c>
      <c r="M47" s="246">
        <v>500000</v>
      </c>
      <c r="N47" s="246">
        <v>500000</v>
      </c>
      <c r="O47" s="237"/>
      <c r="P47" s="237"/>
      <c r="Q47" s="237"/>
      <c r="R47" s="234">
        <v>500000</v>
      </c>
      <c r="S47" s="237"/>
      <c r="T47" s="237"/>
      <c r="U47" s="237"/>
      <c r="V47" s="238"/>
      <c r="W47" s="242"/>
      <c r="X47" s="272"/>
    </row>
    <row r="48" spans="1:24" ht="12.75" customHeight="1" thickBot="1">
      <c r="A48" s="340" t="s">
        <v>76</v>
      </c>
      <c r="B48" s="341"/>
      <c r="C48" s="341"/>
      <c r="D48" s="341"/>
      <c r="E48" s="341"/>
      <c r="F48" s="341"/>
      <c r="G48" s="341"/>
      <c r="H48" s="341"/>
      <c r="I48" s="341"/>
      <c r="J48" s="341"/>
      <c r="K48" s="341"/>
      <c r="L48" s="341"/>
      <c r="M48" s="243">
        <f>SUM(M11:M47)</f>
        <v>16253608</v>
      </c>
      <c r="N48" s="243">
        <f>SUM(N11:N47)</f>
        <v>16253608</v>
      </c>
      <c r="O48" s="243"/>
      <c r="P48" s="243">
        <f>SUM(P21:P47)</f>
        <v>660000</v>
      </c>
      <c r="Q48" s="243">
        <f>SUM(Q21:Q47)</f>
        <v>1630000</v>
      </c>
      <c r="R48" s="243">
        <f>SUM(R21:R47)</f>
        <v>8510000</v>
      </c>
      <c r="S48" s="243"/>
      <c r="T48" s="243"/>
      <c r="U48" s="243"/>
      <c r="V48" s="244"/>
      <c r="W48" s="245"/>
      <c r="X48" s="273"/>
    </row>
    <row r="49" spans="6:24" ht="12.75">
      <c r="F49" s="336"/>
      <c r="G49" s="336"/>
      <c r="H49" s="336"/>
      <c r="I49" s="336"/>
      <c r="J49" s="336"/>
      <c r="K49" s="336"/>
      <c r="L49" s="336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274"/>
    </row>
    <row r="50" spans="1:24" ht="15.75">
      <c r="A50" s="276"/>
      <c r="B50" s="276"/>
      <c r="C50" s="276"/>
      <c r="D50" s="276"/>
      <c r="E50" s="276"/>
      <c r="F50" s="276"/>
      <c r="G50" s="276"/>
      <c r="H50" s="276"/>
      <c r="I50" s="276"/>
      <c r="J50" s="276"/>
      <c r="K50" s="276"/>
      <c r="L50" s="276"/>
      <c r="M50" s="276"/>
      <c r="N50" s="276"/>
      <c r="O50" s="276"/>
      <c r="P50" s="276"/>
      <c r="Q50" s="276"/>
      <c r="R50" s="276"/>
      <c r="S50" s="276"/>
      <c r="T50" s="276"/>
      <c r="U50" s="276"/>
      <c r="V50" s="276"/>
      <c r="W50" s="276"/>
      <c r="X50" s="276"/>
    </row>
    <row r="52" ht="12.75">
      <c r="W52" s="232"/>
    </row>
  </sheetData>
  <sheetProtection/>
  <mergeCells count="76">
    <mergeCell ref="A2:X2"/>
    <mergeCell ref="A4:X4"/>
    <mergeCell ref="L5:M5"/>
    <mergeCell ref="A6:K6"/>
    <mergeCell ref="L6:X6"/>
    <mergeCell ref="A7:X7"/>
    <mergeCell ref="K8:K10"/>
    <mergeCell ref="L8:L10"/>
    <mergeCell ref="M8:X8"/>
    <mergeCell ref="M9:M10"/>
    <mergeCell ref="N9:N10"/>
    <mergeCell ref="O9:R9"/>
    <mergeCell ref="S9:V9"/>
    <mergeCell ref="W9:W10"/>
    <mergeCell ref="F17:J17"/>
    <mergeCell ref="X9:X10"/>
    <mergeCell ref="A11:J11"/>
    <mergeCell ref="B12:J12"/>
    <mergeCell ref="A13:B13"/>
    <mergeCell ref="C13:J13"/>
    <mergeCell ref="A14:C14"/>
    <mergeCell ref="D14:J14"/>
    <mergeCell ref="A8:B9"/>
    <mergeCell ref="C8:J9"/>
    <mergeCell ref="A18:F18"/>
    <mergeCell ref="G18:J18"/>
    <mergeCell ref="A19:G19"/>
    <mergeCell ref="I19:J19"/>
    <mergeCell ref="A20:H20"/>
    <mergeCell ref="A15:C15"/>
    <mergeCell ref="D15:J15"/>
    <mergeCell ref="A16:D16"/>
    <mergeCell ref="E16:J16"/>
    <mergeCell ref="A17:E17"/>
    <mergeCell ref="A21:B21"/>
    <mergeCell ref="C21:I21"/>
    <mergeCell ref="A22:C22"/>
    <mergeCell ref="D22:I22"/>
    <mergeCell ref="A23:D23"/>
    <mergeCell ref="E23:I23"/>
    <mergeCell ref="A24:E24"/>
    <mergeCell ref="F24:I24"/>
    <mergeCell ref="A25:I25"/>
    <mergeCell ref="A26:F26"/>
    <mergeCell ref="G26:I26"/>
    <mergeCell ref="A27:G27"/>
    <mergeCell ref="H27:I27"/>
    <mergeCell ref="A28:H28"/>
    <mergeCell ref="A29:I31"/>
    <mergeCell ref="A32:B32"/>
    <mergeCell ref="C32:I32"/>
    <mergeCell ref="A33:C33"/>
    <mergeCell ref="D33:I33"/>
    <mergeCell ref="A34:D34"/>
    <mergeCell ref="E34:I34"/>
    <mergeCell ref="A35:E35"/>
    <mergeCell ref="F35:I35"/>
    <mergeCell ref="A36:F36"/>
    <mergeCell ref="G36:I36"/>
    <mergeCell ref="A45:I45"/>
    <mergeCell ref="A46:I46"/>
    <mergeCell ref="A37:G37"/>
    <mergeCell ref="H37:I37"/>
    <mergeCell ref="A38:H38"/>
    <mergeCell ref="A39:I39"/>
    <mergeCell ref="A40:I40"/>
    <mergeCell ref="J28:K28"/>
    <mergeCell ref="J38:K38"/>
    <mergeCell ref="A47:I47"/>
    <mergeCell ref="A48:L48"/>
    <mergeCell ref="F49:L49"/>
    <mergeCell ref="A50:X50"/>
    <mergeCell ref="A41:I41"/>
    <mergeCell ref="A42:I42"/>
    <mergeCell ref="A43:I43"/>
    <mergeCell ref="A44:I44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DEL ESTADO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CESAR ENRIQUE ALVAREZ ARVIZU</dc:creator>
  <cp:keywords/>
  <dc:description/>
  <cp:lastModifiedBy>Claudia</cp:lastModifiedBy>
  <cp:lastPrinted>2012-04-21T02:00:07Z</cp:lastPrinted>
  <dcterms:created xsi:type="dcterms:W3CDTF">1999-04-27T18:26:38Z</dcterms:created>
  <dcterms:modified xsi:type="dcterms:W3CDTF">2012-05-02T18:01:48Z</dcterms:modified>
  <cp:category/>
  <cp:version/>
  <cp:contentType/>
  <cp:contentStatus/>
</cp:coreProperties>
</file>