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EVTOP-01" sheetId="1" r:id="rId1"/>
    <sheet name="ANEXO 2" sheetId="3" r:id="rId2"/>
  </sheets>
  <externalReferences>
    <externalReference r:id="rId3"/>
  </externalReferences>
  <definedNames>
    <definedName name="_xlnm._FilterDatabase" localSheetId="1" hidden="1">'ANEXO 2'!$A$14:$D$66</definedName>
    <definedName name="_xlnm.Print_Area" localSheetId="1">'ANEXO 2'!$A$1:$H$22</definedName>
    <definedName name="_xlnm.Print_Area" localSheetId="0">'EVTOP-01'!$A$1:$I$62</definedName>
    <definedName name="_xlnm.Database" localSheetId="1">#REF!</definedName>
    <definedName name="_xlnm.Database">#REF!</definedName>
    <definedName name="_xlnm.Print_Titles" localSheetId="1">'ANEXO 2'!$1:$14</definedName>
    <definedName name="_xlnm.Print_Titles" localSheetId="0">'EVTOP-01'!$1:$8</definedName>
  </definedNames>
  <calcPr calcId="125725"/>
</workbook>
</file>

<file path=xl/calcChain.xml><?xml version="1.0" encoding="utf-8"?>
<calcChain xmlns="http://schemas.openxmlformats.org/spreadsheetml/2006/main">
  <c r="C29" i="1"/>
  <c r="C27"/>
  <c r="C26"/>
  <c r="C25"/>
  <c r="C17"/>
  <c r="B29"/>
  <c r="B27"/>
  <c r="H29" l="1"/>
  <c r="H27"/>
  <c r="H26"/>
  <c r="H25"/>
  <c r="F27"/>
  <c r="F26"/>
  <c r="F25"/>
  <c r="E27"/>
  <c r="E26"/>
  <c r="E25"/>
  <c r="D27"/>
  <c r="D26"/>
  <c r="D25"/>
  <c r="H14"/>
  <c r="F13"/>
  <c r="E13"/>
  <c r="D13"/>
  <c r="F29"/>
  <c r="C35" l="1"/>
  <c r="G17" l="1"/>
  <c r="G29"/>
  <c r="G27"/>
  <c r="G26"/>
  <c r="G25"/>
  <c r="E35"/>
  <c r="D35"/>
  <c r="H35"/>
  <c r="F35"/>
  <c r="G35" l="1"/>
  <c r="B14"/>
  <c r="I14" s="1"/>
  <c r="I29"/>
  <c r="I27"/>
  <c r="H19"/>
  <c r="F19"/>
  <c r="F37" s="1"/>
  <c r="D19"/>
  <c r="D37" s="1"/>
  <c r="E19"/>
  <c r="E37" s="1"/>
  <c r="G14"/>
  <c r="G19" s="1"/>
  <c r="G37" s="1"/>
  <c r="F45"/>
  <c r="E45"/>
  <c r="D45"/>
  <c r="F23"/>
  <c r="E23"/>
  <c r="D23"/>
  <c r="I17" l="1"/>
  <c r="B19"/>
  <c r="B26"/>
  <c r="I26" s="1"/>
  <c r="B25"/>
  <c r="I25" l="1"/>
  <c r="B35"/>
  <c r="C19"/>
</calcChain>
</file>

<file path=xl/sharedStrings.xml><?xml version="1.0" encoding="utf-8"?>
<sst xmlns="http://schemas.openxmlformats.org/spreadsheetml/2006/main" count="64" uniqueCount="42">
  <si>
    <t>TOTAL</t>
  </si>
  <si>
    <t>CAPITULO:</t>
  </si>
  <si>
    <t>ACUMULADO</t>
  </si>
  <si>
    <t>TOTAL TRIMESTRE</t>
  </si>
  <si>
    <t>MODIFICADO</t>
  </si>
  <si>
    <t>PROGRAMADO ORIGINAL</t>
  </si>
  <si>
    <t>CONCEPTO</t>
  </si>
  <si>
    <t>(Pesos)</t>
  </si>
  <si>
    <t>2.- EGRESOS: (EXCLUSIVAMENTE SOBRE LOS INGRESOS PROPIOS)</t>
  </si>
  <si>
    <t>Variación: Ingreso - Gasto ($)</t>
  </si>
  <si>
    <t>1.-EGRESOS: (GLOBAL)</t>
  </si>
  <si>
    <t xml:space="preserve"> % AVANCE</t>
  </si>
  <si>
    <t>TOTAL DE INGRESOS</t>
  </si>
  <si>
    <t>INGRESOS :</t>
  </si>
  <si>
    <t>Y ENTIDADES DE LA ADMINISTRACION PUBLICA ESTATAL</t>
  </si>
  <si>
    <t>SEGUIMIENTO FINANCIERO DE INGRESOS Y EGRESOS, DE ORGANISMOS</t>
  </si>
  <si>
    <t>SISTEMA ESTATAL DE EVALUACION DEL DESEMPEÑO</t>
  </si>
  <si>
    <t>EVTOP-01</t>
  </si>
  <si>
    <t>Saldo inicial (Caja y Bancos)</t>
  </si>
  <si>
    <t>FEDERALES</t>
  </si>
  <si>
    <t>ESTATALES</t>
  </si>
  <si>
    <t>INGRESOS PROPIOS</t>
  </si>
  <si>
    <t>OTROS INGRESOS</t>
  </si>
  <si>
    <t xml:space="preserve"> </t>
  </si>
  <si>
    <t>_(* #,##0.00_);_(* (#,##0.00);_(* "-"??_);_(@_)</t>
  </si>
  <si>
    <t>RELACION DE RECURSOS ESTATALES RECIBIDOS DURANTE EL TRIMESTRE</t>
  </si>
  <si>
    <t>FECHA</t>
  </si>
  <si>
    <t>ORDEN DE PAGO</t>
  </si>
  <si>
    <t>IMPORTE</t>
  </si>
  <si>
    <t>ANEXO 1  EVTOP - 01</t>
  </si>
  <si>
    <t>TOTAL  EJERCIDO</t>
  </si>
  <si>
    <t>TOTAL EJERCIDO</t>
  </si>
  <si>
    <t>_________________ TRIMESTRE 2012</t>
  </si>
  <si>
    <t>ORGANISMO:   CONSEJO SONORENSE PROMOTOR DE LA REGULACIÓN DEL BACANORA</t>
  </si>
  <si>
    <t>ORGANISMO:  CONSEJO SONORENSE PROMOTOR DE LA REGULACIÓN DEL BACANORA</t>
  </si>
  <si>
    <t>TRIMESTRE: TERCERO 2012</t>
  </si>
  <si>
    <t>JULIO</t>
  </si>
  <si>
    <t>AGOSTO</t>
  </si>
  <si>
    <t>SEPTIEMBRE</t>
  </si>
  <si>
    <t>Subsidio Servicio Personales mes de Julio 2012</t>
  </si>
  <si>
    <t>Subsidio Servicio Personales mes de Agosto 2012</t>
  </si>
  <si>
    <t>Subsidio Servicio Personales mes de Septiembre 2012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</si>
</sst>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dd\/mm\/yyyy"/>
    <numFmt numFmtId="168" formatCode="&quot;$&quot;#,##0.00_);\-&quot;$&quot;#,##0.00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71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23" borderId="16" applyNumberFormat="0" applyAlignment="0" applyProtection="0"/>
    <xf numFmtId="0" fontId="16" fillId="24" borderId="16" applyNumberFormat="0" applyAlignment="0" applyProtection="0"/>
    <xf numFmtId="0" fontId="16" fillId="24" borderId="16" applyNumberFormat="0" applyAlignment="0" applyProtection="0"/>
    <xf numFmtId="0" fontId="17" fillId="25" borderId="17" applyNumberFormat="0" applyAlignment="0" applyProtection="0"/>
    <xf numFmtId="0" fontId="17" fillId="25" borderId="17" applyNumberFormat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25" borderId="1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0" fillId="14" borderId="16" applyNumberFormat="0" applyAlignment="0" applyProtection="0"/>
    <xf numFmtId="0" fontId="20" fillId="14" borderId="16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8" borderId="16" applyNumberFormat="0" applyAlignment="0" applyProtection="0"/>
    <xf numFmtId="0" fontId="26" fillId="0" borderId="2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" fillId="11" borderId="23" applyNumberFormat="0" applyFont="0" applyAlignment="0" applyProtection="0"/>
    <xf numFmtId="0" fontId="28" fillId="23" borderId="24" applyNumberFormat="0" applyAlignment="0" applyProtection="0"/>
    <xf numFmtId="9" fontId="2" fillId="0" borderId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/>
    <xf numFmtId="38" fontId="2" fillId="0" borderId="0"/>
    <xf numFmtId="0" fontId="28" fillId="24" borderId="24" applyNumberFormat="0" applyAlignment="0" applyProtection="0"/>
    <xf numFmtId="0" fontId="28" fillId="24" borderId="2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7" fillId="0" borderId="0" xfId="0" applyFont="1"/>
    <xf numFmtId="0" fontId="8" fillId="0" borderId="2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5" xfId="0" applyFont="1" applyBorder="1"/>
    <xf numFmtId="0" fontId="5" fillId="0" borderId="5" xfId="0" applyFont="1" applyBorder="1"/>
    <xf numFmtId="0" fontId="8" fillId="0" borderId="2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14" xfId="0" applyFont="1" applyBorder="1" applyAlignment="1"/>
    <xf numFmtId="0" fontId="5" fillId="0" borderId="4" xfId="0" applyFont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165" fontId="0" fillId="0" borderId="0" xfId="0" applyNumberFormat="1"/>
    <xf numFmtId="165" fontId="8" fillId="0" borderId="0" xfId="0" applyNumberFormat="1" applyFont="1" applyAlignment="1">
      <alignment horizontal="center"/>
    </xf>
    <xf numFmtId="165" fontId="8" fillId="0" borderId="2" xfId="0" applyNumberFormat="1" applyFont="1" applyBorder="1" applyAlignment="1">
      <alignment horizontal="centerContinuous" vertical="center"/>
    </xf>
    <xf numFmtId="165" fontId="8" fillId="0" borderId="2" xfId="0" applyNumberFormat="1" applyFont="1" applyBorder="1" applyAlignment="1">
      <alignment horizontal="centerContinuous"/>
    </xf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wrapText="1"/>
    </xf>
    <xf numFmtId="165" fontId="5" fillId="2" borderId="4" xfId="1" applyNumberFormat="1" applyFont="1" applyFill="1" applyBorder="1" applyAlignment="1">
      <alignment horizontal="right" wrapText="1" indent="1"/>
    </xf>
    <xf numFmtId="165" fontId="5" fillId="2" borderId="4" xfId="1" applyNumberFormat="1" applyFont="1" applyFill="1" applyBorder="1" applyAlignment="1">
      <alignment horizontal="right" indent="1"/>
    </xf>
    <xf numFmtId="165" fontId="5" fillId="0" borderId="4" xfId="1" applyNumberFormat="1" applyFont="1" applyFill="1" applyBorder="1" applyAlignment="1">
      <alignment horizontal="right" indent="1"/>
    </xf>
    <xf numFmtId="165" fontId="5" fillId="0" borderId="4" xfId="1" applyNumberFormat="1" applyFont="1" applyBorder="1" applyAlignment="1">
      <alignment horizontal="right" indent="1"/>
    </xf>
    <xf numFmtId="165" fontId="5" fillId="0" borderId="3" xfId="1" applyNumberFormat="1" applyFont="1" applyBorder="1" applyAlignment="1">
      <alignment horizontal="right" indent="1"/>
    </xf>
    <xf numFmtId="165" fontId="5" fillId="0" borderId="3" xfId="1" applyNumberFormat="1" applyFont="1" applyFill="1" applyBorder="1" applyAlignment="1">
      <alignment horizontal="right" indent="1"/>
    </xf>
    <xf numFmtId="165" fontId="6" fillId="2" borderId="2" xfId="0" applyNumberFormat="1" applyFont="1" applyFill="1" applyBorder="1" applyAlignment="1">
      <alignment horizontal="right" indent="1"/>
    </xf>
    <xf numFmtId="165" fontId="7" fillId="0" borderId="0" xfId="0" applyNumberFormat="1" applyFont="1"/>
    <xf numFmtId="165" fontId="8" fillId="0" borderId="2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right" indent="1"/>
    </xf>
    <xf numFmtId="165" fontId="5" fillId="0" borderId="4" xfId="0" applyNumberFormat="1" applyFont="1" applyBorder="1" applyAlignment="1">
      <alignment horizontal="right" indent="1"/>
    </xf>
    <xf numFmtId="165" fontId="5" fillId="0" borderId="4" xfId="0" applyNumberFormat="1" applyFont="1" applyFill="1" applyBorder="1" applyAlignment="1">
      <alignment horizontal="right" indent="1"/>
    </xf>
    <xf numFmtId="165" fontId="5" fillId="0" borderId="3" xfId="0" applyNumberFormat="1" applyFont="1" applyBorder="1" applyAlignment="1">
      <alignment horizontal="right" indent="1"/>
    </xf>
    <xf numFmtId="165" fontId="5" fillId="0" borderId="3" xfId="0" applyNumberFormat="1" applyFont="1" applyFill="1" applyBorder="1" applyAlignment="1">
      <alignment horizontal="right" indent="1"/>
    </xf>
    <xf numFmtId="165" fontId="6" fillId="0" borderId="0" xfId="0" applyNumberFormat="1" applyFont="1" applyAlignment="1">
      <alignment horizontal="right" indent="1"/>
    </xf>
    <xf numFmtId="165" fontId="6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/>
    <xf numFmtId="165" fontId="5" fillId="0" borderId="0" xfId="0" applyNumberFormat="1" applyFont="1"/>
    <xf numFmtId="165" fontId="8" fillId="0" borderId="8" xfId="0" applyNumberFormat="1" applyFont="1" applyBorder="1" applyAlignment="1">
      <alignment horizontal="centerContinuous" vertical="center"/>
    </xf>
    <xf numFmtId="165" fontId="8" fillId="0" borderId="7" xfId="0" applyNumberFormat="1" applyFont="1" applyBorder="1" applyAlignment="1">
      <alignment horizontal="centerContinuous"/>
    </xf>
    <xf numFmtId="165" fontId="8" fillId="0" borderId="6" xfId="0" applyNumberFormat="1" applyFont="1" applyBorder="1" applyAlignment="1">
      <alignment horizontal="centerContinuous"/>
    </xf>
    <xf numFmtId="165" fontId="3" fillId="0" borderId="5" xfId="0" applyNumberFormat="1" applyFont="1" applyBorder="1" applyAlignment="1">
      <alignment horizontal="right" indent="1"/>
    </xf>
    <xf numFmtId="10" fontId="8" fillId="0" borderId="0" xfId="3" applyNumberFormat="1" applyFont="1" applyAlignment="1">
      <alignment horizontal="center"/>
    </xf>
    <xf numFmtId="10" fontId="0" fillId="0" borderId="0" xfId="3" applyNumberFormat="1" applyFont="1"/>
    <xf numFmtId="10" fontId="5" fillId="2" borderId="4" xfId="3" applyNumberFormat="1" applyFont="1" applyFill="1" applyBorder="1" applyAlignment="1">
      <alignment horizontal="right" vertical="center" indent="1"/>
    </xf>
    <xf numFmtId="10" fontId="5" fillId="0" borderId="4" xfId="3" applyNumberFormat="1" applyFont="1" applyBorder="1" applyAlignment="1">
      <alignment horizontal="right" indent="1"/>
    </xf>
    <xf numFmtId="10" fontId="5" fillId="0" borderId="3" xfId="3" applyNumberFormat="1" applyFont="1" applyBorder="1" applyAlignment="1">
      <alignment horizontal="right" indent="1"/>
    </xf>
    <xf numFmtId="10" fontId="6" fillId="2" borderId="2" xfId="3" applyNumberFormat="1" applyFont="1" applyFill="1" applyBorder="1" applyAlignment="1">
      <alignment horizontal="right" indent="1"/>
    </xf>
    <xf numFmtId="10" fontId="7" fillId="0" borderId="0" xfId="3" applyNumberFormat="1" applyFont="1"/>
    <xf numFmtId="10" fontId="5" fillId="0" borderId="5" xfId="3" applyNumberFormat="1" applyFont="1" applyBorder="1" applyAlignment="1">
      <alignment horizontal="right" indent="1"/>
    </xf>
    <xf numFmtId="10" fontId="6" fillId="0" borderId="0" xfId="3" applyNumberFormat="1" applyFont="1" applyAlignment="1">
      <alignment horizontal="right" indent="1"/>
    </xf>
    <xf numFmtId="10" fontId="6" fillId="0" borderId="1" xfId="3" applyNumberFormat="1" applyFont="1" applyFill="1" applyBorder="1" applyAlignment="1">
      <alignment horizontal="right" indent="1"/>
    </xf>
    <xf numFmtId="10" fontId="5" fillId="0" borderId="0" xfId="3" applyNumberFormat="1" applyFont="1"/>
    <xf numFmtId="10" fontId="3" fillId="0" borderId="5" xfId="3" applyNumberFormat="1" applyFont="1" applyBorder="1" applyAlignment="1">
      <alignment horizontal="right" indent="1"/>
    </xf>
    <xf numFmtId="10" fontId="6" fillId="0" borderId="2" xfId="3" applyNumberFormat="1" applyFont="1" applyFill="1" applyBorder="1" applyAlignment="1">
      <alignment horizontal="right" indent="1"/>
    </xf>
    <xf numFmtId="10" fontId="3" fillId="0" borderId="0" xfId="3" applyNumberFormat="1" applyFont="1"/>
    <xf numFmtId="0" fontId="2" fillId="0" borderId="0" xfId="4"/>
    <xf numFmtId="0" fontId="2" fillId="0" borderId="0" xfId="4" applyAlignment="1">
      <alignment horizontal="center"/>
    </xf>
    <xf numFmtId="0" fontId="2" fillId="0" borderId="0" xfId="4" applyAlignment="1">
      <alignment vertical="center"/>
    </xf>
    <xf numFmtId="0" fontId="8" fillId="0" borderId="0" xfId="4" applyFont="1" applyAlignment="1">
      <alignment horizontal="center"/>
    </xf>
    <xf numFmtId="0" fontId="10" fillId="0" borderId="0" xfId="4" applyFont="1" applyBorder="1" applyAlignment="1">
      <alignment horizontal="center"/>
    </xf>
    <xf numFmtId="0" fontId="8" fillId="0" borderId="0" xfId="4" applyFont="1"/>
    <xf numFmtId="0" fontId="2" fillId="0" borderId="0" xfId="4" applyBorder="1"/>
    <xf numFmtId="0" fontId="2" fillId="0" borderId="0" xfId="4" applyBorder="1" applyAlignment="1">
      <alignment horizontal="center"/>
    </xf>
    <xf numFmtId="0" fontId="9" fillId="2" borderId="15" xfId="4" applyFont="1" applyFill="1" applyBorder="1" applyAlignment="1">
      <alignment horizontal="center" vertical="center" wrapText="1"/>
    </xf>
    <xf numFmtId="0" fontId="7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165" fontId="5" fillId="0" borderId="0" xfId="0" applyNumberFormat="1" applyFont="1" applyAlignment="1">
      <alignment horizontal="right" indent="1"/>
    </xf>
    <xf numFmtId="165" fontId="5" fillId="0" borderId="7" xfId="0" applyNumberFormat="1" applyFont="1" applyBorder="1" applyAlignment="1">
      <alignment horizontal="right" indent="1"/>
    </xf>
    <xf numFmtId="10" fontId="5" fillId="0" borderId="0" xfId="3" applyNumberFormat="1" applyFont="1" applyAlignment="1">
      <alignment horizontal="right" indent="1"/>
    </xf>
    <xf numFmtId="165" fontId="8" fillId="0" borderId="3" xfId="0" applyNumberFormat="1" applyFont="1" applyBorder="1" applyAlignment="1">
      <alignment horizontal="center" vertical="center"/>
    </xf>
    <xf numFmtId="167" fontId="34" fillId="0" borderId="4" xfId="0" applyNumberFormat="1" applyFont="1" applyBorder="1" applyAlignment="1">
      <alignment vertical="center"/>
    </xf>
    <xf numFmtId="1" fontId="34" fillId="0" borderId="4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vertical="center" wrapText="1"/>
    </xf>
    <xf numFmtId="168" fontId="34" fillId="0" borderId="4" xfId="0" applyNumberFormat="1" applyFont="1" applyBorder="1" applyAlignment="1">
      <alignment horizontal="right" vertical="center"/>
    </xf>
    <xf numFmtId="167" fontId="34" fillId="0" borderId="3" xfId="0" applyNumberFormat="1" applyFont="1" applyBorder="1" applyAlignment="1">
      <alignment vertical="center"/>
    </xf>
    <xf numFmtId="1" fontId="34" fillId="0" borderId="3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168" fontId="34" fillId="0" borderId="3" xfId="0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 indent="1"/>
    </xf>
    <xf numFmtId="0" fontId="5" fillId="0" borderId="0" xfId="4" applyFont="1" applyBorder="1" applyAlignment="1">
      <alignment vertical="center"/>
    </xf>
    <xf numFmtId="0" fontId="2" fillId="0" borderId="0" xfId="4" applyBorder="1" applyAlignment="1">
      <alignment vertical="center"/>
    </xf>
    <xf numFmtId="0" fontId="9" fillId="2" borderId="0" xfId="4" applyFont="1" applyFill="1" applyBorder="1" applyAlignment="1">
      <alignment horizontal="center" vertical="center" wrapText="1"/>
    </xf>
    <xf numFmtId="168" fontId="8" fillId="0" borderId="3" xfId="4" applyNumberFormat="1" applyFont="1" applyBorder="1" applyAlignment="1">
      <alignment vertical="center"/>
    </xf>
    <xf numFmtId="0" fontId="8" fillId="0" borderId="12" xfId="0" applyFont="1" applyBorder="1" applyAlignment="1">
      <alignment horizontal="right" wrapText="1" indent="1"/>
    </xf>
    <xf numFmtId="0" fontId="0" fillId="0" borderId="12" xfId="0" applyBorder="1" applyAlignment="1">
      <alignment horizontal="right" wrapText="1" indent="1"/>
    </xf>
    <xf numFmtId="0" fontId="8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2" xfId="4" applyFont="1" applyBorder="1" applyAlignment="1">
      <alignment horizontal="right" wrapText="1"/>
    </xf>
    <xf numFmtId="165" fontId="8" fillId="0" borderId="3" xfId="0" applyNumberFormat="1" applyFont="1" applyBorder="1" applyAlignment="1">
      <alignment horizontal="center" vertical="center"/>
    </xf>
    <xf numFmtId="43" fontId="0" fillId="0" borderId="0" xfId="0" applyNumberFormat="1"/>
    <xf numFmtId="165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165" fontId="5" fillId="0" borderId="13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10" fontId="8" fillId="0" borderId="5" xfId="3" applyNumberFormat="1" applyFont="1" applyBorder="1" applyAlignment="1">
      <alignment horizontal="center" vertical="center" wrapText="1"/>
    </xf>
    <xf numFmtId="10" fontId="8" fillId="0" borderId="3" xfId="3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1" xfId="4" applyFont="1" applyBorder="1" applyAlignment="1">
      <alignment vertical="center" wrapText="1"/>
    </xf>
    <xf numFmtId="0" fontId="2" fillId="0" borderId="10" xfId="4" applyBorder="1" applyAlignment="1">
      <alignment vertical="center" wrapText="1"/>
    </xf>
    <xf numFmtId="0" fontId="2" fillId="0" borderId="9" xfId="4" applyBorder="1" applyAlignment="1">
      <alignment vertical="center" wrapText="1"/>
    </xf>
    <xf numFmtId="0" fontId="8" fillId="0" borderId="0" xfId="4" applyFont="1" applyAlignment="1">
      <alignment horizontal="right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0" xfId="4" applyFont="1" applyBorder="1" applyAlignment="1">
      <alignment horizontal="right" wrapText="1"/>
    </xf>
    <xf numFmtId="0" fontId="8" fillId="0" borderId="12" xfId="4" applyFont="1" applyBorder="1" applyAlignment="1">
      <alignment horizontal="right" wrapText="1"/>
    </xf>
  </cellXfs>
  <cellStyles count="571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Énfasis1 2" xfId="12"/>
    <cellStyle name="20% - Énfasis1 3" xfId="13"/>
    <cellStyle name="20% - Énfasis2 2" xfId="14"/>
    <cellStyle name="20% - Énfasis2 3" xfId="15"/>
    <cellStyle name="20% - Énfasis3 2" xfId="16"/>
    <cellStyle name="20% - Énfasis3 3" xfId="17"/>
    <cellStyle name="20% - Énfasis4 2" xfId="18"/>
    <cellStyle name="20% - Énfasis4 3" xfId="19"/>
    <cellStyle name="20% - Énfasis5 2" xfId="20"/>
    <cellStyle name="20% - Énfasis5 3" xfId="21"/>
    <cellStyle name="20% - Énfasis6 2" xfId="22"/>
    <cellStyle name="20% - Énfasis6 3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Énfasis1 2" xfId="30"/>
    <cellStyle name="40% - Énfasis1 3" xfId="31"/>
    <cellStyle name="40% - Énfasis2 2" xfId="32"/>
    <cellStyle name="40% - Énfasis2 3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Énfasis1 2" xfId="48"/>
    <cellStyle name="60% - Énfasis1 3" xfId="49"/>
    <cellStyle name="60% - Énfasis2 2" xfId="50"/>
    <cellStyle name="60% - Énfasis2 3" xfId="51"/>
    <cellStyle name="60% - Énfasis3 2" xfId="52"/>
    <cellStyle name="60% - Énfasis3 3" xfId="53"/>
    <cellStyle name="60% - Énfasis4 2" xfId="54"/>
    <cellStyle name="60% - Énfasis4 3" xfId="55"/>
    <cellStyle name="60% - Énfasis5 2" xfId="56"/>
    <cellStyle name="60% - Énfasis5 3" xfId="57"/>
    <cellStyle name="60% - Énfasis6 2" xfId="58"/>
    <cellStyle name="60% - Énfasis6 3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Buena 2" xfId="67"/>
    <cellStyle name="Buena 3" xfId="68"/>
    <cellStyle name="Calculation" xfId="69"/>
    <cellStyle name="Cálculo 2" xfId="70"/>
    <cellStyle name="Cálculo 3" xfId="71"/>
    <cellStyle name="Celda de comprobación 2" xfId="72"/>
    <cellStyle name="Celda de comprobación 3" xfId="73"/>
    <cellStyle name="Celda vinculada 2" xfId="74"/>
    <cellStyle name="Celda vinculada 3" xfId="75"/>
    <cellStyle name="Check Cell" xfId="76"/>
    <cellStyle name="Encabezado 4 2" xfId="77"/>
    <cellStyle name="Encabezado 4 3" xfId="78"/>
    <cellStyle name="Énfasis1 2" xfId="79"/>
    <cellStyle name="Énfasis1 3" xfId="80"/>
    <cellStyle name="Énfasis2 2" xfId="81"/>
    <cellStyle name="Énfasis2 3" xfId="82"/>
    <cellStyle name="Énfasis3 2" xfId="83"/>
    <cellStyle name="Énfasis3 3" xfId="84"/>
    <cellStyle name="Énfasis4 2" xfId="85"/>
    <cellStyle name="Énfasis4 3" xfId="86"/>
    <cellStyle name="Énfasis5 2" xfId="87"/>
    <cellStyle name="Énfasis5 3" xfId="88"/>
    <cellStyle name="Énfasis6 2" xfId="89"/>
    <cellStyle name="Énfasis6 3" xfId="90"/>
    <cellStyle name="Entrada 2" xfId="91"/>
    <cellStyle name="Entrada 3" xfId="92"/>
    <cellStyle name="Euro" xfId="2"/>
    <cellStyle name="Euro 2" xfId="93"/>
    <cellStyle name="Euro 3" xfId="94"/>
    <cellStyle name="Euro 4" xfId="95"/>
    <cellStyle name="Euro 4 2" xfId="96"/>
    <cellStyle name="Euro 4 3" xfId="97"/>
    <cellStyle name="Euro 4 4" xfId="98"/>
    <cellStyle name="Euro 5" xfId="99"/>
    <cellStyle name="Euro 6" xfId="100"/>
    <cellStyle name="Explanatory Text" xfId="101"/>
    <cellStyle name="Good" xfId="102"/>
    <cellStyle name="Heading 1" xfId="103"/>
    <cellStyle name="Heading 2" xfId="104"/>
    <cellStyle name="Heading 3" xfId="105"/>
    <cellStyle name="Heading 4" xfId="106"/>
    <cellStyle name="Hipervínculo 2" xfId="107"/>
    <cellStyle name="Hipervínculo 2 10" xfId="108"/>
    <cellStyle name="Hipervínculo 2 10 2" xfId="109"/>
    <cellStyle name="Hipervínculo 2 10 2 2" xfId="110"/>
    <cellStyle name="Hipervínculo 2 10 3" xfId="111"/>
    <cellStyle name="Hipervínculo 2 10 4" xfId="112"/>
    <cellStyle name="Hipervínculo 2 10 5" xfId="113"/>
    <cellStyle name="Hipervínculo 2 11" xfId="114"/>
    <cellStyle name="Hipervínculo 2 11 2" xfId="115"/>
    <cellStyle name="Hipervínculo 2 11 2 2" xfId="116"/>
    <cellStyle name="Hipervínculo 2 11 3" xfId="117"/>
    <cellStyle name="Hipervínculo 2 11 4" xfId="118"/>
    <cellStyle name="Hipervínculo 2 11 5" xfId="119"/>
    <cellStyle name="Hipervínculo 2 12" xfId="120"/>
    <cellStyle name="Hipervínculo 2 12 2" xfId="121"/>
    <cellStyle name="Hipervínculo 2 12 2 2" xfId="122"/>
    <cellStyle name="Hipervínculo 2 12 3" xfId="123"/>
    <cellStyle name="Hipervínculo 2 12 4" xfId="124"/>
    <cellStyle name="Hipervínculo 2 12 5" xfId="125"/>
    <cellStyle name="Hipervínculo 2 13" xfId="126"/>
    <cellStyle name="Hipervínculo 2 13 2" xfId="127"/>
    <cellStyle name="Hipervínculo 2 14" xfId="128"/>
    <cellStyle name="Hipervínculo 2 15" xfId="129"/>
    <cellStyle name="Hipervínculo 2 2" xfId="130"/>
    <cellStyle name="Hipervínculo 2 2 2" xfId="131"/>
    <cellStyle name="Hipervínculo 2 2 3" xfId="132"/>
    <cellStyle name="Hipervínculo 2 2 4" xfId="133"/>
    <cellStyle name="Hipervínculo 2 2 4 2" xfId="134"/>
    <cellStyle name="Hipervínculo 2 3" xfId="135"/>
    <cellStyle name="Hipervínculo 2 3 2" xfId="136"/>
    <cellStyle name="Hipervínculo 2 3 3" xfId="137"/>
    <cellStyle name="Hipervínculo 2 3 4" xfId="138"/>
    <cellStyle name="Hipervínculo 2 3 4 2" xfId="139"/>
    <cellStyle name="Hipervínculo 2 3 5" xfId="140"/>
    <cellStyle name="Hipervínculo 2 3 6" xfId="141"/>
    <cellStyle name="Hipervínculo 2 4" xfId="142"/>
    <cellStyle name="Hipervínculo 2 4 2" xfId="143"/>
    <cellStyle name="Hipervínculo 2 4 3" xfId="144"/>
    <cellStyle name="Hipervínculo 2 4 4" xfId="145"/>
    <cellStyle name="Hipervínculo 2 4 4 2" xfId="146"/>
    <cellStyle name="Hipervínculo 2 4 5" xfId="147"/>
    <cellStyle name="Hipervínculo 2 4 6" xfId="148"/>
    <cellStyle name="Hipervínculo 2 5" xfId="149"/>
    <cellStyle name="Hipervínculo 2 5 2" xfId="150"/>
    <cellStyle name="Hipervínculo 2 5 3" xfId="151"/>
    <cellStyle name="Hipervínculo 2 5 4" xfId="152"/>
    <cellStyle name="Hipervínculo 2 5 4 2" xfId="153"/>
    <cellStyle name="Hipervínculo 2 5 5" xfId="154"/>
    <cellStyle name="Hipervínculo 2 5 6" xfId="155"/>
    <cellStyle name="Hipervínculo 2 6" xfId="156"/>
    <cellStyle name="Hipervínculo 2 7" xfId="157"/>
    <cellStyle name="Hipervínculo 2 8" xfId="158"/>
    <cellStyle name="Hipervínculo 2 9" xfId="159"/>
    <cellStyle name="Hipervínculo 2 9 2" xfId="160"/>
    <cellStyle name="Hipervínculo 2 9 2 2" xfId="161"/>
    <cellStyle name="Hipervínculo 2 9 3" xfId="162"/>
    <cellStyle name="Hipervínculo 2 9 4" xfId="163"/>
    <cellStyle name="Hipervínculo 2 9 5" xfId="164"/>
    <cellStyle name="Incorrecto 2" xfId="165"/>
    <cellStyle name="Incorrecto 3" xfId="166"/>
    <cellStyle name="Input" xfId="167"/>
    <cellStyle name="Linked Cell" xfId="168"/>
    <cellStyle name="Millares" xfId="1" builtinId="3"/>
    <cellStyle name="Millares 10" xfId="169"/>
    <cellStyle name="Millares 10 2" xfId="170"/>
    <cellStyle name="Millares 10 3" xfId="171"/>
    <cellStyle name="Millares 10 4" xfId="172"/>
    <cellStyle name="Millares 10 5" xfId="173"/>
    <cellStyle name="Millares 2" xfId="174"/>
    <cellStyle name="Millares 2 10" xfId="175"/>
    <cellStyle name="Millares 2 10 2" xfId="176"/>
    <cellStyle name="Millares 2 10 3" xfId="177"/>
    <cellStyle name="Millares 2 11" xfId="178"/>
    <cellStyle name="Millares 2 11 2" xfId="179"/>
    <cellStyle name="Millares 2 11 3" xfId="180"/>
    <cellStyle name="Millares 2 11 4" xfId="181"/>
    <cellStyle name="Millares 2 12" xfId="182"/>
    <cellStyle name="Millares 2 13" xfId="183"/>
    <cellStyle name="Millares 2 2" xfId="184"/>
    <cellStyle name="Millares 2 2 2" xfId="185"/>
    <cellStyle name="Millares 2 2 3" xfId="186"/>
    <cellStyle name="Millares 2 2 4" xfId="187"/>
    <cellStyle name="Millares 2 2 4 2" xfId="188"/>
    <cellStyle name="Millares 2 3" xfId="189"/>
    <cellStyle name="Millares 2 3 2" xfId="190"/>
    <cellStyle name="Millares 2 3 3" xfId="191"/>
    <cellStyle name="Millares 2 3 4" xfId="192"/>
    <cellStyle name="Millares 2 3 4 2" xfId="193"/>
    <cellStyle name="Millares 2 3 4 3" xfId="194"/>
    <cellStyle name="Millares 2 3 4 4" xfId="195"/>
    <cellStyle name="Millares 2 3 4 5" xfId="196"/>
    <cellStyle name="Millares 2 3 5" xfId="197"/>
    <cellStyle name="Millares 2 3 5 2" xfId="198"/>
    <cellStyle name="Millares 2 3 6" xfId="199"/>
    <cellStyle name="Millares 2 3 7" xfId="200"/>
    <cellStyle name="Millares 2 4" xfId="201"/>
    <cellStyle name="Millares 2 4 2" xfId="202"/>
    <cellStyle name="Millares 2 4 2 2" xfId="203"/>
    <cellStyle name="Millares 2 5" xfId="204"/>
    <cellStyle name="Millares 2 5 2" xfId="205"/>
    <cellStyle name="Millares 2 6" xfId="206"/>
    <cellStyle name="Millares 2 6 2" xfId="207"/>
    <cellStyle name="Millares 2 6 2 2" xfId="208"/>
    <cellStyle name="Millares 2 6 3" xfId="209"/>
    <cellStyle name="Millares 2 6 4" xfId="210"/>
    <cellStyle name="Millares 2 6 5" xfId="211"/>
    <cellStyle name="Millares 2 7" xfId="212"/>
    <cellStyle name="Millares 2 7 2" xfId="213"/>
    <cellStyle name="Millares 2 7 2 2" xfId="214"/>
    <cellStyle name="Millares 2 7 3" xfId="215"/>
    <cellStyle name="Millares 2 7 4" xfId="216"/>
    <cellStyle name="Millares 2 7 5" xfId="217"/>
    <cellStyle name="Millares 2 8" xfId="218"/>
    <cellStyle name="Millares 2 8 2" xfId="219"/>
    <cellStyle name="Millares 2 8 2 2" xfId="220"/>
    <cellStyle name="Millares 2 8 3" xfId="221"/>
    <cellStyle name="Millares 2 8 4" xfId="222"/>
    <cellStyle name="Millares 2 8 5" xfId="223"/>
    <cellStyle name="Millares 2 9" xfId="224"/>
    <cellStyle name="Millares 2 9 2" xfId="225"/>
    <cellStyle name="Millares 2 9 2 2" xfId="226"/>
    <cellStyle name="Millares 2 9 3" xfId="227"/>
    <cellStyle name="Millares 2 9 4" xfId="228"/>
    <cellStyle name="Millares 2 9 5" xfId="229"/>
    <cellStyle name="Millares 3" xfId="230"/>
    <cellStyle name="Millares 3 2" xfId="231"/>
    <cellStyle name="Millares 3 3" xfId="232"/>
    <cellStyle name="Millares 3 4" xfId="233"/>
    <cellStyle name="Millares 3 4 2" xfId="234"/>
    <cellStyle name="Millares 3 4 2 2" xfId="235"/>
    <cellStyle name="Millares 3 5" xfId="236"/>
    <cellStyle name="Millares 3 6" xfId="237"/>
    <cellStyle name="Millares 3 7" xfId="238"/>
    <cellStyle name="Millares 3 8" xfId="239"/>
    <cellStyle name="Millares 3 8 2" xfId="240"/>
    <cellStyle name="Millares 3 8 3" xfId="241"/>
    <cellStyle name="Millares 3 8 4" xfId="242"/>
    <cellStyle name="Millares 3 8 5" xfId="243"/>
    <cellStyle name="Millares 4 2" xfId="244"/>
    <cellStyle name="Millares 9" xfId="245"/>
    <cellStyle name="Millares 9 2" xfId="246"/>
    <cellStyle name="Millares 9 2 2" xfId="247"/>
    <cellStyle name="Millares 9 3" xfId="248"/>
    <cellStyle name="Millares 9 4" xfId="249"/>
    <cellStyle name="Millares 9 5" xfId="250"/>
    <cellStyle name="Moneda 2" xfId="5"/>
    <cellStyle name="Moneda 2 10" xfId="251"/>
    <cellStyle name="Moneda 2 11" xfId="252"/>
    <cellStyle name="Moneda 2 12" xfId="253"/>
    <cellStyle name="Moneda 2 12 2" xfId="254"/>
    <cellStyle name="Moneda 2 12 3" xfId="255"/>
    <cellStyle name="Moneda 2 12 4" xfId="256"/>
    <cellStyle name="Moneda 2 13" xfId="257"/>
    <cellStyle name="Moneda 2 2" xfId="258"/>
    <cellStyle name="Moneda 2 2 2" xfId="259"/>
    <cellStyle name="Moneda 2 2 2 2" xfId="260"/>
    <cellStyle name="Moneda 2 2 2 3" xfId="261"/>
    <cellStyle name="Moneda 2 2 2 4" xfId="262"/>
    <cellStyle name="Moneda 2 2 2 5" xfId="263"/>
    <cellStyle name="Moneda 2 2 3" xfId="264"/>
    <cellStyle name="Moneda 2 3" xfId="265"/>
    <cellStyle name="Moneda 2 3 2" xfId="266"/>
    <cellStyle name="Moneda 2 3 3" xfId="267"/>
    <cellStyle name="Moneda 2 4" xfId="268"/>
    <cellStyle name="Moneda 2 4 2" xfId="269"/>
    <cellStyle name="Moneda 2 5" xfId="270"/>
    <cellStyle name="Moneda 2 6" xfId="271"/>
    <cellStyle name="Moneda 2 7" xfId="272"/>
    <cellStyle name="Moneda 2 8" xfId="273"/>
    <cellStyle name="Moneda 2 9" xfId="274"/>
    <cellStyle name="Moneda 3" xfId="275"/>
    <cellStyle name="Moneda 3 2" xfId="276"/>
    <cellStyle name="Moneda 3 3" xfId="277"/>
    <cellStyle name="Moneda 3 3 2" xfId="278"/>
    <cellStyle name="Moneda 3 3 3" xfId="279"/>
    <cellStyle name="Moneda 3 3 4" xfId="280"/>
    <cellStyle name="Moneda 3 3 5" xfId="281"/>
    <cellStyle name="Moneda 4" xfId="282"/>
    <cellStyle name="Moneda 4 2" xfId="283"/>
    <cellStyle name="Moneda 4 2 2" xfId="284"/>
    <cellStyle name="Moneda 4 2 2 2" xfId="285"/>
    <cellStyle name="Moneda 4 3" xfId="286"/>
    <cellStyle name="Moneda 4 3 2" xfId="287"/>
    <cellStyle name="Moneda 4 3 2 2" xfId="288"/>
    <cellStyle name="Moneda 4 4" xfId="289"/>
    <cellStyle name="Moneda 4 4 2" xfId="290"/>
    <cellStyle name="Moneda 4 4 3" xfId="291"/>
    <cellStyle name="Moneda 4 5" xfId="292"/>
    <cellStyle name="Moneda 4 5 2" xfId="293"/>
    <cellStyle name="Moneda 4 5 3" xfId="294"/>
    <cellStyle name="Moneda 4 5 4" xfId="295"/>
    <cellStyle name="Moneda 4 6" xfId="296"/>
    <cellStyle name="Moneda 4 7" xfId="297"/>
    <cellStyle name="Moneda 5" xfId="298"/>
    <cellStyle name="Moneda 5 2" xfId="299"/>
    <cellStyle name="Moneda 5 2 2" xfId="300"/>
    <cellStyle name="Moneda 5 2 3" xfId="301"/>
    <cellStyle name="Moneda 5 2 4" xfId="302"/>
    <cellStyle name="Moneda 5 2 5" xfId="303"/>
    <cellStyle name="Moneda 5 2 6" xfId="304"/>
    <cellStyle name="Moneda 5 3" xfId="305"/>
    <cellStyle name="Moneda 5 3 2" xfId="306"/>
    <cellStyle name="Moneda 5 3 3" xfId="307"/>
    <cellStyle name="Moneda 5 3 4" xfId="308"/>
    <cellStyle name="Moneda 5 3 5" xfId="309"/>
    <cellStyle name="Moneda 5 3 6" xfId="310"/>
    <cellStyle name="Moneda 5 4" xfId="311"/>
    <cellStyle name="Moneda 5 5" xfId="312"/>
    <cellStyle name="Moneda 5 6" xfId="313"/>
    <cellStyle name="Moneda 5 7" xfId="314"/>
    <cellStyle name="Moneda 5 8" xfId="315"/>
    <cellStyle name="Moneda 6" xfId="316"/>
    <cellStyle name="Moneda 6 2" xfId="317"/>
    <cellStyle name="Moneda 6 2 2" xfId="318"/>
    <cellStyle name="Moneda 6 2 3" xfId="319"/>
    <cellStyle name="Moneda 6 2 4" xfId="320"/>
    <cellStyle name="Moneda 6 2 5" xfId="321"/>
    <cellStyle name="Moneda 6 2 6" xfId="322"/>
    <cellStyle name="Moneda 6 3" xfId="323"/>
    <cellStyle name="Moneda 6 3 2" xfId="324"/>
    <cellStyle name="Moneda 6 3 3" xfId="325"/>
    <cellStyle name="Moneda 6 3 4" xfId="326"/>
    <cellStyle name="Moneda 6 3 5" xfId="327"/>
    <cellStyle name="Moneda 6 3 6" xfId="328"/>
    <cellStyle name="Neutral 2" xfId="329"/>
    <cellStyle name="Neutral 3" xfId="330"/>
    <cellStyle name="Normal" xfId="0" builtinId="0"/>
    <cellStyle name="Normal 2" xfId="4"/>
    <cellStyle name="Normal 2 10" xfId="331"/>
    <cellStyle name="Normal 2 11" xfId="332"/>
    <cellStyle name="Normal 2 2" xfId="333"/>
    <cellStyle name="Normal 2 2 2" xfId="334"/>
    <cellStyle name="Normal 2 2 2 2" xfId="335"/>
    <cellStyle name="Normal 2 2 2 3" xfId="336"/>
    <cellStyle name="Normal 2 2 2 4" xfId="337"/>
    <cellStyle name="Normal 2 2 2 5" xfId="338"/>
    <cellStyle name="Normal 2 2 2 6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3" xfId="345"/>
    <cellStyle name="Normal 2 3 2" xfId="346"/>
    <cellStyle name="Normal 2 3 2 2" xfId="347"/>
    <cellStyle name="Normal 2 3 2 3" xfId="348"/>
    <cellStyle name="Normal 2 3 2 4" xfId="349"/>
    <cellStyle name="Normal 2 3 2 5" xfId="350"/>
    <cellStyle name="Normal 2 3 2 6" xfId="351"/>
    <cellStyle name="Normal 2 3 3" xfId="352"/>
    <cellStyle name="Normal 2 3 4" xfId="353"/>
    <cellStyle name="Normal 2 3 5" xfId="354"/>
    <cellStyle name="Normal 2 3 6" xfId="355"/>
    <cellStyle name="Normal 2 3 7" xfId="356"/>
    <cellStyle name="Normal 2 4" xfId="357"/>
    <cellStyle name="Normal 2 4 2" xfId="358"/>
    <cellStyle name="Normal 2 4 2 2" xfId="359"/>
    <cellStyle name="Normal 2 4 2 2 2" xfId="360"/>
    <cellStyle name="Normal 2 4 2 2 3" xfId="361"/>
    <cellStyle name="Normal 2 4 2 2 4" xfId="362"/>
    <cellStyle name="Normal 2 4 2 2 5" xfId="363"/>
    <cellStyle name="Normal 2 4 2 2 6" xfId="364"/>
    <cellStyle name="Normal 2 4 2 3" xfId="365"/>
    <cellStyle name="Normal 2 4 2 4" xfId="366"/>
    <cellStyle name="Normal 2 4 2 5" xfId="367"/>
    <cellStyle name="Normal 2 4 2 6" xfId="368"/>
    <cellStyle name="Normal 2 4 2 7" xfId="369"/>
    <cellStyle name="Normal 2 5" xfId="370"/>
    <cellStyle name="Normal 2 5 2" xfId="371"/>
    <cellStyle name="Normal 2 5 2 2" xfId="372"/>
    <cellStyle name="Normal 2 5 2 3" xfId="373"/>
    <cellStyle name="Normal 2 5 2 4" xfId="374"/>
    <cellStyle name="Normal 2 5 2 5" xfId="375"/>
    <cellStyle name="Normal 2 5 3" xfId="376"/>
    <cellStyle name="Normal 2 5 4" xfId="377"/>
    <cellStyle name="Normal 2 5 5" xfId="378"/>
    <cellStyle name="Normal 2 5 6" xfId="379"/>
    <cellStyle name="Normal 2 6" xfId="380"/>
    <cellStyle name="Normal 2 6 2" xfId="381"/>
    <cellStyle name="Normal 2 6 3" xfId="382"/>
    <cellStyle name="Normal 2 6 4" xfId="383"/>
    <cellStyle name="Normal 2 6 5" xfId="384"/>
    <cellStyle name="Normal 2 6 6" xfId="385"/>
    <cellStyle name="Normal 2 7" xfId="386"/>
    <cellStyle name="Normal 2 8" xfId="387"/>
    <cellStyle name="Normal 2 9" xfId="388"/>
    <cellStyle name="Normal 2_Hoja Financiera NG" xfId="389"/>
    <cellStyle name="Normal 3" xfId="390"/>
    <cellStyle name="Normal 3 2" xfId="391"/>
    <cellStyle name="Normal 3 3" xfId="392"/>
    <cellStyle name="Normal 4" xfId="393"/>
    <cellStyle name="Normal 4 2" xfId="394"/>
    <cellStyle name="Normal 4 2 2" xfId="395"/>
    <cellStyle name="Normal 4 2 2 2" xfId="396"/>
    <cellStyle name="Normal 4 2 3" xfId="397"/>
    <cellStyle name="Normal 4 2 4" xfId="398"/>
    <cellStyle name="Normal 4 2 5" xfId="399"/>
    <cellStyle name="Normal 4 3" xfId="400"/>
    <cellStyle name="Normal 4 3 2" xfId="401"/>
    <cellStyle name="Normal 4 3 2 2" xfId="402"/>
    <cellStyle name="Normal 4 3 3" xfId="403"/>
    <cellStyle name="Normal 4 3 4" xfId="404"/>
    <cellStyle name="Normal 4 3 5" xfId="405"/>
    <cellStyle name="Normal 4 4" xfId="406"/>
    <cellStyle name="Normal 4 4 2" xfId="407"/>
    <cellStyle name="Normal 4 4 2 2" xfId="408"/>
    <cellStyle name="Normal 4 4 3" xfId="409"/>
    <cellStyle name="Normal 4 4 4" xfId="410"/>
    <cellStyle name="Normal 4 4 5" xfId="411"/>
    <cellStyle name="Normal 4 5" xfId="412"/>
    <cellStyle name="Normal 4 5 2" xfId="413"/>
    <cellStyle name="Normal 4 5 2 2" xfId="414"/>
    <cellStyle name="Normal 4 5 3" xfId="415"/>
    <cellStyle name="Normal 4 5 4" xfId="416"/>
    <cellStyle name="Normal 4 5 5" xfId="417"/>
    <cellStyle name="Normal 4 6" xfId="418"/>
    <cellStyle name="Normal 4 7" xfId="419"/>
    <cellStyle name="Normal 4 7 2" xfId="420"/>
    <cellStyle name="Normal 4 7 3" xfId="421"/>
    <cellStyle name="Normal 4 7 4" xfId="422"/>
    <cellStyle name="Normal 4 7 5" xfId="423"/>
    <cellStyle name="Normal 5" xfId="424"/>
    <cellStyle name="Normal 5 2" xfId="425"/>
    <cellStyle name="Normal 5 2 2" xfId="426"/>
    <cellStyle name="Normal 5 2 2 2" xfId="427"/>
    <cellStyle name="Normal 5 2 3" xfId="428"/>
    <cellStyle name="Normal 5 2 4" xfId="429"/>
    <cellStyle name="Normal 5 2 5" xfId="430"/>
    <cellStyle name="Normal 5 3" xfId="431"/>
    <cellStyle name="Normal 5 3 2" xfId="432"/>
    <cellStyle name="Normal 5 3 2 2" xfId="433"/>
    <cellStyle name="Normal 5 3 3" xfId="434"/>
    <cellStyle name="Normal 5 3 4" xfId="435"/>
    <cellStyle name="Normal 5 3 5" xfId="436"/>
    <cellStyle name="Normal 5 4" xfId="437"/>
    <cellStyle name="Normal 5 4 2" xfId="438"/>
    <cellStyle name="Normal 5 4 2 2" xfId="439"/>
    <cellStyle name="Normal 5 4 3" xfId="440"/>
    <cellStyle name="Normal 5 4 4" xfId="441"/>
    <cellStyle name="Normal 5 4 5" xfId="442"/>
    <cellStyle name="Normal 5 5" xfId="443"/>
    <cellStyle name="Normal 5 5 2" xfId="444"/>
    <cellStyle name="Normal 5 5 2 2" xfId="445"/>
    <cellStyle name="Normal 5 5 3" xfId="446"/>
    <cellStyle name="Normal 5 5 4" xfId="447"/>
    <cellStyle name="Normal 5 5 5" xfId="448"/>
    <cellStyle name="Normal 5 6" xfId="449"/>
    <cellStyle name="Normal 6" xfId="450"/>
    <cellStyle name="Normal 6 2" xfId="451"/>
    <cellStyle name="Normal 6 2 2" xfId="452"/>
    <cellStyle name="Normal 7" xfId="453"/>
    <cellStyle name="Normal 7 2" xfId="454"/>
    <cellStyle name="Normal 7 2 2" xfId="455"/>
    <cellStyle name="Normal 7 2 3" xfId="456"/>
    <cellStyle name="Normal 7 2 4" xfId="457"/>
    <cellStyle name="Normal 7 2 5" xfId="458"/>
    <cellStyle name="Normal 7 2 6" xfId="459"/>
    <cellStyle name="Normal 7 3" xfId="460"/>
    <cellStyle name="Normal 7 3 2" xfId="461"/>
    <cellStyle name="Normal 7 3 3" xfId="462"/>
    <cellStyle name="Normal 7 3 4" xfId="463"/>
    <cellStyle name="Normal 7 3 5" xfId="464"/>
    <cellStyle name="Normal 7 3 6" xfId="465"/>
    <cellStyle name="Notas 2" xfId="466"/>
    <cellStyle name="Notas 3" xfId="467"/>
    <cellStyle name="Note" xfId="468"/>
    <cellStyle name="Note 10" xfId="469"/>
    <cellStyle name="Note 11" xfId="470"/>
    <cellStyle name="Note 2" xfId="471"/>
    <cellStyle name="Note 3" xfId="472"/>
    <cellStyle name="Note 4" xfId="473"/>
    <cellStyle name="Note 5" xfId="474"/>
    <cellStyle name="Note 6" xfId="475"/>
    <cellStyle name="Note 7" xfId="476"/>
    <cellStyle name="Note 8" xfId="477"/>
    <cellStyle name="Note 9" xfId="478"/>
    <cellStyle name="Output" xfId="479"/>
    <cellStyle name="Porcentaje" xfId="480"/>
    <cellStyle name="Porcentaje 2" xfId="481"/>
    <cellStyle name="Porcentual" xfId="3" builtinId="5"/>
    <cellStyle name="Porcentual 2" xfId="482"/>
    <cellStyle name="Porcentual 2 10" xfId="483"/>
    <cellStyle name="Porcentual 2 10 2" xfId="484"/>
    <cellStyle name="Porcentual 2 10 2 2" xfId="485"/>
    <cellStyle name="Porcentual 2 10 3" xfId="486"/>
    <cellStyle name="Porcentual 2 10 4" xfId="487"/>
    <cellStyle name="Porcentual 2 10 5" xfId="488"/>
    <cellStyle name="Porcentual 2 11" xfId="489"/>
    <cellStyle name="Porcentual 2 11 2" xfId="490"/>
    <cellStyle name="Porcentual 2 11 2 2" xfId="491"/>
    <cellStyle name="Porcentual 2 11 3" xfId="492"/>
    <cellStyle name="Porcentual 2 11 4" xfId="493"/>
    <cellStyle name="Porcentual 2 11 5" xfId="494"/>
    <cellStyle name="Porcentual 2 12" xfId="495"/>
    <cellStyle name="Porcentual 2 12 2" xfId="496"/>
    <cellStyle name="Porcentual 2 12 2 2" xfId="497"/>
    <cellStyle name="Porcentual 2 12 3" xfId="498"/>
    <cellStyle name="Porcentual 2 12 4" xfId="499"/>
    <cellStyle name="Porcentual 2 12 5" xfId="500"/>
    <cellStyle name="Porcentual 2 13" xfId="501"/>
    <cellStyle name="Porcentual 2 13 2" xfId="502"/>
    <cellStyle name="Porcentual 2 13 3" xfId="503"/>
    <cellStyle name="Porcentual 2 13 4" xfId="504"/>
    <cellStyle name="Porcentual 2 14" xfId="505"/>
    <cellStyle name="Porcentual 2 15" xfId="506"/>
    <cellStyle name="Porcentual 2 2" xfId="507"/>
    <cellStyle name="Porcentual 2 2 2" xfId="508"/>
    <cellStyle name="Porcentual 2 2 3" xfId="509"/>
    <cellStyle name="Porcentual 2 2 4" xfId="510"/>
    <cellStyle name="Porcentual 2 2 4 2" xfId="511"/>
    <cellStyle name="Porcentual 2 3" xfId="512"/>
    <cellStyle name="Porcentual 2 3 2" xfId="513"/>
    <cellStyle name="Porcentual 2 3 3" xfId="514"/>
    <cellStyle name="Porcentual 2 3 4" xfId="515"/>
    <cellStyle name="Porcentual 2 3 4 2" xfId="516"/>
    <cellStyle name="Porcentual 2 3 5" xfId="517"/>
    <cellStyle name="Porcentual 2 3 6" xfId="518"/>
    <cellStyle name="Porcentual 2 4" xfId="519"/>
    <cellStyle name="Porcentual 2 4 2" xfId="520"/>
    <cellStyle name="Porcentual 2 4 3" xfId="521"/>
    <cellStyle name="Porcentual 2 4 4" xfId="522"/>
    <cellStyle name="Porcentual 2 4 4 2" xfId="523"/>
    <cellStyle name="Porcentual 2 4 5" xfId="524"/>
    <cellStyle name="Porcentual 2 4 6" xfId="525"/>
    <cellStyle name="Porcentual 2 5" xfId="526"/>
    <cellStyle name="Porcentual 2 5 2" xfId="527"/>
    <cellStyle name="Porcentual 2 5 3" xfId="528"/>
    <cellStyle name="Porcentual 2 5 4" xfId="529"/>
    <cellStyle name="Porcentual 2 5 4 2" xfId="530"/>
    <cellStyle name="Porcentual 2 5 5" xfId="531"/>
    <cellStyle name="Porcentual 2 5 6" xfId="532"/>
    <cellStyle name="Porcentual 2 6" xfId="533"/>
    <cellStyle name="Porcentual 2 7" xfId="534"/>
    <cellStyle name="Porcentual 2 8" xfId="535"/>
    <cellStyle name="Porcentual 2 9" xfId="536"/>
    <cellStyle name="Porcentual 2 9 2" xfId="537"/>
    <cellStyle name="Porcentual 2 9 2 2" xfId="538"/>
    <cellStyle name="Porcentual 2 9 3" xfId="539"/>
    <cellStyle name="Porcentual 2 9 4" xfId="540"/>
    <cellStyle name="Porcentual 2 9 5" xfId="541"/>
    <cellStyle name="Porcentual 3 2" xfId="542"/>
    <cellStyle name="Porcentual 3 3" xfId="543"/>
    <cellStyle name="Porcentual 3 4" xfId="544"/>
    <cellStyle name="Porcentual 3 5" xfId="545"/>
    <cellStyle name="Porcentual 7" xfId="546"/>
    <cellStyle name="Porcentual 7 2" xfId="547"/>
    <cellStyle name="Porcentual 7 3" xfId="548"/>
    <cellStyle name="Porcentual 7 4" xfId="549"/>
    <cellStyle name="Porcentual 7 5" xfId="550"/>
    <cellStyle name="Saldos" xfId="551"/>
    <cellStyle name="Saldos 2" xfId="552"/>
    <cellStyle name="Salida 2" xfId="553"/>
    <cellStyle name="Salida 3" xfId="554"/>
    <cellStyle name="Texto de advertencia 2" xfId="555"/>
    <cellStyle name="Texto de advertencia 3" xfId="556"/>
    <cellStyle name="Texto explicativo 2" xfId="557"/>
    <cellStyle name="Texto explicativo 3" xfId="558"/>
    <cellStyle name="Title" xfId="559"/>
    <cellStyle name="Título 1 2" xfId="560"/>
    <cellStyle name="Título 1 3" xfId="561"/>
    <cellStyle name="Título 2 2" xfId="562"/>
    <cellStyle name="Título 2 3" xfId="563"/>
    <cellStyle name="Título 3 2" xfId="564"/>
    <cellStyle name="Título 3 3" xfId="565"/>
    <cellStyle name="Título 4" xfId="566"/>
    <cellStyle name="Título 5" xfId="567"/>
    <cellStyle name="Total 2" xfId="568"/>
    <cellStyle name="Total 3" xfId="569"/>
    <cellStyle name="Warning Text" xfId="5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VTOP-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2"/>
      <sheetName val="CONAFOR"/>
      <sheetName val="PRODUCE"/>
    </sheetNames>
    <sheetDataSet>
      <sheetData sheetId="0">
        <row r="11">
          <cell r="C11">
            <v>2244000</v>
          </cell>
        </row>
        <row r="12">
          <cell r="C12">
            <v>1623292</v>
          </cell>
          <cell r="D12">
            <v>1623292</v>
          </cell>
        </row>
        <row r="31">
          <cell r="C31">
            <v>97164</v>
          </cell>
          <cell r="D31">
            <v>97164</v>
          </cell>
        </row>
        <row r="42">
          <cell r="C42">
            <v>415563</v>
          </cell>
          <cell r="D42">
            <v>415563</v>
          </cell>
        </row>
        <row r="66">
          <cell r="C66">
            <v>107981</v>
          </cell>
          <cell r="D66">
            <v>107981</v>
          </cell>
        </row>
      </sheetData>
      <sheetData sheetId="1">
        <row r="11">
          <cell r="D11">
            <v>104056.08</v>
          </cell>
        </row>
        <row r="12">
          <cell r="C12">
            <v>50000</v>
          </cell>
          <cell r="D12">
            <v>52375</v>
          </cell>
        </row>
        <row r="15">
          <cell r="C15">
            <v>46000</v>
          </cell>
          <cell r="D15">
            <v>17164</v>
          </cell>
        </row>
        <row r="19">
          <cell r="C19">
            <v>47127</v>
          </cell>
          <cell r="D19">
            <v>34517.08</v>
          </cell>
        </row>
      </sheetData>
      <sheetData sheetId="2">
        <row r="11">
          <cell r="D11">
            <v>187762.65</v>
          </cell>
        </row>
        <row r="12">
          <cell r="C12">
            <v>20031.02</v>
          </cell>
          <cell r="D12">
            <v>64890</v>
          </cell>
        </row>
        <row r="14">
          <cell r="C14">
            <v>12316.45</v>
          </cell>
          <cell r="D14">
            <v>31901.350000000002</v>
          </cell>
        </row>
        <row r="18">
          <cell r="C18">
            <v>18012.53</v>
          </cell>
          <cell r="D18">
            <v>69971.299999999988</v>
          </cell>
        </row>
        <row r="28">
          <cell r="C28">
            <v>21000</v>
          </cell>
          <cell r="D28">
            <v>21000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SheetLayoutView="100" workbookViewId="0">
      <selection activeCell="A13" sqref="A13"/>
    </sheetView>
  </sheetViews>
  <sheetFormatPr baseColWidth="10" defaultRowHeight="12.75"/>
  <cols>
    <col min="1" max="1" width="31.85546875" customWidth="1"/>
    <col min="2" max="8" width="15.7109375" style="19" customWidth="1"/>
    <col min="9" max="9" width="10" style="48" customWidth="1"/>
  </cols>
  <sheetData>
    <row r="1" spans="1:11">
      <c r="H1" s="98" t="s">
        <v>17</v>
      </c>
      <c r="I1" s="98"/>
    </row>
    <row r="2" spans="1:11" ht="15">
      <c r="A2" s="106" t="s">
        <v>16</v>
      </c>
      <c r="B2" s="106"/>
      <c r="C2" s="106"/>
      <c r="D2" s="106"/>
      <c r="E2" s="106"/>
      <c r="F2" s="106"/>
      <c r="G2" s="106"/>
      <c r="H2" s="106"/>
      <c r="I2" s="106"/>
    </row>
    <row r="3" spans="1:11">
      <c r="A3" s="107" t="s">
        <v>15</v>
      </c>
      <c r="B3" s="107"/>
      <c r="C3" s="107"/>
      <c r="D3" s="107"/>
      <c r="E3" s="107"/>
      <c r="F3" s="107"/>
      <c r="G3" s="107"/>
      <c r="H3" s="107"/>
      <c r="I3" s="107"/>
    </row>
    <row r="4" spans="1:11">
      <c r="A4" s="107" t="s">
        <v>14</v>
      </c>
      <c r="B4" s="107"/>
      <c r="C4" s="107"/>
      <c r="D4" s="107"/>
      <c r="E4" s="107"/>
      <c r="F4" s="107"/>
      <c r="G4" s="107"/>
      <c r="H4" s="107"/>
      <c r="I4" s="107"/>
    </row>
    <row r="5" spans="1:11">
      <c r="A5" s="7"/>
      <c r="B5" s="20"/>
      <c r="C5" s="20"/>
      <c r="D5" s="20"/>
      <c r="E5" s="20"/>
      <c r="F5" s="20"/>
      <c r="G5" s="20"/>
      <c r="H5" s="20"/>
      <c r="I5" s="47"/>
    </row>
    <row r="6" spans="1:11" ht="13.5" customHeight="1">
      <c r="A6" s="6"/>
      <c r="F6" s="108" t="s">
        <v>35</v>
      </c>
      <c r="G6" s="109"/>
      <c r="H6" s="109"/>
      <c r="I6" s="109"/>
      <c r="K6" t="s">
        <v>24</v>
      </c>
    </row>
    <row r="7" spans="1:11" ht="13.5" customHeight="1" thickBot="1">
      <c r="A7" s="6"/>
      <c r="F7" s="90"/>
      <c r="G7" s="91"/>
      <c r="H7" s="91"/>
      <c r="I7" s="91"/>
    </row>
    <row r="8" spans="1:11" ht="19.5" customHeight="1" thickTop="1" thickBot="1">
      <c r="A8" s="112" t="s">
        <v>33</v>
      </c>
      <c r="B8" s="113"/>
      <c r="C8" s="113"/>
      <c r="D8" s="113"/>
      <c r="E8" s="113"/>
      <c r="F8" s="113"/>
      <c r="G8" s="113"/>
      <c r="H8" s="113"/>
      <c r="I8" s="114"/>
    </row>
    <row r="9" spans="1:11" ht="15.75" customHeight="1" thickTop="1"/>
    <row r="10" spans="1:11">
      <c r="A10" s="6" t="s">
        <v>13</v>
      </c>
      <c r="D10" s="99" t="s">
        <v>7</v>
      </c>
      <c r="E10" s="99"/>
      <c r="F10" s="99"/>
      <c r="G10" s="99"/>
      <c r="H10" s="99"/>
    </row>
    <row r="11" spans="1:11">
      <c r="A11" s="104" t="s">
        <v>6</v>
      </c>
      <c r="B11" s="102" t="s">
        <v>5</v>
      </c>
      <c r="C11" s="100" t="s">
        <v>4</v>
      </c>
      <c r="D11" s="21" t="s">
        <v>12</v>
      </c>
      <c r="E11" s="21"/>
      <c r="F11" s="22"/>
      <c r="G11" s="22"/>
      <c r="H11" s="22"/>
      <c r="I11" s="110" t="s">
        <v>11</v>
      </c>
    </row>
    <row r="12" spans="1:11" ht="25.5">
      <c r="A12" s="105"/>
      <c r="B12" s="103"/>
      <c r="C12" s="101"/>
      <c r="D12" s="97" t="s">
        <v>36</v>
      </c>
      <c r="E12" s="97" t="s">
        <v>37</v>
      </c>
      <c r="F12" s="23" t="s">
        <v>38</v>
      </c>
      <c r="G12" s="24" t="s">
        <v>3</v>
      </c>
      <c r="H12" s="23" t="s">
        <v>2</v>
      </c>
      <c r="I12" s="111"/>
    </row>
    <row r="13" spans="1:11" ht="26.25" customHeight="1">
      <c r="A13" s="11" t="s">
        <v>18</v>
      </c>
      <c r="B13" s="25"/>
      <c r="C13" s="26"/>
      <c r="D13" s="27">
        <f>3000+350975.69</f>
        <v>353975.69</v>
      </c>
      <c r="E13" s="27">
        <f>3000+98173.68</f>
        <v>101173.68</v>
      </c>
      <c r="F13" s="27">
        <f>3000+46271.05</f>
        <v>49271.05</v>
      </c>
      <c r="G13" s="26"/>
      <c r="H13" s="26"/>
      <c r="I13" s="49"/>
    </row>
    <row r="14" spans="1:11" ht="17.100000000000001" customHeight="1">
      <c r="A14" s="12" t="s">
        <v>20</v>
      </c>
      <c r="B14" s="28">
        <f>'[1]EVTOP-02'!$C$11</f>
        <v>2244000</v>
      </c>
      <c r="C14" s="28">
        <v>2244000</v>
      </c>
      <c r="D14" s="27">
        <v>0</v>
      </c>
      <c r="E14" s="27">
        <v>135274.32999999999</v>
      </c>
      <c r="F14" s="27">
        <v>270548.65999999997</v>
      </c>
      <c r="G14" s="28">
        <f>SUM(D14:F14)</f>
        <v>405822.99</v>
      </c>
      <c r="H14" s="28">
        <f>1217468.97+262076.74</f>
        <v>1479545.71</v>
      </c>
      <c r="I14" s="50">
        <f>H14/B14</f>
        <v>0.65933409536541887</v>
      </c>
      <c r="J14" s="2"/>
    </row>
    <row r="15" spans="1:11" ht="17.100000000000001" customHeight="1">
      <c r="A15" s="12" t="s">
        <v>19</v>
      </c>
      <c r="B15" s="28"/>
      <c r="C15" s="28"/>
      <c r="D15" s="27"/>
      <c r="E15" s="27"/>
      <c r="F15" s="27"/>
      <c r="G15" s="27"/>
      <c r="H15" s="27"/>
      <c r="I15" s="50"/>
      <c r="J15" s="2"/>
    </row>
    <row r="16" spans="1:11" ht="17.100000000000001" customHeight="1">
      <c r="A16" s="13" t="s">
        <v>21</v>
      </c>
      <c r="B16" s="28"/>
      <c r="C16" s="28"/>
      <c r="D16" s="27"/>
      <c r="E16" s="27"/>
      <c r="F16" s="27"/>
      <c r="G16" s="27"/>
      <c r="H16" s="27"/>
      <c r="I16" s="50"/>
      <c r="J16" s="2"/>
    </row>
    <row r="17" spans="1:11" ht="17.100000000000001" customHeight="1">
      <c r="A17" s="14" t="s">
        <v>22</v>
      </c>
      <c r="B17" s="29">
        <v>214487</v>
      </c>
      <c r="C17" s="29">
        <f>[1]CONAFOR!$D$11+[1]PRODUCE!$D$11</f>
        <v>291818.73</v>
      </c>
      <c r="D17" s="30">
        <v>0</v>
      </c>
      <c r="E17" s="30">
        <v>0</v>
      </c>
      <c r="F17" s="30">
        <v>0</v>
      </c>
      <c r="G17" s="28">
        <f>SUM(D17:F17)</f>
        <v>0</v>
      </c>
      <c r="H17" s="30">
        <v>139457.29</v>
      </c>
      <c r="I17" s="51">
        <f>H17/B17</f>
        <v>0.65018994158154109</v>
      </c>
    </row>
    <row r="18" spans="1:11" ht="8.25" customHeight="1">
      <c r="A18" s="3"/>
      <c r="B18" s="73"/>
      <c r="C18" s="73"/>
      <c r="D18" s="73"/>
      <c r="E18" s="73"/>
      <c r="F18" s="73"/>
      <c r="G18" s="74"/>
      <c r="H18" s="74"/>
      <c r="I18" s="75"/>
    </row>
    <row r="19" spans="1:11">
      <c r="A19" s="5" t="s">
        <v>0</v>
      </c>
      <c r="B19" s="31">
        <f>SUM(B14:B17)</f>
        <v>2458487</v>
      </c>
      <c r="C19" s="31">
        <f>SUM(C14:C17)</f>
        <v>2535818.73</v>
      </c>
      <c r="D19" s="31">
        <f>SUM(D13:D17)</f>
        <v>353975.69</v>
      </c>
      <c r="E19" s="31">
        <f t="shared" ref="E19:H19" si="0">SUM(E13:E17)</f>
        <v>236448.00999999998</v>
      </c>
      <c r="F19" s="31">
        <f t="shared" si="0"/>
        <v>319819.70999999996</v>
      </c>
      <c r="G19" s="31">
        <f t="shared" si="0"/>
        <v>405822.99</v>
      </c>
      <c r="H19" s="31">
        <f t="shared" si="0"/>
        <v>1619003</v>
      </c>
      <c r="I19" s="52"/>
    </row>
    <row r="20" spans="1:11" ht="12" customHeight="1">
      <c r="A20" s="4"/>
      <c r="B20" s="32"/>
      <c r="C20" s="32"/>
      <c r="D20" s="32"/>
      <c r="E20" s="32"/>
      <c r="F20" s="32"/>
      <c r="G20" s="32"/>
      <c r="H20" s="32"/>
      <c r="I20" s="53"/>
    </row>
    <row r="21" spans="1:11" ht="14.25">
      <c r="A21" s="6" t="s">
        <v>10</v>
      </c>
      <c r="B21" s="32"/>
      <c r="C21" s="32"/>
      <c r="D21" s="99" t="s">
        <v>7</v>
      </c>
      <c r="E21" s="99"/>
      <c r="F21" s="99"/>
      <c r="G21" s="99"/>
      <c r="H21" s="99"/>
      <c r="I21" s="53"/>
    </row>
    <row r="22" spans="1:11" ht="16.5" customHeight="1">
      <c r="A22" s="104" t="s">
        <v>6</v>
      </c>
      <c r="B22" s="102" t="s">
        <v>5</v>
      </c>
      <c r="C22" s="100" t="s">
        <v>4</v>
      </c>
      <c r="D22" s="21" t="s">
        <v>31</v>
      </c>
      <c r="E22" s="21"/>
      <c r="F22" s="22"/>
      <c r="G22" s="22"/>
      <c r="H22" s="22"/>
      <c r="I22" s="110" t="s">
        <v>11</v>
      </c>
    </row>
    <row r="23" spans="1:11" ht="25.5">
      <c r="A23" s="105"/>
      <c r="B23" s="103"/>
      <c r="C23" s="101"/>
      <c r="D23" s="76" t="str">
        <f>D12</f>
        <v>JULIO</v>
      </c>
      <c r="E23" s="95" t="str">
        <f t="shared" ref="E23:F23" si="1">E12</f>
        <v>AGOSTO</v>
      </c>
      <c r="F23" s="95" t="str">
        <f t="shared" si="1"/>
        <v>SEPTIEMBRE</v>
      </c>
      <c r="G23" s="33" t="s">
        <v>3</v>
      </c>
      <c r="H23" s="23" t="s">
        <v>2</v>
      </c>
      <c r="I23" s="111"/>
    </row>
    <row r="24" spans="1:11" ht="17.100000000000001" customHeight="1">
      <c r="A24" s="9" t="s">
        <v>1</v>
      </c>
      <c r="B24" s="34" t="s">
        <v>23</v>
      </c>
      <c r="C24" s="34"/>
      <c r="D24" s="34"/>
      <c r="E24" s="34"/>
      <c r="F24" s="34"/>
      <c r="G24" s="34"/>
      <c r="H24" s="34"/>
      <c r="I24" s="54"/>
    </row>
    <row r="25" spans="1:11" ht="17.100000000000001" customHeight="1">
      <c r="A25" s="15">
        <v>1000</v>
      </c>
      <c r="B25" s="35">
        <f>'[1]EVTOP-02'!$C$12+[1]CONAFOR!$C$12+[1]PRODUCE!$C$12</f>
        <v>1693323.02</v>
      </c>
      <c r="C25" s="35">
        <f>'[1]EVTOP-02'!$D$12+[1]CONAFOR!$D$12+[1]PRODUCE!$D$12</f>
        <v>1740557</v>
      </c>
      <c r="D25" s="36">
        <f>198285.2+3355+3330</f>
        <v>204970.2</v>
      </c>
      <c r="E25" s="36">
        <f>132812.1+0+10560</f>
        <v>143372.1</v>
      </c>
      <c r="F25" s="36">
        <f>105047.8+0+0</f>
        <v>105047.8</v>
      </c>
      <c r="G25" s="36">
        <f>SUM(D25:F25)</f>
        <v>453390.10000000003</v>
      </c>
      <c r="H25" s="36">
        <f>1329053.5+52375+64890</f>
        <v>1446318.5</v>
      </c>
      <c r="I25" s="50">
        <f>H25/B25</f>
        <v>0.85413030054950767</v>
      </c>
      <c r="K25" s="96"/>
    </row>
    <row r="26" spans="1:11" ht="17.100000000000001" customHeight="1">
      <c r="A26" s="15">
        <v>2000</v>
      </c>
      <c r="B26" s="35">
        <f>'[1]EVTOP-02'!$C$31+[1]CONAFOR!$C$15+[1]PRODUCE!$C$14</f>
        <v>155480.45000000001</v>
      </c>
      <c r="C26" s="35">
        <f>'[1]EVTOP-02'!$D$31+[1]CONAFOR!$D$15+[1]PRODUCE!$D$14</f>
        <v>146229.35</v>
      </c>
      <c r="D26" s="36">
        <f>3700+0+1044</f>
        <v>4744</v>
      </c>
      <c r="E26" s="36">
        <f>6663.59+0+0</f>
        <v>6663.59</v>
      </c>
      <c r="F26" s="36">
        <f>3808.45+0+0</f>
        <v>3808.45</v>
      </c>
      <c r="G26" s="36">
        <f t="shared" ref="G26:G27" si="2">SUM(D26:F26)</f>
        <v>15216.04</v>
      </c>
      <c r="H26" s="36">
        <f>46754.88+17164+31901.35</f>
        <v>95820.23</v>
      </c>
      <c r="I26" s="50">
        <f t="shared" ref="I26:I27" si="3">H26/B26</f>
        <v>0.616284748339743</v>
      </c>
      <c r="K26" s="96"/>
    </row>
    <row r="27" spans="1:11" ht="17.100000000000001" customHeight="1">
      <c r="A27" s="15">
        <v>3000</v>
      </c>
      <c r="B27" s="35">
        <f>'[1]EVTOP-02'!$C$42+[1]CONAFOR!$C$19+[1]PRODUCE!$C$18</f>
        <v>480702.53</v>
      </c>
      <c r="C27" s="35">
        <f>'[1]EVTOP-02'!$D$42+[1]CONAFOR!$D$19+[1]PRODUCE!$D$18</f>
        <v>520051.38</v>
      </c>
      <c r="D27" s="36">
        <f>37658.79+1678+11786.04</f>
        <v>51122.83</v>
      </c>
      <c r="E27" s="36">
        <f>40889.33+0+0</f>
        <v>40889.33</v>
      </c>
      <c r="F27" s="36">
        <f>13191+0+0</f>
        <v>13191</v>
      </c>
      <c r="G27" s="36">
        <f t="shared" si="2"/>
        <v>105203.16</v>
      </c>
      <c r="H27" s="36">
        <f>232873.21+34517.08+69971.3</f>
        <v>337361.58999999997</v>
      </c>
      <c r="I27" s="50">
        <f t="shared" si="3"/>
        <v>0.70180947456215792</v>
      </c>
      <c r="K27" s="96"/>
    </row>
    <row r="28" spans="1:11" ht="17.100000000000001" customHeight="1">
      <c r="A28" s="15">
        <v>4000</v>
      </c>
      <c r="B28" s="35"/>
      <c r="C28" s="35"/>
      <c r="D28" s="36"/>
      <c r="E28" s="36"/>
      <c r="F28" s="36"/>
      <c r="G28" s="36"/>
      <c r="H28" s="36"/>
      <c r="I28" s="50"/>
    </row>
    <row r="29" spans="1:11" ht="17.100000000000001" customHeight="1">
      <c r="A29" s="15">
        <v>5000</v>
      </c>
      <c r="B29" s="35">
        <f>'[1]EVTOP-02'!$C$66+[1]PRODUCE!$C$28</f>
        <v>128981</v>
      </c>
      <c r="C29" s="35">
        <f>'[1]EVTOP-02'!$D$66+[1]PRODUCE!$D$28</f>
        <v>128981</v>
      </c>
      <c r="D29" s="36">
        <v>0</v>
      </c>
      <c r="E29" s="36">
        <v>0</v>
      </c>
      <c r="F29" s="36">
        <f>0+0</f>
        <v>0</v>
      </c>
      <c r="G29" s="36">
        <f>SUM(D29:F29)</f>
        <v>0</v>
      </c>
      <c r="H29" s="36">
        <f>1599+0+21000</f>
        <v>22599</v>
      </c>
      <c r="I29" s="50">
        <f>H29/B29</f>
        <v>0.17521185290856792</v>
      </c>
    </row>
    <row r="30" spans="1:11" ht="17.100000000000001" customHeight="1">
      <c r="A30" s="15">
        <v>6000</v>
      </c>
      <c r="B30" s="35"/>
      <c r="C30" s="35"/>
      <c r="D30" s="36"/>
      <c r="E30" s="36"/>
      <c r="F30" s="36"/>
      <c r="G30" s="36"/>
      <c r="H30" s="36"/>
      <c r="I30" s="50"/>
    </row>
    <row r="31" spans="1:11" ht="17.100000000000001" customHeight="1">
      <c r="A31" s="15">
        <v>7000</v>
      </c>
      <c r="B31" s="35"/>
      <c r="C31" s="35"/>
      <c r="D31" s="36"/>
      <c r="E31" s="36"/>
      <c r="F31" s="36"/>
      <c r="G31" s="36"/>
      <c r="H31" s="36"/>
      <c r="I31" s="50"/>
    </row>
    <row r="32" spans="1:11" ht="17.100000000000001" customHeight="1">
      <c r="A32" s="15">
        <v>8000</v>
      </c>
      <c r="B32" s="35"/>
      <c r="C32" s="35"/>
      <c r="D32" s="36"/>
      <c r="E32" s="36"/>
      <c r="F32" s="36"/>
      <c r="G32" s="36"/>
      <c r="H32" s="36"/>
      <c r="I32" s="50"/>
    </row>
    <row r="33" spans="1:10" ht="17.100000000000001" customHeight="1">
      <c r="A33" s="16">
        <v>9000</v>
      </c>
      <c r="B33" s="37"/>
      <c r="C33" s="37"/>
      <c r="D33" s="38"/>
      <c r="E33" s="38"/>
      <c r="F33" s="38"/>
      <c r="G33" s="38"/>
      <c r="H33" s="38"/>
      <c r="I33" s="51"/>
    </row>
    <row r="34" spans="1:10" ht="9" customHeight="1">
      <c r="A34" s="3"/>
      <c r="B34" s="73"/>
      <c r="C34" s="73"/>
      <c r="D34" s="73"/>
      <c r="E34" s="73"/>
      <c r="F34" s="73"/>
      <c r="G34" s="73"/>
      <c r="H34" s="73"/>
      <c r="I34" s="75"/>
    </row>
    <row r="35" spans="1:10">
      <c r="A35" s="5" t="s">
        <v>0</v>
      </c>
      <c r="B35" s="31">
        <f>SUM(B25:B33)</f>
        <v>2458487</v>
      </c>
      <c r="C35" s="31">
        <f>SUM(C25:C33)</f>
        <v>2535818.73</v>
      </c>
      <c r="D35" s="31">
        <f t="shared" ref="D35:H35" si="4">SUM(D25:D33)</f>
        <v>260837.03000000003</v>
      </c>
      <c r="E35" s="31">
        <f t="shared" si="4"/>
        <v>190925.02000000002</v>
      </c>
      <c r="F35" s="31">
        <f t="shared" si="4"/>
        <v>122047.25</v>
      </c>
      <c r="G35" s="31">
        <f t="shared" si="4"/>
        <v>573809.30000000005</v>
      </c>
      <c r="H35" s="31">
        <f t="shared" si="4"/>
        <v>1902099.3199999998</v>
      </c>
      <c r="I35" s="52"/>
    </row>
    <row r="36" spans="1:10" ht="10.5" customHeight="1">
      <c r="A36" s="4"/>
      <c r="B36" s="39"/>
      <c r="C36" s="39"/>
      <c r="D36" s="39"/>
      <c r="E36" s="39"/>
      <c r="F36" s="39"/>
      <c r="G36" s="39"/>
      <c r="H36" s="39"/>
      <c r="I36" s="55"/>
    </row>
    <row r="37" spans="1:10">
      <c r="A37" s="10" t="s">
        <v>9</v>
      </c>
      <c r="B37" s="31"/>
      <c r="C37" s="31"/>
      <c r="D37" s="40">
        <f>D19-D35</f>
        <v>93138.659999999974</v>
      </c>
      <c r="E37" s="40">
        <f t="shared" ref="E37:G37" si="5">E19-E35</f>
        <v>45522.989999999962</v>
      </c>
      <c r="F37" s="40">
        <f t="shared" si="5"/>
        <v>197772.45999999996</v>
      </c>
      <c r="G37" s="40">
        <f t="shared" si="5"/>
        <v>-167986.31000000006</v>
      </c>
      <c r="H37" s="31"/>
      <c r="I37" s="56"/>
    </row>
    <row r="38" spans="1:10">
      <c r="A38" s="3"/>
      <c r="B38" s="42"/>
      <c r="C38" s="42"/>
      <c r="D38" s="42"/>
      <c r="E38" s="42"/>
      <c r="F38" s="42"/>
      <c r="G38" s="42"/>
      <c r="H38" s="42"/>
      <c r="I38" s="57"/>
    </row>
    <row r="39" spans="1:10">
      <c r="A39" s="3"/>
      <c r="B39" s="41"/>
      <c r="C39" s="41"/>
      <c r="D39" s="41"/>
      <c r="E39" s="41"/>
      <c r="F39" s="41"/>
      <c r="G39" s="41"/>
      <c r="H39" s="41"/>
    </row>
    <row r="40" spans="1:10">
      <c r="A40" s="3"/>
      <c r="B40" s="41"/>
      <c r="C40" s="41"/>
      <c r="D40" s="41"/>
      <c r="E40" s="41"/>
      <c r="F40" s="41"/>
      <c r="G40" s="41"/>
      <c r="H40" s="41"/>
    </row>
    <row r="41" spans="1:10">
      <c r="A41" s="3"/>
      <c r="B41" s="41"/>
      <c r="C41" s="41"/>
      <c r="D41" s="41"/>
      <c r="E41" s="41"/>
      <c r="F41" s="41"/>
      <c r="G41" s="41"/>
      <c r="H41" s="41"/>
    </row>
    <row r="43" spans="1:10">
      <c r="A43" s="6" t="s">
        <v>8</v>
      </c>
      <c r="B43" s="42"/>
      <c r="C43" s="42"/>
      <c r="D43" s="99" t="s">
        <v>7</v>
      </c>
      <c r="E43" s="99"/>
      <c r="F43" s="99"/>
      <c r="G43" s="99"/>
      <c r="H43" s="99"/>
      <c r="I43" s="57"/>
    </row>
    <row r="44" spans="1:10" ht="12.75" customHeight="1">
      <c r="A44" s="104" t="s">
        <v>6</v>
      </c>
      <c r="B44" s="102" t="s">
        <v>5</v>
      </c>
      <c r="C44" s="100" t="s">
        <v>4</v>
      </c>
      <c r="D44" s="43" t="s">
        <v>30</v>
      </c>
      <c r="E44" s="21"/>
      <c r="F44" s="44"/>
      <c r="G44" s="44"/>
      <c r="H44" s="45"/>
      <c r="I44" s="110" t="s">
        <v>11</v>
      </c>
    </row>
    <row r="45" spans="1:10" ht="25.5">
      <c r="A45" s="105"/>
      <c r="B45" s="103"/>
      <c r="C45" s="101"/>
      <c r="D45" s="76" t="str">
        <f>D12</f>
        <v>JULIO</v>
      </c>
      <c r="E45" s="95" t="str">
        <f t="shared" ref="E45:F45" si="6">E12</f>
        <v>AGOSTO</v>
      </c>
      <c r="F45" s="95" t="str">
        <f t="shared" si="6"/>
        <v>SEPTIEMBRE</v>
      </c>
      <c r="G45" s="24" t="s">
        <v>3</v>
      </c>
      <c r="H45" s="23" t="s">
        <v>2</v>
      </c>
      <c r="I45" s="111"/>
    </row>
    <row r="46" spans="1:10">
      <c r="A46" s="8" t="s">
        <v>1</v>
      </c>
      <c r="B46" s="46"/>
      <c r="C46" s="46"/>
      <c r="D46" s="46"/>
      <c r="E46" s="46"/>
      <c r="F46" s="46"/>
      <c r="G46" s="46"/>
      <c r="H46" s="46"/>
      <c r="I46" s="58"/>
    </row>
    <row r="47" spans="1:10">
      <c r="A47" s="17">
        <v>1000</v>
      </c>
      <c r="B47" s="35"/>
      <c r="C47" s="35"/>
      <c r="D47" s="35"/>
      <c r="E47" s="35"/>
      <c r="F47" s="35"/>
      <c r="G47" s="35"/>
      <c r="H47" s="35"/>
      <c r="I47" s="50"/>
      <c r="J47" s="2"/>
    </row>
    <row r="48" spans="1:10">
      <c r="A48" s="17">
        <v>2000</v>
      </c>
      <c r="B48" s="35"/>
      <c r="C48" s="35"/>
      <c r="D48" s="35"/>
      <c r="E48" s="35"/>
      <c r="F48" s="35"/>
      <c r="G48" s="35"/>
      <c r="H48" s="35"/>
      <c r="I48" s="50"/>
      <c r="J48" s="2"/>
    </row>
    <row r="49" spans="1:10">
      <c r="A49" s="17">
        <v>3000</v>
      </c>
      <c r="B49" s="35"/>
      <c r="C49" s="35"/>
      <c r="D49" s="35"/>
      <c r="E49" s="35"/>
      <c r="F49" s="35"/>
      <c r="G49" s="35"/>
      <c r="H49" s="35"/>
      <c r="I49" s="50"/>
      <c r="J49" s="2"/>
    </row>
    <row r="50" spans="1:10">
      <c r="A50" s="17">
        <v>4000</v>
      </c>
      <c r="B50" s="35"/>
      <c r="C50" s="35"/>
      <c r="D50" s="35"/>
      <c r="E50" s="35"/>
      <c r="F50" s="35"/>
      <c r="G50" s="35"/>
      <c r="H50" s="35"/>
      <c r="I50" s="50"/>
      <c r="J50" s="2"/>
    </row>
    <row r="51" spans="1:10">
      <c r="A51" s="17">
        <v>5000</v>
      </c>
      <c r="B51" s="35"/>
      <c r="C51" s="35"/>
      <c r="D51" s="35"/>
      <c r="E51" s="35"/>
      <c r="F51" s="35"/>
      <c r="G51" s="35"/>
      <c r="H51" s="35"/>
      <c r="I51" s="50"/>
      <c r="J51" s="2"/>
    </row>
    <row r="52" spans="1:10">
      <c r="A52" s="17">
        <v>6000</v>
      </c>
      <c r="B52" s="35"/>
      <c r="C52" s="35"/>
      <c r="D52" s="35"/>
      <c r="E52" s="35"/>
      <c r="F52" s="35"/>
      <c r="G52" s="35"/>
      <c r="H52" s="35"/>
      <c r="I52" s="50"/>
    </row>
    <row r="53" spans="1:10">
      <c r="A53" s="17">
        <v>7000</v>
      </c>
      <c r="B53" s="35"/>
      <c r="C53" s="35"/>
      <c r="D53" s="35"/>
      <c r="E53" s="35"/>
      <c r="F53" s="35"/>
      <c r="G53" s="35"/>
      <c r="H53" s="35"/>
      <c r="I53" s="50"/>
    </row>
    <row r="54" spans="1:10">
      <c r="A54" s="17">
        <v>8000</v>
      </c>
      <c r="B54" s="35"/>
      <c r="C54" s="35"/>
      <c r="D54" s="35"/>
      <c r="E54" s="35"/>
      <c r="F54" s="35"/>
      <c r="G54" s="35"/>
      <c r="H54" s="35"/>
      <c r="I54" s="50"/>
    </row>
    <row r="55" spans="1:10">
      <c r="A55" s="18">
        <v>9000</v>
      </c>
      <c r="B55" s="37"/>
      <c r="C55" s="37"/>
      <c r="D55" s="37"/>
      <c r="E55" s="37"/>
      <c r="F55" s="37"/>
      <c r="G55" s="37"/>
      <c r="H55" s="37"/>
      <c r="I55" s="51"/>
    </row>
    <row r="56" spans="1:10">
      <c r="A56" s="1"/>
      <c r="B56" s="73"/>
      <c r="C56" s="73"/>
      <c r="D56" s="73"/>
      <c r="E56" s="73"/>
      <c r="F56" s="73"/>
      <c r="G56" s="73"/>
      <c r="H56" s="73"/>
      <c r="I56" s="75"/>
    </row>
    <row r="57" spans="1:10">
      <c r="A57" s="5" t="s">
        <v>0</v>
      </c>
      <c r="B57" s="40"/>
      <c r="C57" s="40"/>
      <c r="D57" s="40"/>
      <c r="E57" s="40"/>
      <c r="F57" s="40"/>
      <c r="G57" s="40"/>
      <c r="H57" s="40"/>
      <c r="I57" s="59"/>
    </row>
    <row r="58" spans="1:10">
      <c r="A58" s="115"/>
      <c r="B58" s="116"/>
      <c r="C58" s="116"/>
      <c r="D58" s="116"/>
      <c r="E58" s="116"/>
      <c r="F58" s="116"/>
      <c r="G58" s="116"/>
      <c r="H58" s="116"/>
      <c r="I58" s="60"/>
    </row>
  </sheetData>
  <mergeCells count="22">
    <mergeCell ref="A58:H58"/>
    <mergeCell ref="I22:I23"/>
    <mergeCell ref="A44:A45"/>
    <mergeCell ref="B44:B45"/>
    <mergeCell ref="C22:C23"/>
    <mergeCell ref="C44:C45"/>
    <mergeCell ref="I44:I45"/>
    <mergeCell ref="A22:A23"/>
    <mergeCell ref="A11:A12"/>
    <mergeCell ref="B22:B23"/>
    <mergeCell ref="A2:I2"/>
    <mergeCell ref="A3:I3"/>
    <mergeCell ref="A4:I4"/>
    <mergeCell ref="F6:I6"/>
    <mergeCell ref="I11:I12"/>
    <mergeCell ref="A8:I8"/>
    <mergeCell ref="D10:H10"/>
    <mergeCell ref="H1:I1"/>
    <mergeCell ref="D21:H21"/>
    <mergeCell ref="D43:H43"/>
    <mergeCell ref="C11:C12"/>
    <mergeCell ref="B11:B12"/>
  </mergeCells>
  <printOptions horizontalCentered="1"/>
  <pageMargins left="0.39370078740157483" right="0.39370078740157483" top="0.78740157480314965" bottom="0.39370078740157483" header="0" footer="0.19685039370078741"/>
  <pageSetup scale="84" orientation="landscape" r:id="rId1"/>
  <headerFooter alignWithMargins="0">
    <oddFooter>&amp;L&amp;"Arial,Negrita"&amp;9Avance Preliminar del Presupuesto Anual</oddFooter>
  </headerFooter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Normal="100" zoomScaleSheetLayoutView="100" workbookViewId="0">
      <selection activeCell="C17" sqref="C17"/>
    </sheetView>
  </sheetViews>
  <sheetFormatPr baseColWidth="10" defaultRowHeight="12.75"/>
  <cols>
    <col min="1" max="1" width="11" style="63" customWidth="1"/>
    <col min="2" max="2" width="18.5703125" style="63" customWidth="1"/>
    <col min="3" max="3" width="93.85546875" style="63" customWidth="1"/>
    <col min="4" max="4" width="15.140625" style="63" customWidth="1"/>
    <col min="5" max="5" width="0.140625" style="63" customWidth="1"/>
    <col min="6" max="7" width="0" style="63" hidden="1" customWidth="1"/>
    <col min="8" max="8" width="0.28515625" style="63" customWidth="1"/>
    <col min="9" max="255" width="11.42578125" style="63"/>
    <col min="256" max="256" width="11" style="63" customWidth="1"/>
    <col min="257" max="257" width="18.5703125" style="63" customWidth="1"/>
    <col min="258" max="258" width="53" style="63" customWidth="1"/>
    <col min="259" max="259" width="17.28515625" style="63" customWidth="1"/>
    <col min="260" max="260" width="15.140625" style="63" customWidth="1"/>
    <col min="261" max="261" width="32.28515625" style="63" customWidth="1"/>
    <col min="262" max="263" width="0" style="63" hidden="1" customWidth="1"/>
    <col min="264" max="264" width="0.28515625" style="63" customWidth="1"/>
    <col min="265" max="511" width="11.42578125" style="63"/>
    <col min="512" max="512" width="11" style="63" customWidth="1"/>
    <col min="513" max="513" width="18.5703125" style="63" customWidth="1"/>
    <col min="514" max="514" width="53" style="63" customWidth="1"/>
    <col min="515" max="515" width="17.28515625" style="63" customWidth="1"/>
    <col min="516" max="516" width="15.140625" style="63" customWidth="1"/>
    <col min="517" max="517" width="32.28515625" style="63" customWidth="1"/>
    <col min="518" max="519" width="0" style="63" hidden="1" customWidth="1"/>
    <col min="520" max="520" width="0.28515625" style="63" customWidth="1"/>
    <col min="521" max="767" width="11.42578125" style="63"/>
    <col min="768" max="768" width="11" style="63" customWidth="1"/>
    <col min="769" max="769" width="18.5703125" style="63" customWidth="1"/>
    <col min="770" max="770" width="53" style="63" customWidth="1"/>
    <col min="771" max="771" width="17.28515625" style="63" customWidth="1"/>
    <col min="772" max="772" width="15.140625" style="63" customWidth="1"/>
    <col min="773" max="773" width="32.28515625" style="63" customWidth="1"/>
    <col min="774" max="775" width="0" style="63" hidden="1" customWidth="1"/>
    <col min="776" max="776" width="0.28515625" style="63" customWidth="1"/>
    <col min="777" max="1023" width="11.42578125" style="63"/>
    <col min="1024" max="1024" width="11" style="63" customWidth="1"/>
    <col min="1025" max="1025" width="18.5703125" style="63" customWidth="1"/>
    <col min="1026" max="1026" width="53" style="63" customWidth="1"/>
    <col min="1027" max="1027" width="17.28515625" style="63" customWidth="1"/>
    <col min="1028" max="1028" width="15.140625" style="63" customWidth="1"/>
    <col min="1029" max="1029" width="32.28515625" style="63" customWidth="1"/>
    <col min="1030" max="1031" width="0" style="63" hidden="1" customWidth="1"/>
    <col min="1032" max="1032" width="0.28515625" style="63" customWidth="1"/>
    <col min="1033" max="1279" width="11.42578125" style="63"/>
    <col min="1280" max="1280" width="11" style="63" customWidth="1"/>
    <col min="1281" max="1281" width="18.5703125" style="63" customWidth="1"/>
    <col min="1282" max="1282" width="53" style="63" customWidth="1"/>
    <col min="1283" max="1283" width="17.28515625" style="63" customWidth="1"/>
    <col min="1284" max="1284" width="15.140625" style="63" customWidth="1"/>
    <col min="1285" max="1285" width="32.28515625" style="63" customWidth="1"/>
    <col min="1286" max="1287" width="0" style="63" hidden="1" customWidth="1"/>
    <col min="1288" max="1288" width="0.28515625" style="63" customWidth="1"/>
    <col min="1289" max="1535" width="11.42578125" style="63"/>
    <col min="1536" max="1536" width="11" style="63" customWidth="1"/>
    <col min="1537" max="1537" width="18.5703125" style="63" customWidth="1"/>
    <col min="1538" max="1538" width="53" style="63" customWidth="1"/>
    <col min="1539" max="1539" width="17.28515625" style="63" customWidth="1"/>
    <col min="1540" max="1540" width="15.140625" style="63" customWidth="1"/>
    <col min="1541" max="1541" width="32.28515625" style="63" customWidth="1"/>
    <col min="1542" max="1543" width="0" style="63" hidden="1" customWidth="1"/>
    <col min="1544" max="1544" width="0.28515625" style="63" customWidth="1"/>
    <col min="1545" max="1791" width="11.42578125" style="63"/>
    <col min="1792" max="1792" width="11" style="63" customWidth="1"/>
    <col min="1793" max="1793" width="18.5703125" style="63" customWidth="1"/>
    <col min="1794" max="1794" width="53" style="63" customWidth="1"/>
    <col min="1795" max="1795" width="17.28515625" style="63" customWidth="1"/>
    <col min="1796" max="1796" width="15.140625" style="63" customWidth="1"/>
    <col min="1797" max="1797" width="32.28515625" style="63" customWidth="1"/>
    <col min="1798" max="1799" width="0" style="63" hidden="1" customWidth="1"/>
    <col min="1800" max="1800" width="0.28515625" style="63" customWidth="1"/>
    <col min="1801" max="2047" width="11.42578125" style="63"/>
    <col min="2048" max="2048" width="11" style="63" customWidth="1"/>
    <col min="2049" max="2049" width="18.5703125" style="63" customWidth="1"/>
    <col min="2050" max="2050" width="53" style="63" customWidth="1"/>
    <col min="2051" max="2051" width="17.28515625" style="63" customWidth="1"/>
    <col min="2052" max="2052" width="15.140625" style="63" customWidth="1"/>
    <col min="2053" max="2053" width="32.28515625" style="63" customWidth="1"/>
    <col min="2054" max="2055" width="0" style="63" hidden="1" customWidth="1"/>
    <col min="2056" max="2056" width="0.28515625" style="63" customWidth="1"/>
    <col min="2057" max="2303" width="11.42578125" style="63"/>
    <col min="2304" max="2304" width="11" style="63" customWidth="1"/>
    <col min="2305" max="2305" width="18.5703125" style="63" customWidth="1"/>
    <col min="2306" max="2306" width="53" style="63" customWidth="1"/>
    <col min="2307" max="2307" width="17.28515625" style="63" customWidth="1"/>
    <col min="2308" max="2308" width="15.140625" style="63" customWidth="1"/>
    <col min="2309" max="2309" width="32.28515625" style="63" customWidth="1"/>
    <col min="2310" max="2311" width="0" style="63" hidden="1" customWidth="1"/>
    <col min="2312" max="2312" width="0.28515625" style="63" customWidth="1"/>
    <col min="2313" max="2559" width="11.42578125" style="63"/>
    <col min="2560" max="2560" width="11" style="63" customWidth="1"/>
    <col min="2561" max="2561" width="18.5703125" style="63" customWidth="1"/>
    <col min="2562" max="2562" width="53" style="63" customWidth="1"/>
    <col min="2563" max="2563" width="17.28515625" style="63" customWidth="1"/>
    <col min="2564" max="2564" width="15.140625" style="63" customWidth="1"/>
    <col min="2565" max="2565" width="32.28515625" style="63" customWidth="1"/>
    <col min="2566" max="2567" width="0" style="63" hidden="1" customWidth="1"/>
    <col min="2568" max="2568" width="0.28515625" style="63" customWidth="1"/>
    <col min="2569" max="2815" width="11.42578125" style="63"/>
    <col min="2816" max="2816" width="11" style="63" customWidth="1"/>
    <col min="2817" max="2817" width="18.5703125" style="63" customWidth="1"/>
    <col min="2818" max="2818" width="53" style="63" customWidth="1"/>
    <col min="2819" max="2819" width="17.28515625" style="63" customWidth="1"/>
    <col min="2820" max="2820" width="15.140625" style="63" customWidth="1"/>
    <col min="2821" max="2821" width="32.28515625" style="63" customWidth="1"/>
    <col min="2822" max="2823" width="0" style="63" hidden="1" customWidth="1"/>
    <col min="2824" max="2824" width="0.28515625" style="63" customWidth="1"/>
    <col min="2825" max="3071" width="11.42578125" style="63"/>
    <col min="3072" max="3072" width="11" style="63" customWidth="1"/>
    <col min="3073" max="3073" width="18.5703125" style="63" customWidth="1"/>
    <col min="3074" max="3074" width="53" style="63" customWidth="1"/>
    <col min="3075" max="3075" width="17.28515625" style="63" customWidth="1"/>
    <col min="3076" max="3076" width="15.140625" style="63" customWidth="1"/>
    <col min="3077" max="3077" width="32.28515625" style="63" customWidth="1"/>
    <col min="3078" max="3079" width="0" style="63" hidden="1" customWidth="1"/>
    <col min="3080" max="3080" width="0.28515625" style="63" customWidth="1"/>
    <col min="3081" max="3327" width="11.42578125" style="63"/>
    <col min="3328" max="3328" width="11" style="63" customWidth="1"/>
    <col min="3329" max="3329" width="18.5703125" style="63" customWidth="1"/>
    <col min="3330" max="3330" width="53" style="63" customWidth="1"/>
    <col min="3331" max="3331" width="17.28515625" style="63" customWidth="1"/>
    <col min="3332" max="3332" width="15.140625" style="63" customWidth="1"/>
    <col min="3333" max="3333" width="32.28515625" style="63" customWidth="1"/>
    <col min="3334" max="3335" width="0" style="63" hidden="1" customWidth="1"/>
    <col min="3336" max="3336" width="0.28515625" style="63" customWidth="1"/>
    <col min="3337" max="3583" width="11.42578125" style="63"/>
    <col min="3584" max="3584" width="11" style="63" customWidth="1"/>
    <col min="3585" max="3585" width="18.5703125" style="63" customWidth="1"/>
    <col min="3586" max="3586" width="53" style="63" customWidth="1"/>
    <col min="3587" max="3587" width="17.28515625" style="63" customWidth="1"/>
    <col min="3588" max="3588" width="15.140625" style="63" customWidth="1"/>
    <col min="3589" max="3589" width="32.28515625" style="63" customWidth="1"/>
    <col min="3590" max="3591" width="0" style="63" hidden="1" customWidth="1"/>
    <col min="3592" max="3592" width="0.28515625" style="63" customWidth="1"/>
    <col min="3593" max="3839" width="11.42578125" style="63"/>
    <col min="3840" max="3840" width="11" style="63" customWidth="1"/>
    <col min="3841" max="3841" width="18.5703125" style="63" customWidth="1"/>
    <col min="3842" max="3842" width="53" style="63" customWidth="1"/>
    <col min="3843" max="3843" width="17.28515625" style="63" customWidth="1"/>
    <col min="3844" max="3844" width="15.140625" style="63" customWidth="1"/>
    <col min="3845" max="3845" width="32.28515625" style="63" customWidth="1"/>
    <col min="3846" max="3847" width="0" style="63" hidden="1" customWidth="1"/>
    <col min="3848" max="3848" width="0.28515625" style="63" customWidth="1"/>
    <col min="3849" max="4095" width="11.42578125" style="63"/>
    <col min="4096" max="4096" width="11" style="63" customWidth="1"/>
    <col min="4097" max="4097" width="18.5703125" style="63" customWidth="1"/>
    <col min="4098" max="4098" width="53" style="63" customWidth="1"/>
    <col min="4099" max="4099" width="17.28515625" style="63" customWidth="1"/>
    <col min="4100" max="4100" width="15.140625" style="63" customWidth="1"/>
    <col min="4101" max="4101" width="32.28515625" style="63" customWidth="1"/>
    <col min="4102" max="4103" width="0" style="63" hidden="1" customWidth="1"/>
    <col min="4104" max="4104" width="0.28515625" style="63" customWidth="1"/>
    <col min="4105" max="4351" width="11.42578125" style="63"/>
    <col min="4352" max="4352" width="11" style="63" customWidth="1"/>
    <col min="4353" max="4353" width="18.5703125" style="63" customWidth="1"/>
    <col min="4354" max="4354" width="53" style="63" customWidth="1"/>
    <col min="4355" max="4355" width="17.28515625" style="63" customWidth="1"/>
    <col min="4356" max="4356" width="15.140625" style="63" customWidth="1"/>
    <col min="4357" max="4357" width="32.28515625" style="63" customWidth="1"/>
    <col min="4358" max="4359" width="0" style="63" hidden="1" customWidth="1"/>
    <col min="4360" max="4360" width="0.28515625" style="63" customWidth="1"/>
    <col min="4361" max="4607" width="11.42578125" style="63"/>
    <col min="4608" max="4608" width="11" style="63" customWidth="1"/>
    <col min="4609" max="4609" width="18.5703125" style="63" customWidth="1"/>
    <col min="4610" max="4610" width="53" style="63" customWidth="1"/>
    <col min="4611" max="4611" width="17.28515625" style="63" customWidth="1"/>
    <col min="4612" max="4612" width="15.140625" style="63" customWidth="1"/>
    <col min="4613" max="4613" width="32.28515625" style="63" customWidth="1"/>
    <col min="4614" max="4615" width="0" style="63" hidden="1" customWidth="1"/>
    <col min="4616" max="4616" width="0.28515625" style="63" customWidth="1"/>
    <col min="4617" max="4863" width="11.42578125" style="63"/>
    <col min="4864" max="4864" width="11" style="63" customWidth="1"/>
    <col min="4865" max="4865" width="18.5703125" style="63" customWidth="1"/>
    <col min="4866" max="4866" width="53" style="63" customWidth="1"/>
    <col min="4867" max="4867" width="17.28515625" style="63" customWidth="1"/>
    <col min="4868" max="4868" width="15.140625" style="63" customWidth="1"/>
    <col min="4869" max="4869" width="32.28515625" style="63" customWidth="1"/>
    <col min="4870" max="4871" width="0" style="63" hidden="1" customWidth="1"/>
    <col min="4872" max="4872" width="0.28515625" style="63" customWidth="1"/>
    <col min="4873" max="5119" width="11.42578125" style="63"/>
    <col min="5120" max="5120" width="11" style="63" customWidth="1"/>
    <col min="5121" max="5121" width="18.5703125" style="63" customWidth="1"/>
    <col min="5122" max="5122" width="53" style="63" customWidth="1"/>
    <col min="5123" max="5123" width="17.28515625" style="63" customWidth="1"/>
    <col min="5124" max="5124" width="15.140625" style="63" customWidth="1"/>
    <col min="5125" max="5125" width="32.28515625" style="63" customWidth="1"/>
    <col min="5126" max="5127" width="0" style="63" hidden="1" customWidth="1"/>
    <col min="5128" max="5128" width="0.28515625" style="63" customWidth="1"/>
    <col min="5129" max="5375" width="11.42578125" style="63"/>
    <col min="5376" max="5376" width="11" style="63" customWidth="1"/>
    <col min="5377" max="5377" width="18.5703125" style="63" customWidth="1"/>
    <col min="5378" max="5378" width="53" style="63" customWidth="1"/>
    <col min="5379" max="5379" width="17.28515625" style="63" customWidth="1"/>
    <col min="5380" max="5380" width="15.140625" style="63" customWidth="1"/>
    <col min="5381" max="5381" width="32.28515625" style="63" customWidth="1"/>
    <col min="5382" max="5383" width="0" style="63" hidden="1" customWidth="1"/>
    <col min="5384" max="5384" width="0.28515625" style="63" customWidth="1"/>
    <col min="5385" max="5631" width="11.42578125" style="63"/>
    <col min="5632" max="5632" width="11" style="63" customWidth="1"/>
    <col min="5633" max="5633" width="18.5703125" style="63" customWidth="1"/>
    <col min="5634" max="5634" width="53" style="63" customWidth="1"/>
    <col min="5635" max="5635" width="17.28515625" style="63" customWidth="1"/>
    <col min="5636" max="5636" width="15.140625" style="63" customWidth="1"/>
    <col min="5637" max="5637" width="32.28515625" style="63" customWidth="1"/>
    <col min="5638" max="5639" width="0" style="63" hidden="1" customWidth="1"/>
    <col min="5640" max="5640" width="0.28515625" style="63" customWidth="1"/>
    <col min="5641" max="5887" width="11.42578125" style="63"/>
    <col min="5888" max="5888" width="11" style="63" customWidth="1"/>
    <col min="5889" max="5889" width="18.5703125" style="63" customWidth="1"/>
    <col min="5890" max="5890" width="53" style="63" customWidth="1"/>
    <col min="5891" max="5891" width="17.28515625" style="63" customWidth="1"/>
    <col min="5892" max="5892" width="15.140625" style="63" customWidth="1"/>
    <col min="5893" max="5893" width="32.28515625" style="63" customWidth="1"/>
    <col min="5894" max="5895" width="0" style="63" hidden="1" customWidth="1"/>
    <col min="5896" max="5896" width="0.28515625" style="63" customWidth="1"/>
    <col min="5897" max="6143" width="11.42578125" style="63"/>
    <col min="6144" max="6144" width="11" style="63" customWidth="1"/>
    <col min="6145" max="6145" width="18.5703125" style="63" customWidth="1"/>
    <col min="6146" max="6146" width="53" style="63" customWidth="1"/>
    <col min="6147" max="6147" width="17.28515625" style="63" customWidth="1"/>
    <col min="6148" max="6148" width="15.140625" style="63" customWidth="1"/>
    <col min="6149" max="6149" width="32.28515625" style="63" customWidth="1"/>
    <col min="6150" max="6151" width="0" style="63" hidden="1" customWidth="1"/>
    <col min="6152" max="6152" width="0.28515625" style="63" customWidth="1"/>
    <col min="6153" max="6399" width="11.42578125" style="63"/>
    <col min="6400" max="6400" width="11" style="63" customWidth="1"/>
    <col min="6401" max="6401" width="18.5703125" style="63" customWidth="1"/>
    <col min="6402" max="6402" width="53" style="63" customWidth="1"/>
    <col min="6403" max="6403" width="17.28515625" style="63" customWidth="1"/>
    <col min="6404" max="6404" width="15.140625" style="63" customWidth="1"/>
    <col min="6405" max="6405" width="32.28515625" style="63" customWidth="1"/>
    <col min="6406" max="6407" width="0" style="63" hidden="1" customWidth="1"/>
    <col min="6408" max="6408" width="0.28515625" style="63" customWidth="1"/>
    <col min="6409" max="6655" width="11.42578125" style="63"/>
    <col min="6656" max="6656" width="11" style="63" customWidth="1"/>
    <col min="6657" max="6657" width="18.5703125" style="63" customWidth="1"/>
    <col min="6658" max="6658" width="53" style="63" customWidth="1"/>
    <col min="6659" max="6659" width="17.28515625" style="63" customWidth="1"/>
    <col min="6660" max="6660" width="15.140625" style="63" customWidth="1"/>
    <col min="6661" max="6661" width="32.28515625" style="63" customWidth="1"/>
    <col min="6662" max="6663" width="0" style="63" hidden="1" customWidth="1"/>
    <col min="6664" max="6664" width="0.28515625" style="63" customWidth="1"/>
    <col min="6665" max="6911" width="11.42578125" style="63"/>
    <col min="6912" max="6912" width="11" style="63" customWidth="1"/>
    <col min="6913" max="6913" width="18.5703125" style="63" customWidth="1"/>
    <col min="6914" max="6914" width="53" style="63" customWidth="1"/>
    <col min="6915" max="6915" width="17.28515625" style="63" customWidth="1"/>
    <col min="6916" max="6916" width="15.140625" style="63" customWidth="1"/>
    <col min="6917" max="6917" width="32.28515625" style="63" customWidth="1"/>
    <col min="6918" max="6919" width="0" style="63" hidden="1" customWidth="1"/>
    <col min="6920" max="6920" width="0.28515625" style="63" customWidth="1"/>
    <col min="6921" max="7167" width="11.42578125" style="63"/>
    <col min="7168" max="7168" width="11" style="63" customWidth="1"/>
    <col min="7169" max="7169" width="18.5703125" style="63" customWidth="1"/>
    <col min="7170" max="7170" width="53" style="63" customWidth="1"/>
    <col min="7171" max="7171" width="17.28515625" style="63" customWidth="1"/>
    <col min="7172" max="7172" width="15.140625" style="63" customWidth="1"/>
    <col min="7173" max="7173" width="32.28515625" style="63" customWidth="1"/>
    <col min="7174" max="7175" width="0" style="63" hidden="1" customWidth="1"/>
    <col min="7176" max="7176" width="0.28515625" style="63" customWidth="1"/>
    <col min="7177" max="7423" width="11.42578125" style="63"/>
    <col min="7424" max="7424" width="11" style="63" customWidth="1"/>
    <col min="7425" max="7425" width="18.5703125" style="63" customWidth="1"/>
    <col min="7426" max="7426" width="53" style="63" customWidth="1"/>
    <col min="7427" max="7427" width="17.28515625" style="63" customWidth="1"/>
    <col min="7428" max="7428" width="15.140625" style="63" customWidth="1"/>
    <col min="7429" max="7429" width="32.28515625" style="63" customWidth="1"/>
    <col min="7430" max="7431" width="0" style="63" hidden="1" customWidth="1"/>
    <col min="7432" max="7432" width="0.28515625" style="63" customWidth="1"/>
    <col min="7433" max="7679" width="11.42578125" style="63"/>
    <col min="7680" max="7680" width="11" style="63" customWidth="1"/>
    <col min="7681" max="7681" width="18.5703125" style="63" customWidth="1"/>
    <col min="7682" max="7682" width="53" style="63" customWidth="1"/>
    <col min="7683" max="7683" width="17.28515625" style="63" customWidth="1"/>
    <col min="7684" max="7684" width="15.140625" style="63" customWidth="1"/>
    <col min="7685" max="7685" width="32.28515625" style="63" customWidth="1"/>
    <col min="7686" max="7687" width="0" style="63" hidden="1" customWidth="1"/>
    <col min="7688" max="7688" width="0.28515625" style="63" customWidth="1"/>
    <col min="7689" max="7935" width="11.42578125" style="63"/>
    <col min="7936" max="7936" width="11" style="63" customWidth="1"/>
    <col min="7937" max="7937" width="18.5703125" style="63" customWidth="1"/>
    <col min="7938" max="7938" width="53" style="63" customWidth="1"/>
    <col min="7939" max="7939" width="17.28515625" style="63" customWidth="1"/>
    <col min="7940" max="7940" width="15.140625" style="63" customWidth="1"/>
    <col min="7941" max="7941" width="32.28515625" style="63" customWidth="1"/>
    <col min="7942" max="7943" width="0" style="63" hidden="1" customWidth="1"/>
    <col min="7944" max="7944" width="0.28515625" style="63" customWidth="1"/>
    <col min="7945" max="8191" width="11.42578125" style="63"/>
    <col min="8192" max="8192" width="11" style="63" customWidth="1"/>
    <col min="8193" max="8193" width="18.5703125" style="63" customWidth="1"/>
    <col min="8194" max="8194" width="53" style="63" customWidth="1"/>
    <col min="8195" max="8195" width="17.28515625" style="63" customWidth="1"/>
    <col min="8196" max="8196" width="15.140625" style="63" customWidth="1"/>
    <col min="8197" max="8197" width="32.28515625" style="63" customWidth="1"/>
    <col min="8198" max="8199" width="0" style="63" hidden="1" customWidth="1"/>
    <col min="8200" max="8200" width="0.28515625" style="63" customWidth="1"/>
    <col min="8201" max="8447" width="11.42578125" style="63"/>
    <col min="8448" max="8448" width="11" style="63" customWidth="1"/>
    <col min="8449" max="8449" width="18.5703125" style="63" customWidth="1"/>
    <col min="8450" max="8450" width="53" style="63" customWidth="1"/>
    <col min="8451" max="8451" width="17.28515625" style="63" customWidth="1"/>
    <col min="8452" max="8452" width="15.140625" style="63" customWidth="1"/>
    <col min="8453" max="8453" width="32.28515625" style="63" customWidth="1"/>
    <col min="8454" max="8455" width="0" style="63" hidden="1" customWidth="1"/>
    <col min="8456" max="8456" width="0.28515625" style="63" customWidth="1"/>
    <col min="8457" max="8703" width="11.42578125" style="63"/>
    <col min="8704" max="8704" width="11" style="63" customWidth="1"/>
    <col min="8705" max="8705" width="18.5703125" style="63" customWidth="1"/>
    <col min="8706" max="8706" width="53" style="63" customWidth="1"/>
    <col min="8707" max="8707" width="17.28515625" style="63" customWidth="1"/>
    <col min="8708" max="8708" width="15.140625" style="63" customWidth="1"/>
    <col min="8709" max="8709" width="32.28515625" style="63" customWidth="1"/>
    <col min="8710" max="8711" width="0" style="63" hidden="1" customWidth="1"/>
    <col min="8712" max="8712" width="0.28515625" style="63" customWidth="1"/>
    <col min="8713" max="8959" width="11.42578125" style="63"/>
    <col min="8960" max="8960" width="11" style="63" customWidth="1"/>
    <col min="8961" max="8961" width="18.5703125" style="63" customWidth="1"/>
    <col min="8962" max="8962" width="53" style="63" customWidth="1"/>
    <col min="8963" max="8963" width="17.28515625" style="63" customWidth="1"/>
    <col min="8964" max="8964" width="15.140625" style="63" customWidth="1"/>
    <col min="8965" max="8965" width="32.28515625" style="63" customWidth="1"/>
    <col min="8966" max="8967" width="0" style="63" hidden="1" customWidth="1"/>
    <col min="8968" max="8968" width="0.28515625" style="63" customWidth="1"/>
    <col min="8969" max="9215" width="11.42578125" style="63"/>
    <col min="9216" max="9216" width="11" style="63" customWidth="1"/>
    <col min="9217" max="9217" width="18.5703125" style="63" customWidth="1"/>
    <col min="9218" max="9218" width="53" style="63" customWidth="1"/>
    <col min="9219" max="9219" width="17.28515625" style="63" customWidth="1"/>
    <col min="9220" max="9220" width="15.140625" style="63" customWidth="1"/>
    <col min="9221" max="9221" width="32.28515625" style="63" customWidth="1"/>
    <col min="9222" max="9223" width="0" style="63" hidden="1" customWidth="1"/>
    <col min="9224" max="9224" width="0.28515625" style="63" customWidth="1"/>
    <col min="9225" max="9471" width="11.42578125" style="63"/>
    <col min="9472" max="9472" width="11" style="63" customWidth="1"/>
    <col min="9473" max="9473" width="18.5703125" style="63" customWidth="1"/>
    <col min="9474" max="9474" width="53" style="63" customWidth="1"/>
    <col min="9475" max="9475" width="17.28515625" style="63" customWidth="1"/>
    <col min="9476" max="9476" width="15.140625" style="63" customWidth="1"/>
    <col min="9477" max="9477" width="32.28515625" style="63" customWidth="1"/>
    <col min="9478" max="9479" width="0" style="63" hidden="1" customWidth="1"/>
    <col min="9480" max="9480" width="0.28515625" style="63" customWidth="1"/>
    <col min="9481" max="9727" width="11.42578125" style="63"/>
    <col min="9728" max="9728" width="11" style="63" customWidth="1"/>
    <col min="9729" max="9729" width="18.5703125" style="63" customWidth="1"/>
    <col min="9730" max="9730" width="53" style="63" customWidth="1"/>
    <col min="9731" max="9731" width="17.28515625" style="63" customWidth="1"/>
    <col min="9732" max="9732" width="15.140625" style="63" customWidth="1"/>
    <col min="9733" max="9733" width="32.28515625" style="63" customWidth="1"/>
    <col min="9734" max="9735" width="0" style="63" hidden="1" customWidth="1"/>
    <col min="9736" max="9736" width="0.28515625" style="63" customWidth="1"/>
    <col min="9737" max="9983" width="11.42578125" style="63"/>
    <col min="9984" max="9984" width="11" style="63" customWidth="1"/>
    <col min="9985" max="9985" width="18.5703125" style="63" customWidth="1"/>
    <col min="9986" max="9986" width="53" style="63" customWidth="1"/>
    <col min="9987" max="9987" width="17.28515625" style="63" customWidth="1"/>
    <col min="9988" max="9988" width="15.140625" style="63" customWidth="1"/>
    <col min="9989" max="9989" width="32.28515625" style="63" customWidth="1"/>
    <col min="9990" max="9991" width="0" style="63" hidden="1" customWidth="1"/>
    <col min="9992" max="9992" width="0.28515625" style="63" customWidth="1"/>
    <col min="9993" max="10239" width="11.42578125" style="63"/>
    <col min="10240" max="10240" width="11" style="63" customWidth="1"/>
    <col min="10241" max="10241" width="18.5703125" style="63" customWidth="1"/>
    <col min="10242" max="10242" width="53" style="63" customWidth="1"/>
    <col min="10243" max="10243" width="17.28515625" style="63" customWidth="1"/>
    <col min="10244" max="10244" width="15.140625" style="63" customWidth="1"/>
    <col min="10245" max="10245" width="32.28515625" style="63" customWidth="1"/>
    <col min="10246" max="10247" width="0" style="63" hidden="1" customWidth="1"/>
    <col min="10248" max="10248" width="0.28515625" style="63" customWidth="1"/>
    <col min="10249" max="10495" width="11.42578125" style="63"/>
    <col min="10496" max="10496" width="11" style="63" customWidth="1"/>
    <col min="10497" max="10497" width="18.5703125" style="63" customWidth="1"/>
    <col min="10498" max="10498" width="53" style="63" customWidth="1"/>
    <col min="10499" max="10499" width="17.28515625" style="63" customWidth="1"/>
    <col min="10500" max="10500" width="15.140625" style="63" customWidth="1"/>
    <col min="10501" max="10501" width="32.28515625" style="63" customWidth="1"/>
    <col min="10502" max="10503" width="0" style="63" hidden="1" customWidth="1"/>
    <col min="10504" max="10504" width="0.28515625" style="63" customWidth="1"/>
    <col min="10505" max="10751" width="11.42578125" style="63"/>
    <col min="10752" max="10752" width="11" style="63" customWidth="1"/>
    <col min="10753" max="10753" width="18.5703125" style="63" customWidth="1"/>
    <col min="10754" max="10754" width="53" style="63" customWidth="1"/>
    <col min="10755" max="10755" width="17.28515625" style="63" customWidth="1"/>
    <col min="10756" max="10756" width="15.140625" style="63" customWidth="1"/>
    <col min="10757" max="10757" width="32.28515625" style="63" customWidth="1"/>
    <col min="10758" max="10759" width="0" style="63" hidden="1" customWidth="1"/>
    <col min="10760" max="10760" width="0.28515625" style="63" customWidth="1"/>
    <col min="10761" max="11007" width="11.42578125" style="63"/>
    <col min="11008" max="11008" width="11" style="63" customWidth="1"/>
    <col min="11009" max="11009" width="18.5703125" style="63" customWidth="1"/>
    <col min="11010" max="11010" width="53" style="63" customWidth="1"/>
    <col min="11011" max="11011" width="17.28515625" style="63" customWidth="1"/>
    <col min="11012" max="11012" width="15.140625" style="63" customWidth="1"/>
    <col min="11013" max="11013" width="32.28515625" style="63" customWidth="1"/>
    <col min="11014" max="11015" width="0" style="63" hidden="1" customWidth="1"/>
    <col min="11016" max="11016" width="0.28515625" style="63" customWidth="1"/>
    <col min="11017" max="11263" width="11.42578125" style="63"/>
    <col min="11264" max="11264" width="11" style="63" customWidth="1"/>
    <col min="11265" max="11265" width="18.5703125" style="63" customWidth="1"/>
    <col min="11266" max="11266" width="53" style="63" customWidth="1"/>
    <col min="11267" max="11267" width="17.28515625" style="63" customWidth="1"/>
    <col min="11268" max="11268" width="15.140625" style="63" customWidth="1"/>
    <col min="11269" max="11269" width="32.28515625" style="63" customWidth="1"/>
    <col min="11270" max="11271" width="0" style="63" hidden="1" customWidth="1"/>
    <col min="11272" max="11272" width="0.28515625" style="63" customWidth="1"/>
    <col min="11273" max="11519" width="11.42578125" style="63"/>
    <col min="11520" max="11520" width="11" style="63" customWidth="1"/>
    <col min="11521" max="11521" width="18.5703125" style="63" customWidth="1"/>
    <col min="11522" max="11522" width="53" style="63" customWidth="1"/>
    <col min="11523" max="11523" width="17.28515625" style="63" customWidth="1"/>
    <col min="11524" max="11524" width="15.140625" style="63" customWidth="1"/>
    <col min="11525" max="11525" width="32.28515625" style="63" customWidth="1"/>
    <col min="11526" max="11527" width="0" style="63" hidden="1" customWidth="1"/>
    <col min="11528" max="11528" width="0.28515625" style="63" customWidth="1"/>
    <col min="11529" max="11775" width="11.42578125" style="63"/>
    <col min="11776" max="11776" width="11" style="63" customWidth="1"/>
    <col min="11777" max="11777" width="18.5703125" style="63" customWidth="1"/>
    <col min="11778" max="11778" width="53" style="63" customWidth="1"/>
    <col min="11779" max="11779" width="17.28515625" style="63" customWidth="1"/>
    <col min="11780" max="11780" width="15.140625" style="63" customWidth="1"/>
    <col min="11781" max="11781" width="32.28515625" style="63" customWidth="1"/>
    <col min="11782" max="11783" width="0" style="63" hidden="1" customWidth="1"/>
    <col min="11784" max="11784" width="0.28515625" style="63" customWidth="1"/>
    <col min="11785" max="12031" width="11.42578125" style="63"/>
    <col min="12032" max="12032" width="11" style="63" customWidth="1"/>
    <col min="12033" max="12033" width="18.5703125" style="63" customWidth="1"/>
    <col min="12034" max="12034" width="53" style="63" customWidth="1"/>
    <col min="12035" max="12035" width="17.28515625" style="63" customWidth="1"/>
    <col min="12036" max="12036" width="15.140625" style="63" customWidth="1"/>
    <col min="12037" max="12037" width="32.28515625" style="63" customWidth="1"/>
    <col min="12038" max="12039" width="0" style="63" hidden="1" customWidth="1"/>
    <col min="12040" max="12040" width="0.28515625" style="63" customWidth="1"/>
    <col min="12041" max="12287" width="11.42578125" style="63"/>
    <col min="12288" max="12288" width="11" style="63" customWidth="1"/>
    <col min="12289" max="12289" width="18.5703125" style="63" customWidth="1"/>
    <col min="12290" max="12290" width="53" style="63" customWidth="1"/>
    <col min="12291" max="12291" width="17.28515625" style="63" customWidth="1"/>
    <col min="12292" max="12292" width="15.140625" style="63" customWidth="1"/>
    <col min="12293" max="12293" width="32.28515625" style="63" customWidth="1"/>
    <col min="12294" max="12295" width="0" style="63" hidden="1" customWidth="1"/>
    <col min="12296" max="12296" width="0.28515625" style="63" customWidth="1"/>
    <col min="12297" max="12543" width="11.42578125" style="63"/>
    <col min="12544" max="12544" width="11" style="63" customWidth="1"/>
    <col min="12545" max="12545" width="18.5703125" style="63" customWidth="1"/>
    <col min="12546" max="12546" width="53" style="63" customWidth="1"/>
    <col min="12547" max="12547" width="17.28515625" style="63" customWidth="1"/>
    <col min="12548" max="12548" width="15.140625" style="63" customWidth="1"/>
    <col min="12549" max="12549" width="32.28515625" style="63" customWidth="1"/>
    <col min="12550" max="12551" width="0" style="63" hidden="1" customWidth="1"/>
    <col min="12552" max="12552" width="0.28515625" style="63" customWidth="1"/>
    <col min="12553" max="12799" width="11.42578125" style="63"/>
    <col min="12800" max="12800" width="11" style="63" customWidth="1"/>
    <col min="12801" max="12801" width="18.5703125" style="63" customWidth="1"/>
    <col min="12802" max="12802" width="53" style="63" customWidth="1"/>
    <col min="12803" max="12803" width="17.28515625" style="63" customWidth="1"/>
    <col min="12804" max="12804" width="15.140625" style="63" customWidth="1"/>
    <col min="12805" max="12805" width="32.28515625" style="63" customWidth="1"/>
    <col min="12806" max="12807" width="0" style="63" hidden="1" customWidth="1"/>
    <col min="12808" max="12808" width="0.28515625" style="63" customWidth="1"/>
    <col min="12809" max="13055" width="11.42578125" style="63"/>
    <col min="13056" max="13056" width="11" style="63" customWidth="1"/>
    <col min="13057" max="13057" width="18.5703125" style="63" customWidth="1"/>
    <col min="13058" max="13058" width="53" style="63" customWidth="1"/>
    <col min="13059" max="13059" width="17.28515625" style="63" customWidth="1"/>
    <col min="13060" max="13060" width="15.140625" style="63" customWidth="1"/>
    <col min="13061" max="13061" width="32.28515625" style="63" customWidth="1"/>
    <col min="13062" max="13063" width="0" style="63" hidden="1" customWidth="1"/>
    <col min="13064" max="13064" width="0.28515625" style="63" customWidth="1"/>
    <col min="13065" max="13311" width="11.42578125" style="63"/>
    <col min="13312" max="13312" width="11" style="63" customWidth="1"/>
    <col min="13313" max="13313" width="18.5703125" style="63" customWidth="1"/>
    <col min="13314" max="13314" width="53" style="63" customWidth="1"/>
    <col min="13315" max="13315" width="17.28515625" style="63" customWidth="1"/>
    <col min="13316" max="13316" width="15.140625" style="63" customWidth="1"/>
    <col min="13317" max="13317" width="32.28515625" style="63" customWidth="1"/>
    <col min="13318" max="13319" width="0" style="63" hidden="1" customWidth="1"/>
    <col min="13320" max="13320" width="0.28515625" style="63" customWidth="1"/>
    <col min="13321" max="13567" width="11.42578125" style="63"/>
    <col min="13568" max="13568" width="11" style="63" customWidth="1"/>
    <col min="13569" max="13569" width="18.5703125" style="63" customWidth="1"/>
    <col min="13570" max="13570" width="53" style="63" customWidth="1"/>
    <col min="13571" max="13571" width="17.28515625" style="63" customWidth="1"/>
    <col min="13572" max="13572" width="15.140625" style="63" customWidth="1"/>
    <col min="13573" max="13573" width="32.28515625" style="63" customWidth="1"/>
    <col min="13574" max="13575" width="0" style="63" hidden="1" customWidth="1"/>
    <col min="13576" max="13576" width="0.28515625" style="63" customWidth="1"/>
    <col min="13577" max="13823" width="11.42578125" style="63"/>
    <col min="13824" max="13824" width="11" style="63" customWidth="1"/>
    <col min="13825" max="13825" width="18.5703125" style="63" customWidth="1"/>
    <col min="13826" max="13826" width="53" style="63" customWidth="1"/>
    <col min="13827" max="13827" width="17.28515625" style="63" customWidth="1"/>
    <col min="13828" max="13828" width="15.140625" style="63" customWidth="1"/>
    <col min="13829" max="13829" width="32.28515625" style="63" customWidth="1"/>
    <col min="13830" max="13831" width="0" style="63" hidden="1" customWidth="1"/>
    <col min="13832" max="13832" width="0.28515625" style="63" customWidth="1"/>
    <col min="13833" max="14079" width="11.42578125" style="63"/>
    <col min="14080" max="14080" width="11" style="63" customWidth="1"/>
    <col min="14081" max="14081" width="18.5703125" style="63" customWidth="1"/>
    <col min="14082" max="14082" width="53" style="63" customWidth="1"/>
    <col min="14083" max="14083" width="17.28515625" style="63" customWidth="1"/>
    <col min="14084" max="14084" width="15.140625" style="63" customWidth="1"/>
    <col min="14085" max="14085" width="32.28515625" style="63" customWidth="1"/>
    <col min="14086" max="14087" width="0" style="63" hidden="1" customWidth="1"/>
    <col min="14088" max="14088" width="0.28515625" style="63" customWidth="1"/>
    <col min="14089" max="14335" width="11.42578125" style="63"/>
    <col min="14336" max="14336" width="11" style="63" customWidth="1"/>
    <col min="14337" max="14337" width="18.5703125" style="63" customWidth="1"/>
    <col min="14338" max="14338" width="53" style="63" customWidth="1"/>
    <col min="14339" max="14339" width="17.28515625" style="63" customWidth="1"/>
    <col min="14340" max="14340" width="15.140625" style="63" customWidth="1"/>
    <col min="14341" max="14341" width="32.28515625" style="63" customWidth="1"/>
    <col min="14342" max="14343" width="0" style="63" hidden="1" customWidth="1"/>
    <col min="14344" max="14344" width="0.28515625" style="63" customWidth="1"/>
    <col min="14345" max="14591" width="11.42578125" style="63"/>
    <col min="14592" max="14592" width="11" style="63" customWidth="1"/>
    <col min="14593" max="14593" width="18.5703125" style="63" customWidth="1"/>
    <col min="14594" max="14594" width="53" style="63" customWidth="1"/>
    <col min="14595" max="14595" width="17.28515625" style="63" customWidth="1"/>
    <col min="14596" max="14596" width="15.140625" style="63" customWidth="1"/>
    <col min="14597" max="14597" width="32.28515625" style="63" customWidth="1"/>
    <col min="14598" max="14599" width="0" style="63" hidden="1" customWidth="1"/>
    <col min="14600" max="14600" width="0.28515625" style="63" customWidth="1"/>
    <col min="14601" max="14847" width="11.42578125" style="63"/>
    <col min="14848" max="14848" width="11" style="63" customWidth="1"/>
    <col min="14849" max="14849" width="18.5703125" style="63" customWidth="1"/>
    <col min="14850" max="14850" width="53" style="63" customWidth="1"/>
    <col min="14851" max="14851" width="17.28515625" style="63" customWidth="1"/>
    <col min="14852" max="14852" width="15.140625" style="63" customWidth="1"/>
    <col min="14853" max="14853" width="32.28515625" style="63" customWidth="1"/>
    <col min="14854" max="14855" width="0" style="63" hidden="1" customWidth="1"/>
    <col min="14856" max="14856" width="0.28515625" style="63" customWidth="1"/>
    <col min="14857" max="15103" width="11.42578125" style="63"/>
    <col min="15104" max="15104" width="11" style="63" customWidth="1"/>
    <col min="15105" max="15105" width="18.5703125" style="63" customWidth="1"/>
    <col min="15106" max="15106" width="53" style="63" customWidth="1"/>
    <col min="15107" max="15107" width="17.28515625" style="63" customWidth="1"/>
    <col min="15108" max="15108" width="15.140625" style="63" customWidth="1"/>
    <col min="15109" max="15109" width="32.28515625" style="63" customWidth="1"/>
    <col min="15110" max="15111" width="0" style="63" hidden="1" customWidth="1"/>
    <col min="15112" max="15112" width="0.28515625" style="63" customWidth="1"/>
    <col min="15113" max="15359" width="11.42578125" style="63"/>
    <col min="15360" max="15360" width="11" style="63" customWidth="1"/>
    <col min="15361" max="15361" width="18.5703125" style="63" customWidth="1"/>
    <col min="15362" max="15362" width="53" style="63" customWidth="1"/>
    <col min="15363" max="15363" width="17.28515625" style="63" customWidth="1"/>
    <col min="15364" max="15364" width="15.140625" style="63" customWidth="1"/>
    <col min="15365" max="15365" width="32.28515625" style="63" customWidth="1"/>
    <col min="15366" max="15367" width="0" style="63" hidden="1" customWidth="1"/>
    <col min="15368" max="15368" width="0.28515625" style="63" customWidth="1"/>
    <col min="15369" max="15615" width="11.42578125" style="63"/>
    <col min="15616" max="15616" width="11" style="63" customWidth="1"/>
    <col min="15617" max="15617" width="18.5703125" style="63" customWidth="1"/>
    <col min="15618" max="15618" width="53" style="63" customWidth="1"/>
    <col min="15619" max="15619" width="17.28515625" style="63" customWidth="1"/>
    <col min="15620" max="15620" width="15.140625" style="63" customWidth="1"/>
    <col min="15621" max="15621" width="32.28515625" style="63" customWidth="1"/>
    <col min="15622" max="15623" width="0" style="63" hidden="1" customWidth="1"/>
    <col min="15624" max="15624" width="0.28515625" style="63" customWidth="1"/>
    <col min="15625" max="15871" width="11.42578125" style="63"/>
    <col min="15872" max="15872" width="11" style="63" customWidth="1"/>
    <col min="15873" max="15873" width="18.5703125" style="63" customWidth="1"/>
    <col min="15874" max="15874" width="53" style="63" customWidth="1"/>
    <col min="15875" max="15875" width="17.28515625" style="63" customWidth="1"/>
    <col min="15876" max="15876" width="15.140625" style="63" customWidth="1"/>
    <col min="15877" max="15877" width="32.28515625" style="63" customWidth="1"/>
    <col min="15878" max="15879" width="0" style="63" hidden="1" customWidth="1"/>
    <col min="15880" max="15880" width="0.28515625" style="63" customWidth="1"/>
    <col min="15881" max="16127" width="11.42578125" style="63"/>
    <col min="16128" max="16128" width="11" style="63" customWidth="1"/>
    <col min="16129" max="16129" width="18.5703125" style="63" customWidth="1"/>
    <col min="16130" max="16130" width="53" style="63" customWidth="1"/>
    <col min="16131" max="16131" width="17.28515625" style="63" customWidth="1"/>
    <col min="16132" max="16132" width="15.140625" style="63" customWidth="1"/>
    <col min="16133" max="16133" width="32.28515625" style="63" customWidth="1"/>
    <col min="16134" max="16135" width="0" style="63" hidden="1" customWidth="1"/>
    <col min="16136" max="16136" width="0.28515625" style="63" customWidth="1"/>
    <col min="16137" max="16384" width="11.42578125" style="63"/>
  </cols>
  <sheetData>
    <row r="1" spans="1:9">
      <c r="A1" s="61"/>
      <c r="B1" s="62"/>
      <c r="C1" s="61"/>
      <c r="D1" s="61"/>
      <c r="E1" s="61"/>
      <c r="F1" s="61"/>
      <c r="G1" s="61"/>
      <c r="H1" s="61"/>
    </row>
    <row r="2" spans="1:9">
      <c r="A2" s="61"/>
      <c r="B2" s="61"/>
      <c r="C2" s="120" t="s">
        <v>29</v>
      </c>
      <c r="D2" s="120"/>
      <c r="E2" s="120"/>
      <c r="F2" s="120"/>
      <c r="G2" s="120"/>
      <c r="H2" s="120"/>
    </row>
    <row r="3" spans="1:9" ht="15">
      <c r="A3" s="121" t="s">
        <v>16</v>
      </c>
      <c r="B3" s="121"/>
      <c r="C3" s="121"/>
      <c r="D3" s="121"/>
      <c r="E3" s="121"/>
      <c r="F3" s="121"/>
      <c r="G3" s="121"/>
      <c r="H3" s="121"/>
    </row>
    <row r="4" spans="1:9">
      <c r="A4" s="122" t="s">
        <v>15</v>
      </c>
      <c r="B4" s="122"/>
      <c r="C4" s="122"/>
      <c r="D4" s="122"/>
      <c r="E4" s="122"/>
      <c r="F4" s="122"/>
      <c r="G4" s="122"/>
      <c r="H4" s="122"/>
    </row>
    <row r="5" spans="1:9">
      <c r="A5" s="122" t="s">
        <v>14</v>
      </c>
      <c r="B5" s="122"/>
      <c r="C5" s="122"/>
      <c r="D5" s="122"/>
      <c r="E5" s="122"/>
      <c r="F5" s="122"/>
      <c r="G5" s="122"/>
      <c r="H5" s="122"/>
    </row>
    <row r="6" spans="1:9">
      <c r="A6" s="64"/>
      <c r="B6" s="64"/>
      <c r="C6" s="64"/>
      <c r="D6" s="64"/>
      <c r="E6" s="64"/>
      <c r="F6" s="92" t="s">
        <v>32</v>
      </c>
      <c r="G6" s="64"/>
      <c r="H6" s="64"/>
    </row>
    <row r="7" spans="1:9">
      <c r="A7" s="92"/>
      <c r="B7" s="92"/>
      <c r="C7" s="92"/>
      <c r="D7" s="92"/>
      <c r="E7" s="92"/>
      <c r="F7" s="93"/>
      <c r="G7" s="93"/>
      <c r="H7" s="93"/>
      <c r="I7" s="87"/>
    </row>
    <row r="8" spans="1:9">
      <c r="A8" s="123" t="s">
        <v>25</v>
      </c>
      <c r="B8" s="123"/>
      <c r="C8" s="123"/>
      <c r="D8" s="123"/>
      <c r="E8" s="123"/>
      <c r="F8" s="64"/>
      <c r="G8" s="64"/>
      <c r="H8" s="64"/>
    </row>
    <row r="9" spans="1:9" ht="18">
      <c r="A9" s="65"/>
      <c r="B9" s="65"/>
      <c r="C9" s="65"/>
      <c r="D9" s="65"/>
      <c r="E9" s="64"/>
      <c r="F9" s="64"/>
      <c r="G9" s="64"/>
      <c r="H9" s="64"/>
    </row>
    <row r="10" spans="1:9" ht="13.5" customHeight="1" thickBot="1">
      <c r="A10" s="66"/>
      <c r="B10" s="61"/>
      <c r="C10" s="124" t="s">
        <v>35</v>
      </c>
      <c r="D10" s="124"/>
      <c r="E10" s="125"/>
      <c r="F10" s="125"/>
      <c r="G10" s="125"/>
      <c r="H10" s="125"/>
    </row>
    <row r="11" spans="1:9" ht="13.5" customHeight="1" thickTop="1" thickBot="1">
      <c r="A11" s="66"/>
      <c r="B11" s="61"/>
      <c r="C11" s="94"/>
      <c r="D11" s="94"/>
      <c r="E11" s="94"/>
      <c r="F11" s="94"/>
      <c r="G11" s="94"/>
      <c r="H11" s="94"/>
    </row>
    <row r="12" spans="1:9" ht="21.75" customHeight="1" thickTop="1" thickBot="1">
      <c r="A12" s="117" t="s">
        <v>34</v>
      </c>
      <c r="B12" s="118"/>
      <c r="C12" s="118"/>
      <c r="D12" s="118"/>
      <c r="E12" s="118"/>
      <c r="F12" s="118"/>
      <c r="G12" s="118"/>
      <c r="H12" s="119"/>
    </row>
    <row r="13" spans="1:9" ht="12" customHeight="1" thickTop="1">
      <c r="A13" s="67"/>
      <c r="B13" s="68"/>
      <c r="C13" s="67"/>
      <c r="D13" s="67"/>
      <c r="E13" s="61"/>
      <c r="F13" s="61"/>
      <c r="G13" s="61"/>
      <c r="H13" s="61"/>
    </row>
    <row r="14" spans="1:9" s="71" customFormat="1" ht="30.75" thickBot="1">
      <c r="A14" s="69" t="s">
        <v>26</v>
      </c>
      <c r="B14" s="69" t="s">
        <v>27</v>
      </c>
      <c r="C14" s="69" t="s">
        <v>6</v>
      </c>
      <c r="D14" s="69" t="s">
        <v>28</v>
      </c>
      <c r="E14" s="88"/>
      <c r="F14" s="70"/>
      <c r="G14" s="70"/>
      <c r="H14" s="70"/>
      <c r="I14" s="70"/>
    </row>
    <row r="15" spans="1:9" s="72" customFormat="1" ht="36" customHeight="1" thickTop="1">
      <c r="A15" s="77"/>
      <c r="B15" s="78"/>
      <c r="C15" s="79" t="s">
        <v>39</v>
      </c>
      <c r="D15" s="80">
        <v>135274.32999999999</v>
      </c>
      <c r="E15" s="85"/>
      <c r="F15" s="86"/>
      <c r="G15" s="86"/>
      <c r="H15" s="86"/>
      <c r="I15" s="86"/>
    </row>
    <row r="16" spans="1:9" s="72" customFormat="1" ht="36" customHeight="1">
      <c r="A16" s="77"/>
      <c r="B16" s="78"/>
      <c r="C16" s="79" t="s">
        <v>40</v>
      </c>
      <c r="D16" s="80">
        <v>135274.32999999999</v>
      </c>
      <c r="E16" s="85"/>
      <c r="F16" s="86"/>
      <c r="G16" s="86"/>
      <c r="H16" s="86"/>
      <c r="I16" s="86"/>
    </row>
    <row r="17" spans="1:9" s="72" customFormat="1" ht="36" customHeight="1">
      <c r="A17" s="77"/>
      <c r="B17" s="78"/>
      <c r="C17" s="79" t="s">
        <v>41</v>
      </c>
      <c r="D17" s="80">
        <v>135274.32999999999</v>
      </c>
      <c r="E17" s="85"/>
      <c r="F17" s="86"/>
      <c r="G17" s="86"/>
      <c r="H17" s="86"/>
      <c r="I17" s="86"/>
    </row>
    <row r="18" spans="1:9" s="72" customFormat="1" ht="36" customHeight="1">
      <c r="A18" s="77"/>
      <c r="B18" s="78"/>
      <c r="C18" s="79"/>
      <c r="D18" s="80"/>
      <c r="E18" s="85"/>
      <c r="F18" s="86"/>
      <c r="G18" s="86"/>
      <c r="H18" s="86"/>
      <c r="I18" s="86"/>
    </row>
    <row r="19" spans="1:9" s="72" customFormat="1" ht="36" customHeight="1">
      <c r="A19" s="77"/>
      <c r="B19" s="78"/>
      <c r="C19" s="79"/>
      <c r="D19" s="80"/>
      <c r="E19" s="85"/>
      <c r="F19" s="86"/>
      <c r="G19" s="86"/>
      <c r="H19" s="86"/>
      <c r="I19" s="86"/>
    </row>
    <row r="20" spans="1:9" s="72" customFormat="1" ht="36" customHeight="1">
      <c r="A20" s="77"/>
      <c r="B20" s="78"/>
      <c r="C20" s="79"/>
      <c r="D20" s="80"/>
      <c r="E20" s="85"/>
      <c r="F20" s="86"/>
      <c r="G20" s="86"/>
      <c r="H20" s="86"/>
      <c r="I20" s="86"/>
    </row>
    <row r="21" spans="1:9" s="72" customFormat="1" ht="36" customHeight="1">
      <c r="A21" s="77"/>
      <c r="B21" s="78"/>
      <c r="C21" s="79"/>
      <c r="D21" s="80"/>
      <c r="E21" s="85"/>
      <c r="F21" s="86"/>
      <c r="G21" s="86"/>
      <c r="H21" s="86"/>
      <c r="I21" s="86"/>
    </row>
    <row r="22" spans="1:9" s="72" customFormat="1" ht="36" customHeight="1">
      <c r="A22" s="81"/>
      <c r="B22" s="82"/>
      <c r="C22" s="83"/>
      <c r="D22" s="84"/>
      <c r="E22" s="85"/>
      <c r="F22" s="86"/>
      <c r="G22" s="86"/>
      <c r="H22" s="86"/>
      <c r="I22" s="86"/>
    </row>
    <row r="23" spans="1:9" s="72" customFormat="1" ht="36" customHeight="1">
      <c r="A23" s="77"/>
      <c r="B23" s="78"/>
      <c r="C23" s="79"/>
      <c r="D23" s="80"/>
      <c r="E23" s="86"/>
      <c r="F23" s="86"/>
      <c r="G23" s="86"/>
      <c r="H23" s="86"/>
      <c r="I23" s="86"/>
    </row>
    <row r="24" spans="1:9" s="72" customFormat="1" ht="36" customHeight="1">
      <c r="A24" s="77"/>
      <c r="B24" s="78"/>
      <c r="C24" s="79"/>
      <c r="D24" s="80"/>
      <c r="E24" s="86"/>
      <c r="F24" s="86"/>
      <c r="G24" s="86"/>
      <c r="H24" s="86"/>
      <c r="I24" s="86"/>
    </row>
    <row r="25" spans="1:9" s="72" customFormat="1" ht="36" customHeight="1">
      <c r="A25" s="77"/>
      <c r="B25" s="78"/>
      <c r="C25" s="79"/>
      <c r="D25" s="80"/>
      <c r="E25" s="86"/>
      <c r="F25" s="86"/>
      <c r="G25" s="86"/>
      <c r="H25" s="86"/>
      <c r="I25" s="86"/>
    </row>
    <row r="26" spans="1:9" s="72" customFormat="1" ht="36" customHeight="1">
      <c r="A26" s="77"/>
      <c r="B26" s="78"/>
      <c r="C26" s="79"/>
      <c r="D26" s="80"/>
      <c r="E26" s="86"/>
      <c r="F26" s="86"/>
      <c r="G26" s="86"/>
      <c r="H26" s="86"/>
      <c r="I26" s="86"/>
    </row>
    <row r="27" spans="1:9" s="72" customFormat="1" ht="36" customHeight="1">
      <c r="A27" s="77"/>
      <c r="B27" s="78"/>
      <c r="C27" s="79"/>
      <c r="D27" s="80"/>
      <c r="E27" s="86"/>
      <c r="F27" s="86"/>
      <c r="G27" s="86"/>
      <c r="H27" s="86"/>
      <c r="I27" s="86"/>
    </row>
    <row r="28" spans="1:9" s="72" customFormat="1" ht="36" customHeight="1">
      <c r="A28" s="77"/>
      <c r="B28" s="78"/>
      <c r="C28" s="79"/>
      <c r="D28" s="80"/>
      <c r="E28" s="86"/>
      <c r="F28" s="86"/>
      <c r="G28" s="86"/>
      <c r="H28" s="86"/>
      <c r="I28" s="86"/>
    </row>
    <row r="29" spans="1:9" s="72" customFormat="1" ht="36" customHeight="1">
      <c r="A29" s="77"/>
      <c r="B29" s="78"/>
      <c r="C29" s="79"/>
      <c r="D29" s="80"/>
      <c r="E29" s="86"/>
      <c r="F29" s="86"/>
      <c r="G29" s="86"/>
      <c r="H29" s="86"/>
      <c r="I29" s="86"/>
    </row>
    <row r="30" spans="1:9" s="72" customFormat="1" ht="36" customHeight="1">
      <c r="A30" s="77"/>
      <c r="B30" s="78"/>
      <c r="C30" s="79"/>
      <c r="D30" s="80"/>
      <c r="E30" s="86"/>
      <c r="F30" s="86"/>
      <c r="G30" s="86"/>
      <c r="H30" s="86"/>
      <c r="I30" s="86"/>
    </row>
    <row r="31" spans="1:9" s="72" customFormat="1" ht="36" customHeight="1">
      <c r="A31" s="77"/>
      <c r="B31" s="78"/>
      <c r="C31" s="79"/>
      <c r="D31" s="80"/>
      <c r="E31" s="86"/>
      <c r="F31" s="86"/>
      <c r="G31" s="86"/>
      <c r="H31" s="86"/>
      <c r="I31" s="86"/>
    </row>
    <row r="32" spans="1:9" s="72" customFormat="1" ht="36" customHeight="1">
      <c r="A32" s="77"/>
      <c r="B32" s="78"/>
      <c r="C32" s="79"/>
      <c r="D32" s="80"/>
      <c r="E32" s="86"/>
      <c r="F32" s="86"/>
      <c r="G32" s="86"/>
      <c r="H32" s="86"/>
      <c r="I32" s="86"/>
    </row>
    <row r="33" spans="1:9" s="72" customFormat="1" ht="36" customHeight="1">
      <c r="A33" s="77"/>
      <c r="B33" s="78"/>
      <c r="C33" s="79"/>
      <c r="D33" s="80"/>
      <c r="E33" s="86"/>
      <c r="F33" s="86"/>
      <c r="G33" s="86"/>
      <c r="H33" s="86"/>
      <c r="I33" s="86"/>
    </row>
    <row r="34" spans="1:9" s="72" customFormat="1" ht="36" customHeight="1">
      <c r="A34" s="77"/>
      <c r="B34" s="78"/>
      <c r="C34" s="79"/>
      <c r="D34" s="80"/>
      <c r="E34" s="86"/>
      <c r="F34" s="86"/>
      <c r="G34" s="86"/>
      <c r="H34" s="86"/>
      <c r="I34" s="86"/>
    </row>
    <row r="35" spans="1:9" s="72" customFormat="1" ht="36" customHeight="1">
      <c r="A35" s="77"/>
      <c r="B35" s="78"/>
      <c r="C35" s="79"/>
      <c r="D35" s="80"/>
      <c r="E35" s="86"/>
      <c r="F35" s="86"/>
      <c r="G35" s="86"/>
      <c r="H35" s="86"/>
      <c r="I35" s="86"/>
    </row>
    <row r="36" spans="1:9" s="72" customFormat="1" ht="36" customHeight="1">
      <c r="A36" s="77"/>
      <c r="B36" s="78"/>
      <c r="C36" s="79"/>
      <c r="D36" s="80"/>
      <c r="E36" s="86"/>
      <c r="F36" s="86"/>
      <c r="G36" s="86"/>
      <c r="H36" s="86"/>
      <c r="I36" s="86"/>
    </row>
    <row r="37" spans="1:9" s="72" customFormat="1" ht="36" customHeight="1">
      <c r="A37" s="77"/>
      <c r="B37" s="78"/>
      <c r="C37" s="79"/>
      <c r="D37" s="80"/>
      <c r="E37" s="86"/>
      <c r="F37" s="86"/>
      <c r="G37" s="86"/>
      <c r="H37" s="86"/>
      <c r="I37" s="86"/>
    </row>
    <row r="38" spans="1:9" s="72" customFormat="1" ht="36" customHeight="1">
      <c r="A38" s="77"/>
      <c r="B38" s="78"/>
      <c r="C38" s="79"/>
      <c r="D38" s="80"/>
      <c r="E38" s="86"/>
      <c r="F38" s="86"/>
      <c r="G38" s="86"/>
      <c r="H38" s="86"/>
      <c r="I38" s="86"/>
    </row>
    <row r="39" spans="1:9" s="72" customFormat="1" ht="36" customHeight="1">
      <c r="A39" s="77"/>
      <c r="B39" s="78"/>
      <c r="C39" s="79"/>
      <c r="D39" s="80"/>
      <c r="E39" s="86"/>
      <c r="F39" s="86"/>
      <c r="G39" s="86"/>
      <c r="H39" s="86"/>
      <c r="I39" s="86"/>
    </row>
    <row r="40" spans="1:9" s="72" customFormat="1" ht="36" customHeight="1">
      <c r="A40" s="77"/>
      <c r="B40" s="78"/>
      <c r="C40" s="79"/>
      <c r="D40" s="80"/>
      <c r="E40" s="86"/>
      <c r="F40" s="86"/>
      <c r="G40" s="86"/>
      <c r="H40" s="86"/>
      <c r="I40" s="86"/>
    </row>
    <row r="41" spans="1:9" s="72" customFormat="1" ht="36" customHeight="1">
      <c r="A41" s="77"/>
      <c r="B41" s="78"/>
      <c r="C41" s="79"/>
      <c r="D41" s="80"/>
      <c r="E41" s="86"/>
      <c r="F41" s="86"/>
      <c r="G41" s="86"/>
      <c r="H41" s="86"/>
      <c r="I41" s="86"/>
    </row>
    <row r="42" spans="1:9" s="72" customFormat="1" ht="36" customHeight="1">
      <c r="A42" s="77"/>
      <c r="B42" s="78"/>
      <c r="C42" s="79"/>
      <c r="D42" s="80"/>
      <c r="E42" s="86"/>
      <c r="F42" s="86"/>
      <c r="G42" s="86"/>
      <c r="H42" s="86"/>
      <c r="I42" s="86"/>
    </row>
    <row r="43" spans="1:9" s="72" customFormat="1" ht="36" customHeight="1">
      <c r="A43" s="77"/>
      <c r="B43" s="78"/>
      <c r="C43" s="79"/>
      <c r="D43" s="80"/>
      <c r="E43" s="86"/>
      <c r="F43" s="86"/>
      <c r="G43" s="86"/>
      <c r="H43" s="86"/>
      <c r="I43" s="86"/>
    </row>
    <row r="44" spans="1:9" s="72" customFormat="1" ht="36" customHeight="1">
      <c r="A44" s="77"/>
      <c r="B44" s="78"/>
      <c r="C44" s="79"/>
      <c r="D44" s="80"/>
      <c r="E44" s="86"/>
      <c r="F44" s="86"/>
      <c r="G44" s="86"/>
      <c r="H44" s="86"/>
      <c r="I44" s="86"/>
    </row>
    <row r="45" spans="1:9" s="72" customFormat="1" ht="36" customHeight="1">
      <c r="A45" s="77"/>
      <c r="B45" s="78"/>
      <c r="C45" s="79"/>
      <c r="D45" s="80"/>
      <c r="E45" s="86"/>
      <c r="F45" s="86"/>
      <c r="G45" s="86"/>
      <c r="H45" s="86"/>
      <c r="I45" s="86"/>
    </row>
    <row r="46" spans="1:9" s="72" customFormat="1" ht="36" customHeight="1">
      <c r="A46" s="77"/>
      <c r="B46" s="78"/>
      <c r="C46" s="79"/>
      <c r="D46" s="80"/>
      <c r="E46" s="86"/>
      <c r="F46" s="86"/>
      <c r="G46" s="86"/>
      <c r="H46" s="86"/>
      <c r="I46" s="86"/>
    </row>
    <row r="47" spans="1:9" s="72" customFormat="1" ht="36" customHeight="1">
      <c r="A47" s="77"/>
      <c r="B47" s="78"/>
      <c r="C47" s="79"/>
      <c r="D47" s="80"/>
      <c r="E47" s="86"/>
      <c r="F47" s="86"/>
      <c r="G47" s="86"/>
      <c r="H47" s="86"/>
      <c r="I47" s="86"/>
    </row>
    <row r="48" spans="1:9" s="72" customFormat="1" ht="36" customHeight="1">
      <c r="A48" s="77"/>
      <c r="B48" s="78"/>
      <c r="C48" s="79"/>
      <c r="D48" s="80"/>
      <c r="E48" s="86"/>
      <c r="F48" s="86"/>
      <c r="G48" s="86"/>
      <c r="H48" s="86"/>
      <c r="I48" s="86"/>
    </row>
    <row r="49" spans="1:9" s="72" customFormat="1" ht="36" customHeight="1">
      <c r="A49" s="77"/>
      <c r="B49" s="78"/>
      <c r="C49" s="79"/>
      <c r="D49" s="80"/>
      <c r="E49" s="86"/>
      <c r="F49" s="86"/>
      <c r="G49" s="86"/>
      <c r="H49" s="86"/>
      <c r="I49" s="86"/>
    </row>
    <row r="50" spans="1:9" s="72" customFormat="1" ht="36" customHeight="1">
      <c r="A50" s="77"/>
      <c r="B50" s="78"/>
      <c r="C50" s="79"/>
      <c r="D50" s="80"/>
      <c r="E50" s="86"/>
      <c r="F50" s="86"/>
      <c r="G50" s="86"/>
      <c r="H50" s="86"/>
      <c r="I50" s="86"/>
    </row>
    <row r="51" spans="1:9" s="72" customFormat="1" ht="36" customHeight="1">
      <c r="A51" s="77"/>
      <c r="B51" s="78"/>
      <c r="C51" s="79"/>
      <c r="D51" s="80"/>
      <c r="E51" s="86"/>
      <c r="F51" s="86"/>
      <c r="G51" s="86"/>
      <c r="H51" s="86"/>
      <c r="I51" s="86"/>
    </row>
    <row r="52" spans="1:9" s="72" customFormat="1" ht="36" customHeight="1">
      <c r="A52" s="77"/>
      <c r="B52" s="78"/>
      <c r="C52" s="79"/>
      <c r="D52" s="80"/>
      <c r="E52" s="86"/>
      <c r="F52" s="86"/>
      <c r="G52" s="86"/>
      <c r="H52" s="86"/>
      <c r="I52" s="86"/>
    </row>
    <row r="53" spans="1:9" s="72" customFormat="1" ht="36" customHeight="1">
      <c r="A53" s="77"/>
      <c r="B53" s="78"/>
      <c r="C53" s="79"/>
      <c r="D53" s="80"/>
      <c r="E53" s="86"/>
      <c r="F53" s="86"/>
      <c r="G53" s="86"/>
      <c r="H53" s="86"/>
      <c r="I53" s="86"/>
    </row>
    <row r="54" spans="1:9" s="72" customFormat="1" ht="36" customHeight="1">
      <c r="A54" s="77"/>
      <c r="B54" s="78"/>
      <c r="C54" s="79"/>
      <c r="D54" s="80"/>
      <c r="E54" s="86"/>
      <c r="F54" s="86"/>
      <c r="G54" s="86"/>
      <c r="H54" s="86"/>
      <c r="I54" s="86"/>
    </row>
    <row r="55" spans="1:9" s="72" customFormat="1" ht="36" customHeight="1">
      <c r="A55" s="77"/>
      <c r="B55" s="78"/>
      <c r="C55" s="79"/>
      <c r="D55" s="80"/>
      <c r="E55" s="86"/>
      <c r="F55" s="86"/>
      <c r="G55" s="86"/>
      <c r="H55" s="86"/>
      <c r="I55" s="86"/>
    </row>
    <row r="56" spans="1:9" s="72" customFormat="1" ht="36" customHeight="1">
      <c r="A56" s="77"/>
      <c r="B56" s="78"/>
      <c r="C56" s="79"/>
      <c r="D56" s="80"/>
      <c r="E56" s="86"/>
      <c r="F56" s="86"/>
      <c r="G56" s="86"/>
      <c r="H56" s="86"/>
      <c r="I56" s="86"/>
    </row>
    <row r="57" spans="1:9" s="72" customFormat="1" ht="36" customHeight="1">
      <c r="A57" s="77"/>
      <c r="B57" s="78"/>
      <c r="C57" s="79"/>
      <c r="D57" s="80"/>
      <c r="E57" s="86"/>
      <c r="F57" s="86"/>
      <c r="G57" s="86"/>
      <c r="H57" s="86"/>
      <c r="I57" s="86"/>
    </row>
    <row r="58" spans="1:9" s="72" customFormat="1" ht="36" customHeight="1">
      <c r="A58" s="77"/>
      <c r="B58" s="78"/>
      <c r="C58" s="79"/>
      <c r="D58" s="80"/>
      <c r="E58" s="86"/>
      <c r="F58" s="86"/>
      <c r="G58" s="86"/>
      <c r="H58" s="86"/>
      <c r="I58" s="86"/>
    </row>
    <row r="59" spans="1:9" s="72" customFormat="1" ht="36" customHeight="1">
      <c r="A59" s="77"/>
      <c r="B59" s="78"/>
      <c r="C59" s="79"/>
      <c r="D59" s="80"/>
      <c r="E59" s="86"/>
      <c r="F59" s="86"/>
      <c r="G59" s="86"/>
      <c r="H59" s="86"/>
      <c r="I59" s="86"/>
    </row>
    <row r="60" spans="1:9" s="72" customFormat="1" ht="36" customHeight="1">
      <c r="A60" s="77"/>
      <c r="B60" s="78"/>
      <c r="C60" s="79"/>
      <c r="D60" s="80"/>
      <c r="E60" s="86"/>
      <c r="F60" s="86"/>
      <c r="G60" s="86"/>
      <c r="H60" s="86"/>
      <c r="I60" s="86"/>
    </row>
    <row r="61" spans="1:9" s="72" customFormat="1" ht="36" customHeight="1">
      <c r="A61" s="77"/>
      <c r="B61" s="78"/>
      <c r="C61" s="79"/>
      <c r="D61" s="80"/>
      <c r="E61" s="86"/>
      <c r="F61" s="86"/>
      <c r="G61" s="86"/>
      <c r="H61" s="86"/>
      <c r="I61" s="86"/>
    </row>
    <row r="62" spans="1:9" s="72" customFormat="1" ht="36" customHeight="1">
      <c r="A62" s="77"/>
      <c r="B62" s="78"/>
      <c r="C62" s="79"/>
      <c r="D62" s="80"/>
      <c r="E62" s="86"/>
      <c r="F62" s="86"/>
      <c r="G62" s="86"/>
      <c r="H62" s="86"/>
      <c r="I62" s="86"/>
    </row>
    <row r="63" spans="1:9" s="72" customFormat="1" ht="36" customHeight="1">
      <c r="A63" s="77"/>
      <c r="B63" s="78"/>
      <c r="C63" s="79"/>
      <c r="D63" s="80"/>
      <c r="E63" s="86"/>
      <c r="F63" s="86"/>
      <c r="G63" s="86"/>
      <c r="H63" s="86"/>
      <c r="I63" s="86"/>
    </row>
    <row r="64" spans="1:9" s="72" customFormat="1" ht="36" customHeight="1">
      <c r="A64" s="77"/>
      <c r="B64" s="78"/>
      <c r="C64" s="79"/>
      <c r="D64" s="80"/>
      <c r="E64" s="86"/>
      <c r="F64" s="86"/>
      <c r="G64" s="86"/>
      <c r="H64" s="86"/>
      <c r="I64" s="86"/>
    </row>
    <row r="65" spans="1:9" s="72" customFormat="1" ht="36" customHeight="1">
      <c r="A65" s="77"/>
      <c r="B65" s="78"/>
      <c r="C65" s="79"/>
      <c r="D65" s="80"/>
      <c r="E65" s="86"/>
      <c r="F65" s="86"/>
      <c r="G65" s="86"/>
      <c r="H65" s="86"/>
      <c r="I65" s="86"/>
    </row>
    <row r="66" spans="1:9" s="72" customFormat="1" ht="36" customHeight="1">
      <c r="A66" s="81"/>
      <c r="B66" s="82"/>
      <c r="C66" s="83"/>
      <c r="D66" s="84"/>
      <c r="E66" s="86"/>
      <c r="F66" s="86"/>
      <c r="G66" s="86"/>
      <c r="H66" s="86"/>
      <c r="I66" s="86"/>
    </row>
    <row r="67" spans="1:9" ht="25.5" customHeight="1">
      <c r="D67" s="89"/>
      <c r="E67" s="87"/>
      <c r="F67" s="87"/>
      <c r="G67" s="87"/>
      <c r="H67" s="87"/>
      <c r="I67" s="87"/>
    </row>
    <row r="68" spans="1:9" ht="25.5" customHeight="1"/>
    <row r="69" spans="1:9" ht="25.5" customHeight="1"/>
    <row r="70" spans="1:9" ht="25.5" customHeight="1"/>
    <row r="71" spans="1:9" ht="25.5" customHeight="1"/>
    <row r="72" spans="1:9" ht="25.5" customHeight="1"/>
    <row r="73" spans="1:9" ht="25.5" customHeight="1"/>
    <row r="74" spans="1:9" ht="25.5" customHeight="1"/>
    <row r="75" spans="1:9" ht="25.5" customHeight="1"/>
    <row r="76" spans="1:9" ht="25.5" customHeight="1"/>
    <row r="77" spans="1:9" ht="25.5" customHeight="1"/>
    <row r="78" spans="1:9" ht="25.5" customHeight="1"/>
    <row r="79" spans="1:9" ht="25.5" customHeight="1"/>
    <row r="80" spans="1:9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</sheetData>
  <mergeCells count="7">
    <mergeCell ref="A12:H12"/>
    <mergeCell ref="C2:H2"/>
    <mergeCell ref="A3:H3"/>
    <mergeCell ref="A4:H4"/>
    <mergeCell ref="A5:H5"/>
    <mergeCell ref="A8:E8"/>
    <mergeCell ref="C10:H10"/>
  </mergeCells>
  <printOptions horizont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EVTOP-01</vt:lpstr>
      <vt:lpstr>ANEXO 2</vt:lpstr>
      <vt:lpstr>'ANEXO 2'!Área_de_impresión</vt:lpstr>
      <vt:lpstr>'EVTOP-01'!Área_de_impresión</vt:lpstr>
      <vt:lpstr>'ANEXO 2'!Títulos_a_imprimir</vt:lpstr>
      <vt:lpstr>'EVTOP-01'!Títulos_a_imprimir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MANGELES</dc:creator>
  <cp:lastModifiedBy>Alejandro</cp:lastModifiedBy>
  <cp:lastPrinted>2012-10-08T19:21:40Z</cp:lastPrinted>
  <dcterms:created xsi:type="dcterms:W3CDTF">2011-11-01T00:35:58Z</dcterms:created>
  <dcterms:modified xsi:type="dcterms:W3CDTF">2012-10-08T19:34:28Z</dcterms:modified>
</cp:coreProperties>
</file>