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2"/>
  </bookViews>
  <sheets>
    <sheet name="EVTOP-02" sheetId="1" r:id="rId1"/>
    <sheet name="CONAFOR" sheetId="2" r:id="rId2"/>
    <sheet name="PRODUCE" sheetId="3" r:id="rId3"/>
  </sheets>
  <definedNames>
    <definedName name="_xlnm.Print_Area" localSheetId="1">CONAFOR!$A$1:$H$26</definedName>
    <definedName name="_xlnm.Print_Area" localSheetId="0">'EVTOP-02'!$A$1:$H$70</definedName>
    <definedName name="_xlnm.Print_Area" localSheetId="2">PRODUCE!$A$1:$H$31</definedName>
    <definedName name="_xlnm.Database" localSheetId="1">#REF!</definedName>
    <definedName name="_xlnm.Database" localSheetId="2">#REF!</definedName>
    <definedName name="_xlnm.Database">#REF!</definedName>
    <definedName name="_xlnm.Print_Titles" localSheetId="1">CONAFOR!$1:$10</definedName>
    <definedName name="_xlnm.Print_Titles" localSheetId="0">'EVTOP-02'!$1:$10</definedName>
    <definedName name="_xlnm.Print_Titles" localSheetId="2">PRODUCE!$1:$10</definedName>
  </definedNames>
  <calcPr calcId="125725"/>
</workbook>
</file>

<file path=xl/calcChain.xml><?xml version="1.0" encoding="utf-8"?>
<calcChain xmlns="http://schemas.openxmlformats.org/spreadsheetml/2006/main">
  <c r="G26" i="3"/>
  <c r="G25"/>
  <c r="G16" i="2"/>
  <c r="H19"/>
  <c r="F19"/>
  <c r="E19"/>
  <c r="D19"/>
  <c r="F15"/>
  <c r="E15"/>
  <c r="D15"/>
  <c r="H24"/>
  <c r="H23"/>
  <c r="H22"/>
  <c r="H21"/>
  <c r="H20"/>
  <c r="H18"/>
  <c r="H17"/>
  <c r="H16"/>
  <c r="H15" s="1"/>
  <c r="G24"/>
  <c r="G22"/>
  <c r="C19"/>
  <c r="C15"/>
  <c r="C28" i="3" l="1"/>
  <c r="C18"/>
  <c r="C14"/>
  <c r="C12"/>
  <c r="C12" i="2"/>
  <c r="G23" i="3"/>
  <c r="G22"/>
  <c r="G21"/>
  <c r="G14" i="2"/>
  <c r="G37" i="1"/>
  <c r="D12" i="2"/>
  <c r="D28" i="3"/>
  <c r="D18"/>
  <c r="D14"/>
  <c r="D12"/>
  <c r="F18"/>
  <c r="E18"/>
  <c r="F14"/>
  <c r="E14"/>
  <c r="G29"/>
  <c r="H29"/>
  <c r="H26"/>
  <c r="H25"/>
  <c r="H24"/>
  <c r="H23"/>
  <c r="H22"/>
  <c r="H21"/>
  <c r="H20"/>
  <c r="H19"/>
  <c r="H18" s="1"/>
  <c r="H17"/>
  <c r="H16"/>
  <c r="H14" s="1"/>
  <c r="H13"/>
  <c r="H14" i="2"/>
  <c r="H13"/>
  <c r="H68" i="1"/>
  <c r="H67"/>
  <c r="H66" s="1"/>
  <c r="H65"/>
  <c r="H52"/>
  <c r="H64"/>
  <c r="H63"/>
  <c r="H62"/>
  <c r="H61"/>
  <c r="H60"/>
  <c r="H59"/>
  <c r="H58"/>
  <c r="H57"/>
  <c r="H56"/>
  <c r="H55"/>
  <c r="H54"/>
  <c r="H53"/>
  <c r="H51"/>
  <c r="H50"/>
  <c r="H49"/>
  <c r="H48"/>
  <c r="H47"/>
  <c r="H46"/>
  <c r="H45"/>
  <c r="H44"/>
  <c r="H43"/>
  <c r="H41"/>
  <c r="H40"/>
  <c r="H39"/>
  <c r="H38"/>
  <c r="H37"/>
  <c r="H36"/>
  <c r="H35"/>
  <c r="H34"/>
  <c r="H33"/>
  <c r="H32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C11" i="3" l="1"/>
  <c r="D11" i="2"/>
  <c r="C11"/>
  <c r="H42" i="1"/>
  <c r="H31"/>
  <c r="H12"/>
  <c r="F66"/>
  <c r="E66"/>
  <c r="D66"/>
  <c r="C66"/>
  <c r="E42"/>
  <c r="G52"/>
  <c r="G67"/>
  <c r="H28" i="3"/>
  <c r="F28"/>
  <c r="F12"/>
  <c r="G17"/>
  <c r="G16"/>
  <c r="E28"/>
  <c r="E12"/>
  <c r="H12"/>
  <c r="G13"/>
  <c r="G19" i="2"/>
  <c r="F12"/>
  <c r="G12" s="1"/>
  <c r="E12"/>
  <c r="G23"/>
  <c r="G21"/>
  <c r="G20"/>
  <c r="G18"/>
  <c r="G17"/>
  <c r="G13"/>
  <c r="G68" i="1"/>
  <c r="G65"/>
  <c r="G64"/>
  <c r="G63"/>
  <c r="G62"/>
  <c r="G61"/>
  <c r="G60"/>
  <c r="G59"/>
  <c r="G57"/>
  <c r="G56"/>
  <c r="G55"/>
  <c r="G54"/>
  <c r="G53"/>
  <c r="G51"/>
  <c r="G50"/>
  <c r="G49"/>
  <c r="G48"/>
  <c r="G47"/>
  <c r="G46"/>
  <c r="G45"/>
  <c r="G44"/>
  <c r="G43"/>
  <c r="G39"/>
  <c r="G38"/>
  <c r="G36"/>
  <c r="G35"/>
  <c r="G34"/>
  <c r="G33"/>
  <c r="G32"/>
  <c r="G30"/>
  <c r="G20"/>
  <c r="G19"/>
  <c r="G18"/>
  <c r="G17"/>
  <c r="G16"/>
  <c r="G15"/>
  <c r="G14"/>
  <c r="G13"/>
  <c r="F42"/>
  <c r="F31"/>
  <c r="F12"/>
  <c r="D42"/>
  <c r="E31"/>
  <c r="D31"/>
  <c r="E12"/>
  <c r="D12"/>
  <c r="C42"/>
  <c r="C31"/>
  <c r="C12"/>
  <c r="E11" i="2" l="1"/>
  <c r="D11" i="3"/>
  <c r="G66" i="1"/>
  <c r="D11"/>
  <c r="F11" i="2"/>
  <c r="G15"/>
  <c r="F11" i="1"/>
  <c r="C11"/>
  <c r="G31"/>
  <c r="G42"/>
  <c r="G14" i="3"/>
  <c r="G28"/>
  <c r="F11"/>
  <c r="G11" s="1"/>
  <c r="G18"/>
  <c r="H12" i="2"/>
  <c r="G12" i="1"/>
  <c r="E11"/>
  <c r="G12" i="3"/>
  <c r="E11"/>
  <c r="H11" i="2" l="1"/>
  <c r="H11" i="1"/>
  <c r="G11"/>
  <c r="H11" i="3"/>
  <c r="G11" i="2"/>
</calcChain>
</file>

<file path=xl/sharedStrings.xml><?xml version="1.0" encoding="utf-8"?>
<sst xmlns="http://schemas.openxmlformats.org/spreadsheetml/2006/main" count="142" uniqueCount="83">
  <si>
    <t xml:space="preserve"> </t>
  </si>
  <si>
    <t xml:space="preserve">% </t>
  </si>
  <si>
    <t>MONTO</t>
  </si>
  <si>
    <t>DESCRIPCION</t>
  </si>
  <si>
    <t>DISPONIBLE</t>
  </si>
  <si>
    <t>EJERCIDO EN EL TRIMESTRE</t>
  </si>
  <si>
    <t>ASIGNACION MODIFICADA</t>
  </si>
  <si>
    <t>ASIGNACION ORIGINAL</t>
  </si>
  <si>
    <t>(Pesos)</t>
  </si>
  <si>
    <t xml:space="preserve">SISTEMA ESTATAL DE EVALUACION </t>
  </si>
  <si>
    <t>CVE. PARTIDA PRESUPUESTAL</t>
  </si>
  <si>
    <t>ACUMULADO</t>
  </si>
  <si>
    <t>EVTOP - 02</t>
  </si>
  <si>
    <t>ANALITICO DE RECURSOS EJERCIDOS POR PARTIDA PRESUPUESTAL</t>
  </si>
  <si>
    <t>_(* #,##0.00_);_(* (#,##0.00);_(* "-"??_);_(@_)</t>
  </si>
  <si>
    <t>Sueldos</t>
  </si>
  <si>
    <t>Remuneraciones Diversas</t>
  </si>
  <si>
    <t>Primas y Acreditaciones por Años de Servicios</t>
  </si>
  <si>
    <t>Prima Vacacional</t>
  </si>
  <si>
    <t>Gratificación de Fin de Año</t>
  </si>
  <si>
    <t>Comp. por Ajuste Calendario</t>
  </si>
  <si>
    <t>Comp. por Bono Navideño</t>
  </si>
  <si>
    <t>Estímulos al Personal de Confianza</t>
  </si>
  <si>
    <t>Cuotas por Servicio Médico del Isssteson</t>
  </si>
  <si>
    <t>Cuotas por Seguro de Vida</t>
  </si>
  <si>
    <t>Cuotas por Seguro de Retiro</t>
  </si>
  <si>
    <t>Asiganciones Prestamos a Corto Plazo</t>
  </si>
  <si>
    <t>Asiganciones Prestamos Prendarios</t>
  </si>
  <si>
    <t>Otras Prestaciones de Seguridad Social</t>
  </si>
  <si>
    <t>Cuotas por Infra. Equipamiento y Mantto. Hosp.</t>
  </si>
  <si>
    <t>Cuotas Fovisssteson</t>
  </si>
  <si>
    <t>Pago por Defunciones, Pensiones y Jubilaciones</t>
  </si>
  <si>
    <t>Compensación Específica al Personal de Base</t>
  </si>
  <si>
    <t>MATERIALES Y SUMINISTROS</t>
  </si>
  <si>
    <t>Materiales, Útiles y Equipos Menores de Oficina</t>
  </si>
  <si>
    <t>Mat. y Utiles de Impresión y Reproducción</t>
  </si>
  <si>
    <t>Material de Limpieza</t>
  </si>
  <si>
    <t>Placas, Engomados, Calcomanias y Hologramas</t>
  </si>
  <si>
    <t>Prod. Alimenticios para el Personal en las Inst.</t>
  </si>
  <si>
    <t>Utensilios para el Servicio de Alimentación</t>
  </si>
  <si>
    <t>Combustibles</t>
  </si>
  <si>
    <t>Lubricantes y Aditivos</t>
  </si>
  <si>
    <t>SERVICIOS GENERALES</t>
  </si>
  <si>
    <t>Servicio de Energia Electrica</t>
  </si>
  <si>
    <t>Agua</t>
  </si>
  <si>
    <t>Telefonia Tradicional</t>
  </si>
  <si>
    <t>Telefonia Celular</t>
  </si>
  <si>
    <t>Servicio Postal</t>
  </si>
  <si>
    <t>Arrendamiento de Edificios</t>
  </si>
  <si>
    <t>Servicios Legales, de Contabilidad, Auditorias</t>
  </si>
  <si>
    <t>Servicios de Informática</t>
  </si>
  <si>
    <t>Servicio de Vigilancia</t>
  </si>
  <si>
    <t>Servicios Financieros y Bancarios</t>
  </si>
  <si>
    <t>Seguro de Bienes Patrimoniales</t>
  </si>
  <si>
    <t>Mantenimiento y Conserv. de Inmuebles</t>
  </si>
  <si>
    <t>Mantenimiento y Conserv. de Mob. y Equipo</t>
  </si>
  <si>
    <t>Mantenimiento y Conserv. de Equipo de Tpte.</t>
  </si>
  <si>
    <t>Servicios de Jardineria y Fumingación</t>
  </si>
  <si>
    <t>Pasajes Aéreos</t>
  </si>
  <si>
    <t>Viáticos en el País</t>
  </si>
  <si>
    <t>Gastos de Camino</t>
  </si>
  <si>
    <t>Cuotas</t>
  </si>
  <si>
    <t>Gastos de Orden Social y Cultural</t>
  </si>
  <si>
    <t>Congresos y Convenciones</t>
  </si>
  <si>
    <t>Penas, Multas, Accesorios y Actualizaciones</t>
  </si>
  <si>
    <t>BIENES, MUEBLES, INMUEBLES E INTANGIBLES</t>
  </si>
  <si>
    <t>SERVICIOS PERSONALES</t>
  </si>
  <si>
    <t>SUBSIDIO ESTATAL</t>
  </si>
  <si>
    <t>Adquisición de Agua</t>
  </si>
  <si>
    <t>NOMBRE DEL ORGANISMO: CONSEJO SONORENSE PROMOTOR DE LA REGULACIÓN DEL BACANORA</t>
  </si>
  <si>
    <t>Refacciones y Accs Menores de Equipo</t>
  </si>
  <si>
    <t>Camaras Fotograficas y de Video</t>
  </si>
  <si>
    <t>CONAFOR</t>
  </si>
  <si>
    <t>Fertilizantes, Pesticidas y Otros Agroquímicos</t>
  </si>
  <si>
    <t>FUNDACION PRODUCE</t>
  </si>
  <si>
    <t>Servicios Profesionales, Cientificos y Técnicos</t>
  </si>
  <si>
    <t>Arboles y Plantas</t>
  </si>
  <si>
    <t>Manntto y conservarciòn de Equipo de Tpte.</t>
  </si>
  <si>
    <t>Equipo de Cómputo y Tecnologías de la Inf.</t>
  </si>
  <si>
    <t>Arrendamiento de Maq. Y Otros Eqpos.</t>
  </si>
  <si>
    <t>Mantto. Y Conserv. De Maq. Y Equipo</t>
  </si>
  <si>
    <t>TRIMESTRE: TERCERO 2012</t>
  </si>
  <si>
    <t>Mat. Y Utiles de Impresión y Reprod.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</si>
</sst>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-&quot;€&quot;* #,##0.00_-;\-&quot;€&quot;* #,##0.00_-;_-&quot;€&quot;* &quot;-&quot;??_-;_-@_-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/>
    <xf numFmtId="10" fontId="0" fillId="0" borderId="0" xfId="2" applyNumberFormat="1" applyFont="1"/>
    <xf numFmtId="10" fontId="3" fillId="0" borderId="4" xfId="2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10" fontId="0" fillId="0" borderId="0" xfId="2" applyNumberFormat="1" applyFont="1" applyBorder="1"/>
    <xf numFmtId="164" fontId="3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centerContinuous"/>
    </xf>
    <xf numFmtId="164" fontId="4" fillId="0" borderId="0" xfId="0" applyNumberFormat="1" applyFont="1" applyBorder="1" applyAlignment="1">
      <alignment horizontal="centerContinuous"/>
    </xf>
    <xf numFmtId="10" fontId="4" fillId="0" borderId="0" xfId="2" applyNumberFormat="1" applyFont="1" applyBorder="1" applyAlignment="1">
      <alignment horizontal="centerContinuous"/>
    </xf>
    <xf numFmtId="0" fontId="3" fillId="0" borderId="0" xfId="0" applyFont="1" applyBorder="1"/>
    <xf numFmtId="0" fontId="0" fillId="0" borderId="0" xfId="0" applyBorder="1" applyAlignment="1">
      <alignment horizontal="centerContinuous"/>
    </xf>
    <xf numFmtId="10" fontId="0" fillId="0" borderId="0" xfId="2" applyNumberFormat="1" applyFont="1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7" fillId="2" borderId="2" xfId="4" applyNumberFormat="1" applyFont="1" applyFill="1" applyBorder="1" applyAlignment="1">
      <alignment horizontal="left" vertical="center" wrapText="1"/>
    </xf>
    <xf numFmtId="49" fontId="8" fillId="2" borderId="2" xfId="4" applyNumberFormat="1" applyFont="1" applyFill="1" applyBorder="1" applyAlignment="1">
      <alignment horizontal="left" vertical="center" wrapText="1"/>
    </xf>
    <xf numFmtId="164" fontId="8" fillId="2" borderId="2" xfId="4" applyNumberFormat="1" applyFont="1" applyFill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left" vertical="center" wrapText="1"/>
    </xf>
    <xf numFmtId="10" fontId="3" fillId="0" borderId="2" xfId="2" applyNumberFormat="1" applyFont="1" applyBorder="1" applyAlignment="1">
      <alignment horizontal="right" vertical="center"/>
    </xf>
    <xf numFmtId="164" fontId="1" fillId="0" borderId="2" xfId="1" applyNumberFormat="1" applyFont="1" applyBorder="1" applyAlignment="1">
      <alignment horizontal="right" vertical="center"/>
    </xf>
    <xf numFmtId="10" fontId="1" fillId="0" borderId="2" xfId="2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164" fontId="1" fillId="0" borderId="12" xfId="1" applyNumberFormat="1" applyFont="1" applyBorder="1" applyAlignment="1">
      <alignment horizontal="right" vertical="center"/>
    </xf>
    <xf numFmtId="10" fontId="1" fillId="0" borderId="12" xfId="2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/>
    </xf>
    <xf numFmtId="4" fontId="7" fillId="2" borderId="2" xfId="4" applyNumberFormat="1" applyFont="1" applyFill="1" applyBorder="1" applyAlignment="1">
      <alignment vertical="top"/>
    </xf>
    <xf numFmtId="10" fontId="3" fillId="0" borderId="10" xfId="2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0" fontId="3" fillId="0" borderId="10" xfId="2" applyNumberFormat="1" applyFont="1" applyBorder="1" applyAlignment="1">
      <alignment horizontal="right" vertical="center"/>
    </xf>
    <xf numFmtId="0" fontId="1" fillId="0" borderId="12" xfId="0" applyFont="1" applyBorder="1"/>
    <xf numFmtId="164" fontId="1" fillId="0" borderId="12" xfId="0" applyNumberFormat="1" applyFont="1" applyBorder="1"/>
    <xf numFmtId="164" fontId="1" fillId="0" borderId="12" xfId="2" applyNumberFormat="1" applyFont="1" applyBorder="1"/>
    <xf numFmtId="164" fontId="7" fillId="2" borderId="2" xfId="4" applyNumberFormat="1" applyFont="1" applyFill="1" applyBorder="1" applyAlignment="1">
      <alignment vertical="top"/>
    </xf>
    <xf numFmtId="164" fontId="1" fillId="0" borderId="2" xfId="0" applyNumberFormat="1" applyFont="1" applyBorder="1"/>
    <xf numFmtId="0" fontId="1" fillId="0" borderId="12" xfId="0" applyFont="1" applyBorder="1" applyAlignment="1">
      <alignment horizontal="center" vertical="center" wrapText="1"/>
    </xf>
    <xf numFmtId="49" fontId="7" fillId="2" borderId="12" xfId="4" applyNumberFormat="1" applyFont="1" applyFill="1" applyBorder="1" applyAlignment="1">
      <alignment horizontal="left" vertical="center" wrapText="1"/>
    </xf>
    <xf numFmtId="43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" fontId="7" fillId="2" borderId="2" xfId="4" applyNumberFormat="1" applyFont="1" applyFill="1" applyBorder="1" applyAlignment="1">
      <alignment vertical="center"/>
    </xf>
    <xf numFmtId="4" fontId="8" fillId="2" borderId="2" xfId="4" applyNumberFormat="1" applyFont="1" applyFill="1" applyBorder="1" applyAlignment="1">
      <alignment vertical="center"/>
    </xf>
    <xf numFmtId="4" fontId="7" fillId="2" borderId="12" xfId="4" applyNumberFormat="1" applyFont="1" applyFill="1" applyBorder="1" applyAlignment="1">
      <alignment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12" xfId="1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1" fillId="0" borderId="2" xfId="1" applyNumberFormat="1" applyFont="1" applyBorder="1" applyAlignment="1">
      <alignment vertical="center"/>
    </xf>
    <xf numFmtId="4" fontId="1" fillId="0" borderId="12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 inden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</cellXfs>
  <cellStyles count="5">
    <cellStyle name="Euro" xfId="3"/>
    <cellStyle name="Millares" xfId="1" builtinId="3"/>
    <cellStyle name="Normal" xfId="0" builtinId="0"/>
    <cellStyle name="Normal 2" xfId="4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showGridLines="0" topLeftCell="A4" zoomScaleNormal="100" zoomScaleSheetLayoutView="100" workbookViewId="0">
      <selection activeCell="C66" sqref="C66"/>
    </sheetView>
  </sheetViews>
  <sheetFormatPr baseColWidth="10" defaultRowHeight="12.75"/>
  <cols>
    <col min="1" max="1" width="14.140625" bestFit="1" customWidth="1"/>
    <col min="2" max="2" width="33.5703125" customWidth="1"/>
    <col min="3" max="6" width="15.7109375" style="5" customWidth="1"/>
    <col min="7" max="7" width="10.28515625" style="6" customWidth="1"/>
    <col min="8" max="8" width="15.7109375" style="5" customWidth="1"/>
    <col min="9" max="9" width="12.42578125" customWidth="1"/>
    <col min="10" max="10" width="12.85546875" bestFit="1" customWidth="1"/>
  </cols>
  <sheetData>
    <row r="1" spans="1:10">
      <c r="A1" s="12"/>
      <c r="B1" s="12"/>
      <c r="C1" s="13"/>
      <c r="D1" s="13"/>
      <c r="E1" s="13"/>
      <c r="F1" s="13"/>
      <c r="G1" s="14"/>
      <c r="H1" s="15" t="s">
        <v>12</v>
      </c>
    </row>
    <row r="2" spans="1:10" ht="15">
      <c r="A2" s="70" t="s">
        <v>9</v>
      </c>
      <c r="B2" s="70"/>
      <c r="C2" s="70"/>
      <c r="D2" s="70"/>
      <c r="E2" s="70"/>
      <c r="F2" s="70"/>
      <c r="G2" s="70"/>
      <c r="H2" s="70"/>
    </row>
    <row r="3" spans="1:10">
      <c r="A3" s="71" t="s">
        <v>13</v>
      </c>
      <c r="B3" s="72"/>
      <c r="C3" s="72"/>
      <c r="D3" s="72"/>
      <c r="E3" s="72"/>
      <c r="F3" s="72"/>
      <c r="G3" s="72"/>
      <c r="H3" s="72"/>
    </row>
    <row r="4" spans="1:10">
      <c r="A4" s="16"/>
      <c r="B4" s="16"/>
      <c r="C4" s="17"/>
      <c r="D4" s="17"/>
      <c r="E4" s="17"/>
      <c r="F4" s="17"/>
      <c r="G4" s="18"/>
      <c r="H4" s="17"/>
    </row>
    <row r="5" spans="1:10" ht="12.75" customHeight="1">
      <c r="A5" s="67" t="s">
        <v>81</v>
      </c>
      <c r="B5" s="67"/>
      <c r="C5" s="67"/>
      <c r="D5" s="67"/>
      <c r="E5" s="67"/>
      <c r="F5" s="67"/>
      <c r="G5" s="67"/>
      <c r="H5" s="67"/>
    </row>
    <row r="6" spans="1:10" ht="12.75" customHeight="1" thickBot="1">
      <c r="A6" s="8"/>
      <c r="B6" s="8"/>
      <c r="C6" s="8"/>
      <c r="D6" s="8"/>
      <c r="E6" s="8"/>
      <c r="F6" s="8"/>
      <c r="G6" s="8"/>
      <c r="H6" s="8"/>
    </row>
    <row r="7" spans="1:10" ht="22.5" customHeight="1" thickTop="1" thickBot="1">
      <c r="A7" s="73" t="s">
        <v>69</v>
      </c>
      <c r="B7" s="74"/>
      <c r="C7" s="74"/>
      <c r="D7" s="74"/>
      <c r="E7" s="74"/>
      <c r="F7" s="74"/>
      <c r="G7" s="74"/>
      <c r="H7" s="75"/>
      <c r="J7" s="4" t="s">
        <v>14</v>
      </c>
    </row>
    <row r="8" spans="1:10" ht="15.75" customHeight="1" thickTop="1">
      <c r="A8" s="19"/>
      <c r="B8" s="20"/>
      <c r="C8" s="76" t="s">
        <v>8</v>
      </c>
      <c r="D8" s="76"/>
      <c r="E8" s="76"/>
      <c r="F8" s="76"/>
      <c r="G8" s="21"/>
      <c r="H8" s="22"/>
    </row>
    <row r="9" spans="1:10" s="3" customFormat="1" ht="30" customHeight="1">
      <c r="A9" s="68" t="s">
        <v>10</v>
      </c>
      <c r="B9" s="77" t="s">
        <v>3</v>
      </c>
      <c r="C9" s="79" t="s">
        <v>7</v>
      </c>
      <c r="D9" s="79" t="s">
        <v>6</v>
      </c>
      <c r="E9" s="79" t="s">
        <v>5</v>
      </c>
      <c r="F9" s="81" t="s">
        <v>11</v>
      </c>
      <c r="G9" s="81"/>
      <c r="H9" s="79" t="s">
        <v>4</v>
      </c>
    </row>
    <row r="10" spans="1:10" s="3" customFormat="1" ht="15" customHeight="1" thickBot="1">
      <c r="A10" s="69"/>
      <c r="B10" s="78"/>
      <c r="C10" s="80"/>
      <c r="D10" s="80"/>
      <c r="E10" s="80"/>
      <c r="F10" s="9" t="s">
        <v>2</v>
      </c>
      <c r="G10" s="7" t="s">
        <v>1</v>
      </c>
      <c r="H10" s="82"/>
      <c r="I10" s="2" t="s">
        <v>0</v>
      </c>
    </row>
    <row r="11" spans="1:10" s="3" customFormat="1" ht="15" customHeight="1" thickTop="1">
      <c r="A11" s="32"/>
      <c r="B11" s="33" t="s">
        <v>67</v>
      </c>
      <c r="C11" s="26">
        <f>C12+C31+C42+C66</f>
        <v>2244000</v>
      </c>
      <c r="D11" s="26">
        <f>D12+D31+D42+D66</f>
        <v>2244000</v>
      </c>
      <c r="E11" s="62">
        <f>E12+E31+E42+E66</f>
        <v>542056.26</v>
      </c>
      <c r="F11" s="62">
        <f>F12+F31+F42+F66</f>
        <v>1610280.5899999999</v>
      </c>
      <c r="G11" s="35">
        <f t="shared" ref="G11:G12" si="0">F11/C11</f>
        <v>0.71759384581105168</v>
      </c>
      <c r="H11" s="62">
        <f>H12+H31+H42+H66</f>
        <v>633719.40999999992</v>
      </c>
      <c r="I11" s="2"/>
      <c r="J11" s="55"/>
    </row>
    <row r="12" spans="1:10" s="3" customFormat="1" ht="15" customHeight="1">
      <c r="A12" s="27"/>
      <c r="B12" s="25" t="s">
        <v>66</v>
      </c>
      <c r="C12" s="23">
        <f>SUM(C13:C30)</f>
        <v>1623292</v>
      </c>
      <c r="D12" s="23">
        <f t="shared" ref="D12:H12" si="1">SUM(D13:D30)</f>
        <v>1623292</v>
      </c>
      <c r="E12" s="63">
        <f t="shared" si="1"/>
        <v>436145.10000000003</v>
      </c>
      <c r="F12" s="63">
        <f t="shared" si="1"/>
        <v>1329053.5</v>
      </c>
      <c r="G12" s="35">
        <f t="shared" si="0"/>
        <v>0.81873963525970683</v>
      </c>
      <c r="H12" s="63">
        <f t="shared" si="1"/>
        <v>294238.49999999994</v>
      </c>
      <c r="I12" s="2"/>
    </row>
    <row r="13" spans="1:10" s="1" customFormat="1">
      <c r="A13" s="28">
        <v>11301</v>
      </c>
      <c r="B13" s="29" t="s">
        <v>15</v>
      </c>
      <c r="C13" s="57">
        <v>475130</v>
      </c>
      <c r="D13" s="57">
        <v>475130</v>
      </c>
      <c r="E13" s="60">
        <v>183147.36</v>
      </c>
      <c r="F13" s="60">
        <v>420167.88</v>
      </c>
      <c r="G13" s="37">
        <f>F13/C13</f>
        <v>0.88432193294466777</v>
      </c>
      <c r="H13" s="64">
        <f>D13-F13</f>
        <v>54962.119999999995</v>
      </c>
    </row>
    <row r="14" spans="1:10" s="1" customFormat="1">
      <c r="A14" s="28">
        <v>11303</v>
      </c>
      <c r="B14" s="29" t="s">
        <v>16</v>
      </c>
      <c r="C14" s="57">
        <v>19200</v>
      </c>
      <c r="D14" s="57">
        <v>19200</v>
      </c>
      <c r="E14" s="60">
        <v>1500</v>
      </c>
      <c r="F14" s="60">
        <v>5050</v>
      </c>
      <c r="G14" s="37">
        <f t="shared" ref="G14:G68" si="2">F14/C14</f>
        <v>0.26302083333333331</v>
      </c>
      <c r="H14" s="64">
        <f t="shared" ref="H14:H68" si="3">D14-F14</f>
        <v>14150</v>
      </c>
    </row>
    <row r="15" spans="1:10" s="1" customFormat="1" ht="25.5">
      <c r="A15" s="28">
        <v>13101</v>
      </c>
      <c r="B15" s="29" t="s">
        <v>17</v>
      </c>
      <c r="C15" s="57">
        <v>8500</v>
      </c>
      <c r="D15" s="57">
        <v>8500</v>
      </c>
      <c r="E15" s="60">
        <v>2318.04</v>
      </c>
      <c r="F15" s="60">
        <v>6954.12</v>
      </c>
      <c r="G15" s="37">
        <f t="shared" si="2"/>
        <v>0.81813176470588234</v>
      </c>
      <c r="H15" s="64">
        <f t="shared" si="3"/>
        <v>1545.88</v>
      </c>
    </row>
    <row r="16" spans="1:10" s="1" customFormat="1">
      <c r="A16" s="28">
        <v>13201</v>
      </c>
      <c r="B16" s="29" t="s">
        <v>18</v>
      </c>
      <c r="C16" s="57">
        <v>98818</v>
      </c>
      <c r="D16" s="57">
        <v>98818</v>
      </c>
      <c r="E16" s="60">
        <v>49408.800000000003</v>
      </c>
      <c r="F16" s="60">
        <v>49408.800000000003</v>
      </c>
      <c r="G16" s="37">
        <f t="shared" si="2"/>
        <v>0.4999979760772329</v>
      </c>
      <c r="H16" s="64">
        <f t="shared" si="3"/>
        <v>49409.2</v>
      </c>
    </row>
    <row r="17" spans="1:8" s="1" customFormat="1">
      <c r="A17" s="28">
        <v>13202</v>
      </c>
      <c r="B17" s="29" t="s">
        <v>19</v>
      </c>
      <c r="C17" s="57">
        <v>134764</v>
      </c>
      <c r="D17" s="57">
        <v>134764</v>
      </c>
      <c r="E17" s="60">
        <v>0</v>
      </c>
      <c r="F17" s="60">
        <v>0</v>
      </c>
      <c r="G17" s="37">
        <f t="shared" si="2"/>
        <v>0</v>
      </c>
      <c r="H17" s="64">
        <f t="shared" si="3"/>
        <v>134764</v>
      </c>
    </row>
    <row r="18" spans="1:8" s="1" customFormat="1">
      <c r="A18" s="28">
        <v>13203</v>
      </c>
      <c r="B18" s="29" t="s">
        <v>20</v>
      </c>
      <c r="C18" s="57">
        <v>24704</v>
      </c>
      <c r="D18" s="57">
        <v>24704</v>
      </c>
      <c r="E18" s="60">
        <v>0</v>
      </c>
      <c r="F18" s="60">
        <v>0</v>
      </c>
      <c r="G18" s="37">
        <f t="shared" si="2"/>
        <v>0</v>
      </c>
      <c r="H18" s="64">
        <f t="shared" si="3"/>
        <v>24704</v>
      </c>
    </row>
    <row r="19" spans="1:8" s="1" customFormat="1">
      <c r="A19" s="28">
        <v>13204</v>
      </c>
      <c r="B19" s="29" t="s">
        <v>21</v>
      </c>
      <c r="C19" s="57">
        <v>24704</v>
      </c>
      <c r="D19" s="57">
        <v>24704</v>
      </c>
      <c r="E19" s="60">
        <v>0</v>
      </c>
      <c r="F19" s="60">
        <v>0</v>
      </c>
      <c r="G19" s="37">
        <f t="shared" si="2"/>
        <v>0</v>
      </c>
      <c r="H19" s="64">
        <f t="shared" si="3"/>
        <v>24704</v>
      </c>
    </row>
    <row r="20" spans="1:8" s="1" customFormat="1">
      <c r="A20" s="28">
        <v>13403</v>
      </c>
      <c r="B20" s="29" t="s">
        <v>22</v>
      </c>
      <c r="C20" s="57">
        <v>463518</v>
      </c>
      <c r="D20" s="57">
        <v>463518</v>
      </c>
      <c r="E20" s="60">
        <v>128780.64</v>
      </c>
      <c r="F20" s="60">
        <v>539461.92000000004</v>
      </c>
      <c r="G20" s="37">
        <f t="shared" si="2"/>
        <v>1.1638424397758016</v>
      </c>
      <c r="H20" s="64">
        <f t="shared" si="3"/>
        <v>-75943.920000000042</v>
      </c>
    </row>
    <row r="21" spans="1:8" s="1" customFormat="1" ht="25.5">
      <c r="A21" s="28">
        <v>14101</v>
      </c>
      <c r="B21" s="29" t="s">
        <v>23</v>
      </c>
      <c r="C21" s="57">
        <v>0</v>
      </c>
      <c r="D21" s="57">
        <v>0</v>
      </c>
      <c r="E21" s="60">
        <v>0</v>
      </c>
      <c r="F21" s="60">
        <v>0</v>
      </c>
      <c r="G21" s="37">
        <v>0</v>
      </c>
      <c r="H21" s="64">
        <f t="shared" si="3"/>
        <v>0</v>
      </c>
    </row>
    <row r="22" spans="1:8" s="1" customFormat="1">
      <c r="A22" s="28">
        <v>14102</v>
      </c>
      <c r="B22" s="29" t="s">
        <v>24</v>
      </c>
      <c r="C22" s="57">
        <v>0</v>
      </c>
      <c r="D22" s="57">
        <v>0</v>
      </c>
      <c r="E22" s="60">
        <v>0</v>
      </c>
      <c r="F22" s="60">
        <v>0</v>
      </c>
      <c r="G22" s="37">
        <v>0</v>
      </c>
      <c r="H22" s="64">
        <f t="shared" si="3"/>
        <v>0</v>
      </c>
    </row>
    <row r="23" spans="1:8" s="1" customFormat="1">
      <c r="A23" s="28">
        <v>14103</v>
      </c>
      <c r="B23" s="29" t="s">
        <v>25</v>
      </c>
      <c r="C23" s="57">
        <v>0</v>
      </c>
      <c r="D23" s="57">
        <v>0</v>
      </c>
      <c r="E23" s="60">
        <v>0</v>
      </c>
      <c r="F23" s="60">
        <v>0</v>
      </c>
      <c r="G23" s="37">
        <v>0</v>
      </c>
      <c r="H23" s="64">
        <f t="shared" si="3"/>
        <v>0</v>
      </c>
    </row>
    <row r="24" spans="1:8" s="1" customFormat="1" ht="25.5">
      <c r="A24" s="28">
        <v>14104</v>
      </c>
      <c r="B24" s="29" t="s">
        <v>26</v>
      </c>
      <c r="C24" s="57">
        <v>0</v>
      </c>
      <c r="D24" s="57">
        <v>0</v>
      </c>
      <c r="E24" s="60">
        <v>0</v>
      </c>
      <c r="F24" s="60">
        <v>0</v>
      </c>
      <c r="G24" s="37">
        <v>0</v>
      </c>
      <c r="H24" s="64">
        <f t="shared" si="3"/>
        <v>0</v>
      </c>
    </row>
    <row r="25" spans="1:8" s="1" customFormat="1">
      <c r="A25" s="28">
        <v>14105</v>
      </c>
      <c r="B25" s="29" t="s">
        <v>27</v>
      </c>
      <c r="C25" s="57">
        <v>0</v>
      </c>
      <c r="D25" s="57">
        <v>0</v>
      </c>
      <c r="E25" s="60">
        <v>0</v>
      </c>
      <c r="F25" s="60">
        <v>0</v>
      </c>
      <c r="G25" s="37">
        <v>0</v>
      </c>
      <c r="H25" s="64">
        <f t="shared" si="3"/>
        <v>0</v>
      </c>
    </row>
    <row r="26" spans="1:8" s="1" customFormat="1" ht="25.5">
      <c r="A26" s="28">
        <v>14106</v>
      </c>
      <c r="B26" s="29" t="s">
        <v>28</v>
      </c>
      <c r="C26" s="57">
        <v>0</v>
      </c>
      <c r="D26" s="57">
        <v>0</v>
      </c>
      <c r="E26" s="60">
        <v>0</v>
      </c>
      <c r="F26" s="60">
        <v>0</v>
      </c>
      <c r="G26" s="37">
        <v>0</v>
      </c>
      <c r="H26" s="64">
        <f t="shared" si="3"/>
        <v>0</v>
      </c>
    </row>
    <row r="27" spans="1:8" s="1" customFormat="1" ht="25.5">
      <c r="A27" s="28">
        <v>14107</v>
      </c>
      <c r="B27" s="29" t="s">
        <v>29</v>
      </c>
      <c r="C27" s="57">
        <v>0</v>
      </c>
      <c r="D27" s="57">
        <v>0</v>
      </c>
      <c r="E27" s="60">
        <v>0</v>
      </c>
      <c r="F27" s="60">
        <v>0</v>
      </c>
      <c r="G27" s="37">
        <v>0</v>
      </c>
      <c r="H27" s="64">
        <f t="shared" si="3"/>
        <v>0</v>
      </c>
    </row>
    <row r="28" spans="1:8" s="1" customFormat="1">
      <c r="A28" s="28">
        <v>14201</v>
      </c>
      <c r="B28" s="29" t="s">
        <v>30</v>
      </c>
      <c r="C28" s="57">
        <v>0</v>
      </c>
      <c r="D28" s="57">
        <v>0</v>
      </c>
      <c r="E28" s="60">
        <v>0</v>
      </c>
      <c r="F28" s="60">
        <v>0</v>
      </c>
      <c r="G28" s="37">
        <v>0</v>
      </c>
      <c r="H28" s="64">
        <f t="shared" si="3"/>
        <v>0</v>
      </c>
    </row>
    <row r="29" spans="1:8" s="1" customFormat="1" ht="25.5">
      <c r="A29" s="28">
        <v>14301</v>
      </c>
      <c r="B29" s="29" t="s">
        <v>31</v>
      </c>
      <c r="C29" s="57">
        <v>0</v>
      </c>
      <c r="D29" s="57">
        <v>0</v>
      </c>
      <c r="E29" s="60">
        <v>0</v>
      </c>
      <c r="F29" s="60">
        <v>0</v>
      </c>
      <c r="G29" s="37">
        <v>0</v>
      </c>
      <c r="H29" s="64">
        <f t="shared" si="3"/>
        <v>0</v>
      </c>
    </row>
    <row r="30" spans="1:8" s="1" customFormat="1" ht="25.5">
      <c r="A30" s="28">
        <v>15418</v>
      </c>
      <c r="B30" s="29" t="s">
        <v>32</v>
      </c>
      <c r="C30" s="57">
        <v>373954</v>
      </c>
      <c r="D30" s="57">
        <v>373954</v>
      </c>
      <c r="E30" s="60">
        <v>70990.259999999995</v>
      </c>
      <c r="F30" s="60">
        <v>308010.78000000003</v>
      </c>
      <c r="G30" s="37">
        <f t="shared" si="2"/>
        <v>0.82365954101306582</v>
      </c>
      <c r="H30" s="64">
        <f t="shared" si="3"/>
        <v>65943.219999999972</v>
      </c>
    </row>
    <row r="31" spans="1:8" s="1" customFormat="1">
      <c r="A31" s="28"/>
      <c r="B31" s="30" t="s">
        <v>33</v>
      </c>
      <c r="C31" s="58">
        <f>SUM(C32:C41)</f>
        <v>97164</v>
      </c>
      <c r="D31" s="58">
        <f>SUM(D32:D41)</f>
        <v>97164</v>
      </c>
      <c r="E31" s="58">
        <f>SUM(E32:E41)</f>
        <v>14172.04</v>
      </c>
      <c r="F31" s="58">
        <f>SUM(F32:F41)</f>
        <v>46754.880000000005</v>
      </c>
      <c r="G31" s="35">
        <f t="shared" si="2"/>
        <v>0.48119550450784249</v>
      </c>
      <c r="H31" s="58">
        <f>SUM(H32:H41)</f>
        <v>50409.119999999995</v>
      </c>
    </row>
    <row r="32" spans="1:8" s="1" customFormat="1" ht="25.5">
      <c r="A32" s="28">
        <v>21101</v>
      </c>
      <c r="B32" s="29" t="s">
        <v>34</v>
      </c>
      <c r="C32" s="57">
        <v>11916</v>
      </c>
      <c r="D32" s="57">
        <v>11916</v>
      </c>
      <c r="E32" s="60">
        <v>468</v>
      </c>
      <c r="F32" s="60">
        <v>2168.5</v>
      </c>
      <c r="G32" s="37">
        <f t="shared" si="2"/>
        <v>0.18198220879489763</v>
      </c>
      <c r="H32" s="64">
        <f t="shared" si="3"/>
        <v>9747.5</v>
      </c>
    </row>
    <row r="33" spans="1:8" s="1" customFormat="1" ht="25.5">
      <c r="A33" s="28">
        <v>21201</v>
      </c>
      <c r="B33" s="29" t="s">
        <v>35</v>
      </c>
      <c r="C33" s="57">
        <v>25492</v>
      </c>
      <c r="D33" s="57">
        <v>25492</v>
      </c>
      <c r="E33" s="60">
        <v>3004.04</v>
      </c>
      <c r="F33" s="60">
        <v>8757.24</v>
      </c>
      <c r="G33" s="37">
        <f t="shared" si="2"/>
        <v>0.34352895025890473</v>
      </c>
      <c r="H33" s="64">
        <f t="shared" si="3"/>
        <v>16734.760000000002</v>
      </c>
    </row>
    <row r="34" spans="1:8" s="1" customFormat="1">
      <c r="A34" s="28">
        <v>21601</v>
      </c>
      <c r="B34" s="29" t="s">
        <v>36</v>
      </c>
      <c r="C34" s="57">
        <v>4936</v>
      </c>
      <c r="D34" s="57">
        <v>4936</v>
      </c>
      <c r="E34" s="60">
        <v>0</v>
      </c>
      <c r="F34" s="60">
        <v>2353.48</v>
      </c>
      <c r="G34" s="37">
        <f t="shared" si="2"/>
        <v>0.47679902755267423</v>
      </c>
      <c r="H34" s="64">
        <f t="shared" si="3"/>
        <v>2582.52</v>
      </c>
    </row>
    <row r="35" spans="1:8" s="1" customFormat="1" ht="25.5">
      <c r="A35" s="53">
        <v>21801</v>
      </c>
      <c r="B35" s="54" t="s">
        <v>37</v>
      </c>
      <c r="C35" s="59">
        <v>5854</v>
      </c>
      <c r="D35" s="59">
        <v>5854</v>
      </c>
      <c r="E35" s="61">
        <v>0</v>
      </c>
      <c r="F35" s="61">
        <v>0</v>
      </c>
      <c r="G35" s="40">
        <f t="shared" si="2"/>
        <v>0</v>
      </c>
      <c r="H35" s="65">
        <f t="shared" si="3"/>
        <v>5854</v>
      </c>
    </row>
    <row r="36" spans="1:8" s="1" customFormat="1" ht="25.5">
      <c r="A36" s="28">
        <v>22101</v>
      </c>
      <c r="B36" s="29" t="s">
        <v>38</v>
      </c>
      <c r="C36" s="57">
        <v>1924</v>
      </c>
      <c r="D36" s="57">
        <v>2500</v>
      </c>
      <c r="E36" s="60">
        <v>0</v>
      </c>
      <c r="F36" s="60">
        <v>2333.37</v>
      </c>
      <c r="G36" s="37">
        <f t="shared" si="2"/>
        <v>1.2127702702702703</v>
      </c>
      <c r="H36" s="64">
        <f t="shared" si="3"/>
        <v>166.63000000000011</v>
      </c>
    </row>
    <row r="37" spans="1:8" s="1" customFormat="1">
      <c r="A37" s="28">
        <v>22106</v>
      </c>
      <c r="B37" s="29" t="s">
        <v>68</v>
      </c>
      <c r="C37" s="57">
        <v>1000</v>
      </c>
      <c r="D37" s="57">
        <v>1000</v>
      </c>
      <c r="E37" s="60">
        <v>0</v>
      </c>
      <c r="F37" s="60">
        <v>320</v>
      </c>
      <c r="G37" s="37">
        <f t="shared" si="2"/>
        <v>0.32</v>
      </c>
      <c r="H37" s="64">
        <f t="shared" si="3"/>
        <v>680</v>
      </c>
    </row>
    <row r="38" spans="1:8" s="1" customFormat="1" ht="25.5">
      <c r="A38" s="28">
        <v>22301</v>
      </c>
      <c r="B38" s="29" t="s">
        <v>39</v>
      </c>
      <c r="C38" s="57">
        <v>2512</v>
      </c>
      <c r="D38" s="57">
        <v>2512</v>
      </c>
      <c r="E38" s="60">
        <v>0</v>
      </c>
      <c r="F38" s="60">
        <v>0</v>
      </c>
      <c r="G38" s="37">
        <f t="shared" si="2"/>
        <v>0</v>
      </c>
      <c r="H38" s="64">
        <f t="shared" si="3"/>
        <v>2512</v>
      </c>
    </row>
    <row r="39" spans="1:8" s="1" customFormat="1">
      <c r="A39" s="28">
        <v>26101</v>
      </c>
      <c r="B39" s="29" t="s">
        <v>40</v>
      </c>
      <c r="C39" s="57">
        <v>42530</v>
      </c>
      <c r="D39" s="57">
        <v>41954</v>
      </c>
      <c r="E39" s="60">
        <v>10700</v>
      </c>
      <c r="F39" s="60">
        <v>30508.29</v>
      </c>
      <c r="G39" s="37">
        <f t="shared" si="2"/>
        <v>0.71733576299083002</v>
      </c>
      <c r="H39" s="64">
        <f t="shared" si="3"/>
        <v>11445.71</v>
      </c>
    </row>
    <row r="40" spans="1:8" s="1" customFormat="1">
      <c r="A40" s="28">
        <v>26102</v>
      </c>
      <c r="B40" s="29" t="s">
        <v>41</v>
      </c>
      <c r="C40" s="57">
        <v>0</v>
      </c>
      <c r="D40" s="57">
        <v>0</v>
      </c>
      <c r="E40" s="60">
        <v>0</v>
      </c>
      <c r="F40" s="60">
        <v>0</v>
      </c>
      <c r="G40" s="37">
        <v>0</v>
      </c>
      <c r="H40" s="64">
        <f t="shared" si="3"/>
        <v>0</v>
      </c>
    </row>
    <row r="41" spans="1:8" s="1" customFormat="1" ht="25.5">
      <c r="A41" s="28">
        <v>29401</v>
      </c>
      <c r="B41" s="29" t="s">
        <v>70</v>
      </c>
      <c r="C41" s="57">
        <v>1000</v>
      </c>
      <c r="D41" s="57">
        <v>1000</v>
      </c>
      <c r="E41" s="60">
        <v>0</v>
      </c>
      <c r="F41" s="60">
        <v>314</v>
      </c>
      <c r="G41" s="37">
        <v>0</v>
      </c>
      <c r="H41" s="64">
        <f t="shared" si="3"/>
        <v>686</v>
      </c>
    </row>
    <row r="42" spans="1:8" s="1" customFormat="1">
      <c r="A42" s="28"/>
      <c r="B42" s="30" t="s">
        <v>42</v>
      </c>
      <c r="C42" s="58">
        <f>SUM(C43:C65)</f>
        <v>415563</v>
      </c>
      <c r="D42" s="58">
        <f>SUM(D43:D65)</f>
        <v>415563</v>
      </c>
      <c r="E42" s="58">
        <f>SUM(E43:E65)</f>
        <v>91739.12</v>
      </c>
      <c r="F42" s="58">
        <f>SUM(F43:F65)</f>
        <v>232873.21</v>
      </c>
      <c r="G42" s="35">
        <f t="shared" si="2"/>
        <v>0.56038003864636643</v>
      </c>
      <c r="H42" s="58">
        <f>SUM(H43:H65)</f>
        <v>182689.79</v>
      </c>
    </row>
    <row r="43" spans="1:8" s="1" customFormat="1">
      <c r="A43" s="28">
        <v>31101</v>
      </c>
      <c r="B43" s="29" t="s">
        <v>43</v>
      </c>
      <c r="C43" s="57">
        <v>9470</v>
      </c>
      <c r="D43" s="57">
        <v>9470</v>
      </c>
      <c r="E43" s="60">
        <v>2385</v>
      </c>
      <c r="F43" s="60">
        <v>5741</v>
      </c>
      <c r="G43" s="37">
        <f t="shared" si="2"/>
        <v>0.60623020063357969</v>
      </c>
      <c r="H43" s="64">
        <f t="shared" si="3"/>
        <v>3729</v>
      </c>
    </row>
    <row r="44" spans="1:8" s="1" customFormat="1">
      <c r="A44" s="28">
        <v>31301</v>
      </c>
      <c r="B44" s="29" t="s">
        <v>44</v>
      </c>
      <c r="C44" s="57">
        <v>4000</v>
      </c>
      <c r="D44" s="57">
        <v>4000</v>
      </c>
      <c r="E44" s="60">
        <v>200</v>
      </c>
      <c r="F44" s="60">
        <v>3107</v>
      </c>
      <c r="G44" s="37">
        <f t="shared" si="2"/>
        <v>0.77675000000000005</v>
      </c>
      <c r="H44" s="64">
        <f t="shared" si="3"/>
        <v>893</v>
      </c>
    </row>
    <row r="45" spans="1:8" s="1" customFormat="1">
      <c r="A45" s="28">
        <v>31401</v>
      </c>
      <c r="B45" s="29" t="s">
        <v>45</v>
      </c>
      <c r="C45" s="57">
        <v>23614</v>
      </c>
      <c r="D45" s="57">
        <v>23614</v>
      </c>
      <c r="E45" s="60">
        <v>5369</v>
      </c>
      <c r="F45" s="60">
        <v>16103</v>
      </c>
      <c r="G45" s="37">
        <f t="shared" si="2"/>
        <v>0.68192597611586347</v>
      </c>
      <c r="H45" s="64">
        <f t="shared" si="3"/>
        <v>7511</v>
      </c>
    </row>
    <row r="46" spans="1:8" s="1" customFormat="1">
      <c r="A46" s="28">
        <v>31501</v>
      </c>
      <c r="B46" s="29" t="s">
        <v>46</v>
      </c>
      <c r="C46" s="57">
        <v>9249</v>
      </c>
      <c r="D46" s="57">
        <v>7749</v>
      </c>
      <c r="E46" s="60">
        <v>0</v>
      </c>
      <c r="F46" s="60">
        <v>100</v>
      </c>
      <c r="G46" s="37">
        <f t="shared" si="2"/>
        <v>1.0811979673478214E-2</v>
      </c>
      <c r="H46" s="64">
        <f t="shared" si="3"/>
        <v>7649</v>
      </c>
    </row>
    <row r="47" spans="1:8" s="1" customFormat="1">
      <c r="A47" s="28">
        <v>31801</v>
      </c>
      <c r="B47" s="29" t="s">
        <v>47</v>
      </c>
      <c r="C47" s="57">
        <v>1911</v>
      </c>
      <c r="D47" s="57">
        <v>1911</v>
      </c>
      <c r="E47" s="60">
        <v>0</v>
      </c>
      <c r="F47" s="60">
        <v>306</v>
      </c>
      <c r="G47" s="37">
        <f t="shared" si="2"/>
        <v>0.16012558869701726</v>
      </c>
      <c r="H47" s="64">
        <f t="shared" si="3"/>
        <v>1605</v>
      </c>
    </row>
    <row r="48" spans="1:8" s="1" customFormat="1">
      <c r="A48" s="28">
        <v>32201</v>
      </c>
      <c r="B48" s="29" t="s">
        <v>48</v>
      </c>
      <c r="C48" s="57">
        <v>94540</v>
      </c>
      <c r="D48" s="57">
        <v>94540</v>
      </c>
      <c r="E48" s="60">
        <v>29232</v>
      </c>
      <c r="F48" s="60">
        <v>85376</v>
      </c>
      <c r="G48" s="37">
        <f t="shared" si="2"/>
        <v>0.90306748466257669</v>
      </c>
      <c r="H48" s="64">
        <f t="shared" si="3"/>
        <v>9164</v>
      </c>
    </row>
    <row r="49" spans="1:8" s="1" customFormat="1" ht="25.5">
      <c r="A49" s="28">
        <v>33101</v>
      </c>
      <c r="B49" s="29" t="s">
        <v>49</v>
      </c>
      <c r="C49" s="57">
        <v>10440</v>
      </c>
      <c r="D49" s="57">
        <v>10440</v>
      </c>
      <c r="E49" s="60">
        <v>0</v>
      </c>
      <c r="F49" s="60">
        <v>10440</v>
      </c>
      <c r="G49" s="37">
        <f t="shared" si="2"/>
        <v>1</v>
      </c>
      <c r="H49" s="64">
        <f t="shared" si="3"/>
        <v>0</v>
      </c>
    </row>
    <row r="50" spans="1:8" s="1" customFormat="1">
      <c r="A50" s="28">
        <v>33301</v>
      </c>
      <c r="B50" s="29" t="s">
        <v>50</v>
      </c>
      <c r="C50" s="57">
        <v>348</v>
      </c>
      <c r="D50" s="57">
        <v>348</v>
      </c>
      <c r="E50" s="60">
        <v>0</v>
      </c>
      <c r="F50" s="60">
        <v>0</v>
      </c>
      <c r="G50" s="37">
        <f t="shared" si="2"/>
        <v>0</v>
      </c>
      <c r="H50" s="64">
        <f t="shared" si="3"/>
        <v>348</v>
      </c>
    </row>
    <row r="51" spans="1:8" s="1" customFormat="1">
      <c r="A51" s="28">
        <v>33801</v>
      </c>
      <c r="B51" s="29" t="s">
        <v>51</v>
      </c>
      <c r="C51" s="57">
        <v>1995</v>
      </c>
      <c r="D51" s="57">
        <v>3495</v>
      </c>
      <c r="E51" s="60">
        <v>855</v>
      </c>
      <c r="F51" s="60">
        <v>2902</v>
      </c>
      <c r="G51" s="37">
        <f t="shared" si="2"/>
        <v>1.4546365914786967</v>
      </c>
      <c r="H51" s="64">
        <f t="shared" si="3"/>
        <v>593</v>
      </c>
    </row>
    <row r="52" spans="1:8" s="1" customFormat="1" ht="25.5">
      <c r="A52" s="28">
        <v>33901</v>
      </c>
      <c r="B52" s="29" t="s">
        <v>75</v>
      </c>
      <c r="C52" s="43">
        <v>77542</v>
      </c>
      <c r="D52" s="43">
        <v>77542</v>
      </c>
      <c r="E52" s="60">
        <v>0</v>
      </c>
      <c r="F52" s="60">
        <v>0</v>
      </c>
      <c r="G52" s="37">
        <f>F52/C52</f>
        <v>0</v>
      </c>
      <c r="H52" s="64">
        <f>D52-F52</f>
        <v>77542</v>
      </c>
    </row>
    <row r="53" spans="1:8" s="1" customFormat="1">
      <c r="A53" s="28">
        <v>34101</v>
      </c>
      <c r="B53" s="29" t="s">
        <v>52</v>
      </c>
      <c r="C53" s="57">
        <v>4490</v>
      </c>
      <c r="D53" s="57">
        <v>4490</v>
      </c>
      <c r="E53" s="60">
        <v>0</v>
      </c>
      <c r="F53" s="60">
        <v>3547.85</v>
      </c>
      <c r="G53" s="37">
        <f t="shared" si="2"/>
        <v>0.79016703786191533</v>
      </c>
      <c r="H53" s="64">
        <f t="shared" si="3"/>
        <v>942.15000000000009</v>
      </c>
    </row>
    <row r="54" spans="1:8" s="1" customFormat="1">
      <c r="A54" s="28">
        <v>34501</v>
      </c>
      <c r="B54" s="29" t="s">
        <v>53</v>
      </c>
      <c r="C54" s="57">
        <v>15680</v>
      </c>
      <c r="D54" s="57">
        <v>15680</v>
      </c>
      <c r="E54" s="60">
        <v>0</v>
      </c>
      <c r="F54" s="60">
        <v>3452.38</v>
      </c>
      <c r="G54" s="37">
        <f t="shared" si="2"/>
        <v>0.22017729591836735</v>
      </c>
      <c r="H54" s="64">
        <f t="shared" si="3"/>
        <v>12227.619999999999</v>
      </c>
    </row>
    <row r="55" spans="1:8" s="1" customFormat="1" ht="25.5">
      <c r="A55" s="28">
        <v>35101</v>
      </c>
      <c r="B55" s="29" t="s">
        <v>54</v>
      </c>
      <c r="C55" s="57">
        <v>962</v>
      </c>
      <c r="D55" s="57">
        <v>13444.82</v>
      </c>
      <c r="E55" s="60">
        <v>12573.79</v>
      </c>
      <c r="F55" s="60">
        <v>13444.82</v>
      </c>
      <c r="G55" s="37">
        <f t="shared" si="2"/>
        <v>13.975904365904366</v>
      </c>
      <c r="H55" s="64">
        <f t="shared" si="3"/>
        <v>0</v>
      </c>
    </row>
    <row r="56" spans="1:8" s="1" customFormat="1" ht="25.5">
      <c r="A56" s="28">
        <v>35201</v>
      </c>
      <c r="B56" s="29" t="s">
        <v>55</v>
      </c>
      <c r="C56" s="57">
        <v>10000</v>
      </c>
      <c r="D56" s="57">
        <v>10000</v>
      </c>
      <c r="E56" s="60">
        <v>0</v>
      </c>
      <c r="F56" s="60">
        <v>1972</v>
      </c>
      <c r="G56" s="37">
        <f t="shared" si="2"/>
        <v>0.19719999999999999</v>
      </c>
      <c r="H56" s="64">
        <f t="shared" si="3"/>
        <v>8028</v>
      </c>
    </row>
    <row r="57" spans="1:8" s="1" customFormat="1" ht="25.5">
      <c r="A57" s="28">
        <v>35501</v>
      </c>
      <c r="B57" s="29" t="s">
        <v>56</v>
      </c>
      <c r="C57" s="57">
        <v>11952</v>
      </c>
      <c r="D57" s="57">
        <v>12469.18</v>
      </c>
      <c r="E57" s="60">
        <v>4600</v>
      </c>
      <c r="F57" s="60">
        <v>11868</v>
      </c>
      <c r="G57" s="37">
        <f t="shared" si="2"/>
        <v>0.99297188755020083</v>
      </c>
      <c r="H57" s="64">
        <f t="shared" si="3"/>
        <v>601.18000000000029</v>
      </c>
    </row>
    <row r="58" spans="1:8" s="1" customFormat="1">
      <c r="A58" s="28">
        <v>35901</v>
      </c>
      <c r="B58" s="29" t="s">
        <v>57</v>
      </c>
      <c r="C58" s="57">
        <v>0</v>
      </c>
      <c r="D58" s="57">
        <v>0</v>
      </c>
      <c r="E58" s="60">
        <v>0</v>
      </c>
      <c r="F58" s="60">
        <v>0</v>
      </c>
      <c r="G58" s="37">
        <v>0</v>
      </c>
      <c r="H58" s="64">
        <f t="shared" si="3"/>
        <v>0</v>
      </c>
    </row>
    <row r="59" spans="1:8" s="1" customFormat="1">
      <c r="A59" s="28">
        <v>37101</v>
      </c>
      <c r="B59" s="29" t="s">
        <v>58</v>
      </c>
      <c r="C59" s="57">
        <v>8084</v>
      </c>
      <c r="D59" s="57">
        <v>13084</v>
      </c>
      <c r="E59" s="60">
        <v>12655.33</v>
      </c>
      <c r="F59" s="60">
        <v>12655.33</v>
      </c>
      <c r="G59" s="37">
        <f t="shared" si="2"/>
        <v>1.5654787234042553</v>
      </c>
      <c r="H59" s="64">
        <f t="shared" si="3"/>
        <v>428.67000000000007</v>
      </c>
    </row>
    <row r="60" spans="1:8" s="1" customFormat="1">
      <c r="A60" s="28">
        <v>37501</v>
      </c>
      <c r="B60" s="29" t="s">
        <v>59</v>
      </c>
      <c r="C60" s="57">
        <v>56000</v>
      </c>
      <c r="D60" s="57">
        <v>51000</v>
      </c>
      <c r="E60" s="60">
        <v>23000</v>
      </c>
      <c r="F60" s="60">
        <v>46500</v>
      </c>
      <c r="G60" s="37">
        <f t="shared" si="2"/>
        <v>0.8303571428571429</v>
      </c>
      <c r="H60" s="64">
        <f t="shared" si="3"/>
        <v>4500</v>
      </c>
    </row>
    <row r="61" spans="1:8" s="1" customFormat="1">
      <c r="A61" s="28">
        <v>37502</v>
      </c>
      <c r="B61" s="29" t="s">
        <v>60</v>
      </c>
      <c r="C61" s="57">
        <v>625</v>
      </c>
      <c r="D61" s="57">
        <v>625</v>
      </c>
      <c r="E61" s="60">
        <v>500</v>
      </c>
      <c r="F61" s="60">
        <v>500</v>
      </c>
      <c r="G61" s="37">
        <f t="shared" si="2"/>
        <v>0.8</v>
      </c>
      <c r="H61" s="64">
        <f t="shared" si="3"/>
        <v>125</v>
      </c>
    </row>
    <row r="62" spans="1:8" s="1" customFormat="1">
      <c r="A62" s="53">
        <v>37901</v>
      </c>
      <c r="B62" s="54" t="s">
        <v>61</v>
      </c>
      <c r="C62" s="59">
        <v>920</v>
      </c>
      <c r="D62" s="59">
        <v>920</v>
      </c>
      <c r="E62" s="61">
        <v>125</v>
      </c>
      <c r="F62" s="61">
        <v>390</v>
      </c>
      <c r="G62" s="40">
        <f t="shared" si="2"/>
        <v>0.42391304347826086</v>
      </c>
      <c r="H62" s="65">
        <f t="shared" si="3"/>
        <v>530</v>
      </c>
    </row>
    <row r="63" spans="1:8" s="1" customFormat="1">
      <c r="A63" s="28">
        <v>38201</v>
      </c>
      <c r="B63" s="29" t="s">
        <v>62</v>
      </c>
      <c r="C63" s="57">
        <v>5371</v>
      </c>
      <c r="D63" s="57">
        <v>5371</v>
      </c>
      <c r="E63" s="60">
        <v>0</v>
      </c>
      <c r="F63" s="60">
        <v>285</v>
      </c>
      <c r="G63" s="37">
        <f t="shared" si="2"/>
        <v>5.3062744367901697E-2</v>
      </c>
      <c r="H63" s="64">
        <f t="shared" si="3"/>
        <v>5086</v>
      </c>
    </row>
    <row r="64" spans="1:8" s="1" customFormat="1">
      <c r="A64" s="28">
        <v>38301</v>
      </c>
      <c r="B64" s="29" t="s">
        <v>63</v>
      </c>
      <c r="C64" s="57">
        <v>27139</v>
      </c>
      <c r="D64" s="57">
        <v>14139</v>
      </c>
      <c r="E64" s="60">
        <v>0</v>
      </c>
      <c r="F64" s="60">
        <v>1617.83</v>
      </c>
      <c r="G64" s="37">
        <f t="shared" si="2"/>
        <v>5.9612734441210062E-2</v>
      </c>
      <c r="H64" s="64">
        <f t="shared" si="3"/>
        <v>12521.17</v>
      </c>
    </row>
    <row r="65" spans="1:9" s="1" customFormat="1" ht="25.5">
      <c r="A65" s="28">
        <v>39501</v>
      </c>
      <c r="B65" s="29" t="s">
        <v>64</v>
      </c>
      <c r="C65" s="57">
        <v>41231</v>
      </c>
      <c r="D65" s="57">
        <v>41231</v>
      </c>
      <c r="E65" s="60">
        <v>244</v>
      </c>
      <c r="F65" s="60">
        <v>12565</v>
      </c>
      <c r="G65" s="37">
        <f t="shared" si="2"/>
        <v>0.30474642865804857</v>
      </c>
      <c r="H65" s="64">
        <f t="shared" si="3"/>
        <v>28666</v>
      </c>
    </row>
    <row r="66" spans="1:9" s="1" customFormat="1" ht="25.5">
      <c r="A66" s="28"/>
      <c r="B66" s="30" t="s">
        <v>65</v>
      </c>
      <c r="C66" s="58">
        <f>SUM(C67:C68)</f>
        <v>107981</v>
      </c>
      <c r="D66" s="58">
        <f t="shared" ref="D66:H66" si="4">SUM(D67:D68)</f>
        <v>107981</v>
      </c>
      <c r="E66" s="58">
        <f t="shared" si="4"/>
        <v>0</v>
      </c>
      <c r="F66" s="58">
        <f t="shared" si="4"/>
        <v>1599</v>
      </c>
      <c r="G66" s="35">
        <f t="shared" si="2"/>
        <v>1.4808160694937072E-2</v>
      </c>
      <c r="H66" s="58">
        <f t="shared" si="4"/>
        <v>106382</v>
      </c>
    </row>
    <row r="67" spans="1:9" s="1" customFormat="1" ht="25.5">
      <c r="A67" s="28">
        <v>51501</v>
      </c>
      <c r="B67" s="29" t="s">
        <v>78</v>
      </c>
      <c r="C67" s="42">
        <v>96621</v>
      </c>
      <c r="D67" s="42">
        <v>96621</v>
      </c>
      <c r="E67" s="60">
        <v>0</v>
      </c>
      <c r="F67" s="60">
        <v>0</v>
      </c>
      <c r="G67" s="37">
        <f>F67/C67</f>
        <v>0</v>
      </c>
      <c r="H67" s="64">
        <f t="shared" si="3"/>
        <v>96621</v>
      </c>
    </row>
    <row r="68" spans="1:9" s="1" customFormat="1">
      <c r="A68" s="28">
        <v>52301</v>
      </c>
      <c r="B68" s="29" t="s">
        <v>71</v>
      </c>
      <c r="C68" s="42">
        <v>11360</v>
      </c>
      <c r="D68" s="42">
        <v>11360</v>
      </c>
      <c r="E68" s="60">
        <v>0</v>
      </c>
      <c r="F68" s="60">
        <v>1599</v>
      </c>
      <c r="G68" s="37">
        <f t="shared" si="2"/>
        <v>0.14075704225352112</v>
      </c>
      <c r="H68" s="64">
        <f t="shared" si="3"/>
        <v>9761</v>
      </c>
    </row>
    <row r="69" spans="1:9" s="1" customFormat="1">
      <c r="A69" s="38"/>
      <c r="B69" s="34"/>
      <c r="C69" s="39"/>
      <c r="D69" s="39"/>
      <c r="E69" s="61"/>
      <c r="F69" s="61"/>
      <c r="G69" s="40"/>
      <c r="H69" s="65"/>
    </row>
    <row r="70" spans="1:9">
      <c r="A70" s="66"/>
      <c r="B70" s="66"/>
      <c r="I70" s="1"/>
    </row>
    <row r="71" spans="1:9">
      <c r="I71" s="1"/>
    </row>
    <row r="72" spans="1:9">
      <c r="I72" s="1"/>
    </row>
    <row r="73" spans="1:9">
      <c r="I73" s="1"/>
    </row>
    <row r="74" spans="1:9">
      <c r="I74" s="1"/>
    </row>
  </sheetData>
  <mergeCells count="13">
    <mergeCell ref="A70:B70"/>
    <mergeCell ref="A5:H5"/>
    <mergeCell ref="A9:A10"/>
    <mergeCell ref="A2:H2"/>
    <mergeCell ref="A3:H3"/>
    <mergeCell ref="A7:H7"/>
    <mergeCell ref="C8:F8"/>
    <mergeCell ref="B9:B10"/>
    <mergeCell ref="C9:C10"/>
    <mergeCell ref="D9:D10"/>
    <mergeCell ref="E9:E10"/>
    <mergeCell ref="F9:G9"/>
    <mergeCell ref="H9:H10"/>
  </mergeCells>
  <printOptions horizontalCentered="1"/>
  <pageMargins left="0.47244094488188981" right="0.47244094488188981" top="0.47244094488188981" bottom="0.59055118110236227" header="0" footer="0.39370078740157483"/>
  <pageSetup scale="90" orientation="landscape" r:id="rId1"/>
  <headerFooter alignWithMargins="0">
    <oddFooter>&amp;L&amp;"Arial,Negrita"&amp;9Avance Preliminar del Presupuesto Anual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showGridLines="0" topLeftCell="A4" zoomScaleSheetLayoutView="100" workbookViewId="0">
      <selection activeCell="G24" sqref="G24"/>
    </sheetView>
  </sheetViews>
  <sheetFormatPr baseColWidth="10" defaultRowHeight="12.75"/>
  <cols>
    <col min="1" max="1" width="14.140625" bestFit="1" customWidth="1"/>
    <col min="2" max="2" width="33.5703125" customWidth="1"/>
    <col min="3" max="6" width="15.7109375" style="5" customWidth="1"/>
    <col min="7" max="7" width="10.28515625" style="6" customWidth="1"/>
    <col min="8" max="8" width="15.7109375" style="5" customWidth="1"/>
    <col min="9" max="9" width="12.42578125" customWidth="1"/>
  </cols>
  <sheetData>
    <row r="1" spans="1:10">
      <c r="A1" s="12"/>
      <c r="B1" s="12"/>
      <c r="C1" s="13"/>
      <c r="D1" s="13"/>
      <c r="E1" s="13"/>
      <c r="F1" s="13"/>
      <c r="G1" s="14"/>
      <c r="H1" s="15" t="s">
        <v>12</v>
      </c>
    </row>
    <row r="2" spans="1:10" ht="15">
      <c r="A2" s="70" t="s">
        <v>9</v>
      </c>
      <c r="B2" s="70"/>
      <c r="C2" s="70"/>
      <c r="D2" s="70"/>
      <c r="E2" s="70"/>
      <c r="F2" s="70"/>
      <c r="G2" s="70"/>
      <c r="H2" s="70"/>
    </row>
    <row r="3" spans="1:10">
      <c r="A3" s="71" t="s">
        <v>13</v>
      </c>
      <c r="B3" s="72"/>
      <c r="C3" s="72"/>
      <c r="D3" s="72"/>
      <c r="E3" s="72"/>
      <c r="F3" s="72"/>
      <c r="G3" s="72"/>
      <c r="H3" s="72"/>
    </row>
    <row r="4" spans="1:10">
      <c r="A4" s="16"/>
      <c r="B4" s="16"/>
      <c r="C4" s="17"/>
      <c r="D4" s="17"/>
      <c r="E4" s="17"/>
      <c r="F4" s="17"/>
      <c r="G4" s="18"/>
      <c r="H4" s="17"/>
    </row>
    <row r="5" spans="1:10" ht="12.75" customHeight="1">
      <c r="A5" s="67" t="s">
        <v>81</v>
      </c>
      <c r="B5" s="67"/>
      <c r="C5" s="67"/>
      <c r="D5" s="67"/>
      <c r="E5" s="67"/>
      <c r="F5" s="67"/>
      <c r="G5" s="67"/>
      <c r="H5" s="67"/>
    </row>
    <row r="6" spans="1:10" ht="12.75" customHeight="1" thickBot="1">
      <c r="A6" s="8"/>
      <c r="B6" s="8"/>
      <c r="C6" s="8"/>
      <c r="D6" s="8"/>
      <c r="E6" s="8"/>
      <c r="F6" s="8"/>
      <c r="G6" s="8"/>
      <c r="H6" s="8"/>
    </row>
    <row r="7" spans="1:10" ht="22.5" customHeight="1" thickTop="1" thickBot="1">
      <c r="A7" s="73" t="s">
        <v>69</v>
      </c>
      <c r="B7" s="74"/>
      <c r="C7" s="74"/>
      <c r="D7" s="74"/>
      <c r="E7" s="74"/>
      <c r="F7" s="74"/>
      <c r="G7" s="74"/>
      <c r="H7" s="75"/>
      <c r="J7" s="4" t="s">
        <v>14</v>
      </c>
    </row>
    <row r="8" spans="1:10" ht="15.75" customHeight="1" thickTop="1">
      <c r="A8" s="19"/>
      <c r="B8" s="20"/>
      <c r="C8" s="76" t="s">
        <v>8</v>
      </c>
      <c r="D8" s="76"/>
      <c r="E8" s="76"/>
      <c r="F8" s="76"/>
      <c r="G8" s="21"/>
      <c r="H8" s="22"/>
    </row>
    <row r="9" spans="1:10" s="3" customFormat="1" ht="30" customHeight="1">
      <c r="A9" s="68" t="s">
        <v>10</v>
      </c>
      <c r="B9" s="77" t="s">
        <v>3</v>
      </c>
      <c r="C9" s="79" t="s">
        <v>7</v>
      </c>
      <c r="D9" s="79" t="s">
        <v>6</v>
      </c>
      <c r="E9" s="79" t="s">
        <v>5</v>
      </c>
      <c r="F9" s="81" t="s">
        <v>11</v>
      </c>
      <c r="G9" s="81"/>
      <c r="H9" s="79" t="s">
        <v>4</v>
      </c>
    </row>
    <row r="10" spans="1:10" s="3" customFormat="1" ht="15" customHeight="1" thickBot="1">
      <c r="A10" s="69"/>
      <c r="B10" s="78"/>
      <c r="C10" s="80"/>
      <c r="D10" s="80"/>
      <c r="E10" s="80"/>
      <c r="F10" s="11" t="s">
        <v>2</v>
      </c>
      <c r="G10" s="7" t="s">
        <v>1</v>
      </c>
      <c r="H10" s="82"/>
      <c r="I10" s="2" t="s">
        <v>0</v>
      </c>
    </row>
    <row r="11" spans="1:10" s="3" customFormat="1" ht="15" customHeight="1" thickTop="1">
      <c r="A11" s="32"/>
      <c r="B11" s="33" t="s">
        <v>72</v>
      </c>
      <c r="C11" s="26">
        <f>C12+C15+C19</f>
        <v>143127</v>
      </c>
      <c r="D11" s="26">
        <f>D12+D15+D19</f>
        <v>104056.08</v>
      </c>
      <c r="E11" s="26">
        <f>E12+E15+E19</f>
        <v>5033</v>
      </c>
      <c r="F11" s="26">
        <f>F12+F15+F19</f>
        <v>104056.08</v>
      </c>
      <c r="G11" s="35">
        <f t="shared" ref="G11" si="0">F11/C11</f>
        <v>0.72701922069211267</v>
      </c>
      <c r="H11" s="88">
        <f>H12+H15+H19</f>
        <v>0</v>
      </c>
      <c r="I11" s="2"/>
    </row>
    <row r="12" spans="1:10" s="3" customFormat="1" ht="15" customHeight="1">
      <c r="A12" s="41"/>
      <c r="B12" s="30" t="s">
        <v>66</v>
      </c>
      <c r="C12" s="31">
        <f t="shared" ref="C12:D12" si="1">SUM(C13:C14)</f>
        <v>50000</v>
      </c>
      <c r="D12" s="31">
        <f t="shared" si="1"/>
        <v>52375</v>
      </c>
      <c r="E12" s="31">
        <f t="shared" ref="E12:H12" si="2">SUM(E13:E14)</f>
        <v>3355</v>
      </c>
      <c r="F12" s="31">
        <f t="shared" si="2"/>
        <v>52375</v>
      </c>
      <c r="G12" s="35">
        <f>F12/C12</f>
        <v>1.0475000000000001</v>
      </c>
      <c r="H12" s="51">
        <f t="shared" si="2"/>
        <v>0</v>
      </c>
      <c r="I12" s="2"/>
    </row>
    <row r="13" spans="1:10" s="1" customFormat="1">
      <c r="A13" s="41">
        <v>11301</v>
      </c>
      <c r="B13" s="29" t="s">
        <v>15</v>
      </c>
      <c r="C13" s="36">
        <v>40000</v>
      </c>
      <c r="D13" s="36">
        <v>41460</v>
      </c>
      <c r="E13" s="36">
        <v>0</v>
      </c>
      <c r="F13" s="36">
        <v>41460</v>
      </c>
      <c r="G13" s="37">
        <f>F13/C13</f>
        <v>1.0365</v>
      </c>
      <c r="H13" s="36">
        <f>D13-F13</f>
        <v>0</v>
      </c>
    </row>
    <row r="14" spans="1:10" s="1" customFormat="1">
      <c r="A14" s="41">
        <v>11303</v>
      </c>
      <c r="B14" s="29" t="s">
        <v>16</v>
      </c>
      <c r="C14" s="36">
        <v>10000</v>
      </c>
      <c r="D14" s="36">
        <v>10915</v>
      </c>
      <c r="E14" s="36">
        <v>3355</v>
      </c>
      <c r="F14" s="36">
        <v>10915</v>
      </c>
      <c r="G14" s="37">
        <f>F14/C14</f>
        <v>1.0914999999999999</v>
      </c>
      <c r="H14" s="36">
        <f>D14-F14</f>
        <v>0</v>
      </c>
    </row>
    <row r="15" spans="1:10" s="1" customFormat="1">
      <c r="A15" s="41"/>
      <c r="B15" s="30" t="s">
        <v>33</v>
      </c>
      <c r="C15" s="31">
        <f>SUM(C16:C18)</f>
        <v>46000</v>
      </c>
      <c r="D15" s="31">
        <f t="shared" ref="D15:H15" si="3">SUM(D16:D18)</f>
        <v>17164</v>
      </c>
      <c r="E15" s="31">
        <f t="shared" si="3"/>
        <v>0</v>
      </c>
      <c r="F15" s="31">
        <f t="shared" si="3"/>
        <v>17164</v>
      </c>
      <c r="G15" s="35">
        <f>F15/C15</f>
        <v>0.37313043478260871</v>
      </c>
      <c r="H15" s="31">
        <f t="shared" si="3"/>
        <v>0</v>
      </c>
    </row>
    <row r="16" spans="1:10" s="1" customFormat="1">
      <c r="A16" s="41">
        <v>22106</v>
      </c>
      <c r="B16" s="29" t="s">
        <v>68</v>
      </c>
      <c r="C16" s="51">
        <v>1000</v>
      </c>
      <c r="D16" s="51">
        <v>0</v>
      </c>
      <c r="E16" s="51">
        <v>0</v>
      </c>
      <c r="F16" s="51">
        <v>0</v>
      </c>
      <c r="G16" s="37">
        <f t="shared" ref="G16:G24" si="4">F16/C16</f>
        <v>0</v>
      </c>
      <c r="H16" s="31">
        <f t="shared" ref="H16:H24" si="5">SUM(H18:H19)</f>
        <v>0</v>
      </c>
    </row>
    <row r="17" spans="1:9" s="1" customFormat="1" ht="25.5">
      <c r="A17" s="41">
        <v>25201</v>
      </c>
      <c r="B17" s="29" t="s">
        <v>73</v>
      </c>
      <c r="C17" s="36">
        <v>30000</v>
      </c>
      <c r="D17" s="36">
        <v>7440</v>
      </c>
      <c r="E17" s="36">
        <v>0</v>
      </c>
      <c r="F17" s="36">
        <v>7440</v>
      </c>
      <c r="G17" s="37">
        <f t="shared" si="4"/>
        <v>0.248</v>
      </c>
      <c r="H17" s="31">
        <f t="shared" si="5"/>
        <v>0</v>
      </c>
    </row>
    <row r="18" spans="1:9" s="1" customFormat="1">
      <c r="A18" s="41">
        <v>26101</v>
      </c>
      <c r="B18" s="29" t="s">
        <v>40</v>
      </c>
      <c r="C18" s="36">
        <v>15000</v>
      </c>
      <c r="D18" s="36">
        <v>9724</v>
      </c>
      <c r="E18" s="36">
        <v>0</v>
      </c>
      <c r="F18" s="36">
        <v>9724</v>
      </c>
      <c r="G18" s="37">
        <f t="shared" si="4"/>
        <v>0.64826666666666666</v>
      </c>
      <c r="H18" s="31">
        <f t="shared" si="5"/>
        <v>0</v>
      </c>
    </row>
    <row r="19" spans="1:9" s="1" customFormat="1">
      <c r="A19" s="41"/>
      <c r="B19" s="30" t="s">
        <v>42</v>
      </c>
      <c r="C19" s="31">
        <f>SUM(C20:C24)</f>
        <v>47127</v>
      </c>
      <c r="D19" s="31">
        <f t="shared" ref="D19:H19" si="6">SUM(D20:D24)</f>
        <v>34517.08</v>
      </c>
      <c r="E19" s="31">
        <f t="shared" si="6"/>
        <v>1678</v>
      </c>
      <c r="F19" s="31">
        <f t="shared" si="6"/>
        <v>34517.08</v>
      </c>
      <c r="G19" s="35">
        <f t="shared" si="4"/>
        <v>0.73242684660597968</v>
      </c>
      <c r="H19" s="31">
        <f t="shared" si="6"/>
        <v>0</v>
      </c>
    </row>
    <row r="20" spans="1:9" s="1" customFormat="1">
      <c r="A20" s="41">
        <v>31301</v>
      </c>
      <c r="B20" s="29" t="s">
        <v>44</v>
      </c>
      <c r="C20" s="36">
        <v>1000</v>
      </c>
      <c r="D20" s="36">
        <v>3248</v>
      </c>
      <c r="E20" s="36">
        <v>928</v>
      </c>
      <c r="F20" s="36">
        <v>3248</v>
      </c>
      <c r="G20" s="37">
        <f t="shared" si="4"/>
        <v>3.2480000000000002</v>
      </c>
      <c r="H20" s="31">
        <f t="shared" si="5"/>
        <v>0</v>
      </c>
    </row>
    <row r="21" spans="1:9" s="1" customFormat="1" ht="25.5">
      <c r="A21" s="41">
        <v>35101</v>
      </c>
      <c r="B21" s="29" t="s">
        <v>54</v>
      </c>
      <c r="C21" s="36">
        <v>35000</v>
      </c>
      <c r="D21" s="36">
        <v>30519.08</v>
      </c>
      <c r="E21" s="36">
        <v>0</v>
      </c>
      <c r="F21" s="36">
        <v>30519.08</v>
      </c>
      <c r="G21" s="37">
        <f t="shared" si="4"/>
        <v>0.87197371428571435</v>
      </c>
      <c r="H21" s="31">
        <f t="shared" si="5"/>
        <v>0</v>
      </c>
    </row>
    <row r="22" spans="1:9" s="1" customFormat="1" ht="25.5">
      <c r="A22" s="41">
        <v>35501</v>
      </c>
      <c r="B22" s="29" t="s">
        <v>56</v>
      </c>
      <c r="C22" s="36">
        <v>4127</v>
      </c>
      <c r="D22" s="36">
        <v>0</v>
      </c>
      <c r="E22" s="36">
        <v>0</v>
      </c>
      <c r="F22" s="36">
        <v>0</v>
      </c>
      <c r="G22" s="37">
        <f t="shared" si="4"/>
        <v>0</v>
      </c>
      <c r="H22" s="31">
        <f t="shared" si="5"/>
        <v>0</v>
      </c>
    </row>
    <row r="23" spans="1:9" s="1" customFormat="1">
      <c r="A23" s="41">
        <v>37501</v>
      </c>
      <c r="B23" s="29" t="s">
        <v>59</v>
      </c>
      <c r="C23" s="36">
        <v>5000</v>
      </c>
      <c r="D23" s="36">
        <v>750</v>
      </c>
      <c r="E23" s="36">
        <v>750</v>
      </c>
      <c r="F23" s="36">
        <v>750</v>
      </c>
      <c r="G23" s="37">
        <f t="shared" si="4"/>
        <v>0.15</v>
      </c>
      <c r="H23" s="31">
        <f t="shared" si="5"/>
        <v>0</v>
      </c>
    </row>
    <row r="24" spans="1:9" s="1" customFormat="1">
      <c r="A24" s="87">
        <v>38201</v>
      </c>
      <c r="B24" s="29" t="s">
        <v>62</v>
      </c>
      <c r="C24" s="36">
        <v>2000</v>
      </c>
      <c r="D24" s="36">
        <v>0</v>
      </c>
      <c r="E24" s="36">
        <v>0</v>
      </c>
      <c r="F24" s="36">
        <v>0</v>
      </c>
      <c r="G24" s="37">
        <f t="shared" si="4"/>
        <v>0</v>
      </c>
      <c r="H24" s="31">
        <f t="shared" si="5"/>
        <v>0</v>
      </c>
    </row>
    <row r="25" spans="1:9" s="1" customFormat="1">
      <c r="A25" s="38"/>
      <c r="B25" s="34"/>
      <c r="C25" s="39"/>
      <c r="D25" s="39"/>
      <c r="E25" s="39"/>
      <c r="F25" s="39"/>
      <c r="G25" s="40"/>
      <c r="H25" s="39"/>
    </row>
    <row r="26" spans="1:9">
      <c r="A26" s="66"/>
      <c r="B26" s="66"/>
      <c r="I26" s="1"/>
    </row>
    <row r="27" spans="1:9">
      <c r="I27" s="1"/>
    </row>
    <row r="28" spans="1:9">
      <c r="I28" s="1"/>
    </row>
    <row r="29" spans="1:9">
      <c r="I29" s="1"/>
    </row>
    <row r="30" spans="1:9">
      <c r="I30" s="1"/>
    </row>
  </sheetData>
  <mergeCells count="13">
    <mergeCell ref="F9:G9"/>
    <mergeCell ref="H9:H10"/>
    <mergeCell ref="A26:B26"/>
    <mergeCell ref="A2:H2"/>
    <mergeCell ref="A3:H3"/>
    <mergeCell ref="A5:H5"/>
    <mergeCell ref="A7:H7"/>
    <mergeCell ref="C8:F8"/>
    <mergeCell ref="A9:A10"/>
    <mergeCell ref="B9:B10"/>
    <mergeCell ref="C9:C10"/>
    <mergeCell ref="D9:D10"/>
    <mergeCell ref="E9:E10"/>
  </mergeCells>
  <printOptions horizontalCentered="1"/>
  <pageMargins left="0.47244094488188981" right="0.47244094488188981" top="0.47244094488188981" bottom="0.59055118110236227" header="0" footer="0.39370078740157483"/>
  <pageSetup scale="90" orientation="landscape" r:id="rId1"/>
  <headerFooter alignWithMargins="0">
    <oddFooter>&amp;L&amp;"Arial,Negrita"&amp;9Avance Preliminar del Presupuesto Anual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showGridLines="0" tabSelected="1" zoomScaleSheetLayoutView="100" workbookViewId="0">
      <selection activeCell="G29" sqref="G29"/>
    </sheetView>
  </sheetViews>
  <sheetFormatPr baseColWidth="10" defaultRowHeight="12.75"/>
  <cols>
    <col min="1" max="1" width="14.140625" bestFit="1" customWidth="1"/>
    <col min="2" max="2" width="33.5703125" customWidth="1"/>
    <col min="3" max="6" width="15.7109375" style="5" customWidth="1"/>
    <col min="7" max="7" width="10.28515625" style="6" customWidth="1"/>
    <col min="8" max="8" width="15.7109375" style="5" customWidth="1"/>
    <col min="9" max="9" width="12.42578125" customWidth="1"/>
  </cols>
  <sheetData>
    <row r="1" spans="1:10">
      <c r="A1" s="12"/>
      <c r="B1" s="12"/>
      <c r="C1" s="13"/>
      <c r="D1" s="13"/>
      <c r="E1" s="13"/>
      <c r="F1" s="13"/>
      <c r="G1" s="14"/>
      <c r="H1" s="15" t="s">
        <v>12</v>
      </c>
    </row>
    <row r="2" spans="1:10" ht="15">
      <c r="A2" s="70" t="s">
        <v>9</v>
      </c>
      <c r="B2" s="70"/>
      <c r="C2" s="70"/>
      <c r="D2" s="70"/>
      <c r="E2" s="70"/>
      <c r="F2" s="70"/>
      <c r="G2" s="70"/>
      <c r="H2" s="70"/>
    </row>
    <row r="3" spans="1:10">
      <c r="A3" s="71" t="s">
        <v>13</v>
      </c>
      <c r="B3" s="72"/>
      <c r="C3" s="72"/>
      <c r="D3" s="72"/>
      <c r="E3" s="72"/>
      <c r="F3" s="72"/>
      <c r="G3" s="72"/>
      <c r="H3" s="72"/>
    </row>
    <row r="4" spans="1:10">
      <c r="A4" s="16"/>
      <c r="B4" s="16"/>
      <c r="C4" s="17"/>
      <c r="D4" s="17"/>
      <c r="E4" s="17"/>
      <c r="F4" s="17"/>
      <c r="G4" s="18"/>
      <c r="H4" s="17"/>
    </row>
    <row r="5" spans="1:10" ht="12.75" customHeight="1">
      <c r="A5" s="67" t="s">
        <v>81</v>
      </c>
      <c r="B5" s="67"/>
      <c r="C5" s="67"/>
      <c r="D5" s="67"/>
      <c r="E5" s="67"/>
      <c r="F5" s="67"/>
      <c r="G5" s="67"/>
      <c r="H5" s="67"/>
    </row>
    <row r="6" spans="1:10" ht="12.75" customHeight="1" thickBot="1">
      <c r="A6" s="8"/>
      <c r="B6" s="8"/>
      <c r="C6" s="8"/>
      <c r="D6" s="8"/>
      <c r="E6" s="8"/>
      <c r="F6" s="8"/>
      <c r="G6" s="8"/>
      <c r="H6" s="8"/>
    </row>
    <row r="7" spans="1:10" ht="22.5" customHeight="1" thickTop="1" thickBot="1">
      <c r="A7" s="73" t="s">
        <v>69</v>
      </c>
      <c r="B7" s="74"/>
      <c r="C7" s="74"/>
      <c r="D7" s="74"/>
      <c r="E7" s="74"/>
      <c r="F7" s="74"/>
      <c r="G7" s="74"/>
      <c r="H7" s="75"/>
      <c r="J7" s="4" t="s">
        <v>14</v>
      </c>
    </row>
    <row r="8" spans="1:10" ht="15.75" customHeight="1" thickTop="1">
      <c r="A8" s="19"/>
      <c r="B8" s="20"/>
      <c r="C8" s="76" t="s">
        <v>8</v>
      </c>
      <c r="D8" s="76"/>
      <c r="E8" s="76"/>
      <c r="F8" s="76"/>
      <c r="G8" s="21"/>
      <c r="H8" s="22"/>
    </row>
    <row r="9" spans="1:10" s="3" customFormat="1" ht="30" customHeight="1">
      <c r="A9" s="68" t="s">
        <v>10</v>
      </c>
      <c r="B9" s="77" t="s">
        <v>3</v>
      </c>
      <c r="C9" s="79" t="s">
        <v>7</v>
      </c>
      <c r="D9" s="79" t="s">
        <v>6</v>
      </c>
      <c r="E9" s="79" t="s">
        <v>5</v>
      </c>
      <c r="F9" s="81" t="s">
        <v>11</v>
      </c>
      <c r="G9" s="81"/>
      <c r="H9" s="79" t="s">
        <v>4</v>
      </c>
    </row>
    <row r="10" spans="1:10" s="3" customFormat="1" ht="15" customHeight="1">
      <c r="A10" s="84"/>
      <c r="B10" s="85"/>
      <c r="C10" s="86"/>
      <c r="D10" s="86"/>
      <c r="E10" s="86"/>
      <c r="F10" s="24" t="s">
        <v>2</v>
      </c>
      <c r="G10" s="44" t="s">
        <v>1</v>
      </c>
      <c r="H10" s="83"/>
      <c r="I10" s="2" t="s">
        <v>0</v>
      </c>
    </row>
    <row r="11" spans="1:10" s="3" customFormat="1" ht="15" customHeight="1">
      <c r="A11" s="45"/>
      <c r="B11" s="10" t="s">
        <v>74</v>
      </c>
      <c r="C11" s="46">
        <f>C12+C14+C18+C28</f>
        <v>71360</v>
      </c>
      <c r="D11" s="46">
        <f>D12+D14+D18+D28</f>
        <v>187762.65</v>
      </c>
      <c r="E11" s="46">
        <f>E12+E14+E18+E28</f>
        <v>26720.04</v>
      </c>
      <c r="F11" s="46">
        <f>F12+F14+F18+F28</f>
        <v>187762.65</v>
      </c>
      <c r="G11" s="47">
        <f t="shared" ref="G11:G12" si="0">F11/C11</f>
        <v>2.6312030549327354</v>
      </c>
      <c r="H11" s="46">
        <f>H12+H14+H18+H28</f>
        <v>0</v>
      </c>
      <c r="I11" s="2"/>
    </row>
    <row r="12" spans="1:10" s="3" customFormat="1" ht="15" customHeight="1">
      <c r="A12" s="28"/>
      <c r="B12" s="30" t="s">
        <v>66</v>
      </c>
      <c r="C12" s="31">
        <f t="shared" ref="C12:H12" si="1">SUM(C13)</f>
        <v>20031.02</v>
      </c>
      <c r="D12" s="31">
        <f t="shared" si="1"/>
        <v>64890</v>
      </c>
      <c r="E12" s="31">
        <f t="shared" si="1"/>
        <v>13890</v>
      </c>
      <c r="F12" s="31">
        <f t="shared" si="1"/>
        <v>64890</v>
      </c>
      <c r="G12" s="35">
        <f t="shared" si="0"/>
        <v>3.2394755733856786</v>
      </c>
      <c r="H12" s="31">
        <f t="shared" si="1"/>
        <v>0</v>
      </c>
      <c r="I12" s="2"/>
    </row>
    <row r="13" spans="1:10" s="1" customFormat="1">
      <c r="A13" s="28">
        <v>11301</v>
      </c>
      <c r="B13" s="29" t="s">
        <v>15</v>
      </c>
      <c r="C13" s="36">
        <v>20031.02</v>
      </c>
      <c r="D13" s="36">
        <v>64890</v>
      </c>
      <c r="E13" s="36">
        <v>13890</v>
      </c>
      <c r="F13" s="36">
        <v>64890</v>
      </c>
      <c r="G13" s="37">
        <f>F13/C13</f>
        <v>3.2394755733856786</v>
      </c>
      <c r="H13" s="36">
        <f>D13-F13</f>
        <v>0</v>
      </c>
    </row>
    <row r="14" spans="1:10" s="1" customFormat="1">
      <c r="A14" s="28"/>
      <c r="B14" s="30" t="s">
        <v>33</v>
      </c>
      <c r="C14" s="31">
        <f>SUM(C15:C17)</f>
        <v>12316.45</v>
      </c>
      <c r="D14" s="31">
        <f>SUM(D15:D17)</f>
        <v>31901.350000000002</v>
      </c>
      <c r="E14" s="31">
        <f>SUM(E15:E17)</f>
        <v>1044</v>
      </c>
      <c r="F14" s="31">
        <f>SUM(F15:F17)</f>
        <v>31901.350000000002</v>
      </c>
      <c r="G14" s="35">
        <f>F14/C14</f>
        <v>2.5901416398394019</v>
      </c>
      <c r="H14" s="31">
        <f>SUM(H15:H17)</f>
        <v>0</v>
      </c>
    </row>
    <row r="15" spans="1:10" s="1" customFormat="1">
      <c r="A15" s="28">
        <v>21201</v>
      </c>
      <c r="B15" s="29" t="s">
        <v>82</v>
      </c>
      <c r="C15" s="51">
        <v>0</v>
      </c>
      <c r="D15" s="51">
        <v>1044</v>
      </c>
      <c r="E15" s="51">
        <v>1044</v>
      </c>
      <c r="F15" s="51">
        <v>1044</v>
      </c>
      <c r="G15" s="37">
        <v>0</v>
      </c>
      <c r="H15" s="51"/>
    </row>
    <row r="16" spans="1:10" s="1" customFormat="1" ht="25.5">
      <c r="A16" s="28">
        <v>25201</v>
      </c>
      <c r="B16" s="29" t="s">
        <v>73</v>
      </c>
      <c r="C16" s="36">
        <v>6440.5</v>
      </c>
      <c r="D16" s="36">
        <v>18381.400000000001</v>
      </c>
      <c r="E16" s="36">
        <v>0</v>
      </c>
      <c r="F16" s="36">
        <v>18381.400000000001</v>
      </c>
      <c r="G16" s="37">
        <f t="shared" ref="G15:G29" si="2">F16/C16</f>
        <v>2.8540330719664624</v>
      </c>
      <c r="H16" s="36">
        <f t="shared" ref="H16:H29" si="3">D16-F16</f>
        <v>0</v>
      </c>
      <c r="J16" s="56"/>
    </row>
    <row r="17" spans="1:9" s="1" customFormat="1">
      <c r="A17" s="28">
        <v>26101</v>
      </c>
      <c r="B17" s="29" t="s">
        <v>40</v>
      </c>
      <c r="C17" s="36">
        <v>5875.95</v>
      </c>
      <c r="D17" s="36">
        <v>12475.95</v>
      </c>
      <c r="E17" s="36">
        <v>0</v>
      </c>
      <c r="F17" s="36">
        <v>12475.95</v>
      </c>
      <c r="G17" s="37">
        <f t="shared" si="2"/>
        <v>2.1232226278303936</v>
      </c>
      <c r="H17" s="36">
        <f t="shared" si="3"/>
        <v>0</v>
      </c>
    </row>
    <row r="18" spans="1:9" s="1" customFormat="1">
      <c r="A18" s="28"/>
      <c r="B18" s="30" t="s">
        <v>42</v>
      </c>
      <c r="C18" s="31">
        <f t="shared" ref="C18" si="4">SUM(C19:C27)</f>
        <v>18012.53</v>
      </c>
      <c r="D18" s="31">
        <f t="shared" ref="D18:H18" si="5">SUM(D19:D27)</f>
        <v>69971.299999999988</v>
      </c>
      <c r="E18" s="31">
        <f t="shared" si="5"/>
        <v>11786.04</v>
      </c>
      <c r="F18" s="31">
        <f t="shared" si="5"/>
        <v>69971.299999999988</v>
      </c>
      <c r="G18" s="35">
        <f>F18/C18</f>
        <v>3.8845903379480835</v>
      </c>
      <c r="H18" s="31">
        <f t="shared" si="5"/>
        <v>0</v>
      </c>
    </row>
    <row r="19" spans="1:9" s="1" customFormat="1">
      <c r="A19" s="28">
        <v>31301</v>
      </c>
      <c r="B19" s="29" t="s">
        <v>44</v>
      </c>
      <c r="C19" s="51">
        <v>0</v>
      </c>
      <c r="D19" s="51">
        <v>11600</v>
      </c>
      <c r="E19" s="51">
        <v>2320</v>
      </c>
      <c r="F19" s="51">
        <v>11600</v>
      </c>
      <c r="G19" s="37">
        <v>0</v>
      </c>
      <c r="H19" s="36">
        <f t="shared" si="3"/>
        <v>0</v>
      </c>
    </row>
    <row r="20" spans="1:9" s="1" customFormat="1" ht="25.5">
      <c r="A20" s="28">
        <v>32601</v>
      </c>
      <c r="B20" s="29" t="s">
        <v>79</v>
      </c>
      <c r="C20" s="51">
        <v>0</v>
      </c>
      <c r="D20" s="51">
        <v>5280</v>
      </c>
      <c r="E20" s="51">
        <v>0</v>
      </c>
      <c r="F20" s="51">
        <v>5280</v>
      </c>
      <c r="G20" s="37">
        <v>0</v>
      </c>
      <c r="H20" s="36">
        <f t="shared" si="3"/>
        <v>0</v>
      </c>
    </row>
    <row r="21" spans="1:9" s="1" customFormat="1" ht="25.5">
      <c r="A21" s="28">
        <v>33901</v>
      </c>
      <c r="B21" s="29" t="s">
        <v>75</v>
      </c>
      <c r="C21" s="36">
        <v>5471.7</v>
      </c>
      <c r="D21" s="36">
        <v>22981.14</v>
      </c>
      <c r="E21" s="36">
        <v>6566.04</v>
      </c>
      <c r="F21" s="36">
        <v>22981.14</v>
      </c>
      <c r="G21" s="37">
        <f t="shared" si="2"/>
        <v>4.2</v>
      </c>
      <c r="H21" s="36">
        <f t="shared" si="3"/>
        <v>0</v>
      </c>
    </row>
    <row r="22" spans="1:9" s="1" customFormat="1" ht="25.5">
      <c r="A22" s="28">
        <v>35101</v>
      </c>
      <c r="B22" s="29" t="s">
        <v>54</v>
      </c>
      <c r="C22" s="36">
        <v>2887.44</v>
      </c>
      <c r="D22" s="36">
        <v>7840.63</v>
      </c>
      <c r="E22" s="36">
        <v>0</v>
      </c>
      <c r="F22" s="36">
        <v>7840.63</v>
      </c>
      <c r="G22" s="37">
        <f t="shared" si="2"/>
        <v>2.7154261214085835</v>
      </c>
      <c r="H22" s="36">
        <f t="shared" si="3"/>
        <v>0</v>
      </c>
    </row>
    <row r="23" spans="1:9" s="1" customFormat="1" ht="25.5">
      <c r="A23" s="28">
        <v>35501</v>
      </c>
      <c r="B23" s="29" t="s">
        <v>77</v>
      </c>
      <c r="C23" s="36">
        <v>3979.39</v>
      </c>
      <c r="D23" s="36">
        <v>7859.39</v>
      </c>
      <c r="E23" s="36">
        <v>0</v>
      </c>
      <c r="F23" s="36">
        <v>7859.39</v>
      </c>
      <c r="G23" s="37">
        <f t="shared" si="2"/>
        <v>1.9750238101819626</v>
      </c>
      <c r="H23" s="36">
        <f t="shared" si="3"/>
        <v>0</v>
      </c>
    </row>
    <row r="24" spans="1:9" s="1" customFormat="1">
      <c r="A24" s="28">
        <v>35701</v>
      </c>
      <c r="B24" s="29" t="s">
        <v>80</v>
      </c>
      <c r="C24" s="36">
        <v>0</v>
      </c>
      <c r="D24" s="36">
        <v>3586.14</v>
      </c>
      <c r="E24" s="36">
        <v>0</v>
      </c>
      <c r="F24" s="36">
        <v>3586.14</v>
      </c>
      <c r="G24" s="37">
        <v>0</v>
      </c>
      <c r="H24" s="36">
        <f t="shared" si="3"/>
        <v>0</v>
      </c>
    </row>
    <row r="25" spans="1:9" s="1" customFormat="1">
      <c r="A25" s="28">
        <v>37501</v>
      </c>
      <c r="B25" s="29" t="s">
        <v>59</v>
      </c>
      <c r="C25" s="36">
        <v>5500</v>
      </c>
      <c r="D25" s="36">
        <v>7750</v>
      </c>
      <c r="E25" s="36">
        <v>0</v>
      </c>
      <c r="F25" s="36">
        <v>7750</v>
      </c>
      <c r="G25" s="37">
        <f t="shared" si="2"/>
        <v>1.4090909090909092</v>
      </c>
      <c r="H25" s="36">
        <f t="shared" si="3"/>
        <v>0</v>
      </c>
    </row>
    <row r="26" spans="1:9" s="1" customFormat="1">
      <c r="A26" s="28">
        <v>37901</v>
      </c>
      <c r="B26" s="29" t="s">
        <v>61</v>
      </c>
      <c r="C26" s="36">
        <v>174</v>
      </c>
      <c r="D26" s="36">
        <v>174</v>
      </c>
      <c r="E26" s="36">
        <v>0</v>
      </c>
      <c r="F26" s="36">
        <v>174</v>
      </c>
      <c r="G26" s="37">
        <f t="shared" si="2"/>
        <v>1</v>
      </c>
      <c r="H26" s="36">
        <f t="shared" si="3"/>
        <v>0</v>
      </c>
    </row>
    <row r="27" spans="1:9" s="1" customFormat="1">
      <c r="A27" s="28">
        <v>38301</v>
      </c>
      <c r="B27" s="29" t="s">
        <v>63</v>
      </c>
      <c r="C27" s="36">
        <v>0</v>
      </c>
      <c r="D27" s="36">
        <v>2900</v>
      </c>
      <c r="E27" s="36">
        <v>2900</v>
      </c>
      <c r="F27" s="36">
        <v>2900</v>
      </c>
      <c r="G27" s="37">
        <v>0</v>
      </c>
      <c r="H27" s="36"/>
    </row>
    <row r="28" spans="1:9" ht="25.5">
      <c r="A28" s="28"/>
      <c r="B28" s="30" t="s">
        <v>65</v>
      </c>
      <c r="C28" s="31">
        <f t="shared" ref="C28:H28" si="6">SUM(C29)</f>
        <v>21000</v>
      </c>
      <c r="D28" s="31">
        <f t="shared" si="6"/>
        <v>21000</v>
      </c>
      <c r="E28" s="51">
        <f t="shared" si="6"/>
        <v>0</v>
      </c>
      <c r="F28" s="31">
        <f t="shared" si="6"/>
        <v>21000</v>
      </c>
      <c r="G28" s="35">
        <f t="shared" si="2"/>
        <v>1</v>
      </c>
      <c r="H28" s="51">
        <f t="shared" si="6"/>
        <v>0</v>
      </c>
      <c r="I28" s="1"/>
    </row>
    <row r="29" spans="1:9">
      <c r="A29" s="28">
        <v>57801</v>
      </c>
      <c r="B29" s="29" t="s">
        <v>76</v>
      </c>
      <c r="C29" s="52">
        <v>21000</v>
      </c>
      <c r="D29" s="52">
        <v>21000</v>
      </c>
      <c r="E29" s="52">
        <v>0</v>
      </c>
      <c r="F29" s="52">
        <v>21000</v>
      </c>
      <c r="G29" s="37">
        <f t="shared" si="2"/>
        <v>1</v>
      </c>
      <c r="H29" s="36">
        <f t="shared" si="3"/>
        <v>0</v>
      </c>
      <c r="I29" s="1"/>
    </row>
    <row r="30" spans="1:9">
      <c r="A30" s="48"/>
      <c r="B30" s="48"/>
      <c r="C30" s="49"/>
      <c r="D30" s="49"/>
      <c r="E30" s="49"/>
      <c r="F30" s="49"/>
      <c r="G30" s="50"/>
      <c r="H30" s="49"/>
      <c r="I30" s="1"/>
    </row>
    <row r="31" spans="1:9">
      <c r="I31" s="1"/>
    </row>
    <row r="32" spans="1:9">
      <c r="I32" s="1"/>
    </row>
  </sheetData>
  <mergeCells count="12">
    <mergeCell ref="F9:G9"/>
    <mergeCell ref="H9:H10"/>
    <mergeCell ref="A2:H2"/>
    <mergeCell ref="A3:H3"/>
    <mergeCell ref="A5:H5"/>
    <mergeCell ref="A7:H7"/>
    <mergeCell ref="C8:F8"/>
    <mergeCell ref="A9:A10"/>
    <mergeCell ref="B9:B10"/>
    <mergeCell ref="C9:C10"/>
    <mergeCell ref="D9:D10"/>
    <mergeCell ref="E9:E10"/>
  </mergeCells>
  <printOptions horizontalCentered="1"/>
  <pageMargins left="0.47244094488188981" right="0.47244094488188981" top="0.47244094488188981" bottom="0.59055118110236227" header="0" footer="0.39370078740157483"/>
  <pageSetup scale="90" orientation="landscape" r:id="rId1"/>
  <headerFooter alignWithMargins="0">
    <oddFooter>&amp;L&amp;"Arial,Negrita"&amp;9Avance Preliminar del Presupuesto Anual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EVTOP-02</vt:lpstr>
      <vt:lpstr>CONAFOR</vt:lpstr>
      <vt:lpstr>PRODUCE</vt:lpstr>
      <vt:lpstr>CONAFOR!Área_de_impresión</vt:lpstr>
      <vt:lpstr>'EVTOP-02'!Área_de_impresión</vt:lpstr>
      <vt:lpstr>PRODUCE!Área_de_impresión</vt:lpstr>
      <vt:lpstr>CONAFOR!Títulos_a_imprimir</vt:lpstr>
      <vt:lpstr>'EVTOP-02'!Títulos_a_imprimir</vt:lpstr>
      <vt:lpstr>PRODUCE!Títulos_a_imprimir</vt:lpstr>
    </vt:vector>
  </TitlesOfParts>
  <Company>WindowsWolf.com.ar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MANGELES</dc:creator>
  <cp:lastModifiedBy>Alejandro</cp:lastModifiedBy>
  <cp:lastPrinted>2012-10-08T18:13:08Z</cp:lastPrinted>
  <dcterms:created xsi:type="dcterms:W3CDTF">2011-11-02T22:40:27Z</dcterms:created>
  <dcterms:modified xsi:type="dcterms:W3CDTF">2012-10-08T18:58:11Z</dcterms:modified>
</cp:coreProperties>
</file>