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15480" windowHeight="6195" tabRatio="808" firstSheet="1" activeTab="1"/>
  </bookViews>
  <sheets>
    <sheet name="PLANTELES JULIO" sheetId="1" state="hidden" r:id="rId1"/>
    <sheet name="VIATICOS  FEBRERO 2018" sheetId="13" r:id="rId2"/>
    <sheet name="DIRECCIÓN GENERAL" sheetId="3" state="hidden" r:id="rId3"/>
  </sheets>
  <definedNames>
    <definedName name="_xlnm.Print_Area" localSheetId="1">'VIATICOS  FEBRERO 2018'!$A$1:$I$65</definedName>
    <definedName name="_xlnm.Print_Titles" localSheetId="1">'VIATICOS  FEBRERO 2018'!$1:$6</definedName>
  </definedNames>
  <calcPr calcId="145621"/>
</workbook>
</file>

<file path=xl/calcChain.xml><?xml version="1.0" encoding="utf-8"?>
<calcChain xmlns="http://schemas.openxmlformats.org/spreadsheetml/2006/main">
  <c r="G56" i="13" l="1"/>
  <c r="H56" i="13" s="1"/>
  <c r="F56" i="13"/>
  <c r="F55" i="13"/>
  <c r="H55" i="13" s="1"/>
  <c r="G54" i="13"/>
  <c r="F54" i="13"/>
  <c r="F53" i="13"/>
  <c r="H53" i="13"/>
  <c r="G52" i="13"/>
  <c r="H52" i="13" s="1"/>
  <c r="F52" i="13"/>
  <c r="H51" i="13"/>
  <c r="F51" i="13"/>
  <c r="H50" i="13"/>
  <c r="F50" i="13"/>
  <c r="G49" i="13"/>
  <c r="F49" i="13"/>
  <c r="F48" i="13"/>
  <c r="H48" i="13" s="1"/>
  <c r="F47" i="13"/>
  <c r="H47" i="13" s="1"/>
  <c r="F46" i="13"/>
  <c r="H46" i="13" s="1"/>
  <c r="F45" i="13"/>
  <c r="H45" i="13" s="1"/>
  <c r="F44" i="13"/>
  <c r="H44" i="13" s="1"/>
  <c r="G43" i="13"/>
  <c r="F43" i="13"/>
  <c r="F42" i="13"/>
  <c r="H42" i="13" s="1"/>
  <c r="F41" i="13"/>
  <c r="H41" i="13" s="1"/>
  <c r="F40" i="13"/>
  <c r="H40" i="13" s="1"/>
  <c r="F39" i="13"/>
  <c r="H39" i="13" s="1"/>
  <c r="F38" i="13"/>
  <c r="H38" i="13" s="1"/>
  <c r="G37" i="13"/>
  <c r="F37" i="13"/>
  <c r="G36" i="13"/>
  <c r="F36" i="13"/>
  <c r="F35" i="13"/>
  <c r="H35" i="13" s="1"/>
  <c r="F34" i="13"/>
  <c r="H34" i="13" s="1"/>
  <c r="G33" i="13"/>
  <c r="F32" i="13"/>
  <c r="G32" i="13"/>
  <c r="F33" i="13"/>
  <c r="F31" i="13"/>
  <c r="H31" i="13" s="1"/>
  <c r="G30" i="13"/>
  <c r="F30" i="13"/>
  <c r="H30" i="13" s="1"/>
  <c r="G29" i="13"/>
  <c r="F29" i="13"/>
  <c r="H29" i="13" s="1"/>
  <c r="G28" i="13"/>
  <c r="G27" i="13"/>
  <c r="G26" i="13"/>
  <c r="G25" i="13"/>
  <c r="G24" i="13"/>
  <c r="G23" i="13"/>
  <c r="G22" i="13"/>
  <c r="G19" i="13"/>
  <c r="G17" i="13"/>
  <c r="G14" i="13"/>
  <c r="G13" i="13"/>
  <c r="G12" i="13"/>
  <c r="G8" i="13"/>
  <c r="G7" i="13"/>
  <c r="F28" i="13"/>
  <c r="H28" i="13" s="1"/>
  <c r="F27" i="13"/>
  <c r="F26" i="13"/>
  <c r="H26" i="13" s="1"/>
  <c r="F25" i="13"/>
  <c r="F24" i="13"/>
  <c r="H24" i="13" s="1"/>
  <c r="F23" i="13"/>
  <c r="F22" i="13"/>
  <c r="H22" i="13" s="1"/>
  <c r="F21" i="13"/>
  <c r="H21" i="13" s="1"/>
  <c r="F20" i="13"/>
  <c r="H20" i="13" s="1"/>
  <c r="F19" i="13"/>
  <c r="F18" i="13"/>
  <c r="H18" i="13" s="1"/>
  <c r="F17" i="13"/>
  <c r="H17" i="13" s="1"/>
  <c r="F16" i="13"/>
  <c r="H16" i="13" s="1"/>
  <c r="F15" i="13"/>
  <c r="H15" i="13" s="1"/>
  <c r="F14" i="13"/>
  <c r="H14" i="13" s="1"/>
  <c r="F13" i="13"/>
  <c r="H13" i="13" s="1"/>
  <c r="F12" i="13"/>
  <c r="H12" i="13" s="1"/>
  <c r="F11" i="13"/>
  <c r="H11" i="13" s="1"/>
  <c r="F10" i="13"/>
  <c r="H10" i="13" s="1"/>
  <c r="H9" i="13"/>
  <c r="F8" i="13"/>
  <c r="F7" i="13"/>
  <c r="H49" i="13" l="1"/>
  <c r="H43" i="13"/>
  <c r="H7" i="13"/>
  <c r="H23" i="13"/>
  <c r="H25" i="13"/>
  <c r="H33" i="13"/>
  <c r="H36" i="13"/>
  <c r="H37" i="13"/>
  <c r="H54" i="13"/>
  <c r="H32" i="13"/>
  <c r="H27" i="13"/>
  <c r="H19" i="13"/>
  <c r="H8" i="13"/>
  <c r="F26" i="3" l="1"/>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<sst xmlns="http://schemas.openxmlformats.org/spreadsheetml/2006/main" count="387" uniqueCount="212">
  <si>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</si>
  <si>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</si>
  <si>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</si>
  <si>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</si>
  <si>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</si>
  <si>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</si>
  <si>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</si>
  <si>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</si>
  <si>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</si>
  <si>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</si>
  <si>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</si>
  <si>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</si>
  <si>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</si>
  <si>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</si>
  <si>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</si>
  <si>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</si>
  <si>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</si>
  <si>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</si>
  <si>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</si>
  <si>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</si>
  <si>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</si>
  <si>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</si>
  <si>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</si>
  <si>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</si>
  <si>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</si>
  <si>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</si>
  <si>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</si>
  <si>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</si>
  <si>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</si>
  <si>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</si>
  <si>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</si>
  <si>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</si>
  <si>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</si>
  <si>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</si>
  <si>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</si>
  <si>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</si>
  <si>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</si>
  <si>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</si>
  <si>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</si>
  <si>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</si>
  <si>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</si>
  <si>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</si>
  <si>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</si>
  <si>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</si>
  <si>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</si>
  <si>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</si>
  <si>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</si>
  <si>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</si>
  <si>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</si>
  <si>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</si>
  <si>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</si>
  <si>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</si>
  <si>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</si>
  <si>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</si>
  <si>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</si>
  <si>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</si>
  <si>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</si>
  <si>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</si>
  <si>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</si>
  <si>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</si>
  <si>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</si>
  <si>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</si>
  <si>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</si>
  <si>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</si>
  <si>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</si>
  <si>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</si>
  <si>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</si>
  <si>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</si>
  <si>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</si>
  <si>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</si>
  <si>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</si>
  <si>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</si>
  <si>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</si>
  <si>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</si>
  <si>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</si>
  <si>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</si>
  <si>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</si>
  <si>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</si>
  <si>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</si>
  <si>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</si>
  <si>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</si>
  <si>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</si>
  <si>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</si>
  <si>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</si>
  <si>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</si>
  <si>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</si>
  <si>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</si>
  <si>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</si>
  <si>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</si>
  <si>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</si>
  <si>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</si>
  <si>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</si>
  <si>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</si>
  <si>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</si>
  <si>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</si>
  <si>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</si>
  <si>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</si>
  <si>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</si>
  <si>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</si>
  <si>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</si>
  <si>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Fecha de Actualización:  FEBRERO 2018</t>
  </si>
  <si>
    <t>DIA</t>
  </si>
  <si>
    <t>MARIA DEL CARMEN DUARTE ESPARZA</t>
  </si>
  <si>
    <t>DIRECTORA ACADEMICA</t>
  </si>
  <si>
    <t>RENE SANTA CRUZ LUNA</t>
  </si>
  <si>
    <t>ASISTENTE DE SERVICIOS BASICOS</t>
  </si>
  <si>
    <t>FRANCISCO CARLOS SILVA TOLEDO</t>
  </si>
  <si>
    <t>AVE MARIA MUÑOZ GARCIA</t>
  </si>
  <si>
    <t>JEFE DE PROYECTO</t>
  </si>
  <si>
    <t>ROBERTO DIAZ IRIBE</t>
  </si>
  <si>
    <t>AUXILIAR EDUCATIVO</t>
  </si>
  <si>
    <t>JEFE DE PROYECTO FORMACION TECNICA</t>
  </si>
  <si>
    <t>ALFREDO RABEL LARRETA CASTAÑEDA</t>
  </si>
  <si>
    <t>DIRECTOR DEL PLANTEL</t>
  </si>
  <si>
    <t>OBREGON</t>
  </si>
  <si>
    <t>JESUS OSCAR MORENO VILLALOBOS</t>
  </si>
  <si>
    <t>DOCENTE</t>
  </si>
  <si>
    <t>NAVOJOA</t>
  </si>
  <si>
    <t>JUAN ARIEL ENRIQUEZ ENRIQUEZ</t>
  </si>
  <si>
    <t>JESUS ENRIQUE GALLEGO AVECHUCO</t>
  </si>
  <si>
    <t>Periodo comprendido: FEBRERO 2018</t>
  </si>
  <si>
    <t>SUBCORDINADOR EJECTUTIVO</t>
  </si>
  <si>
    <t>ASISITIR EN REPRESENTACION DE LA GOBERNADORA LIC.CLAUDIA ARTEMIZA PAVLOVICH ARELLANO EN LOS DIFERENTES EVENTOS EN EL MUNICIPIO OQUITOA, SONORA.</t>
  </si>
  <si>
    <t>VISITA AL PLANTEL CABORCA PARA REUNIRSE CON LOS PADRES DE FAMILIA Y JÓVENES DEL EQUIPO DE ROBÓTICA.</t>
  </si>
  <si>
    <t>TRASLADAR AL DIRECTOR GENERAL AL PLANTEL CABORCA, SONORA.</t>
  </si>
  <si>
    <t>REUNION CON DIRECTIVOS EN LA CIUDAD DE NOGALES</t>
  </si>
  <si>
    <t>REUNION CON DIRECTIVOS EN LA CIUDAD DE SAN LUIS RIO COLORADO, SONORA</t>
  </si>
  <si>
    <t>VISITA AL PLANTEL SAN LUIS RIO COLORADO PARA ATENDER ASUNTOS ACEDEMICOS Y ADMINISTRATIVOS</t>
  </si>
  <si>
    <t>ATENDER PROCESO DE ORGANIZACIÓN DE TRABAJO EN EQUIPO PARA LA DOCUMENTACION EN PLATAFORMA DE COPEEMS PARA EL INGRESO DEL PLANTEL AL PADRON DE BUENA CALIDAD DEL SISTEMA NACIONAL DE EDUCAION MEDIA SUPERIOR, DE ACUERDO A LOS LINEAMIENTOS ESTABLECIDOS POR LA DIRECCION DE MODERNIZACION Y CALIDAD DE OFICINAS NACIONALES DE CONALEP SONORA.</t>
  </si>
  <si>
    <t>ASISTIR AL PLANTEL DE SAN LUIS RIO COLORADO A ENTREGAR MOBILIARIO</t>
  </si>
  <si>
    <t>DANIEL ANTONIO CHAVEZ ARMENTA</t>
  </si>
  <si>
    <t xml:space="preserve">SUBJEFE ESPECIALISTA </t>
  </si>
  <si>
    <t>ASISTIR AL PLANTEL CD.OBREGON PARA REALIZAR UNA RENION DE SUPERVISION CON DOCENTES</t>
  </si>
  <si>
    <t>SUPERVISION DE ESTRUCTURA ACEDEMICA AL PLANTEL CIUDAD OBREGON</t>
  </si>
  <si>
    <t>VISITAS A LOSP LANTELES CONALEP CD.OBREGON, EMPALME Y NAVOJOA, PARA RECOGER A DIRECTORES Y TRASLADARLOS A ÁLAMOS A REUNION CON EL LIC.MIGUEL ANGEL MURILLO AISPURO, SECRETARIO DE LA CONTRALORIA DEL ESTADO, MISMA QUE SERA EL DIA 15 DE FEBRERO 2018.</t>
  </si>
  <si>
    <t>REUNION CON AUTORIDADES DE ISSSTE Y FOVISSSTE EN CD.DE MEXICO</t>
  </si>
  <si>
    <t>LUIS FRANCISCO LOPEZ CONTRERAS</t>
  </si>
  <si>
    <t>ORGANO INTERNO DE CONTROL</t>
  </si>
  <si>
    <t>AUDITORIA A POA II SEMESTRE 2017, IMPARTIR PLATICA LEY ESTATAL DE RESPONSABILIDADES Y ATENCION A BUZONES DE QUEJAS Y SUGERENCIAS</t>
  </si>
  <si>
    <t>EVERARDO NIEBLA QUIÑONEZ</t>
  </si>
  <si>
    <t>AUXILIAR DE SERVICIOS BASICOS</t>
  </si>
  <si>
    <t>TRASLADAR AL DIRECTOR GENERAL A REUNION CON EL PRESIDENTE MUNICIPAL DE CANANEA, REUNION EN EL PLANTEL DE AGUA PRIETA.</t>
  </si>
  <si>
    <t>REUNION CON EL PRESIDENTE MUNICIPAL DE CANANEA, PARA DAR SEGUIMIENTO A LA CONSTRUCCION DE EDIFICIO DE CONALEP Y PARTICIPACION EN REUNION EN EL PLANTEL DE AGUA PRIETA PARA ACOMPAÑAR A LA CONSUL GENERAL DE NOGALES ARIZONA EN LA PRESENTACION DEL PROGRAMA JOVENES EN ACCION.</t>
  </si>
  <si>
    <t>GERMAN CARDENAS SALAISES</t>
  </si>
  <si>
    <t>JEFE DE PROYETO DE INFORMÁTICA</t>
  </si>
  <si>
    <t>ACOMPAÑAR AL ALUMNO JESUS MARIA JIMENEZ ZARATE A CAPACITACION DE INTERNER SEGURO EN LA CD.DE HERMOSILLO EL DÍA 24/02/2018</t>
  </si>
  <si>
    <t xml:space="preserve">GUAYMAS </t>
  </si>
  <si>
    <t>MARIA DE JESUS OCHOA CORTEZ</t>
  </si>
  <si>
    <t>REUNION DE CAPACITACION DE INTERNET SEGURO  ACOMPAÑADA DEL ALUMNO JORGE ERUBIEL ORTIZ SOTO</t>
  </si>
  <si>
    <t>ROSA AMELIA BARRAZA AGRAMON</t>
  </si>
  <si>
    <t>TECNICO EN MATERIAL DIDACTICO</t>
  </si>
  <si>
    <t>CAPACITACION DE INTERNET SEGURO CON EL ALUMNO  COMO ACOMPAÑANTE</t>
  </si>
  <si>
    <t>GILBERTO MARQUEZ GOMEZ</t>
  </si>
  <si>
    <t>JEFE DE PROYECTO ADMINISTRATIVO</t>
  </si>
  <si>
    <t>REUNION INTERNET SEGURO CAPACITACION, COMISION DE INTEENET SEGURO EL C.HECTOR ALONSO RUIZ VALDEZ</t>
  </si>
  <si>
    <t xml:space="preserve">FRANCISCO JAVIER IBARRA MENDIVIL </t>
  </si>
  <si>
    <t>JEFE DE PROYECTO SERVICIOS ESCOLARES VINCULACION</t>
  </si>
  <si>
    <t>ASISTIR A REUNION DE CAPACTIACION DE INTERNET SEGURO</t>
  </si>
  <si>
    <t>MANUEL ARIZAGA GARCIA</t>
  </si>
  <si>
    <t>JEFE DE PROYECTO DE INFORMATICA</t>
  </si>
  <si>
    <t xml:space="preserve">ASISTIR A CURSO DE CAPACITACION DE INTERNET SEGURO ACOMPAÑADO POR EL ALUMNO JESUS DAVID OLGUIN MARTINEZ </t>
  </si>
  <si>
    <t xml:space="preserve">SAN LUIS RIO COLORADO </t>
  </si>
  <si>
    <t>ALEJANDRA GONZALEZ NAVARRO</t>
  </si>
  <si>
    <t xml:space="preserve">COORDINADOR EJECTUTIVO </t>
  </si>
  <si>
    <t>GASTOS DE VIAJE PARA 2 PERSONAS CAPACITACION SOBRE EL TEMA INTENET SEGURO QUE SE LLEVARA A CABO EN HERMOSILLO, SONORA EL DIA 24-FEBRERO-2018</t>
  </si>
  <si>
    <t>KARINA LIZETH MENCHACA LOPEZ</t>
  </si>
  <si>
    <t>ASISITIR CAPACITACION INTERNET SEGURO, ACOMPAÑADO DE LA ALUMNA CANDELAS TARIN EVERLIN AILEEN</t>
  </si>
  <si>
    <t>MARTIN RAFAEL CAZARES QUEVEDO</t>
  </si>
  <si>
    <t>JEFE DE PROYECTO Y ALUMNO</t>
  </si>
  <si>
    <t>CURSO DE CAPACITACION INTERNET SEGURO EN HERMOSILLO, SONORA</t>
  </si>
  <si>
    <t>LOURDES VILLEGAS LUQUE</t>
  </si>
  <si>
    <t>SECRETARIA B</t>
  </si>
  <si>
    <t>CAPACITACION DE INTERNET SEGURO</t>
  </si>
  <si>
    <t>KENYA GABRIELA MORALES PARADA</t>
  </si>
  <si>
    <t>CAPACITACION DE INTERNET SEGURO, ACOMPAÑA DE LA ALUMNA YAMILKA LILIAN MORENO EGURROLA</t>
  </si>
  <si>
    <t>JEFE DE PROYECTO DE PROMOCION Y VINCULACION</t>
  </si>
  <si>
    <t>QUINTA SESION CON MOTIVO DE ATENDER ASUNTOS RELACIONADOS CON LA RESOLUCION DE LAS CONVOCATORIAS GENERALES ABIERTAS DE CONCURSO DE OPOSICION DEL PLANTEL HERMOSILLO I</t>
  </si>
  <si>
    <t>MARCO ANTONIO CAMARENA RUIZ</t>
  </si>
  <si>
    <t>REUNION EN HERMOSILLO EL DIA 15 DE FEBRERO DEL 2018 CON EL DIRECTOR GENERAL PARA TRATAR ASUNTO FOVISSSTE</t>
  </si>
  <si>
    <t>PALOMA GUADALUPE NUÑEZ GUZMAN</t>
  </si>
  <si>
    <t>ACOMPAÑAR A LOS ALU,NOS GANADORES DEL CONCURSO DE ROBÓTICA, MARCELL GUADALUPE CHACON, JORGE CORTES RIOS Y JUAN PABLO DELGADO SILVA, PARA REALIZAR TRAMITE DE PASAPORTE MEXICANO EN LA CD. DE HERMOSILLO</t>
  </si>
  <si>
    <t>RAMSES GAMEZ FONG</t>
  </si>
  <si>
    <t xml:space="preserve">JEFE DE PROYECTO </t>
  </si>
  <si>
    <t>SUPERVISION DE ESTRUCTURA ACADEMICA AL PLANTEL CD.OBREGON, SONORA</t>
  </si>
  <si>
    <t>HERMOSILLO I</t>
  </si>
  <si>
    <t>ACUDIR A HERMOSILLO, SONORA EL DIA 01 DE MARZO DEL 2018 A OFICINAS FOVISSSTE ESTATAL, AUTORIZADO POR DIRECTOR GENERAL.</t>
  </si>
  <si>
    <t>ANA LUISA MORA OJEDA</t>
  </si>
  <si>
    <t>PARTICIPACION EN EVENTO FUNDAMENTOS DE GOOGLE PARA LA EDUCACION</t>
  </si>
  <si>
    <t xml:space="preserve">VICTOR HUGO MORALES OROZCO </t>
  </si>
  <si>
    <t>JEFE DE PROYECTO SERVICIOS ADMINISTRATIVOS</t>
  </si>
  <si>
    <t>PLATICA CON EL CONTRALOR DEL ESTADO</t>
  </si>
  <si>
    <t>DIANEY GUADALUPE RUIZ CORRAL</t>
  </si>
  <si>
    <t>CAPACITACION SOBRE EL PROCESO DE INGRESO A LA EDUCACION 2018-2019; PARA PODER CAPACITAR A DIRECTORES DE LAS ESCUELAS SECUNDARIAS</t>
  </si>
  <si>
    <t>DIRECTORA DEL PLANTEL</t>
  </si>
  <si>
    <t>CURSO DE LOS DIFERENTES ASPECTOS CONFORMAN EL CONCURSO DE INGRESO A LA EDUCACION MEDIA SUPERIOR</t>
  </si>
  <si>
    <t>MARTHA TERESA PEREZ CAZARES</t>
  </si>
  <si>
    <t>JOSE MARTIN ARREOLA OSORIO</t>
  </si>
  <si>
    <t>FERNANDA VILLALOBOS ROBLES</t>
  </si>
  <si>
    <t>JEFE DE PROYECTO INFORMATICA</t>
  </si>
  <si>
    <t>TRINIDAD LOPEZ ROSS</t>
  </si>
  <si>
    <t>REUNION EN HERMOSILLO EL DIA 16 DE FEBRERO EN OFICINAS ESTATALES DE LA SEC</t>
  </si>
  <si>
    <t>MARTIN ORTIZ REYES</t>
  </si>
  <si>
    <t>ROBERTO AVILA ESPEJO</t>
  </si>
  <si>
    <t>INFROMACION SOBRE ESTRATEGIA DE ACERCAMIENTO, PROMOCION Y CAPACITACION DEL CONCURSO DE ASIGNACION DE EDUCACION BASICA, PARA CAPACITAR A TUTORES DE LAS SECUNDARIAS, SOBRE LOS DIFERENTES ASPECTOS QUE CONFORMAN EN CONCURSO DE INGRESO.</t>
  </si>
  <si>
    <t>CANDIDOMOLINA VAZQUEZ</t>
  </si>
  <si>
    <t>PEDRO ORTIZ ALVAREZ</t>
  </si>
  <si>
    <t xml:space="preserve">CAPACITACION A LA SEC PARA CONCURSO DE INGRESOS A LA EDUCACION MEDIA SUPERIOR </t>
  </si>
  <si>
    <t>ABEL GRIJALVA FEDERICO</t>
  </si>
  <si>
    <t>ENCARGADO DE OFRMACION TECNICA</t>
  </si>
  <si>
    <t>JOSE MANUEL URAGA MILLANES</t>
  </si>
  <si>
    <t>ADMINISTRATIVO/PREFECTO</t>
  </si>
  <si>
    <t>PROCESO DE INGRESOS A LA EDUCACION SUPERIOR 2018-2019 EN LA SEC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</si>
</sst>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sz val="15"/>
      <color theme="1"/>
      <name val="Calibri"/>
      <family val="2"/>
      <scheme val="minor"/>
    </font>
    <font>
      <b/>
      <sz val="15"/>
      <name val="Calibri"/>
      <family val="2"/>
      <scheme val="minor"/>
    </font>
    <font>
      <b/>
      <sz val="12"/>
      <color theme="0"/>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246634"/>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96">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0" xfId="0" applyFont="1" applyAlignment="1">
      <alignment horizontal="center"/>
    </xf>
    <xf numFmtId="0" fontId="10" fillId="8" borderId="0" xfId="0" applyFont="1" applyFill="1" applyAlignment="1">
      <alignment horizontal="center" vertical="center"/>
    </xf>
    <xf numFmtId="0" fontId="10" fillId="8" borderId="0" xfId="0" applyFont="1" applyFill="1"/>
    <xf numFmtId="0" fontId="11" fillId="9" borderId="0" xfId="0" applyFont="1" applyFill="1" applyAlignment="1">
      <alignment horizontal="left"/>
    </xf>
    <xf numFmtId="0" fontId="11" fillId="9" borderId="0" xfId="0" applyFont="1" applyFill="1" applyAlignment="1">
      <alignment horizontal="center"/>
    </xf>
    <xf numFmtId="4" fontId="11" fillId="9" borderId="0" xfId="0" applyNumberFormat="1" applyFont="1" applyFill="1" applyAlignment="1">
      <alignment horizontal="center"/>
    </xf>
    <xf numFmtId="0" fontId="3" fillId="10" borderId="0" xfId="0" applyFont="1" applyFill="1"/>
    <xf numFmtId="14" fontId="10" fillId="8" borderId="0" xfId="0" applyNumberFormat="1" applyFont="1" applyFill="1" applyAlignment="1">
      <alignment horizontal="center"/>
    </xf>
    <xf numFmtId="14" fontId="3" fillId="0" borderId="0" xfId="0" applyNumberFormat="1" applyFont="1" applyAlignment="1">
      <alignment horizontal="center"/>
    </xf>
    <xf numFmtId="0" fontId="3" fillId="8" borderId="0" xfId="0" applyFont="1" applyFill="1" applyAlignment="1">
      <alignment horizontal="center"/>
    </xf>
    <xf numFmtId="4" fontId="3" fillId="8" borderId="0" xfId="0" applyNumberFormat="1" applyFont="1" applyFill="1" applyAlignment="1">
      <alignment horizontal="center" vertical="center"/>
    </xf>
    <xf numFmtId="14" fontId="3" fillId="8" borderId="0" xfId="0" applyNumberFormat="1" applyFont="1" applyFill="1" applyAlignment="1">
      <alignment horizontal="center"/>
    </xf>
    <xf numFmtId="0" fontId="1" fillId="0" borderId="0" xfId="0" applyFont="1" applyBorder="1" applyAlignment="1">
      <alignment horizontal="center"/>
    </xf>
    <xf numFmtId="0" fontId="11" fillId="0" borderId="0" xfId="0" applyFont="1" applyAlignment="1">
      <alignment horizontal="center"/>
    </xf>
    <xf numFmtId="0" fontId="11" fillId="9" borderId="0" xfId="0" applyFont="1" applyFill="1" applyAlignment="1">
      <alignment horizontal="center"/>
    </xf>
    <xf numFmtId="0" fontId="11" fillId="9" borderId="0" xfId="0" applyFont="1" applyFill="1" applyAlignment="1">
      <alignment horizontal="left" vertical="center"/>
    </xf>
    <xf numFmtId="0" fontId="12" fillId="11" borderId="2" xfId="0" applyFont="1" applyFill="1" applyBorder="1" applyAlignment="1">
      <alignment horizontal="center" vertical="center" wrapText="1"/>
    </xf>
    <xf numFmtId="0" fontId="3" fillId="8" borderId="2" xfId="0" applyFont="1" applyFill="1" applyBorder="1" applyAlignment="1">
      <alignment horizontal="justify" vertical="center" wrapText="1"/>
    </xf>
    <xf numFmtId="4" fontId="3" fillId="8" borderId="2"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wrapText="1"/>
    </xf>
    <xf numFmtId="4" fontId="3" fillId="9"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14" fontId="3" fillId="8" borderId="2" xfId="0" applyNumberFormat="1" applyFont="1" applyFill="1" applyBorder="1" applyAlignment="1">
      <alignment horizontal="center" vertical="center"/>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931332</xdr:colOff>
      <xdr:row>60</xdr:row>
      <xdr:rowOff>0</xdr:rowOff>
    </xdr:from>
    <xdr:to>
      <xdr:col>8</xdr:col>
      <xdr:colOff>137577</xdr:colOff>
      <xdr:row>64</xdr:row>
      <xdr:rowOff>116417</xdr:rowOff>
    </xdr:to>
    <xdr:sp macro="" textlink="">
      <xdr:nvSpPr>
        <xdr:cNvPr id="3" name="2 CuadroTexto"/>
        <xdr:cNvSpPr txBox="1"/>
      </xdr:nvSpPr>
      <xdr:spPr>
        <a:xfrm>
          <a:off x="931332" y="24447500"/>
          <a:ext cx="9567328" cy="751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                      </a:t>
          </a:r>
          <a:r>
            <a:rPr lang="es-MX" sz="1100" b="1">
              <a:solidFill>
                <a:schemeClr val="dk1"/>
              </a:solidFill>
              <a:effectLst/>
              <a:latin typeface="+mn-lt"/>
              <a:ea typeface="+mn-ea"/>
              <a:cs typeface="+mn-cs"/>
            </a:rPr>
            <a:t>______________________________________                     ______________________________________</a:t>
          </a:r>
          <a:endParaRPr lang="es-MX" b="1">
            <a:effectLst/>
          </a:endParaRPr>
        </a:p>
        <a:p>
          <a:r>
            <a:rPr lang="es-MX" sz="1100" b="1"/>
            <a:t> 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84" t="s">
        <v>12</v>
      </c>
      <c r="B1" s="84"/>
      <c r="C1" s="84"/>
      <c r="D1" s="84"/>
      <c r="E1" s="84"/>
      <c r="F1" s="84"/>
      <c r="G1" s="84"/>
      <c r="H1" s="84"/>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tabSelected="1" view="pageBreakPreview" zoomScale="90" zoomScaleNormal="70" zoomScaleSheetLayoutView="90" workbookViewId="0">
      <selection activeCell="B7" sqref="B7"/>
    </sheetView>
  </sheetViews>
  <sheetFormatPr baseColWidth="10" defaultRowHeight="12.75" x14ac:dyDescent="0.2"/>
  <cols>
    <col min="1" max="1" width="22.140625" style="70" bestFit="1" customWidth="1"/>
    <col min="2" max="2" width="29.42578125" style="72" customWidth="1"/>
    <col min="3" max="3" width="26.85546875" style="70" customWidth="1"/>
    <col min="4" max="4" width="56.7109375" style="70" customWidth="1"/>
    <col min="5" max="5" width="9.85546875" style="71" bestFit="1" customWidth="1"/>
    <col min="6" max="6" width="10.42578125" style="70" bestFit="1" customWidth="1"/>
    <col min="7" max="8" width="15.85546875" style="70" hidden="1" customWidth="1"/>
    <col min="9" max="9" width="10.42578125" style="80" bestFit="1" customWidth="1"/>
    <col min="10" max="16384" width="11.42578125" style="1"/>
  </cols>
  <sheetData>
    <row r="1" spans="1:10" s="69" customFormat="1" ht="27.75" customHeight="1" x14ac:dyDescent="0.3">
      <c r="A1" s="73"/>
      <c r="B1" s="85" t="s">
        <v>90</v>
      </c>
      <c r="C1" s="85"/>
      <c r="D1" s="85"/>
      <c r="E1" s="85"/>
      <c r="F1" s="85"/>
      <c r="G1" s="85"/>
      <c r="H1" s="85"/>
      <c r="I1" s="79"/>
      <c r="J1" s="74"/>
    </row>
    <row r="2" spans="1:10" s="69" customFormat="1" ht="27" customHeight="1" x14ac:dyDescent="0.3">
      <c r="A2" s="73"/>
      <c r="B2" s="86" t="s">
        <v>91</v>
      </c>
      <c r="C2" s="86"/>
      <c r="D2" s="86"/>
      <c r="E2" s="86"/>
      <c r="F2" s="86"/>
      <c r="G2" s="86"/>
      <c r="H2" s="86"/>
      <c r="I2" s="79"/>
      <c r="J2" s="74"/>
    </row>
    <row r="3" spans="1:10" s="69" customFormat="1" ht="20.100000000000001" customHeight="1" x14ac:dyDescent="0.3">
      <c r="A3" s="73"/>
      <c r="B3" s="87" t="s">
        <v>120</v>
      </c>
      <c r="C3" s="87"/>
      <c r="D3" s="87"/>
      <c r="E3" s="87"/>
      <c r="F3" s="87"/>
      <c r="G3" s="87"/>
      <c r="H3" s="87"/>
      <c r="I3" s="79"/>
      <c r="J3" s="74"/>
    </row>
    <row r="4" spans="1:10" s="69" customFormat="1" ht="20.100000000000001" customHeight="1" x14ac:dyDescent="0.3">
      <c r="A4" s="73"/>
      <c r="B4" s="75" t="s">
        <v>100</v>
      </c>
      <c r="C4" s="76"/>
      <c r="D4" s="76"/>
      <c r="E4" s="77"/>
      <c r="F4" s="76"/>
      <c r="G4" s="76"/>
      <c r="H4" s="76"/>
      <c r="I4" s="79"/>
      <c r="J4" s="74"/>
    </row>
    <row r="5" spans="1:10" s="69" customFormat="1" ht="7.5" customHeight="1" x14ac:dyDescent="0.3">
      <c r="A5" s="73"/>
      <c r="B5" s="76"/>
      <c r="C5" s="76"/>
      <c r="D5" s="76"/>
      <c r="E5" s="77"/>
      <c r="F5" s="76"/>
      <c r="G5" s="76"/>
      <c r="H5" s="76"/>
      <c r="I5" s="79"/>
      <c r="J5" s="74"/>
    </row>
    <row r="6" spans="1:10" s="69" customFormat="1" ht="45.75" customHeight="1" x14ac:dyDescent="0.2">
      <c r="A6" s="88" t="s">
        <v>98</v>
      </c>
      <c r="B6" s="88" t="s">
        <v>0</v>
      </c>
      <c r="C6" s="88" t="s">
        <v>92</v>
      </c>
      <c r="D6" s="88" t="s">
        <v>93</v>
      </c>
      <c r="E6" s="88" t="s">
        <v>95</v>
      </c>
      <c r="F6" s="88" t="s">
        <v>97</v>
      </c>
      <c r="G6" s="88" t="s">
        <v>94</v>
      </c>
      <c r="H6" s="88" t="s">
        <v>96</v>
      </c>
      <c r="I6" s="88" t="s">
        <v>101</v>
      </c>
    </row>
    <row r="7" spans="1:10" s="69" customFormat="1" ht="38.25" x14ac:dyDescent="0.2">
      <c r="A7" s="89" t="s">
        <v>99</v>
      </c>
      <c r="B7" s="89" t="s">
        <v>119</v>
      </c>
      <c r="C7" s="89" t="s">
        <v>121</v>
      </c>
      <c r="D7" s="89" t="s">
        <v>122</v>
      </c>
      <c r="E7" s="90">
        <v>1000</v>
      </c>
      <c r="F7" s="90">
        <f>+E7</f>
        <v>1000</v>
      </c>
      <c r="G7" s="90">
        <f>1000+190</f>
        <v>1190</v>
      </c>
      <c r="H7" s="90">
        <f>+F7+G7</f>
        <v>2190</v>
      </c>
      <c r="I7" s="91">
        <v>43132</v>
      </c>
    </row>
    <row r="8" spans="1:10" s="69" customFormat="1" ht="25.5" x14ac:dyDescent="0.2">
      <c r="A8" s="89" t="s">
        <v>99</v>
      </c>
      <c r="B8" s="89" t="s">
        <v>106</v>
      </c>
      <c r="C8" s="89" t="s">
        <v>46</v>
      </c>
      <c r="D8" s="89" t="s">
        <v>123</v>
      </c>
      <c r="E8" s="90">
        <v>1350</v>
      </c>
      <c r="F8" s="90">
        <f t="shared" ref="F8:F56" si="0">+E8</f>
        <v>1350</v>
      </c>
      <c r="G8" s="90">
        <f>500+380</f>
        <v>880</v>
      </c>
      <c r="H8" s="90">
        <f t="shared" ref="H8:H29" si="1">+F8+G8</f>
        <v>2230</v>
      </c>
      <c r="I8" s="91">
        <v>43133</v>
      </c>
    </row>
    <row r="9" spans="1:10" s="69" customFormat="1" x14ac:dyDescent="0.2">
      <c r="A9" s="89" t="s">
        <v>99</v>
      </c>
      <c r="B9" s="89" t="s">
        <v>109</v>
      </c>
      <c r="C9" s="89" t="s">
        <v>110</v>
      </c>
      <c r="D9" s="89" t="s">
        <v>124</v>
      </c>
      <c r="E9" s="90">
        <v>0</v>
      </c>
      <c r="F9" s="90">
        <v>0</v>
      </c>
      <c r="G9" s="90">
        <v>700</v>
      </c>
      <c r="H9" s="90">
        <f t="shared" si="1"/>
        <v>700</v>
      </c>
      <c r="I9" s="91">
        <v>43133</v>
      </c>
    </row>
    <row r="10" spans="1:10" s="69" customFormat="1" x14ac:dyDescent="0.2">
      <c r="A10" s="89" t="s">
        <v>99</v>
      </c>
      <c r="B10" s="89" t="s">
        <v>119</v>
      </c>
      <c r="C10" s="89" t="s">
        <v>121</v>
      </c>
      <c r="D10" s="89" t="s">
        <v>125</v>
      </c>
      <c r="E10" s="90">
        <v>1000</v>
      </c>
      <c r="F10" s="90">
        <f t="shared" si="0"/>
        <v>1000</v>
      </c>
      <c r="G10" s="90">
        <v>212</v>
      </c>
      <c r="H10" s="90">
        <f t="shared" si="1"/>
        <v>1212</v>
      </c>
      <c r="I10" s="91">
        <v>43138</v>
      </c>
    </row>
    <row r="11" spans="1:10" s="69" customFormat="1" ht="25.5" x14ac:dyDescent="0.2">
      <c r="A11" s="89" t="s">
        <v>99</v>
      </c>
      <c r="B11" s="89" t="s">
        <v>109</v>
      </c>
      <c r="C11" s="89" t="s">
        <v>110</v>
      </c>
      <c r="D11" s="89" t="s">
        <v>126</v>
      </c>
      <c r="E11" s="90">
        <v>700</v>
      </c>
      <c r="F11" s="90">
        <f t="shared" si="0"/>
        <v>700</v>
      </c>
      <c r="G11" s="90">
        <v>0</v>
      </c>
      <c r="H11" s="90">
        <f t="shared" si="1"/>
        <v>700</v>
      </c>
      <c r="I11" s="91">
        <v>43139</v>
      </c>
    </row>
    <row r="12" spans="1:10" s="69" customFormat="1" ht="25.5" x14ac:dyDescent="0.2">
      <c r="A12" s="89" t="s">
        <v>99</v>
      </c>
      <c r="B12" s="89" t="s">
        <v>106</v>
      </c>
      <c r="C12" s="89" t="s">
        <v>46</v>
      </c>
      <c r="D12" s="89" t="s">
        <v>127</v>
      </c>
      <c r="E12" s="90">
        <v>1350</v>
      </c>
      <c r="F12" s="90">
        <f t="shared" si="0"/>
        <v>1350</v>
      </c>
      <c r="G12" s="90">
        <f>2000+380</f>
        <v>2380</v>
      </c>
      <c r="H12" s="90">
        <f t="shared" si="1"/>
        <v>3730</v>
      </c>
      <c r="I12" s="91">
        <v>43139</v>
      </c>
    </row>
    <row r="13" spans="1:10" s="69" customFormat="1" ht="92.25" customHeight="1" x14ac:dyDescent="0.2">
      <c r="A13" s="89" t="s">
        <v>99</v>
      </c>
      <c r="B13" s="89" t="s">
        <v>107</v>
      </c>
      <c r="C13" s="89" t="s">
        <v>108</v>
      </c>
      <c r="D13" s="89" t="s">
        <v>128</v>
      </c>
      <c r="E13" s="90">
        <v>850</v>
      </c>
      <c r="F13" s="90">
        <f t="shared" si="0"/>
        <v>850</v>
      </c>
      <c r="G13" s="90">
        <f>400+544</f>
        <v>944</v>
      </c>
      <c r="H13" s="90">
        <f t="shared" si="1"/>
        <v>1794</v>
      </c>
      <c r="I13" s="91">
        <v>43143</v>
      </c>
    </row>
    <row r="14" spans="1:10" s="69" customFormat="1" ht="25.5" x14ac:dyDescent="0.2">
      <c r="A14" s="89" t="s">
        <v>99</v>
      </c>
      <c r="B14" s="89" t="s">
        <v>104</v>
      </c>
      <c r="C14" s="89" t="s">
        <v>105</v>
      </c>
      <c r="D14" s="89" t="s">
        <v>129</v>
      </c>
      <c r="E14" s="92">
        <v>700</v>
      </c>
      <c r="F14" s="90">
        <f t="shared" si="0"/>
        <v>700</v>
      </c>
      <c r="G14" s="92">
        <f>300+1736.87+380</f>
        <v>2416.87</v>
      </c>
      <c r="H14" s="90">
        <f t="shared" si="1"/>
        <v>3116.87</v>
      </c>
      <c r="I14" s="91">
        <v>43140</v>
      </c>
    </row>
    <row r="15" spans="1:10" s="69" customFormat="1" ht="25.5" x14ac:dyDescent="0.2">
      <c r="A15" s="89" t="s">
        <v>99</v>
      </c>
      <c r="B15" s="89" t="s">
        <v>130</v>
      </c>
      <c r="C15" s="89" t="s">
        <v>131</v>
      </c>
      <c r="D15" s="89" t="s">
        <v>132</v>
      </c>
      <c r="E15" s="90">
        <v>700</v>
      </c>
      <c r="F15" s="90">
        <f t="shared" si="0"/>
        <v>700</v>
      </c>
      <c r="G15" s="92">
        <v>0</v>
      </c>
      <c r="H15" s="90">
        <f t="shared" si="1"/>
        <v>700</v>
      </c>
      <c r="I15" s="91">
        <v>43140</v>
      </c>
    </row>
    <row r="16" spans="1:10" s="69" customFormat="1" ht="25.5" x14ac:dyDescent="0.2">
      <c r="A16" s="89" t="s">
        <v>99</v>
      </c>
      <c r="B16" s="89" t="s">
        <v>102</v>
      </c>
      <c r="C16" s="89" t="s">
        <v>103</v>
      </c>
      <c r="D16" s="89" t="s">
        <v>133</v>
      </c>
      <c r="E16" s="90">
        <v>1100</v>
      </c>
      <c r="F16" s="90">
        <f t="shared" si="0"/>
        <v>1100</v>
      </c>
      <c r="G16" s="92">
        <v>0</v>
      </c>
      <c r="H16" s="90">
        <f t="shared" si="1"/>
        <v>1100</v>
      </c>
      <c r="I16" s="91">
        <v>43140</v>
      </c>
    </row>
    <row r="17" spans="1:9" s="69" customFormat="1" ht="63.75" x14ac:dyDescent="0.2">
      <c r="A17" s="89" t="s">
        <v>99</v>
      </c>
      <c r="B17" s="89" t="s">
        <v>74</v>
      </c>
      <c r="C17" s="89" t="s">
        <v>75</v>
      </c>
      <c r="D17" s="89" t="s">
        <v>134</v>
      </c>
      <c r="E17" s="90">
        <v>700</v>
      </c>
      <c r="F17" s="90">
        <f t="shared" si="0"/>
        <v>700</v>
      </c>
      <c r="G17" s="92">
        <f>3538.08+384+300</f>
        <v>4222.08</v>
      </c>
      <c r="H17" s="90">
        <f t="shared" si="1"/>
        <v>4922.08</v>
      </c>
      <c r="I17" s="91">
        <v>43145</v>
      </c>
    </row>
    <row r="18" spans="1:9" s="69" customFormat="1" x14ac:dyDescent="0.2">
      <c r="A18" s="89" t="s">
        <v>99</v>
      </c>
      <c r="B18" s="89" t="s">
        <v>106</v>
      </c>
      <c r="C18" s="89" t="s">
        <v>46</v>
      </c>
      <c r="D18" s="89" t="s">
        <v>135</v>
      </c>
      <c r="E18" s="90">
        <v>3500</v>
      </c>
      <c r="F18" s="90">
        <f t="shared" si="0"/>
        <v>3500</v>
      </c>
      <c r="G18" s="92">
        <v>500</v>
      </c>
      <c r="H18" s="90">
        <f t="shared" si="1"/>
        <v>4000</v>
      </c>
      <c r="I18" s="91">
        <v>43145</v>
      </c>
    </row>
    <row r="19" spans="1:9" s="69" customFormat="1" ht="38.25" x14ac:dyDescent="0.2">
      <c r="A19" s="89" t="s">
        <v>99</v>
      </c>
      <c r="B19" s="89" t="s">
        <v>136</v>
      </c>
      <c r="C19" s="89" t="s">
        <v>137</v>
      </c>
      <c r="D19" s="89" t="s">
        <v>138</v>
      </c>
      <c r="E19" s="90">
        <v>2550</v>
      </c>
      <c r="F19" s="90">
        <f t="shared" si="0"/>
        <v>2550</v>
      </c>
      <c r="G19" s="92">
        <f>2327.39+434+400</f>
        <v>3161.39</v>
      </c>
      <c r="H19" s="90">
        <f t="shared" si="1"/>
        <v>5711.3899999999994</v>
      </c>
      <c r="I19" s="91">
        <v>43149</v>
      </c>
    </row>
    <row r="20" spans="1:9" s="69" customFormat="1" ht="38.25" x14ac:dyDescent="0.2">
      <c r="A20" s="89" t="s">
        <v>99</v>
      </c>
      <c r="B20" s="89" t="s">
        <v>139</v>
      </c>
      <c r="C20" s="89" t="s">
        <v>137</v>
      </c>
      <c r="D20" s="89" t="s">
        <v>138</v>
      </c>
      <c r="E20" s="90">
        <v>2550</v>
      </c>
      <c r="F20" s="90">
        <f t="shared" si="0"/>
        <v>2550</v>
      </c>
      <c r="G20" s="92">
        <v>400</v>
      </c>
      <c r="H20" s="90">
        <f t="shared" si="1"/>
        <v>2950</v>
      </c>
      <c r="I20" s="91">
        <v>43149</v>
      </c>
    </row>
    <row r="21" spans="1:9" s="69" customFormat="1" ht="25.5" x14ac:dyDescent="0.2">
      <c r="A21" s="89" t="s">
        <v>99</v>
      </c>
      <c r="B21" s="89" t="s">
        <v>104</v>
      </c>
      <c r="C21" s="89" t="s">
        <v>140</v>
      </c>
      <c r="D21" s="89" t="s">
        <v>141</v>
      </c>
      <c r="E21" s="90">
        <v>700</v>
      </c>
      <c r="F21" s="90">
        <f t="shared" si="0"/>
        <v>700</v>
      </c>
      <c r="G21" s="92">
        <v>300</v>
      </c>
      <c r="H21" s="90">
        <f t="shared" si="1"/>
        <v>1000</v>
      </c>
      <c r="I21" s="91">
        <v>43153</v>
      </c>
    </row>
    <row r="22" spans="1:9" s="69" customFormat="1" ht="63.75" x14ac:dyDescent="0.2">
      <c r="A22" s="89" t="s">
        <v>99</v>
      </c>
      <c r="B22" s="89" t="s">
        <v>106</v>
      </c>
      <c r="C22" s="89" t="s">
        <v>46</v>
      </c>
      <c r="D22" s="89" t="s">
        <v>142</v>
      </c>
      <c r="E22" s="90">
        <v>1350</v>
      </c>
      <c r="F22" s="90">
        <f t="shared" si="0"/>
        <v>1350</v>
      </c>
      <c r="G22" s="92">
        <f>2000+592</f>
        <v>2592</v>
      </c>
      <c r="H22" s="90">
        <f t="shared" si="1"/>
        <v>3942</v>
      </c>
      <c r="I22" s="91">
        <v>43153</v>
      </c>
    </row>
    <row r="23" spans="1:9" s="78" customFormat="1" ht="38.25" x14ac:dyDescent="0.2">
      <c r="A23" s="89" t="s">
        <v>40</v>
      </c>
      <c r="B23" s="89" t="s">
        <v>143</v>
      </c>
      <c r="C23" s="89" t="s">
        <v>144</v>
      </c>
      <c r="D23" s="89" t="s">
        <v>145</v>
      </c>
      <c r="E23" s="93">
        <v>700</v>
      </c>
      <c r="F23" s="93">
        <f t="shared" si="0"/>
        <v>700</v>
      </c>
      <c r="G23" s="93">
        <f>1100+200</f>
        <v>1300</v>
      </c>
      <c r="H23" s="93">
        <f t="shared" si="1"/>
        <v>2000</v>
      </c>
      <c r="I23" s="94">
        <v>43154</v>
      </c>
    </row>
    <row r="24" spans="1:9" s="69" customFormat="1" ht="25.5" x14ac:dyDescent="0.2">
      <c r="A24" s="89" t="s">
        <v>146</v>
      </c>
      <c r="B24" s="89" t="s">
        <v>147</v>
      </c>
      <c r="C24" s="89" t="s">
        <v>131</v>
      </c>
      <c r="D24" s="89" t="s">
        <v>148</v>
      </c>
      <c r="E24" s="92">
        <v>600</v>
      </c>
      <c r="F24" s="90">
        <f t="shared" si="0"/>
        <v>600</v>
      </c>
      <c r="G24" s="92">
        <f>603+200</f>
        <v>803</v>
      </c>
      <c r="H24" s="90">
        <f t="shared" si="1"/>
        <v>1403</v>
      </c>
      <c r="I24" s="91">
        <v>43155</v>
      </c>
    </row>
    <row r="25" spans="1:9" s="69" customFormat="1" ht="25.5" x14ac:dyDescent="0.2">
      <c r="A25" s="89" t="s">
        <v>114</v>
      </c>
      <c r="B25" s="89" t="s">
        <v>149</v>
      </c>
      <c r="C25" s="89" t="s">
        <v>150</v>
      </c>
      <c r="D25" s="89" t="s">
        <v>151</v>
      </c>
      <c r="E25" s="92">
        <v>600</v>
      </c>
      <c r="F25" s="90">
        <f t="shared" si="0"/>
        <v>600</v>
      </c>
      <c r="G25" s="92">
        <f>1048+200</f>
        <v>1248</v>
      </c>
      <c r="H25" s="90">
        <f t="shared" si="1"/>
        <v>1848</v>
      </c>
      <c r="I25" s="91">
        <v>43155</v>
      </c>
    </row>
    <row r="26" spans="1:9" s="69" customFormat="1" ht="25.5" x14ac:dyDescent="0.2">
      <c r="A26" s="89" t="s">
        <v>117</v>
      </c>
      <c r="B26" s="89" t="s">
        <v>152</v>
      </c>
      <c r="C26" s="89" t="s">
        <v>153</v>
      </c>
      <c r="D26" s="89" t="s">
        <v>154</v>
      </c>
      <c r="E26" s="92">
        <v>700</v>
      </c>
      <c r="F26" s="90">
        <f t="shared" si="0"/>
        <v>700</v>
      </c>
      <c r="G26" s="92">
        <f>1020+200</f>
        <v>1220</v>
      </c>
      <c r="H26" s="90">
        <f t="shared" si="1"/>
        <v>1920</v>
      </c>
      <c r="I26" s="91">
        <v>43154</v>
      </c>
    </row>
    <row r="27" spans="1:9" s="69" customFormat="1" ht="25.5" x14ac:dyDescent="0.2">
      <c r="A27" s="89" t="s">
        <v>9</v>
      </c>
      <c r="B27" s="89" t="s">
        <v>155</v>
      </c>
      <c r="C27" s="89" t="s">
        <v>156</v>
      </c>
      <c r="D27" s="89" t="s">
        <v>157</v>
      </c>
      <c r="E27" s="92">
        <v>700</v>
      </c>
      <c r="F27" s="90">
        <f t="shared" si="0"/>
        <v>700</v>
      </c>
      <c r="G27" s="92">
        <f>1120+200</f>
        <v>1320</v>
      </c>
      <c r="H27" s="90">
        <f t="shared" si="1"/>
        <v>2020</v>
      </c>
      <c r="I27" s="91">
        <v>43154</v>
      </c>
    </row>
    <row r="28" spans="1:9" s="69" customFormat="1" ht="25.5" x14ac:dyDescent="0.2">
      <c r="A28" s="89" t="s">
        <v>11</v>
      </c>
      <c r="B28" s="89" t="s">
        <v>158</v>
      </c>
      <c r="C28" s="89" t="s">
        <v>159</v>
      </c>
      <c r="D28" s="89" t="s">
        <v>160</v>
      </c>
      <c r="E28" s="92">
        <v>700</v>
      </c>
      <c r="F28" s="90">
        <f t="shared" si="0"/>
        <v>700</v>
      </c>
      <c r="G28" s="92">
        <f>976+200</f>
        <v>1176</v>
      </c>
      <c r="H28" s="90">
        <f t="shared" si="1"/>
        <v>1876</v>
      </c>
      <c r="I28" s="91">
        <v>43155</v>
      </c>
    </row>
    <row r="29" spans="1:9" s="69" customFormat="1" ht="39.75" customHeight="1" x14ac:dyDescent="0.2">
      <c r="A29" s="89" t="s">
        <v>161</v>
      </c>
      <c r="B29" s="89" t="s">
        <v>162</v>
      </c>
      <c r="C29" s="89" t="s">
        <v>163</v>
      </c>
      <c r="D29" s="89" t="s">
        <v>164</v>
      </c>
      <c r="E29" s="92">
        <v>1400</v>
      </c>
      <c r="F29" s="90">
        <f t="shared" si="0"/>
        <v>1400</v>
      </c>
      <c r="G29" s="92">
        <f>3588+200</f>
        <v>3788</v>
      </c>
      <c r="H29" s="90">
        <f t="shared" si="1"/>
        <v>5188</v>
      </c>
      <c r="I29" s="91">
        <v>43154</v>
      </c>
    </row>
    <row r="30" spans="1:9" s="69" customFormat="1" ht="39.75" customHeight="1" x14ac:dyDescent="0.2">
      <c r="A30" s="89" t="s">
        <v>34</v>
      </c>
      <c r="B30" s="89" t="s">
        <v>165</v>
      </c>
      <c r="C30" s="89" t="s">
        <v>105</v>
      </c>
      <c r="D30" s="89" t="s">
        <v>166</v>
      </c>
      <c r="E30" s="92">
        <v>600</v>
      </c>
      <c r="F30" s="90">
        <f t="shared" si="0"/>
        <v>600</v>
      </c>
      <c r="G30" s="92">
        <f>1808+200</f>
        <v>2008</v>
      </c>
      <c r="H30" s="90">
        <f t="shared" ref="H30:H31" si="2">+F30+G30</f>
        <v>2608</v>
      </c>
      <c r="I30" s="91">
        <v>43154</v>
      </c>
    </row>
    <row r="31" spans="1:9" s="69" customFormat="1" x14ac:dyDescent="0.2">
      <c r="A31" s="89" t="s">
        <v>27</v>
      </c>
      <c r="B31" s="89" t="s">
        <v>167</v>
      </c>
      <c r="C31" s="89" t="s">
        <v>168</v>
      </c>
      <c r="D31" s="89" t="s">
        <v>169</v>
      </c>
      <c r="E31" s="92">
        <v>700</v>
      </c>
      <c r="F31" s="90">
        <f t="shared" si="0"/>
        <v>700</v>
      </c>
      <c r="G31" s="92">
        <v>1032</v>
      </c>
      <c r="H31" s="90">
        <f t="shared" si="2"/>
        <v>1732</v>
      </c>
      <c r="I31" s="91">
        <v>43155</v>
      </c>
    </row>
    <row r="32" spans="1:9" s="69" customFormat="1" x14ac:dyDescent="0.2">
      <c r="A32" s="89" t="s">
        <v>10</v>
      </c>
      <c r="B32" s="89" t="s">
        <v>170</v>
      </c>
      <c r="C32" s="89" t="s">
        <v>171</v>
      </c>
      <c r="D32" s="89" t="s">
        <v>172</v>
      </c>
      <c r="E32" s="92">
        <v>600</v>
      </c>
      <c r="F32" s="90">
        <f t="shared" si="0"/>
        <v>600</v>
      </c>
      <c r="G32" s="92">
        <f>980+200</f>
        <v>1180</v>
      </c>
      <c r="H32" s="90">
        <f t="shared" ref="H32:H34" si="3">+F32+G32</f>
        <v>1780</v>
      </c>
      <c r="I32" s="91">
        <v>43155</v>
      </c>
    </row>
    <row r="33" spans="1:9" s="69" customFormat="1" ht="25.5" x14ac:dyDescent="0.2">
      <c r="A33" s="89" t="s">
        <v>8</v>
      </c>
      <c r="B33" s="89" t="s">
        <v>173</v>
      </c>
      <c r="C33" s="89" t="s">
        <v>175</v>
      </c>
      <c r="D33" s="89" t="s">
        <v>174</v>
      </c>
      <c r="E33" s="92">
        <v>700</v>
      </c>
      <c r="F33" s="90">
        <f t="shared" si="0"/>
        <v>700</v>
      </c>
      <c r="G33" s="92">
        <f>666+200</f>
        <v>866</v>
      </c>
      <c r="H33" s="90">
        <f t="shared" si="3"/>
        <v>1566</v>
      </c>
      <c r="I33" s="91">
        <v>43155</v>
      </c>
    </row>
    <row r="34" spans="1:9" s="69" customFormat="1" ht="51" customHeight="1" x14ac:dyDescent="0.2">
      <c r="A34" s="89" t="s">
        <v>8</v>
      </c>
      <c r="B34" s="89" t="s">
        <v>115</v>
      </c>
      <c r="C34" s="89" t="s">
        <v>116</v>
      </c>
      <c r="D34" s="89" t="s">
        <v>176</v>
      </c>
      <c r="E34" s="92">
        <v>700</v>
      </c>
      <c r="F34" s="90">
        <f t="shared" si="0"/>
        <v>700</v>
      </c>
      <c r="G34" s="92">
        <v>0</v>
      </c>
      <c r="H34" s="90">
        <f t="shared" si="3"/>
        <v>700</v>
      </c>
      <c r="I34" s="91">
        <v>43153</v>
      </c>
    </row>
    <row r="35" spans="1:9" s="69" customFormat="1" ht="50.25" customHeight="1" x14ac:dyDescent="0.2">
      <c r="A35" s="89" t="s">
        <v>117</v>
      </c>
      <c r="B35" s="89" t="s">
        <v>118</v>
      </c>
      <c r="C35" s="89" t="s">
        <v>116</v>
      </c>
      <c r="D35" s="89" t="s">
        <v>176</v>
      </c>
      <c r="E35" s="92">
        <v>1400</v>
      </c>
      <c r="F35" s="90">
        <f t="shared" si="0"/>
        <v>1400</v>
      </c>
      <c r="G35" s="92">
        <v>0</v>
      </c>
      <c r="H35" s="90">
        <f t="shared" ref="H35:H39" si="4">+F35+G35</f>
        <v>1400</v>
      </c>
      <c r="I35" s="91">
        <v>43153</v>
      </c>
    </row>
    <row r="36" spans="1:9" s="69" customFormat="1" ht="25.5" x14ac:dyDescent="0.2">
      <c r="A36" s="89" t="s">
        <v>161</v>
      </c>
      <c r="B36" s="89" t="s">
        <v>177</v>
      </c>
      <c r="C36" s="89" t="s">
        <v>116</v>
      </c>
      <c r="D36" s="89" t="s">
        <v>178</v>
      </c>
      <c r="E36" s="92">
        <v>1400</v>
      </c>
      <c r="F36" s="90">
        <f t="shared" si="0"/>
        <v>1400</v>
      </c>
      <c r="G36" s="92">
        <f>300+1332</f>
        <v>1632</v>
      </c>
      <c r="H36" s="90">
        <f t="shared" si="4"/>
        <v>3032</v>
      </c>
      <c r="I36" s="91">
        <v>43145</v>
      </c>
    </row>
    <row r="37" spans="1:9" s="69" customFormat="1" ht="48.75" customHeight="1" x14ac:dyDescent="0.2">
      <c r="A37" s="89" t="s">
        <v>40</v>
      </c>
      <c r="B37" s="89" t="s">
        <v>179</v>
      </c>
      <c r="C37" s="89" t="s">
        <v>131</v>
      </c>
      <c r="D37" s="89" t="s">
        <v>180</v>
      </c>
      <c r="E37" s="92">
        <v>2800</v>
      </c>
      <c r="F37" s="90">
        <f t="shared" si="0"/>
        <v>2800</v>
      </c>
      <c r="G37" s="92">
        <f>2200+300</f>
        <v>2500</v>
      </c>
      <c r="H37" s="90">
        <f t="shared" si="4"/>
        <v>5300</v>
      </c>
      <c r="I37" s="91">
        <v>43143</v>
      </c>
    </row>
    <row r="38" spans="1:9" s="69" customFormat="1" ht="25.5" x14ac:dyDescent="0.2">
      <c r="A38" s="89" t="s">
        <v>184</v>
      </c>
      <c r="B38" s="89" t="s">
        <v>181</v>
      </c>
      <c r="C38" s="89" t="s">
        <v>182</v>
      </c>
      <c r="D38" s="89" t="s">
        <v>183</v>
      </c>
      <c r="E38" s="92">
        <v>850</v>
      </c>
      <c r="F38" s="90">
        <f t="shared" si="0"/>
        <v>850</v>
      </c>
      <c r="G38" s="92">
        <v>0</v>
      </c>
      <c r="H38" s="90">
        <f t="shared" si="4"/>
        <v>850</v>
      </c>
      <c r="I38" s="91">
        <v>43140</v>
      </c>
    </row>
    <row r="39" spans="1:9" s="69" customFormat="1" ht="55.5" customHeight="1" x14ac:dyDescent="0.2">
      <c r="A39" s="89" t="s">
        <v>8</v>
      </c>
      <c r="B39" s="89" t="s">
        <v>115</v>
      </c>
      <c r="C39" s="89" t="s">
        <v>116</v>
      </c>
      <c r="D39" s="89" t="s">
        <v>176</v>
      </c>
      <c r="E39" s="92">
        <v>700</v>
      </c>
      <c r="F39" s="90">
        <f t="shared" si="0"/>
        <v>700</v>
      </c>
      <c r="G39" s="92">
        <v>0</v>
      </c>
      <c r="H39" s="90">
        <f t="shared" si="4"/>
        <v>700</v>
      </c>
      <c r="I39" s="91">
        <v>43134</v>
      </c>
    </row>
    <row r="40" spans="1:9" s="69" customFormat="1" ht="54" customHeight="1" x14ac:dyDescent="0.2">
      <c r="A40" s="89" t="s">
        <v>8</v>
      </c>
      <c r="B40" s="89" t="s">
        <v>115</v>
      </c>
      <c r="C40" s="89" t="s">
        <v>116</v>
      </c>
      <c r="D40" s="89" t="s">
        <v>176</v>
      </c>
      <c r="E40" s="92">
        <v>1400</v>
      </c>
      <c r="F40" s="90">
        <f t="shared" si="0"/>
        <v>1400</v>
      </c>
      <c r="G40" s="92">
        <v>0</v>
      </c>
      <c r="H40" s="90">
        <f t="shared" ref="H40:H41" si="5">+F40+G40</f>
        <v>1400</v>
      </c>
      <c r="I40" s="95">
        <v>43137</v>
      </c>
    </row>
    <row r="41" spans="1:9" s="69" customFormat="1" ht="40.5" customHeight="1" x14ac:dyDescent="0.2">
      <c r="A41" s="89" t="s">
        <v>161</v>
      </c>
      <c r="B41" s="89" t="s">
        <v>177</v>
      </c>
      <c r="C41" s="89" t="s">
        <v>116</v>
      </c>
      <c r="D41" s="89" t="s">
        <v>185</v>
      </c>
      <c r="E41" s="92">
        <v>700</v>
      </c>
      <c r="F41" s="90">
        <f t="shared" si="0"/>
        <v>700</v>
      </c>
      <c r="G41" s="92">
        <v>0</v>
      </c>
      <c r="H41" s="90">
        <f t="shared" si="5"/>
        <v>700</v>
      </c>
      <c r="I41" s="95">
        <v>43159</v>
      </c>
    </row>
    <row r="42" spans="1:9" s="69" customFormat="1" ht="38.25" customHeight="1" x14ac:dyDescent="0.2">
      <c r="A42" s="89" t="s">
        <v>161</v>
      </c>
      <c r="B42" s="89" t="s">
        <v>177</v>
      </c>
      <c r="C42" s="89" t="s">
        <v>116</v>
      </c>
      <c r="D42" s="89" t="s">
        <v>185</v>
      </c>
      <c r="E42" s="92">
        <v>300</v>
      </c>
      <c r="F42" s="90">
        <f t="shared" si="0"/>
        <v>300</v>
      </c>
      <c r="G42" s="92">
        <v>0</v>
      </c>
      <c r="H42" s="90">
        <f t="shared" ref="H42:H44" si="6">+F42+G42</f>
        <v>300</v>
      </c>
      <c r="I42" s="95">
        <v>43153</v>
      </c>
    </row>
    <row r="43" spans="1:9" s="69" customFormat="1" ht="25.5" x14ac:dyDescent="0.2">
      <c r="A43" s="89" t="s">
        <v>146</v>
      </c>
      <c r="B43" s="89" t="s">
        <v>186</v>
      </c>
      <c r="C43" s="89" t="s">
        <v>116</v>
      </c>
      <c r="D43" s="89" t="s">
        <v>187</v>
      </c>
      <c r="E43" s="92">
        <v>2850</v>
      </c>
      <c r="F43" s="90">
        <f t="shared" si="0"/>
        <v>2850</v>
      </c>
      <c r="G43" s="92">
        <f>360+500</f>
        <v>860</v>
      </c>
      <c r="H43" s="90">
        <f t="shared" si="6"/>
        <v>3710</v>
      </c>
      <c r="I43" s="95">
        <v>43158</v>
      </c>
    </row>
    <row r="44" spans="1:9" s="69" customFormat="1" ht="25.5" x14ac:dyDescent="0.2">
      <c r="A44" s="89" t="s">
        <v>8</v>
      </c>
      <c r="B44" s="89" t="s">
        <v>188</v>
      </c>
      <c r="C44" s="89" t="s">
        <v>189</v>
      </c>
      <c r="D44" s="89" t="s">
        <v>190</v>
      </c>
      <c r="E44" s="90">
        <v>400</v>
      </c>
      <c r="F44" s="90">
        <f t="shared" si="0"/>
        <v>400</v>
      </c>
      <c r="G44" s="90">
        <v>0</v>
      </c>
      <c r="H44" s="90">
        <f t="shared" si="6"/>
        <v>400</v>
      </c>
      <c r="I44" s="91">
        <v>43146</v>
      </c>
    </row>
    <row r="45" spans="1:9" s="69" customFormat="1" ht="40.5" customHeight="1" x14ac:dyDescent="0.2">
      <c r="A45" s="89" t="s">
        <v>9</v>
      </c>
      <c r="B45" s="89" t="s">
        <v>191</v>
      </c>
      <c r="C45" s="89" t="s">
        <v>131</v>
      </c>
      <c r="D45" s="89" t="s">
        <v>192</v>
      </c>
      <c r="E45" s="90">
        <v>300</v>
      </c>
      <c r="F45" s="90">
        <f t="shared" si="0"/>
        <v>300</v>
      </c>
      <c r="G45" s="90">
        <v>560</v>
      </c>
      <c r="H45" s="90">
        <f t="shared" ref="H45:H56" si="7">+F45+G45</f>
        <v>860</v>
      </c>
      <c r="I45" s="95">
        <v>43147</v>
      </c>
    </row>
    <row r="46" spans="1:9" s="69" customFormat="1" ht="28.5" customHeight="1" x14ac:dyDescent="0.2">
      <c r="A46" s="89" t="s">
        <v>146</v>
      </c>
      <c r="B46" s="89" t="s">
        <v>195</v>
      </c>
      <c r="C46" s="89" t="s">
        <v>193</v>
      </c>
      <c r="D46" s="89" t="s">
        <v>194</v>
      </c>
      <c r="E46" s="90">
        <v>400</v>
      </c>
      <c r="F46" s="90">
        <f t="shared" si="0"/>
        <v>400</v>
      </c>
      <c r="G46" s="90">
        <v>0</v>
      </c>
      <c r="H46" s="90">
        <f t="shared" si="7"/>
        <v>400</v>
      </c>
      <c r="I46" s="95">
        <v>43147</v>
      </c>
    </row>
    <row r="47" spans="1:9" s="69" customFormat="1" ht="26.25" customHeight="1" x14ac:dyDescent="0.2">
      <c r="A47" s="89" t="s">
        <v>146</v>
      </c>
      <c r="B47" s="89" t="s">
        <v>196</v>
      </c>
      <c r="C47" s="89" t="s">
        <v>131</v>
      </c>
      <c r="D47" s="89" t="s">
        <v>194</v>
      </c>
      <c r="E47" s="90">
        <v>300</v>
      </c>
      <c r="F47" s="90">
        <f t="shared" si="0"/>
        <v>300</v>
      </c>
      <c r="G47" s="90">
        <v>0</v>
      </c>
      <c r="H47" s="90">
        <f t="shared" si="7"/>
        <v>300</v>
      </c>
      <c r="I47" s="95">
        <v>43147</v>
      </c>
    </row>
    <row r="48" spans="1:9" s="69" customFormat="1" ht="38.25" x14ac:dyDescent="0.2">
      <c r="A48" s="89" t="s">
        <v>10</v>
      </c>
      <c r="B48" s="89" t="s">
        <v>197</v>
      </c>
      <c r="C48" s="89" t="s">
        <v>198</v>
      </c>
      <c r="D48" s="89" t="s">
        <v>192</v>
      </c>
      <c r="E48" s="90">
        <v>400</v>
      </c>
      <c r="F48" s="90">
        <f t="shared" si="0"/>
        <v>400</v>
      </c>
      <c r="G48" s="90">
        <v>0</v>
      </c>
      <c r="H48" s="90">
        <f t="shared" si="7"/>
        <v>400</v>
      </c>
      <c r="I48" s="95">
        <v>43147</v>
      </c>
    </row>
    <row r="49" spans="1:9" s="69" customFormat="1" ht="38.25" x14ac:dyDescent="0.2">
      <c r="A49" s="89" t="s">
        <v>10</v>
      </c>
      <c r="B49" s="89" t="s">
        <v>112</v>
      </c>
      <c r="C49" s="89" t="s">
        <v>113</v>
      </c>
      <c r="D49" s="89" t="s">
        <v>192</v>
      </c>
      <c r="E49" s="90">
        <v>400</v>
      </c>
      <c r="F49" s="90">
        <f t="shared" si="0"/>
        <v>400</v>
      </c>
      <c r="G49" s="90">
        <f>1266+192</f>
        <v>1458</v>
      </c>
      <c r="H49" s="90">
        <f t="shared" si="7"/>
        <v>1858</v>
      </c>
      <c r="I49" s="95">
        <v>43147</v>
      </c>
    </row>
    <row r="50" spans="1:9" s="69" customFormat="1" ht="25.5" x14ac:dyDescent="0.2">
      <c r="A50" s="89" t="s">
        <v>161</v>
      </c>
      <c r="B50" s="89" t="s">
        <v>199</v>
      </c>
      <c r="C50" s="89" t="s">
        <v>131</v>
      </c>
      <c r="D50" s="89" t="s">
        <v>200</v>
      </c>
      <c r="E50" s="90">
        <v>700</v>
      </c>
      <c r="F50" s="90">
        <f t="shared" si="0"/>
        <v>700</v>
      </c>
      <c r="G50" s="90">
        <v>1794</v>
      </c>
      <c r="H50" s="90">
        <f t="shared" si="7"/>
        <v>2494</v>
      </c>
      <c r="I50" s="95">
        <v>43146</v>
      </c>
    </row>
    <row r="51" spans="1:9" s="69" customFormat="1" ht="25.5" x14ac:dyDescent="0.2">
      <c r="A51" s="89" t="s">
        <v>161</v>
      </c>
      <c r="B51" s="89" t="s">
        <v>201</v>
      </c>
      <c r="C51" s="89" t="s">
        <v>111</v>
      </c>
      <c r="D51" s="89" t="s">
        <v>200</v>
      </c>
      <c r="E51" s="90">
        <v>850</v>
      </c>
      <c r="F51" s="90">
        <f t="shared" si="0"/>
        <v>850</v>
      </c>
      <c r="G51" s="90">
        <v>1794</v>
      </c>
      <c r="H51" s="90">
        <f t="shared" si="7"/>
        <v>2644</v>
      </c>
      <c r="I51" s="95">
        <v>43146</v>
      </c>
    </row>
    <row r="52" spans="1:9" s="69" customFormat="1" ht="63" customHeight="1" x14ac:dyDescent="0.2">
      <c r="A52" s="89" t="s">
        <v>34</v>
      </c>
      <c r="B52" s="89" t="s">
        <v>202</v>
      </c>
      <c r="C52" s="89" t="s">
        <v>111</v>
      </c>
      <c r="D52" s="89" t="s">
        <v>203</v>
      </c>
      <c r="E52" s="90">
        <v>1100</v>
      </c>
      <c r="F52" s="90">
        <f t="shared" si="0"/>
        <v>1100</v>
      </c>
      <c r="G52" s="90">
        <f>1720+198</f>
        <v>1918</v>
      </c>
      <c r="H52" s="90">
        <f t="shared" si="7"/>
        <v>3018</v>
      </c>
      <c r="I52" s="95">
        <v>43146</v>
      </c>
    </row>
    <row r="53" spans="1:9" s="69" customFormat="1" ht="63.75" customHeight="1" x14ac:dyDescent="0.2">
      <c r="A53" s="89" t="s">
        <v>34</v>
      </c>
      <c r="B53" s="89" t="s">
        <v>204</v>
      </c>
      <c r="C53" s="89" t="s">
        <v>108</v>
      </c>
      <c r="D53" s="89" t="s">
        <v>203</v>
      </c>
      <c r="E53" s="90">
        <v>850</v>
      </c>
      <c r="F53" s="90">
        <f t="shared" si="0"/>
        <v>850</v>
      </c>
      <c r="G53" s="90">
        <v>0</v>
      </c>
      <c r="H53" s="90">
        <f t="shared" si="7"/>
        <v>850</v>
      </c>
      <c r="I53" s="95">
        <v>43146</v>
      </c>
    </row>
    <row r="54" spans="1:9" s="69" customFormat="1" ht="25.5" x14ac:dyDescent="0.2">
      <c r="A54" s="89" t="s">
        <v>27</v>
      </c>
      <c r="B54" s="89" t="s">
        <v>205</v>
      </c>
      <c r="C54" s="89" t="s">
        <v>113</v>
      </c>
      <c r="D54" s="89" t="s">
        <v>206</v>
      </c>
      <c r="E54" s="90">
        <v>400</v>
      </c>
      <c r="F54" s="90">
        <f t="shared" si="0"/>
        <v>400</v>
      </c>
      <c r="G54" s="90">
        <f>1360+158</f>
        <v>1518</v>
      </c>
      <c r="H54" s="90">
        <f t="shared" si="7"/>
        <v>1918</v>
      </c>
      <c r="I54" s="95">
        <v>43147</v>
      </c>
    </row>
    <row r="55" spans="1:9" s="69" customFormat="1" ht="25.5" x14ac:dyDescent="0.2">
      <c r="A55" s="89" t="s">
        <v>27</v>
      </c>
      <c r="B55" s="89" t="s">
        <v>207</v>
      </c>
      <c r="C55" s="89" t="s">
        <v>208</v>
      </c>
      <c r="D55" s="89" t="s">
        <v>206</v>
      </c>
      <c r="E55" s="90">
        <v>300</v>
      </c>
      <c r="F55" s="90">
        <f t="shared" si="0"/>
        <v>300</v>
      </c>
      <c r="G55" s="90">
        <v>0</v>
      </c>
      <c r="H55" s="90">
        <f t="shared" si="7"/>
        <v>300</v>
      </c>
      <c r="I55" s="95">
        <v>43147</v>
      </c>
    </row>
    <row r="56" spans="1:9" s="69" customFormat="1" ht="30.75" customHeight="1" x14ac:dyDescent="0.2">
      <c r="A56" s="89" t="s">
        <v>117</v>
      </c>
      <c r="B56" s="89" t="s">
        <v>209</v>
      </c>
      <c r="C56" s="89" t="s">
        <v>210</v>
      </c>
      <c r="D56" s="89" t="s">
        <v>211</v>
      </c>
      <c r="E56" s="90">
        <v>300</v>
      </c>
      <c r="F56" s="90">
        <f t="shared" si="0"/>
        <v>300</v>
      </c>
      <c r="G56" s="90">
        <f>623+200</f>
        <v>823</v>
      </c>
      <c r="H56" s="90">
        <f t="shared" si="7"/>
        <v>1123</v>
      </c>
      <c r="I56" s="95">
        <v>43147</v>
      </c>
    </row>
    <row r="57" spans="1:9" s="69" customFormat="1" x14ac:dyDescent="0.2">
      <c r="A57" s="68"/>
      <c r="B57" s="81"/>
      <c r="C57" s="68"/>
      <c r="D57" s="68"/>
      <c r="E57" s="82"/>
      <c r="F57" s="68"/>
      <c r="G57" s="68"/>
      <c r="H57" s="68"/>
      <c r="I57" s="83"/>
    </row>
    <row r="58" spans="1:9" s="69" customFormat="1" x14ac:dyDescent="0.2">
      <c r="A58" s="68"/>
      <c r="B58" s="81"/>
      <c r="C58" s="68"/>
      <c r="D58" s="68"/>
      <c r="E58" s="82"/>
      <c r="F58" s="68"/>
      <c r="G58" s="68"/>
      <c r="H58" s="68"/>
      <c r="I58" s="83"/>
    </row>
    <row r="59" spans="1:9" s="69" customFormat="1" x14ac:dyDescent="0.2">
      <c r="A59" s="68"/>
      <c r="B59" s="81"/>
      <c r="C59" s="68"/>
      <c r="D59" s="68"/>
      <c r="E59" s="82"/>
      <c r="F59" s="68"/>
      <c r="G59" s="68"/>
      <c r="H59" s="68"/>
      <c r="I59" s="83"/>
    </row>
    <row r="60" spans="1:9" s="69" customFormat="1" x14ac:dyDescent="0.2">
      <c r="A60" s="68"/>
      <c r="B60" s="81"/>
      <c r="C60" s="68"/>
      <c r="D60" s="68"/>
      <c r="E60" s="82"/>
      <c r="F60" s="68"/>
      <c r="G60" s="68"/>
      <c r="H60" s="68"/>
      <c r="I60" s="83"/>
    </row>
    <row r="61" spans="1:9" s="69" customFormat="1" x14ac:dyDescent="0.2">
      <c r="A61" s="68"/>
      <c r="B61" s="81"/>
      <c r="C61" s="68"/>
      <c r="D61" s="68"/>
      <c r="E61" s="82"/>
      <c r="F61" s="68"/>
      <c r="G61" s="68"/>
      <c r="H61" s="68"/>
      <c r="I61" s="83"/>
    </row>
    <row r="62" spans="1:9" s="69" customFormat="1" x14ac:dyDescent="0.2">
      <c r="A62" s="68"/>
      <c r="B62" s="81"/>
      <c r="C62" s="68"/>
      <c r="D62" s="68"/>
      <c r="E62" s="82"/>
      <c r="F62" s="68"/>
      <c r="G62" s="68"/>
      <c r="H62" s="68"/>
      <c r="I62" s="83"/>
    </row>
    <row r="63" spans="1:9" s="69" customFormat="1" x14ac:dyDescent="0.2">
      <c r="A63" s="68"/>
      <c r="B63" s="81"/>
      <c r="C63" s="68"/>
      <c r="D63" s="68"/>
      <c r="E63" s="82"/>
      <c r="F63" s="68"/>
      <c r="G63" s="68"/>
      <c r="H63" s="68"/>
      <c r="I63" s="83"/>
    </row>
    <row r="64" spans="1:9" s="69" customFormat="1" x14ac:dyDescent="0.2">
      <c r="A64" s="68"/>
      <c r="B64" s="81"/>
      <c r="C64" s="68"/>
      <c r="D64" s="68"/>
      <c r="E64" s="82"/>
      <c r="F64" s="68"/>
      <c r="G64" s="68"/>
      <c r="H64" s="68"/>
      <c r="I64" s="83"/>
    </row>
    <row r="65" spans="1:9" s="69" customFormat="1" x14ac:dyDescent="0.2">
      <c r="A65" s="68"/>
      <c r="B65" s="81"/>
      <c r="C65" s="68"/>
      <c r="D65" s="68"/>
      <c r="E65" s="82"/>
      <c r="F65" s="68"/>
      <c r="G65" s="68"/>
      <c r="H65" s="68"/>
      <c r="I65" s="83"/>
    </row>
    <row r="66" spans="1:9" s="69" customFormat="1" x14ac:dyDescent="0.2">
      <c r="A66" s="68"/>
      <c r="B66" s="81"/>
      <c r="C66" s="68"/>
      <c r="D66" s="68"/>
      <c r="E66" s="82"/>
      <c r="F66" s="68"/>
      <c r="G66" s="68"/>
      <c r="H66" s="68"/>
      <c r="I66" s="83"/>
    </row>
    <row r="67" spans="1:9" s="69" customFormat="1" x14ac:dyDescent="0.2">
      <c r="A67" s="68"/>
      <c r="B67" s="81"/>
      <c r="C67" s="68"/>
      <c r="D67" s="68"/>
      <c r="E67" s="82"/>
      <c r="F67" s="68"/>
      <c r="G67" s="68"/>
      <c r="H67" s="68"/>
      <c r="I67" s="83"/>
    </row>
    <row r="68" spans="1:9" s="69" customFormat="1" x14ac:dyDescent="0.2">
      <c r="A68" s="68"/>
      <c r="B68" s="81"/>
      <c r="C68" s="68"/>
      <c r="D68" s="68"/>
      <c r="E68" s="82"/>
      <c r="F68" s="68"/>
      <c r="G68" s="68"/>
      <c r="H68" s="68"/>
      <c r="I68" s="83"/>
    </row>
    <row r="69" spans="1:9" s="69" customFormat="1" x14ac:dyDescent="0.2">
      <c r="A69" s="68"/>
      <c r="B69" s="81"/>
      <c r="C69" s="68"/>
      <c r="D69" s="68"/>
      <c r="E69" s="82"/>
      <c r="F69" s="68"/>
      <c r="G69" s="68"/>
      <c r="H69" s="68"/>
      <c r="I69" s="83"/>
    </row>
    <row r="70" spans="1:9" s="69" customFormat="1" x14ac:dyDescent="0.2">
      <c r="A70" s="68"/>
      <c r="B70" s="81"/>
      <c r="C70" s="68"/>
      <c r="D70" s="68"/>
      <c r="E70" s="82"/>
      <c r="F70" s="68"/>
      <c r="G70" s="68"/>
      <c r="H70" s="68"/>
      <c r="I70" s="83"/>
    </row>
    <row r="71" spans="1:9" s="69" customFormat="1" x14ac:dyDescent="0.2">
      <c r="A71" s="68"/>
      <c r="B71" s="81"/>
      <c r="C71" s="68"/>
      <c r="D71" s="68"/>
      <c r="E71" s="82"/>
      <c r="F71" s="68"/>
      <c r="G71" s="68"/>
      <c r="H71" s="68"/>
      <c r="I71" s="83"/>
    </row>
    <row r="72" spans="1:9" s="69" customFormat="1" x14ac:dyDescent="0.2">
      <c r="A72" s="68"/>
      <c r="B72" s="81"/>
      <c r="C72" s="68"/>
      <c r="D72" s="68"/>
      <c r="E72" s="82"/>
      <c r="F72" s="68"/>
      <c r="G72" s="68"/>
      <c r="H72" s="68"/>
      <c r="I72" s="83"/>
    </row>
    <row r="73" spans="1:9" s="69" customFormat="1" x14ac:dyDescent="0.2">
      <c r="A73" s="68"/>
      <c r="B73" s="81"/>
      <c r="C73" s="68"/>
      <c r="D73" s="68"/>
      <c r="E73" s="82"/>
      <c r="F73" s="68"/>
      <c r="G73" s="68"/>
      <c r="H73" s="68"/>
      <c r="I73" s="83"/>
    </row>
    <row r="74" spans="1:9" s="69" customFormat="1" x14ac:dyDescent="0.2">
      <c r="A74" s="68"/>
      <c r="B74" s="81"/>
      <c r="C74" s="68"/>
      <c r="D74" s="68"/>
      <c r="E74" s="82"/>
      <c r="F74" s="68"/>
      <c r="G74" s="68"/>
      <c r="H74" s="68"/>
      <c r="I74" s="83"/>
    </row>
    <row r="75" spans="1:9" s="69" customFormat="1" x14ac:dyDescent="0.2">
      <c r="A75" s="68"/>
      <c r="B75" s="81"/>
      <c r="C75" s="68"/>
      <c r="D75" s="68"/>
      <c r="E75" s="82"/>
      <c r="F75" s="68"/>
      <c r="G75" s="68"/>
      <c r="H75" s="68"/>
      <c r="I75" s="83"/>
    </row>
    <row r="76" spans="1:9" s="69" customFormat="1" x14ac:dyDescent="0.2">
      <c r="A76" s="68"/>
      <c r="B76" s="81"/>
      <c r="C76" s="68"/>
      <c r="D76" s="68"/>
      <c r="E76" s="82"/>
      <c r="F76" s="68"/>
      <c r="G76" s="68"/>
      <c r="H76" s="68"/>
      <c r="I76" s="83"/>
    </row>
    <row r="77" spans="1:9" s="69" customFormat="1" x14ac:dyDescent="0.2">
      <c r="A77" s="68"/>
      <c r="B77" s="81"/>
      <c r="C77" s="68"/>
      <c r="D77" s="68"/>
      <c r="E77" s="82"/>
      <c r="F77" s="68"/>
      <c r="G77" s="68"/>
      <c r="H77" s="68"/>
      <c r="I77" s="83"/>
    </row>
    <row r="78" spans="1:9" s="69" customFormat="1" x14ac:dyDescent="0.2">
      <c r="A78" s="68"/>
      <c r="B78" s="81"/>
      <c r="C78" s="68"/>
      <c r="D78" s="68"/>
      <c r="E78" s="82"/>
      <c r="F78" s="68"/>
      <c r="G78" s="68"/>
      <c r="H78" s="68"/>
      <c r="I78" s="83"/>
    </row>
    <row r="79" spans="1:9" s="69" customFormat="1" x14ac:dyDescent="0.2">
      <c r="A79" s="68"/>
      <c r="B79" s="81"/>
      <c r="C79" s="68"/>
      <c r="D79" s="68"/>
      <c r="E79" s="82"/>
      <c r="F79" s="68"/>
      <c r="G79" s="68"/>
      <c r="H79" s="68"/>
      <c r="I79" s="83"/>
    </row>
    <row r="80" spans="1:9" s="69" customFormat="1" x14ac:dyDescent="0.2">
      <c r="A80" s="68"/>
      <c r="B80" s="81"/>
      <c r="C80" s="68"/>
      <c r="D80" s="68"/>
      <c r="E80" s="82"/>
      <c r="F80" s="68"/>
      <c r="G80" s="68"/>
      <c r="H80" s="68"/>
      <c r="I80" s="83"/>
    </row>
    <row r="81" spans="1:9" s="69" customFormat="1" x14ac:dyDescent="0.2">
      <c r="A81" s="68"/>
      <c r="B81" s="81"/>
      <c r="C81" s="68"/>
      <c r="D81" s="68"/>
      <c r="E81" s="82"/>
      <c r="F81" s="68"/>
      <c r="G81" s="68"/>
      <c r="H81" s="68"/>
      <c r="I81" s="83"/>
    </row>
    <row r="82" spans="1:9" s="69" customFormat="1" x14ac:dyDescent="0.2">
      <c r="A82" s="68"/>
      <c r="B82" s="81"/>
      <c r="C82" s="68"/>
      <c r="D82" s="68"/>
      <c r="E82" s="82"/>
      <c r="F82" s="68"/>
      <c r="G82" s="68"/>
      <c r="H82" s="68"/>
      <c r="I82" s="83"/>
    </row>
    <row r="83" spans="1:9" s="69" customFormat="1" x14ac:dyDescent="0.2">
      <c r="A83" s="68"/>
      <c r="B83" s="81"/>
      <c r="C83" s="68"/>
      <c r="D83" s="68"/>
      <c r="E83" s="82"/>
      <c r="F83" s="68"/>
      <c r="G83" s="68"/>
      <c r="H83" s="68"/>
      <c r="I83" s="83"/>
    </row>
    <row r="84" spans="1:9" s="69" customFormat="1" x14ac:dyDescent="0.2">
      <c r="A84" s="68"/>
      <c r="B84" s="81"/>
      <c r="C84" s="68"/>
      <c r="D84" s="68"/>
      <c r="E84" s="82"/>
      <c r="F84" s="68"/>
      <c r="G84" s="68"/>
      <c r="H84" s="68"/>
      <c r="I84" s="83"/>
    </row>
    <row r="85" spans="1:9" s="69" customFormat="1" x14ac:dyDescent="0.2">
      <c r="A85" s="68"/>
      <c r="B85" s="81"/>
      <c r="C85" s="68"/>
      <c r="D85" s="68"/>
      <c r="E85" s="82"/>
      <c r="F85" s="68"/>
      <c r="G85" s="68"/>
      <c r="H85" s="68"/>
      <c r="I85" s="83"/>
    </row>
    <row r="86" spans="1:9" s="69" customFormat="1" x14ac:dyDescent="0.2">
      <c r="A86" s="68"/>
      <c r="B86" s="81"/>
      <c r="C86" s="68"/>
      <c r="D86" s="68"/>
      <c r="E86" s="82"/>
      <c r="F86" s="68"/>
      <c r="G86" s="68"/>
      <c r="H86" s="68"/>
      <c r="I86" s="83"/>
    </row>
    <row r="87" spans="1:9" s="69" customFormat="1" x14ac:dyDescent="0.2">
      <c r="A87" s="68"/>
      <c r="B87" s="81"/>
      <c r="C87" s="68"/>
      <c r="D87" s="68"/>
      <c r="E87" s="82"/>
      <c r="F87" s="68"/>
      <c r="G87" s="68"/>
      <c r="H87" s="68"/>
      <c r="I87" s="83"/>
    </row>
    <row r="88" spans="1:9" s="69" customFormat="1" x14ac:dyDescent="0.2">
      <c r="A88" s="68"/>
      <c r="B88" s="81"/>
      <c r="C88" s="68"/>
      <c r="D88" s="68"/>
      <c r="E88" s="82"/>
      <c r="F88" s="68"/>
      <c r="G88" s="68"/>
      <c r="H88" s="68"/>
      <c r="I88" s="83"/>
    </row>
    <row r="89" spans="1:9" s="69" customFormat="1" x14ac:dyDescent="0.2">
      <c r="A89" s="68"/>
      <c r="B89" s="81"/>
      <c r="C89" s="68"/>
      <c r="D89" s="68"/>
      <c r="E89" s="82"/>
      <c r="F89" s="68"/>
      <c r="G89" s="68"/>
      <c r="H89" s="68"/>
      <c r="I89" s="83"/>
    </row>
    <row r="90" spans="1:9" s="69" customFormat="1" x14ac:dyDescent="0.2">
      <c r="A90" s="68"/>
      <c r="B90" s="81"/>
      <c r="C90" s="68"/>
      <c r="D90" s="68"/>
      <c r="E90" s="82"/>
      <c r="F90" s="68"/>
      <c r="G90" s="68"/>
      <c r="H90" s="68"/>
      <c r="I90" s="83"/>
    </row>
    <row r="91" spans="1:9" s="69" customFormat="1" x14ac:dyDescent="0.2">
      <c r="A91" s="68"/>
      <c r="B91" s="81"/>
      <c r="C91" s="68"/>
      <c r="D91" s="68"/>
      <c r="E91" s="82"/>
      <c r="F91" s="68"/>
      <c r="G91" s="68"/>
      <c r="H91" s="68"/>
      <c r="I91" s="83"/>
    </row>
    <row r="92" spans="1:9" s="69" customFormat="1" x14ac:dyDescent="0.2">
      <c r="A92" s="68"/>
      <c r="B92" s="81"/>
      <c r="C92" s="68"/>
      <c r="D92" s="68"/>
      <c r="E92" s="82"/>
      <c r="F92" s="68"/>
      <c r="G92" s="68"/>
      <c r="H92" s="68"/>
      <c r="I92" s="83"/>
    </row>
    <row r="93" spans="1:9" s="69" customFormat="1" x14ac:dyDescent="0.2">
      <c r="A93" s="68"/>
      <c r="B93" s="81"/>
      <c r="C93" s="68"/>
      <c r="D93" s="68"/>
      <c r="E93" s="82"/>
      <c r="F93" s="68"/>
      <c r="G93" s="68"/>
      <c r="H93" s="68"/>
      <c r="I93" s="83"/>
    </row>
    <row r="94" spans="1:9" s="69" customFormat="1" x14ac:dyDescent="0.2">
      <c r="A94" s="68"/>
      <c r="B94" s="81"/>
      <c r="C94" s="68"/>
      <c r="D94" s="68"/>
      <c r="E94" s="82"/>
      <c r="F94" s="68"/>
      <c r="G94" s="68"/>
      <c r="H94" s="68"/>
      <c r="I94" s="83"/>
    </row>
    <row r="95" spans="1:9" s="69" customFormat="1" x14ac:dyDescent="0.2">
      <c r="A95" s="68"/>
      <c r="B95" s="81"/>
      <c r="C95" s="68"/>
      <c r="D95" s="68"/>
      <c r="E95" s="82"/>
      <c r="F95" s="68"/>
      <c r="G95" s="68"/>
      <c r="H95" s="68"/>
      <c r="I95" s="83"/>
    </row>
    <row r="96" spans="1:9" s="69" customFormat="1" x14ac:dyDescent="0.2">
      <c r="A96" s="68"/>
      <c r="B96" s="81"/>
      <c r="C96" s="68"/>
      <c r="D96" s="68"/>
      <c r="E96" s="82"/>
      <c r="F96" s="68"/>
      <c r="G96" s="68"/>
      <c r="H96" s="68"/>
      <c r="I96" s="83"/>
    </row>
    <row r="97" spans="1:9" s="69" customFormat="1" x14ac:dyDescent="0.2">
      <c r="A97" s="68"/>
      <c r="B97" s="81"/>
      <c r="C97" s="68"/>
      <c r="D97" s="68"/>
      <c r="E97" s="82"/>
      <c r="F97" s="68"/>
      <c r="G97" s="68"/>
      <c r="H97" s="68"/>
      <c r="I97" s="83"/>
    </row>
    <row r="98" spans="1:9" s="69" customFormat="1" x14ac:dyDescent="0.2">
      <c r="A98" s="68"/>
      <c r="B98" s="81"/>
      <c r="C98" s="68"/>
      <c r="D98" s="68"/>
      <c r="E98" s="82"/>
      <c r="F98" s="68"/>
      <c r="G98" s="68"/>
      <c r="H98" s="68"/>
      <c r="I98" s="83"/>
    </row>
    <row r="99" spans="1:9" s="69" customFormat="1" x14ac:dyDescent="0.2">
      <c r="A99" s="68"/>
      <c r="B99" s="81"/>
      <c r="C99" s="68"/>
      <c r="D99" s="68"/>
      <c r="E99" s="82"/>
      <c r="F99" s="68"/>
      <c r="G99" s="68"/>
      <c r="H99" s="68"/>
      <c r="I99" s="83"/>
    </row>
    <row r="100" spans="1:9" s="69" customFormat="1" x14ac:dyDescent="0.2">
      <c r="A100" s="68"/>
      <c r="B100" s="81"/>
      <c r="C100" s="68"/>
      <c r="D100" s="68"/>
      <c r="E100" s="82"/>
      <c r="F100" s="68"/>
      <c r="G100" s="68"/>
      <c r="H100" s="68"/>
      <c r="I100" s="83"/>
    </row>
    <row r="101" spans="1:9" s="69" customFormat="1" x14ac:dyDescent="0.2">
      <c r="A101" s="68"/>
      <c r="B101" s="81"/>
      <c r="C101" s="68"/>
      <c r="D101" s="68"/>
      <c r="E101" s="82"/>
      <c r="F101" s="68"/>
      <c r="G101" s="68"/>
      <c r="H101" s="68"/>
      <c r="I101" s="83"/>
    </row>
    <row r="102" spans="1:9" s="69" customFormat="1" x14ac:dyDescent="0.2">
      <c r="A102" s="68"/>
      <c r="B102" s="81"/>
      <c r="C102" s="68"/>
      <c r="D102" s="68"/>
      <c r="E102" s="82"/>
      <c r="F102" s="68"/>
      <c r="G102" s="68"/>
      <c r="H102" s="68"/>
      <c r="I102" s="83"/>
    </row>
    <row r="103" spans="1:9" s="69" customFormat="1" x14ac:dyDescent="0.2">
      <c r="A103" s="68"/>
      <c r="B103" s="81"/>
      <c r="C103" s="68"/>
      <c r="D103" s="68"/>
      <c r="E103" s="82"/>
      <c r="F103" s="68"/>
      <c r="G103" s="68"/>
      <c r="H103" s="68"/>
      <c r="I103" s="83"/>
    </row>
    <row r="104" spans="1:9" s="69" customFormat="1" x14ac:dyDescent="0.2">
      <c r="A104" s="68"/>
      <c r="B104" s="81"/>
      <c r="C104" s="68"/>
      <c r="D104" s="68"/>
      <c r="E104" s="82"/>
      <c r="F104" s="68"/>
      <c r="G104" s="68"/>
      <c r="H104" s="68"/>
      <c r="I104" s="83"/>
    </row>
    <row r="105" spans="1:9" s="69" customFormat="1" x14ac:dyDescent="0.2">
      <c r="A105" s="68"/>
      <c r="B105" s="81"/>
      <c r="C105" s="68"/>
      <c r="D105" s="68"/>
      <c r="E105" s="82"/>
      <c r="F105" s="68"/>
      <c r="G105" s="68"/>
      <c r="H105" s="68"/>
      <c r="I105" s="83"/>
    </row>
    <row r="106" spans="1:9" s="69" customFormat="1" x14ac:dyDescent="0.2">
      <c r="A106" s="68"/>
      <c r="B106" s="81"/>
      <c r="C106" s="68"/>
      <c r="D106" s="68"/>
      <c r="E106" s="82"/>
      <c r="F106" s="68"/>
      <c r="G106" s="68"/>
      <c r="H106" s="68"/>
      <c r="I106" s="83"/>
    </row>
    <row r="107" spans="1:9" s="69" customFormat="1" x14ac:dyDescent="0.2">
      <c r="A107" s="68"/>
      <c r="B107" s="81"/>
      <c r="C107" s="68"/>
      <c r="D107" s="68"/>
      <c r="E107" s="82"/>
      <c r="F107" s="68"/>
      <c r="G107" s="68"/>
      <c r="H107" s="68"/>
      <c r="I107" s="83"/>
    </row>
    <row r="108" spans="1:9" s="69" customFormat="1" x14ac:dyDescent="0.2">
      <c r="A108" s="68"/>
      <c r="B108" s="81"/>
      <c r="C108" s="68"/>
      <c r="D108" s="68"/>
      <c r="E108" s="82"/>
      <c r="F108" s="68"/>
      <c r="G108" s="68"/>
      <c r="H108" s="68"/>
      <c r="I108" s="83"/>
    </row>
    <row r="109" spans="1:9" s="69" customFormat="1" x14ac:dyDescent="0.2">
      <c r="A109" s="68"/>
      <c r="B109" s="81"/>
      <c r="C109" s="68"/>
      <c r="D109" s="68"/>
      <c r="E109" s="82"/>
      <c r="F109" s="68"/>
      <c r="G109" s="68"/>
      <c r="H109" s="68"/>
      <c r="I109" s="83"/>
    </row>
    <row r="110" spans="1:9" s="69" customFormat="1" x14ac:dyDescent="0.2">
      <c r="A110" s="68"/>
      <c r="B110" s="81"/>
      <c r="C110" s="68"/>
      <c r="D110" s="68"/>
      <c r="E110" s="82"/>
      <c r="F110" s="68"/>
      <c r="G110" s="68"/>
      <c r="H110" s="68"/>
      <c r="I110" s="83"/>
    </row>
    <row r="111" spans="1:9" s="69" customFormat="1" x14ac:dyDescent="0.2">
      <c r="A111" s="68"/>
      <c r="B111" s="81"/>
      <c r="C111" s="68"/>
      <c r="D111" s="68"/>
      <c r="E111" s="82"/>
      <c r="F111" s="68"/>
      <c r="G111" s="68"/>
      <c r="H111" s="68"/>
      <c r="I111" s="83"/>
    </row>
    <row r="112" spans="1:9" s="69" customFormat="1" x14ac:dyDescent="0.2">
      <c r="A112" s="68"/>
      <c r="B112" s="81"/>
      <c r="C112" s="68"/>
      <c r="D112" s="68"/>
      <c r="E112" s="82"/>
      <c r="F112" s="68"/>
      <c r="G112" s="68"/>
      <c r="H112" s="68"/>
      <c r="I112" s="83"/>
    </row>
    <row r="113" spans="1:9" s="69" customFormat="1" x14ac:dyDescent="0.2">
      <c r="A113" s="68"/>
      <c r="B113" s="81"/>
      <c r="C113" s="68"/>
      <c r="D113" s="68"/>
      <c r="E113" s="82"/>
      <c r="F113" s="68"/>
      <c r="G113" s="68"/>
      <c r="H113" s="68"/>
      <c r="I113" s="83"/>
    </row>
    <row r="114" spans="1:9" s="69" customFormat="1" x14ac:dyDescent="0.2">
      <c r="A114" s="68"/>
      <c r="B114" s="81"/>
      <c r="C114" s="68"/>
      <c r="D114" s="68"/>
      <c r="E114" s="82"/>
      <c r="F114" s="68"/>
      <c r="G114" s="68"/>
      <c r="H114" s="68"/>
      <c r="I114" s="83"/>
    </row>
    <row r="115" spans="1:9" s="69" customFormat="1" x14ac:dyDescent="0.2">
      <c r="A115" s="68"/>
      <c r="B115" s="81"/>
      <c r="C115" s="68"/>
      <c r="D115" s="68"/>
      <c r="E115" s="82"/>
      <c r="F115" s="68"/>
      <c r="G115" s="68"/>
      <c r="H115" s="68"/>
      <c r="I115" s="83"/>
    </row>
    <row r="116" spans="1:9" s="69" customFormat="1" x14ac:dyDescent="0.2">
      <c r="A116" s="68"/>
      <c r="B116" s="81"/>
      <c r="C116" s="68"/>
      <c r="D116" s="68"/>
      <c r="E116" s="82"/>
      <c r="F116" s="68"/>
      <c r="G116" s="68"/>
      <c r="H116" s="68"/>
      <c r="I116" s="83"/>
    </row>
    <row r="117" spans="1:9" s="69" customFormat="1" x14ac:dyDescent="0.2">
      <c r="A117" s="68"/>
      <c r="B117" s="81"/>
      <c r="C117" s="68"/>
      <c r="D117" s="68"/>
      <c r="E117" s="82"/>
      <c r="F117" s="68"/>
      <c r="G117" s="68"/>
      <c r="H117" s="68"/>
      <c r="I117" s="83"/>
    </row>
    <row r="118" spans="1:9" s="69" customFormat="1" x14ac:dyDescent="0.2">
      <c r="A118" s="68"/>
      <c r="B118" s="81"/>
      <c r="C118" s="68"/>
      <c r="D118" s="68"/>
      <c r="E118" s="82"/>
      <c r="F118" s="68"/>
      <c r="G118" s="68"/>
      <c r="H118" s="68"/>
      <c r="I118" s="83"/>
    </row>
    <row r="119" spans="1:9" s="69" customFormat="1" x14ac:dyDescent="0.2">
      <c r="A119" s="68"/>
      <c r="B119" s="81"/>
      <c r="C119" s="68"/>
      <c r="D119" s="68"/>
      <c r="E119" s="82"/>
      <c r="F119" s="68"/>
      <c r="G119" s="68"/>
      <c r="H119" s="68"/>
      <c r="I119" s="83"/>
    </row>
    <row r="120" spans="1:9" s="69" customFormat="1" x14ac:dyDescent="0.2">
      <c r="A120" s="68"/>
      <c r="B120" s="81"/>
      <c r="C120" s="68"/>
      <c r="D120" s="68"/>
      <c r="E120" s="82"/>
      <c r="F120" s="68"/>
      <c r="G120" s="68"/>
      <c r="H120" s="68"/>
      <c r="I120" s="83"/>
    </row>
    <row r="121" spans="1:9" s="69" customFormat="1" x14ac:dyDescent="0.2">
      <c r="A121" s="68"/>
      <c r="B121" s="81"/>
      <c r="C121" s="68"/>
      <c r="D121" s="68"/>
      <c r="E121" s="82"/>
      <c r="F121" s="68"/>
      <c r="G121" s="68"/>
      <c r="H121" s="68"/>
      <c r="I121" s="83"/>
    </row>
    <row r="122" spans="1:9" s="69" customFormat="1" x14ac:dyDescent="0.2">
      <c r="A122" s="68"/>
      <c r="B122" s="81"/>
      <c r="C122" s="68"/>
      <c r="D122" s="68"/>
      <c r="E122" s="82"/>
      <c r="F122" s="68"/>
      <c r="G122" s="68"/>
      <c r="H122" s="68"/>
      <c r="I122" s="83"/>
    </row>
    <row r="123" spans="1:9" s="69" customFormat="1" x14ac:dyDescent="0.2">
      <c r="A123" s="68"/>
      <c r="B123" s="81"/>
      <c r="C123" s="68"/>
      <c r="D123" s="68"/>
      <c r="E123" s="82"/>
      <c r="F123" s="68"/>
      <c r="G123" s="68"/>
      <c r="H123" s="68"/>
      <c r="I123" s="83"/>
    </row>
    <row r="124" spans="1:9" s="69" customFormat="1" x14ac:dyDescent="0.2">
      <c r="A124" s="68"/>
      <c r="B124" s="81"/>
      <c r="C124" s="68"/>
      <c r="D124" s="68"/>
      <c r="E124" s="82"/>
      <c r="F124" s="68"/>
      <c r="G124" s="68"/>
      <c r="H124" s="68"/>
      <c r="I124" s="83"/>
    </row>
    <row r="125" spans="1:9" s="69" customFormat="1" x14ac:dyDescent="0.2">
      <c r="A125" s="68"/>
      <c r="B125" s="81"/>
      <c r="C125" s="68"/>
      <c r="D125" s="68"/>
      <c r="E125" s="82"/>
      <c r="F125" s="68"/>
      <c r="G125" s="68"/>
      <c r="H125" s="68"/>
      <c r="I125" s="83"/>
    </row>
    <row r="126" spans="1:9" s="69" customFormat="1" x14ac:dyDescent="0.2">
      <c r="A126" s="68"/>
      <c r="B126" s="81"/>
      <c r="C126" s="68"/>
      <c r="D126" s="68"/>
      <c r="E126" s="82"/>
      <c r="F126" s="68"/>
      <c r="G126" s="68"/>
      <c r="H126" s="68"/>
      <c r="I126" s="83"/>
    </row>
    <row r="127" spans="1:9" s="69" customFormat="1" x14ac:dyDescent="0.2">
      <c r="A127" s="68"/>
      <c r="B127" s="81"/>
      <c r="C127" s="68"/>
      <c r="D127" s="68"/>
      <c r="E127" s="82"/>
      <c r="F127" s="68"/>
      <c r="G127" s="68"/>
      <c r="H127" s="68"/>
      <c r="I127" s="83"/>
    </row>
    <row r="128" spans="1:9" s="69" customFormat="1" x14ac:dyDescent="0.2">
      <c r="A128" s="68"/>
      <c r="B128" s="81"/>
      <c r="C128" s="68"/>
      <c r="D128" s="68"/>
      <c r="E128" s="82"/>
      <c r="F128" s="68"/>
      <c r="G128" s="68"/>
      <c r="H128" s="68"/>
      <c r="I128" s="83"/>
    </row>
    <row r="129" spans="1:9" s="69" customFormat="1" x14ac:dyDescent="0.2">
      <c r="A129" s="68"/>
      <c r="B129" s="81"/>
      <c r="C129" s="68"/>
      <c r="D129" s="68"/>
      <c r="E129" s="82"/>
      <c r="F129" s="68"/>
      <c r="G129" s="68"/>
      <c r="H129" s="68"/>
      <c r="I129" s="83"/>
    </row>
    <row r="130" spans="1:9" s="69" customFormat="1" x14ac:dyDescent="0.2">
      <c r="A130" s="68"/>
      <c r="B130" s="81"/>
      <c r="C130" s="68"/>
      <c r="D130" s="68"/>
      <c r="E130" s="82"/>
      <c r="F130" s="68"/>
      <c r="G130" s="68"/>
      <c r="H130" s="68"/>
      <c r="I130" s="83"/>
    </row>
    <row r="131" spans="1:9" s="69" customFormat="1" x14ac:dyDescent="0.2">
      <c r="A131" s="68"/>
      <c r="B131" s="81"/>
      <c r="C131" s="68"/>
      <c r="D131" s="68"/>
      <c r="E131" s="82"/>
      <c r="F131" s="68"/>
      <c r="G131" s="68"/>
      <c r="H131" s="68"/>
      <c r="I131" s="83"/>
    </row>
    <row r="132" spans="1:9" s="69" customFormat="1" x14ac:dyDescent="0.2">
      <c r="A132" s="68"/>
      <c r="B132" s="81"/>
      <c r="C132" s="68"/>
      <c r="D132" s="68"/>
      <c r="E132" s="82"/>
      <c r="F132" s="68"/>
      <c r="G132" s="68"/>
      <c r="H132" s="68"/>
      <c r="I132" s="83"/>
    </row>
  </sheetData>
  <mergeCells count="3">
    <mergeCell ref="B1:H1"/>
    <mergeCell ref="B2:H2"/>
    <mergeCell ref="B3:H3"/>
  </mergeCells>
  <pageMargins left="0.39370078740157483" right="0.31496062992125984" top="0.55118110236220474" bottom="0.55118110236220474" header="0.31496062992125984" footer="0.31496062992125984"/>
  <pageSetup scale="6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84" t="s">
        <v>12</v>
      </c>
      <c r="B1" s="84"/>
      <c r="C1" s="84"/>
      <c r="D1" s="84"/>
      <c r="E1" s="84"/>
      <c r="F1" s="84"/>
      <c r="G1" s="84"/>
      <c r="H1" s="84"/>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VIATICOS  FEBRERO 2018</vt:lpstr>
      <vt:lpstr>DIRECCIÓN GENERAL</vt:lpstr>
      <vt:lpstr>'VIATICOS  FEBRERO 2018'!Área_de_impresión</vt:lpstr>
      <vt:lpstr>'VIATICOS  FEBRERO 2018'!Títulos_a_imprimir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2018-04-10T17:34:08Z</cp:lastPrinted>
  <dcterms:created xsi:type="dcterms:W3CDTF">2012-08-15T19:06:55Z</dcterms:created>
  <dcterms:modified xsi:type="dcterms:W3CDTF">2018-04-10T17:34:38Z</dcterms:modified>
</cp:coreProperties>
</file>