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Formato POA 2016" sheetId="1" r:id="rId1"/>
  </sheets>
  <definedNames>
    <definedName name="_xlnm.Print_Area" localSheetId="0">'Formato POA 2016'!$A$1:$Y$121</definedName>
    <definedName name="_xlnm.Print_Titles" localSheetId="0">'Formato POA 2016'!$3:$4</definedName>
  </definedNames>
  <calcPr fullCalcOnLoad="1"/>
</workbook>
</file>

<file path=xl/sharedStrings.xml><?xml version="1.0" encoding="utf-8"?>
<sst xmlns="http://schemas.openxmlformats.org/spreadsheetml/2006/main" count="243" uniqueCount="137">
  <si>
    <t>Proceso</t>
  </si>
  <si>
    <t>Información Programática</t>
  </si>
  <si>
    <t>Eje Rector</t>
  </si>
  <si>
    <t>Reto</t>
  </si>
  <si>
    <t>Estrategia</t>
  </si>
  <si>
    <t>Prog. Estatal</t>
  </si>
  <si>
    <t>Indicador</t>
  </si>
  <si>
    <t>Descripción</t>
  </si>
  <si>
    <t>Unidad de Medida</t>
  </si>
  <si>
    <t>Programado</t>
  </si>
  <si>
    <t>Alcanzado</t>
  </si>
  <si>
    <t>% Avance Anual</t>
  </si>
  <si>
    <t>Meta Anual</t>
  </si>
  <si>
    <t>I TRIM</t>
  </si>
  <si>
    <t>II TRIM</t>
  </si>
  <si>
    <t>III TRIM</t>
  </si>
  <si>
    <t>IV TRIM</t>
  </si>
  <si>
    <t>Unidad Ejecutora</t>
  </si>
  <si>
    <t>Total de indicadores</t>
  </si>
  <si>
    <t>Unidad Responsable</t>
  </si>
  <si>
    <t>*Frecuencia de medición</t>
  </si>
  <si>
    <t>* En función de la frecuencia de medición se presentará o no la ficha técnica del indicador.</t>
  </si>
  <si>
    <t xml:space="preserve">Trimestre: </t>
  </si>
  <si>
    <t>Total Acumulado</t>
  </si>
  <si>
    <t>Indice de Declaraciones Recibidas</t>
  </si>
  <si>
    <t>Declaración</t>
  </si>
  <si>
    <t>Trimestral</t>
  </si>
  <si>
    <t>Tramitación de Determinación de Responsabilidades</t>
  </si>
  <si>
    <t>Documento</t>
  </si>
  <si>
    <t>Indice de Análisis y Dictamenes de Declaraciones y Situación Patrimonial</t>
  </si>
  <si>
    <t>Porcentaje (Acumulado)</t>
  </si>
  <si>
    <t>Emplazamientos y Notificaciones dentro de los Procedimientos de Responsabilidad Administrativa</t>
  </si>
  <si>
    <t>Cédula</t>
  </si>
  <si>
    <t>Indice de eficiencia del ejercicio del presupuesto</t>
  </si>
  <si>
    <t>Grado de participación de la sociedad en acciones de Gobierno</t>
  </si>
  <si>
    <t>Capacitado</t>
  </si>
  <si>
    <t>Anual</t>
  </si>
  <si>
    <t>Grado de vinculación entre el Estado los Municipios y la Federación</t>
  </si>
  <si>
    <t>Reunión</t>
  </si>
  <si>
    <t>Indice de obras verificadas físcamente</t>
  </si>
  <si>
    <t>Índice de personal capacitado en su competencia</t>
  </si>
  <si>
    <t>Porcentaje de dictámenes de bases y anexos de la licitaciones a realizar</t>
  </si>
  <si>
    <t>Proporción de inconformidades atendidas en el tiempo establecido</t>
  </si>
  <si>
    <t>Porcentaje de inversión auditada</t>
  </si>
  <si>
    <t>Porcentaje</t>
  </si>
  <si>
    <t>Índice de evaluación con indicadores de resultados</t>
  </si>
  <si>
    <t>Supervisión al Cumplimiento Normativo en las reuniones de Órganos de Gobierno</t>
  </si>
  <si>
    <t>Evento</t>
  </si>
  <si>
    <t>Trámites y Servicios evaluados</t>
  </si>
  <si>
    <t>Trámite</t>
  </si>
  <si>
    <t>Estandarización de portales</t>
  </si>
  <si>
    <t>Porcentaje de evaluaciones realizadas</t>
  </si>
  <si>
    <t>Informe</t>
  </si>
  <si>
    <t>Seguimiento realizado a las observaciones determinadas por ISAF</t>
  </si>
  <si>
    <t>Indice de Control y Gestion de Asuntos Recibidos para su Tramite</t>
  </si>
  <si>
    <t>Informe trimestral</t>
  </si>
  <si>
    <t>Resultados de la evaluación de la Satisfaccion del Cliente (usuario)</t>
  </si>
  <si>
    <t>Cumplimiento en el desempeño de los procesos de la SECOG</t>
  </si>
  <si>
    <t>Atención a peticiones ciudadanas</t>
  </si>
  <si>
    <t>Peticiones concluidas</t>
  </si>
  <si>
    <t>Índice de conformidad de los productos y servicios otorgados por la SECOG</t>
  </si>
  <si>
    <t>INTEGRACION DE INVESTIGACIONES PARA DETERMINAR EL FINCAMIENTO DE RESPONSABILIDADES ADMINISTRATIVAS DE SERVIDORES PUBLICOS</t>
  </si>
  <si>
    <t>Solicitud</t>
  </si>
  <si>
    <t>Persona Organizada</t>
  </si>
  <si>
    <t>Grado de participación de servidores públicos del estado en las practicas éticas.</t>
  </si>
  <si>
    <t>Grado de oficinas evaluadas del servicio público</t>
  </si>
  <si>
    <t>oficina evaluada</t>
  </si>
  <si>
    <t>Porcentaje de informes de auditoria recibidos</t>
  </si>
  <si>
    <t>Evaluaciones a Portales de Transparencia</t>
  </si>
  <si>
    <t>Solicitudes de información pública atendidas</t>
  </si>
  <si>
    <t>Indice de obras verificadas documentalmente</t>
  </si>
  <si>
    <t>Atención a consultas en materia jurídica de los Órganos de Control</t>
  </si>
  <si>
    <t>3G0</t>
  </si>
  <si>
    <t>390</t>
  </si>
  <si>
    <t>3F0</t>
  </si>
  <si>
    <t>3D0</t>
  </si>
  <si>
    <t>3B0</t>
  </si>
  <si>
    <t>3E0</t>
  </si>
  <si>
    <t>3J0</t>
  </si>
  <si>
    <t>3C0</t>
  </si>
  <si>
    <t>380</t>
  </si>
  <si>
    <t>3H0</t>
  </si>
  <si>
    <t>3A0</t>
  </si>
  <si>
    <t>Dirección General de Responsabilidades y Situación Patrimonial</t>
  </si>
  <si>
    <t>Gobierno eficiente, innovador, transparente y con sensibilidad social</t>
  </si>
  <si>
    <t>Establecer mecanismos transparentes y públicos del control del gasto que permita identificar las desviación de recursos o posibles actos de corrupción</t>
  </si>
  <si>
    <t>1.1</t>
  </si>
  <si>
    <t>Mejorar la confianza ciudadana en el quehacer gubernamental através de un ejercicio transparente del gasto público</t>
  </si>
  <si>
    <t>Transparencia y rendición de cuentas</t>
  </si>
  <si>
    <t>04V</t>
  </si>
  <si>
    <t>Declaración de situación patrimonial</t>
  </si>
  <si>
    <t>Dirección General de Administración y Control Presupuestal</t>
  </si>
  <si>
    <t>0CY</t>
  </si>
  <si>
    <t>Administración y control de los recursos humanos, financieros y materiales</t>
  </si>
  <si>
    <t>04R</t>
  </si>
  <si>
    <t>Responsabilidades Administrativas</t>
  </si>
  <si>
    <t>Dirección General de Contraloría Social</t>
  </si>
  <si>
    <t>0EM</t>
  </si>
  <si>
    <t>Vinculación entre la sociedad y el gobierno</t>
  </si>
  <si>
    <t>Dirección General de Evaluación y Control de Obra Pública</t>
  </si>
  <si>
    <t>0ER</t>
  </si>
  <si>
    <t>Control y evaluación de la obra pública</t>
  </si>
  <si>
    <t>Impulsar la efectividad del gobierno en el logro de sus objetivos atráves de la racionalización de los recursos, la profesionalización de las y los servidores públicos y la implementación de sistemas de administración automatizada</t>
  </si>
  <si>
    <t>5.2</t>
  </si>
  <si>
    <t>Fomentar la profesionalización de los servidores públicos</t>
  </si>
  <si>
    <t>Dirección General de Licitaciones y Contratos</t>
  </si>
  <si>
    <t>0BG</t>
  </si>
  <si>
    <t>Control y evaluación de las licitaciones e inconformidades</t>
  </si>
  <si>
    <t>Subsecretaría de Desarrollo Administrativo y Tecnológico</t>
  </si>
  <si>
    <t>Impulsar las competencias del Gobierno de Sonora através del uso intensivo y estratégico de la innovación y las nuevas tecnologías de la información y el conocimiento</t>
  </si>
  <si>
    <t>6.1</t>
  </si>
  <si>
    <t>Modernizar la infraestructura tecnológica del Gobierno del Estado para propiciar la prestación de servicios de manera expedita y eficiente através del uso de las tecnologías de la información y la comunicación</t>
  </si>
  <si>
    <t>Modernización de la función pública</t>
  </si>
  <si>
    <t>0E9</t>
  </si>
  <si>
    <t>Modernización administrativa</t>
  </si>
  <si>
    <t>Dirección General de Órganos de Control y Vigilancia</t>
  </si>
  <si>
    <t>0EC</t>
  </si>
  <si>
    <t>Control y evaluación gubernamental</t>
  </si>
  <si>
    <t>Dirección General de Auditoría Gubernamental</t>
  </si>
  <si>
    <t>0BA</t>
  </si>
  <si>
    <t>Control y evaluación de la gestión pública</t>
  </si>
  <si>
    <t>Despacho del Secretario</t>
  </si>
  <si>
    <t>0H1</t>
  </si>
  <si>
    <t>Planeación y control de la gestión institucional</t>
  </si>
  <si>
    <t>Dirección General de Información e Integración</t>
  </si>
  <si>
    <t>0F9</t>
  </si>
  <si>
    <t>Control y evaluación de las conductas de los servidores públicos</t>
  </si>
  <si>
    <t>Dirección General de Asuntos Jurídicos y Normatividad</t>
  </si>
  <si>
    <t>0PW</t>
  </si>
  <si>
    <t>Transparencia , asuntos jurídicos y normatividad</t>
  </si>
  <si>
    <t>Calificación Promedio</t>
  </si>
  <si>
    <t>1 T</t>
  </si>
  <si>
    <t>Calificación Promedio (No acumulable)</t>
  </si>
  <si>
    <t>Promedio (No acumulable)</t>
  </si>
  <si>
    <t>Evaluación (No acumulable)</t>
  </si>
  <si>
    <t>Modificado</t>
  </si>
  <si>
    <t>Grado de participación de niñas y niños en la vigilancia de escuelas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</si>
</sst>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0" fillId="33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38" fillId="33" borderId="12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39" fillId="0" borderId="0" xfId="0" applyFont="1" applyFill="1" applyAlignment="1">
      <alignment/>
    </xf>
    <xf numFmtId="0" fontId="39" fillId="34" borderId="15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 textRotation="90" wrapText="1"/>
    </xf>
    <xf numFmtId="0" fontId="39" fillId="34" borderId="17" xfId="0" applyFont="1" applyFill="1" applyBorder="1" applyAlignment="1">
      <alignment horizontal="center" vertical="center" textRotation="90" wrapText="1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0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 textRotation="90"/>
    </xf>
    <xf numFmtId="0" fontId="39" fillId="0" borderId="11" xfId="0" applyFont="1" applyFill="1" applyBorder="1" applyAlignment="1">
      <alignment horizontal="center" vertical="center" textRotation="90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0" fontId="39" fillId="34" borderId="11" xfId="0" applyFont="1" applyFill="1" applyBorder="1" applyAlignment="1">
      <alignment vertical="center"/>
    </xf>
    <xf numFmtId="49" fontId="42" fillId="34" borderId="11" xfId="0" applyNumberFormat="1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vertical="center" wrapText="1"/>
    </xf>
    <xf numFmtId="49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39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vertical="center" wrapText="1"/>
    </xf>
    <xf numFmtId="164" fontId="42" fillId="0" borderId="11" xfId="0" applyNumberFormat="1" applyFont="1" applyBorder="1" applyAlignment="1">
      <alignment horizontal="center" vertical="center"/>
    </xf>
    <xf numFmtId="164" fontId="42" fillId="34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 wrapText="1"/>
    </xf>
    <xf numFmtId="49" fontId="42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textRotation="90" wrapText="1"/>
    </xf>
    <xf numFmtId="0" fontId="39" fillId="0" borderId="11" xfId="0" applyFont="1" applyBorder="1" applyAlignment="1">
      <alignment horizontal="center" vertical="center"/>
    </xf>
    <xf numFmtId="9" fontId="39" fillId="0" borderId="11" xfId="53" applyFont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9" fontId="39" fillId="34" borderId="11" xfId="53" applyFont="1" applyFill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39" fillId="0" borderId="11" xfId="0" applyFont="1" applyFill="1" applyBorder="1" applyAlignment="1">
      <alignment horizontal="center" textRotation="90"/>
    </xf>
    <xf numFmtId="0" fontId="39" fillId="0" borderId="11" xfId="0" applyFont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39" fillId="0" borderId="11" xfId="0" applyFont="1" applyBorder="1" applyAlignment="1">
      <alignment/>
    </xf>
    <xf numFmtId="0" fontId="39" fillId="34" borderId="11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 vertical="center"/>
    </xf>
    <xf numFmtId="9" fontId="39" fillId="0" borderId="11" xfId="53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wrapText="1"/>
    </xf>
    <xf numFmtId="164" fontId="42" fillId="0" borderId="11" xfId="0" applyNumberFormat="1" applyFont="1" applyFill="1" applyBorder="1" applyAlignment="1">
      <alignment horizontal="center" vertical="center"/>
    </xf>
    <xf numFmtId="9" fontId="22" fillId="0" borderId="11" xfId="53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textRotation="90" wrapText="1"/>
    </xf>
    <xf numFmtId="0" fontId="40" fillId="33" borderId="11" xfId="0" applyFont="1" applyFill="1" applyBorder="1" applyAlignment="1">
      <alignment horizontal="center" vertical="center" textRotation="90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left"/>
    </xf>
    <xf numFmtId="0" fontId="42" fillId="0" borderId="11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3"/>
  <sheetViews>
    <sheetView tabSelected="1" workbookViewId="0" topLeftCell="A1">
      <selection activeCell="T64" sqref="T64"/>
    </sheetView>
  </sheetViews>
  <sheetFormatPr defaultColWidth="11.421875" defaultRowHeight="15"/>
  <cols>
    <col min="1" max="1" width="3.7109375" style="13" customWidth="1"/>
    <col min="2" max="2" width="4.140625" style="13" customWidth="1"/>
    <col min="3" max="3" width="2.8515625" style="13" customWidth="1"/>
    <col min="4" max="4" width="3.140625" style="13" bestFit="1" customWidth="1"/>
    <col min="5" max="5" width="2.8515625" style="13" customWidth="1"/>
    <col min="6" max="6" width="5.28125" style="13" bestFit="1" customWidth="1"/>
    <col min="7" max="7" width="3.7109375" style="13" customWidth="1"/>
    <col min="8" max="8" width="70.57421875" style="1" customWidth="1"/>
    <col min="9" max="9" width="11.8515625" style="0" customWidth="1"/>
    <col min="10" max="10" width="7.57421875" style="0" customWidth="1"/>
    <col min="11" max="11" width="5.28125" style="9" bestFit="1" customWidth="1"/>
    <col min="12" max="12" width="5.00390625" style="9" bestFit="1" customWidth="1"/>
    <col min="13" max="13" width="5.28125" style="9" bestFit="1" customWidth="1"/>
    <col min="14" max="14" width="5.57421875" style="9" bestFit="1" customWidth="1"/>
    <col min="15" max="15" width="5.8515625" style="9" bestFit="1" customWidth="1"/>
    <col min="16" max="16" width="4.421875" style="9" bestFit="1" customWidth="1"/>
    <col min="17" max="17" width="5.28125" style="9" bestFit="1" customWidth="1"/>
    <col min="18" max="19" width="4.421875" style="9" bestFit="1" customWidth="1"/>
    <col min="20" max="21" width="5.28125" style="9" bestFit="1" customWidth="1"/>
    <col min="22" max="22" width="5.57421875" style="9" bestFit="1" customWidth="1"/>
    <col min="23" max="23" width="9.140625" style="9" bestFit="1" customWidth="1"/>
    <col min="24" max="24" width="6.7109375" style="9" customWidth="1"/>
    <col min="25" max="25" width="6.57421875" style="9" customWidth="1"/>
  </cols>
  <sheetData>
    <row r="1" spans="1:25" ht="24" customHeight="1" thickBot="1">
      <c r="A1" s="14" t="s">
        <v>19</v>
      </c>
      <c r="B1" s="15"/>
      <c r="C1" s="16"/>
      <c r="D1" s="17"/>
      <c r="E1" s="18"/>
      <c r="F1" s="18"/>
      <c r="G1" s="12"/>
      <c r="H1" s="6"/>
      <c r="I1" s="4"/>
      <c r="J1" s="4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3" t="s">
        <v>22</v>
      </c>
      <c r="X1" s="23"/>
      <c r="Y1" s="24">
        <v>4</v>
      </c>
    </row>
    <row r="2" spans="1:25" ht="15">
      <c r="A2" s="81" t="s">
        <v>1</v>
      </c>
      <c r="B2" s="81"/>
      <c r="C2" s="81"/>
      <c r="D2" s="81"/>
      <c r="E2" s="81"/>
      <c r="F2" s="81"/>
      <c r="G2" s="81"/>
      <c r="H2" s="5"/>
      <c r="K2" s="20"/>
      <c r="L2" s="20"/>
      <c r="M2" s="20"/>
      <c r="N2" s="20"/>
      <c r="T2" s="20"/>
      <c r="U2" s="20"/>
      <c r="V2" s="20"/>
      <c r="W2" s="20"/>
      <c r="X2" s="21"/>
      <c r="Y2" s="21"/>
    </row>
    <row r="3" spans="1:25" ht="16.5" customHeight="1">
      <c r="A3" s="76" t="s">
        <v>17</v>
      </c>
      <c r="B3" s="76" t="s">
        <v>2</v>
      </c>
      <c r="C3" s="77" t="s">
        <v>3</v>
      </c>
      <c r="D3" s="77" t="s">
        <v>4</v>
      </c>
      <c r="E3" s="76" t="s">
        <v>5</v>
      </c>
      <c r="F3" s="77" t="s">
        <v>0</v>
      </c>
      <c r="G3" s="77" t="s">
        <v>6</v>
      </c>
      <c r="H3" s="83" t="s">
        <v>7</v>
      </c>
      <c r="I3" s="76" t="s">
        <v>8</v>
      </c>
      <c r="J3" s="76" t="s">
        <v>20</v>
      </c>
      <c r="K3" s="75" t="s">
        <v>9</v>
      </c>
      <c r="L3" s="75"/>
      <c r="M3" s="75"/>
      <c r="N3" s="75"/>
      <c r="O3" s="75"/>
      <c r="P3" s="78" t="s">
        <v>135</v>
      </c>
      <c r="Q3" s="79"/>
      <c r="R3" s="79"/>
      <c r="S3" s="80"/>
      <c r="T3" s="75" t="s">
        <v>10</v>
      </c>
      <c r="U3" s="75"/>
      <c r="V3" s="75"/>
      <c r="W3" s="75"/>
      <c r="X3" s="76" t="s">
        <v>23</v>
      </c>
      <c r="Y3" s="76" t="s">
        <v>11</v>
      </c>
    </row>
    <row r="4" spans="1:25" s="2" customFormat="1" ht="31.5" customHeight="1">
      <c r="A4" s="76"/>
      <c r="B4" s="76"/>
      <c r="C4" s="77"/>
      <c r="D4" s="77"/>
      <c r="E4" s="76"/>
      <c r="F4" s="77"/>
      <c r="G4" s="77"/>
      <c r="H4" s="83"/>
      <c r="I4" s="76"/>
      <c r="J4" s="76"/>
      <c r="K4" s="8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66"/>
      <c r="Q4" s="66"/>
      <c r="R4" s="66"/>
      <c r="S4" s="66"/>
      <c r="T4" s="7" t="s">
        <v>13</v>
      </c>
      <c r="U4" s="7" t="s">
        <v>14</v>
      </c>
      <c r="V4" s="7" t="s">
        <v>15</v>
      </c>
      <c r="W4" s="7" t="s">
        <v>16</v>
      </c>
      <c r="X4" s="76"/>
      <c r="Y4" s="76"/>
    </row>
    <row r="5" spans="1:25" s="11" customFormat="1" ht="15">
      <c r="A5" s="41" t="s">
        <v>72</v>
      </c>
      <c r="B5" s="42"/>
      <c r="C5" s="42"/>
      <c r="D5" s="42"/>
      <c r="E5" s="42"/>
      <c r="F5" s="42"/>
      <c r="G5" s="42"/>
      <c r="H5" s="43" t="s">
        <v>83</v>
      </c>
      <c r="I5" s="36"/>
      <c r="J5" s="36"/>
      <c r="K5" s="26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27"/>
      <c r="Y5" s="28"/>
    </row>
    <row r="6" spans="1:25" s="11" customFormat="1" ht="15">
      <c r="A6" s="44"/>
      <c r="B6" s="45" t="s">
        <v>131</v>
      </c>
      <c r="C6" s="45"/>
      <c r="D6" s="45"/>
      <c r="E6" s="45"/>
      <c r="F6" s="45"/>
      <c r="G6" s="45"/>
      <c r="H6" s="46" t="s">
        <v>84</v>
      </c>
      <c r="I6" s="61"/>
      <c r="J6" s="37"/>
      <c r="K6" s="53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5"/>
      <c r="Y6" s="55"/>
    </row>
    <row r="7" spans="1:25" s="2" customFormat="1" ht="22.5">
      <c r="A7" s="44"/>
      <c r="B7" s="45"/>
      <c r="C7" s="45">
        <v>1</v>
      </c>
      <c r="D7" s="45"/>
      <c r="E7" s="45"/>
      <c r="F7" s="45"/>
      <c r="G7" s="45"/>
      <c r="H7" s="46" t="s">
        <v>85</v>
      </c>
      <c r="I7" s="61"/>
      <c r="J7" s="37"/>
      <c r="K7" s="53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5"/>
      <c r="Y7" s="55"/>
    </row>
    <row r="8" spans="1:25" s="2" customFormat="1" ht="22.5">
      <c r="A8" s="44"/>
      <c r="B8" s="45"/>
      <c r="C8" s="45"/>
      <c r="D8" s="45" t="s">
        <v>86</v>
      </c>
      <c r="E8" s="45"/>
      <c r="F8" s="45"/>
      <c r="G8" s="45"/>
      <c r="H8" s="46" t="s">
        <v>87</v>
      </c>
      <c r="I8" s="61"/>
      <c r="J8" s="37"/>
      <c r="K8" s="53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5"/>
      <c r="Y8" s="55"/>
    </row>
    <row r="9" spans="1:25" s="2" customFormat="1" ht="15">
      <c r="A9" s="44"/>
      <c r="B9" s="45"/>
      <c r="C9" s="45"/>
      <c r="D9" s="45"/>
      <c r="E9" s="45">
        <v>14</v>
      </c>
      <c r="F9" s="45"/>
      <c r="G9" s="45"/>
      <c r="H9" s="46" t="s">
        <v>88</v>
      </c>
      <c r="I9" s="61"/>
      <c r="J9" s="37"/>
      <c r="K9" s="53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  <c r="Y9" s="55"/>
    </row>
    <row r="10" spans="1:25" s="2" customFormat="1" ht="15">
      <c r="A10" s="44"/>
      <c r="B10" s="45"/>
      <c r="C10" s="45"/>
      <c r="D10" s="45"/>
      <c r="E10" s="45"/>
      <c r="F10" s="45" t="s">
        <v>89</v>
      </c>
      <c r="G10" s="45"/>
      <c r="H10" s="47" t="s">
        <v>90</v>
      </c>
      <c r="I10" s="61"/>
      <c r="J10" s="37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5"/>
      <c r="Y10" s="55"/>
    </row>
    <row r="11" spans="1:25" s="33" customFormat="1" ht="11.25">
      <c r="A11" s="52"/>
      <c r="B11" s="67"/>
      <c r="C11" s="67"/>
      <c r="D11" s="67"/>
      <c r="E11" s="67"/>
      <c r="F11" s="67"/>
      <c r="G11" s="67">
        <v>1</v>
      </c>
      <c r="H11" s="46" t="s">
        <v>24</v>
      </c>
      <c r="I11" s="68" t="s">
        <v>25</v>
      </c>
      <c r="J11" s="69" t="s">
        <v>26</v>
      </c>
      <c r="K11" s="67">
        <f>L11+M11+N11+O11</f>
        <v>12000</v>
      </c>
      <c r="L11" s="54">
        <v>600</v>
      </c>
      <c r="M11" s="54">
        <v>10500</v>
      </c>
      <c r="N11" s="54">
        <v>250</v>
      </c>
      <c r="O11" s="54">
        <v>650</v>
      </c>
      <c r="P11" s="54">
        <v>600</v>
      </c>
      <c r="Q11" s="54">
        <v>10500</v>
      </c>
      <c r="R11" s="54">
        <v>250</v>
      </c>
      <c r="S11" s="54">
        <v>650</v>
      </c>
      <c r="T11" s="54">
        <v>1616</v>
      </c>
      <c r="U11" s="54">
        <v>13136</v>
      </c>
      <c r="V11" s="54">
        <v>1159</v>
      </c>
      <c r="W11" s="54">
        <v>520</v>
      </c>
      <c r="X11" s="54">
        <f>T11+U11+V11+W11</f>
        <v>16431</v>
      </c>
      <c r="Y11" s="70">
        <f>IF(K11=0,"",(T11+U11+V11+W11)/K11)</f>
        <v>1.36925</v>
      </c>
    </row>
    <row r="12" spans="1:25" s="33" customFormat="1" ht="22.5">
      <c r="A12" s="52"/>
      <c r="B12" s="67"/>
      <c r="C12" s="67"/>
      <c r="D12" s="67"/>
      <c r="E12" s="67"/>
      <c r="F12" s="67"/>
      <c r="G12" s="67">
        <v>2</v>
      </c>
      <c r="H12" s="46" t="s">
        <v>29</v>
      </c>
      <c r="I12" s="71" t="s">
        <v>30</v>
      </c>
      <c r="J12" s="69" t="s">
        <v>26</v>
      </c>
      <c r="K12" s="67">
        <f>L12+M12+N12+O12</f>
        <v>23</v>
      </c>
      <c r="L12" s="54">
        <v>10</v>
      </c>
      <c r="M12" s="54">
        <v>3</v>
      </c>
      <c r="N12" s="54">
        <v>5</v>
      </c>
      <c r="O12" s="54">
        <v>5</v>
      </c>
      <c r="P12" s="54">
        <v>10</v>
      </c>
      <c r="Q12" s="54">
        <v>3</v>
      </c>
      <c r="R12" s="54">
        <v>5</v>
      </c>
      <c r="S12" s="54">
        <v>5</v>
      </c>
      <c r="T12" s="54">
        <v>142</v>
      </c>
      <c r="U12" s="54">
        <v>13.77</v>
      </c>
      <c r="V12" s="54">
        <v>19.77</v>
      </c>
      <c r="W12" s="54">
        <v>22.22</v>
      </c>
      <c r="X12" s="54">
        <f>T12+U12+V12+W12</f>
        <v>197.76000000000002</v>
      </c>
      <c r="Y12" s="70">
        <f>IF(K12=0,"",(T12+U12+V12+W12)/K12)</f>
        <v>8.598260869565218</v>
      </c>
    </row>
    <row r="13" spans="1:25" s="33" customFormat="1" ht="11.25">
      <c r="A13" s="52"/>
      <c r="B13" s="67"/>
      <c r="C13" s="67"/>
      <c r="D13" s="67"/>
      <c r="E13" s="67"/>
      <c r="F13" s="67" t="s">
        <v>94</v>
      </c>
      <c r="G13" s="67"/>
      <c r="H13" s="51" t="s">
        <v>95</v>
      </c>
      <c r="I13" s="68"/>
      <c r="J13" s="69"/>
      <c r="K13" s="67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70"/>
    </row>
    <row r="14" spans="1:25" s="33" customFormat="1" ht="11.25">
      <c r="A14" s="52"/>
      <c r="B14" s="67"/>
      <c r="C14" s="67"/>
      <c r="D14" s="67"/>
      <c r="E14" s="67"/>
      <c r="F14" s="67"/>
      <c r="G14" s="67">
        <v>1</v>
      </c>
      <c r="H14" s="46" t="s">
        <v>27</v>
      </c>
      <c r="I14" s="68" t="s">
        <v>28</v>
      </c>
      <c r="J14" s="69" t="s">
        <v>26</v>
      </c>
      <c r="K14" s="67">
        <f>L14+M14+N14+O14</f>
        <v>2400</v>
      </c>
      <c r="L14" s="54">
        <v>680</v>
      </c>
      <c r="M14" s="54">
        <v>590</v>
      </c>
      <c r="N14" s="54">
        <v>654</v>
      </c>
      <c r="O14" s="54">
        <v>476</v>
      </c>
      <c r="P14" s="54">
        <v>680</v>
      </c>
      <c r="Q14" s="54">
        <v>590</v>
      </c>
      <c r="R14" s="54">
        <v>654</v>
      </c>
      <c r="S14" s="54">
        <v>476</v>
      </c>
      <c r="T14" s="54">
        <v>1420</v>
      </c>
      <c r="U14" s="54">
        <v>3364</v>
      </c>
      <c r="V14" s="54">
        <v>1804</v>
      </c>
      <c r="W14" s="54">
        <v>1776</v>
      </c>
      <c r="X14" s="54">
        <f>T14+U14+V14+W14</f>
        <v>8364</v>
      </c>
      <c r="Y14" s="70">
        <f>IF(K14=0,"",(T14+U14+V14+W14)/K14)</f>
        <v>3.485</v>
      </c>
    </row>
    <row r="15" spans="1:25" s="33" customFormat="1" ht="11.25">
      <c r="A15" s="52"/>
      <c r="B15" s="67"/>
      <c r="C15" s="67"/>
      <c r="D15" s="67"/>
      <c r="E15" s="72"/>
      <c r="F15" s="67"/>
      <c r="G15" s="67">
        <v>2</v>
      </c>
      <c r="H15" s="46" t="s">
        <v>31</v>
      </c>
      <c r="I15" s="68" t="s">
        <v>32</v>
      </c>
      <c r="J15" s="69" t="s">
        <v>26</v>
      </c>
      <c r="K15" s="67">
        <f>L15+M15+N15+O15</f>
        <v>2500</v>
      </c>
      <c r="L15" s="54">
        <v>514</v>
      </c>
      <c r="M15" s="54">
        <v>615</v>
      </c>
      <c r="N15" s="54">
        <v>600</v>
      </c>
      <c r="O15" s="54">
        <v>771</v>
      </c>
      <c r="P15" s="54">
        <v>514</v>
      </c>
      <c r="Q15" s="54">
        <v>615</v>
      </c>
      <c r="R15" s="54">
        <v>600</v>
      </c>
      <c r="S15" s="54">
        <v>771</v>
      </c>
      <c r="T15" s="54">
        <v>1306</v>
      </c>
      <c r="U15" s="54">
        <v>3456</v>
      </c>
      <c r="V15" s="54">
        <v>1625</v>
      </c>
      <c r="W15" s="54">
        <v>1868</v>
      </c>
      <c r="X15" s="54">
        <f>T15+U15+V15+W15</f>
        <v>8255</v>
      </c>
      <c r="Y15" s="70">
        <f>IF(K15=0,"",(T15+U15+V15+W15)/K15)</f>
        <v>3.302</v>
      </c>
    </row>
    <row r="16" spans="1:25" s="30" customFormat="1" ht="11.25">
      <c r="A16" s="41" t="s">
        <v>73</v>
      </c>
      <c r="B16" s="42"/>
      <c r="C16" s="42"/>
      <c r="D16" s="42"/>
      <c r="E16" s="50"/>
      <c r="F16" s="42"/>
      <c r="G16" s="42"/>
      <c r="H16" s="43" t="s">
        <v>91</v>
      </c>
      <c r="I16" s="63"/>
      <c r="J16" s="40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9"/>
    </row>
    <row r="17" spans="1:25" s="30" customFormat="1" ht="11.25">
      <c r="A17" s="44"/>
      <c r="B17" s="45" t="s">
        <v>131</v>
      </c>
      <c r="C17" s="45"/>
      <c r="D17" s="45"/>
      <c r="E17" s="45"/>
      <c r="F17" s="45"/>
      <c r="G17" s="45"/>
      <c r="H17" s="46" t="s">
        <v>84</v>
      </c>
      <c r="I17" s="64"/>
      <c r="J17" s="38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</row>
    <row r="18" spans="1:25" s="30" customFormat="1" ht="22.5">
      <c r="A18" s="44"/>
      <c r="B18" s="45"/>
      <c r="C18" s="45">
        <v>1</v>
      </c>
      <c r="D18" s="45"/>
      <c r="E18" s="45"/>
      <c r="F18" s="45"/>
      <c r="G18" s="45"/>
      <c r="H18" s="46" t="s">
        <v>85</v>
      </c>
      <c r="I18" s="64"/>
      <c r="J18" s="38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7"/>
    </row>
    <row r="19" spans="1:25" s="30" customFormat="1" ht="22.5">
      <c r="A19" s="44"/>
      <c r="B19" s="45"/>
      <c r="C19" s="45"/>
      <c r="D19" s="45" t="s">
        <v>86</v>
      </c>
      <c r="E19" s="45"/>
      <c r="F19" s="45"/>
      <c r="G19" s="45"/>
      <c r="H19" s="46" t="s">
        <v>87</v>
      </c>
      <c r="I19" s="64"/>
      <c r="J19" s="38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7"/>
    </row>
    <row r="20" spans="1:25" s="30" customFormat="1" ht="11.25">
      <c r="A20" s="44"/>
      <c r="B20" s="45"/>
      <c r="C20" s="45"/>
      <c r="D20" s="45"/>
      <c r="E20" s="49">
        <v>14</v>
      </c>
      <c r="F20" s="45"/>
      <c r="G20" s="45"/>
      <c r="H20" s="46" t="s">
        <v>88</v>
      </c>
      <c r="I20" s="64"/>
      <c r="J20" s="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7"/>
    </row>
    <row r="21" spans="1:25" s="30" customFormat="1" ht="11.25">
      <c r="A21" s="44"/>
      <c r="B21" s="45"/>
      <c r="C21" s="45"/>
      <c r="D21" s="45"/>
      <c r="E21" s="49"/>
      <c r="F21" s="45" t="s">
        <v>92</v>
      </c>
      <c r="G21" s="45"/>
      <c r="H21" s="48" t="s">
        <v>93</v>
      </c>
      <c r="I21" s="64"/>
      <c r="J21" s="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7"/>
    </row>
    <row r="22" spans="1:25" s="30" customFormat="1" ht="11.25">
      <c r="A22" s="44"/>
      <c r="B22" s="45"/>
      <c r="C22" s="45"/>
      <c r="D22" s="45"/>
      <c r="E22" s="45"/>
      <c r="F22" s="45"/>
      <c r="G22" s="45">
        <v>1</v>
      </c>
      <c r="H22" s="39" t="s">
        <v>33</v>
      </c>
      <c r="I22" s="62" t="s">
        <v>44</v>
      </c>
      <c r="J22" s="38" t="s">
        <v>26</v>
      </c>
      <c r="K22" s="45">
        <f>L22+M22+N22+O22</f>
        <v>90</v>
      </c>
      <c r="L22" s="56">
        <v>8</v>
      </c>
      <c r="M22" s="56">
        <v>27</v>
      </c>
      <c r="N22" s="56">
        <v>30</v>
      </c>
      <c r="O22" s="56">
        <v>25</v>
      </c>
      <c r="P22" s="56">
        <v>8</v>
      </c>
      <c r="Q22" s="56">
        <v>27</v>
      </c>
      <c r="R22" s="56">
        <v>30</v>
      </c>
      <c r="S22" s="56">
        <v>25</v>
      </c>
      <c r="T22" s="56">
        <v>14.77</v>
      </c>
      <c r="U22" s="56">
        <v>29.74</v>
      </c>
      <c r="V22" s="56">
        <v>32.39</v>
      </c>
      <c r="W22" s="56">
        <v>24.05</v>
      </c>
      <c r="X22" s="56">
        <f>T22+U22+V22+W22</f>
        <v>100.95</v>
      </c>
      <c r="Y22" s="57">
        <f>IF(K22=0,"",(T22+U22+V22+W22)/K22)</f>
        <v>1.1216666666666666</v>
      </c>
    </row>
    <row r="23" spans="1:25" s="30" customFormat="1" ht="33.75">
      <c r="A23" s="44"/>
      <c r="B23" s="45"/>
      <c r="C23" s="45">
        <v>5</v>
      </c>
      <c r="D23" s="45"/>
      <c r="E23" s="45"/>
      <c r="F23" s="45"/>
      <c r="G23" s="45"/>
      <c r="H23" s="46" t="s">
        <v>102</v>
      </c>
      <c r="I23" s="64"/>
      <c r="J23" s="38"/>
      <c r="K23" s="45"/>
      <c r="L23" s="54"/>
      <c r="M23" s="54"/>
      <c r="N23" s="54"/>
      <c r="O23" s="54"/>
      <c r="P23" s="54"/>
      <c r="Q23" s="54"/>
      <c r="R23" s="54"/>
      <c r="S23" s="54"/>
      <c r="T23" s="54"/>
      <c r="U23" s="56"/>
      <c r="V23" s="56"/>
      <c r="W23" s="56"/>
      <c r="X23" s="56"/>
      <c r="Y23" s="57"/>
    </row>
    <row r="24" spans="1:25" s="30" customFormat="1" ht="11.25">
      <c r="A24" s="44"/>
      <c r="B24" s="45"/>
      <c r="C24" s="45"/>
      <c r="D24" s="45" t="s">
        <v>103</v>
      </c>
      <c r="E24" s="45"/>
      <c r="F24" s="45"/>
      <c r="G24" s="45"/>
      <c r="H24" s="46" t="s">
        <v>104</v>
      </c>
      <c r="I24" s="64"/>
      <c r="J24" s="38"/>
      <c r="K24" s="45"/>
      <c r="L24" s="54"/>
      <c r="M24" s="54"/>
      <c r="N24" s="54"/>
      <c r="O24" s="54"/>
      <c r="P24" s="54"/>
      <c r="Q24" s="54"/>
      <c r="R24" s="54"/>
      <c r="S24" s="54"/>
      <c r="T24" s="54"/>
      <c r="U24" s="56"/>
      <c r="V24" s="56"/>
      <c r="W24" s="56"/>
      <c r="X24" s="56"/>
      <c r="Y24" s="57"/>
    </row>
    <row r="25" spans="1:25" s="30" customFormat="1" ht="11.25">
      <c r="A25" s="44"/>
      <c r="B25" s="45"/>
      <c r="C25" s="45"/>
      <c r="D25" s="45"/>
      <c r="E25" s="49">
        <v>14</v>
      </c>
      <c r="F25" s="45"/>
      <c r="G25" s="45"/>
      <c r="H25" s="46" t="s">
        <v>88</v>
      </c>
      <c r="I25" s="64"/>
      <c r="J25" s="38"/>
      <c r="K25" s="45"/>
      <c r="L25" s="54"/>
      <c r="M25" s="54"/>
      <c r="N25" s="54"/>
      <c r="O25" s="54"/>
      <c r="P25" s="54"/>
      <c r="Q25" s="54"/>
      <c r="R25" s="54"/>
      <c r="S25" s="54"/>
      <c r="T25" s="54"/>
      <c r="U25" s="56"/>
      <c r="V25" s="56"/>
      <c r="W25" s="56"/>
      <c r="X25" s="56"/>
      <c r="Y25" s="57"/>
    </row>
    <row r="26" spans="1:25" s="30" customFormat="1" ht="11.25">
      <c r="A26" s="44"/>
      <c r="B26" s="45"/>
      <c r="C26" s="45"/>
      <c r="D26" s="45"/>
      <c r="E26" s="45"/>
      <c r="F26" s="45" t="s">
        <v>92</v>
      </c>
      <c r="G26" s="45"/>
      <c r="H26" s="48" t="s">
        <v>93</v>
      </c>
      <c r="I26" s="64"/>
      <c r="J26" s="38"/>
      <c r="K26" s="45"/>
      <c r="L26" s="54"/>
      <c r="M26" s="54"/>
      <c r="N26" s="54"/>
      <c r="O26" s="54"/>
      <c r="P26" s="54"/>
      <c r="Q26" s="54"/>
      <c r="R26" s="54"/>
      <c r="S26" s="54"/>
      <c r="T26" s="54"/>
      <c r="U26" s="56"/>
      <c r="V26" s="56"/>
      <c r="W26" s="56"/>
      <c r="X26" s="56"/>
      <c r="Y26" s="57"/>
    </row>
    <row r="27" spans="1:25" s="33" customFormat="1" ht="11.25">
      <c r="A27" s="52"/>
      <c r="B27" s="67"/>
      <c r="C27" s="67"/>
      <c r="D27" s="67"/>
      <c r="E27" s="67"/>
      <c r="F27" s="67"/>
      <c r="G27" s="67">
        <v>1</v>
      </c>
      <c r="H27" s="46" t="s">
        <v>40</v>
      </c>
      <c r="I27" s="68" t="s">
        <v>44</v>
      </c>
      <c r="J27" s="69" t="s">
        <v>26</v>
      </c>
      <c r="K27" s="67">
        <f>L27+M27+N27+O27</f>
        <v>90</v>
      </c>
      <c r="L27" s="54">
        <v>25</v>
      </c>
      <c r="M27" s="54">
        <v>25</v>
      </c>
      <c r="N27" s="54">
        <v>25</v>
      </c>
      <c r="O27" s="54">
        <v>15</v>
      </c>
      <c r="P27" s="54">
        <v>25</v>
      </c>
      <c r="Q27" s="54">
        <v>25</v>
      </c>
      <c r="R27" s="54">
        <v>25</v>
      </c>
      <c r="S27" s="54">
        <v>15</v>
      </c>
      <c r="T27" s="54">
        <v>31.18</v>
      </c>
      <c r="U27" s="54">
        <v>45.54</v>
      </c>
      <c r="V27" s="54">
        <v>6</v>
      </c>
      <c r="W27" s="54">
        <v>19.1</v>
      </c>
      <c r="X27" s="54">
        <f>T27+U27+V27+W27</f>
        <v>101.82</v>
      </c>
      <c r="Y27" s="70">
        <f>IF(K27=0,"",(T27+U27+V27+W27)/K27)</f>
        <v>1.1313333333333333</v>
      </c>
    </row>
    <row r="28" spans="1:25" s="30" customFormat="1" ht="11.25">
      <c r="A28" s="41" t="s">
        <v>74</v>
      </c>
      <c r="B28" s="42"/>
      <c r="C28" s="42"/>
      <c r="D28" s="42"/>
      <c r="E28" s="42"/>
      <c r="F28" s="42"/>
      <c r="G28" s="42"/>
      <c r="H28" s="43" t="s">
        <v>96</v>
      </c>
      <c r="I28" s="63"/>
      <c r="J28" s="40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9"/>
    </row>
    <row r="29" spans="1:25" s="30" customFormat="1" ht="11.25">
      <c r="A29" s="44"/>
      <c r="B29" s="45" t="s">
        <v>131</v>
      </c>
      <c r="C29" s="45"/>
      <c r="D29" s="45"/>
      <c r="E29" s="45"/>
      <c r="F29" s="45"/>
      <c r="G29" s="45"/>
      <c r="H29" s="46" t="s">
        <v>84</v>
      </c>
      <c r="I29" s="64"/>
      <c r="J29" s="38"/>
      <c r="K29" s="56"/>
      <c r="L29" s="54"/>
      <c r="M29" s="54"/>
      <c r="N29" s="54"/>
      <c r="O29" s="54"/>
      <c r="P29" s="54"/>
      <c r="Q29" s="54"/>
      <c r="R29" s="54"/>
      <c r="S29" s="54"/>
      <c r="T29" s="54"/>
      <c r="U29" s="56"/>
      <c r="V29" s="56"/>
      <c r="W29" s="56"/>
      <c r="X29" s="56"/>
      <c r="Y29" s="57"/>
    </row>
    <row r="30" spans="1:25" s="30" customFormat="1" ht="22.5">
      <c r="A30" s="44"/>
      <c r="B30" s="45"/>
      <c r="C30" s="45">
        <v>1</v>
      </c>
      <c r="D30" s="45"/>
      <c r="E30" s="45"/>
      <c r="F30" s="45"/>
      <c r="G30" s="45"/>
      <c r="H30" s="46" t="s">
        <v>85</v>
      </c>
      <c r="I30" s="64"/>
      <c r="J30" s="38"/>
      <c r="K30" s="56"/>
      <c r="L30" s="54"/>
      <c r="M30" s="54"/>
      <c r="N30" s="54"/>
      <c r="O30" s="54"/>
      <c r="P30" s="54"/>
      <c r="Q30" s="54"/>
      <c r="R30" s="54"/>
      <c r="S30" s="54"/>
      <c r="T30" s="54"/>
      <c r="U30" s="56"/>
      <c r="V30" s="56"/>
      <c r="W30" s="56"/>
      <c r="X30" s="56"/>
      <c r="Y30" s="57"/>
    </row>
    <row r="31" spans="1:25" s="30" customFormat="1" ht="22.5">
      <c r="A31" s="44"/>
      <c r="B31" s="45"/>
      <c r="C31" s="45"/>
      <c r="D31" s="45" t="s">
        <v>86</v>
      </c>
      <c r="E31" s="45"/>
      <c r="F31" s="45"/>
      <c r="G31" s="45"/>
      <c r="H31" s="46" t="s">
        <v>87</v>
      </c>
      <c r="I31" s="64"/>
      <c r="J31" s="38"/>
      <c r="K31" s="56"/>
      <c r="L31" s="54"/>
      <c r="M31" s="54"/>
      <c r="N31" s="54"/>
      <c r="O31" s="54"/>
      <c r="P31" s="54"/>
      <c r="Q31" s="54"/>
      <c r="R31" s="54"/>
      <c r="S31" s="54"/>
      <c r="T31" s="54"/>
      <c r="U31" s="56"/>
      <c r="V31" s="56"/>
      <c r="W31" s="56"/>
      <c r="X31" s="56"/>
      <c r="Y31" s="57"/>
    </row>
    <row r="32" spans="1:25" s="30" customFormat="1" ht="11.25">
      <c r="A32" s="44"/>
      <c r="B32" s="45"/>
      <c r="C32" s="45"/>
      <c r="D32" s="45"/>
      <c r="E32" s="45">
        <v>14</v>
      </c>
      <c r="F32" s="45"/>
      <c r="G32" s="45"/>
      <c r="H32" s="46" t="s">
        <v>88</v>
      </c>
      <c r="I32" s="64"/>
      <c r="J32" s="38"/>
      <c r="K32" s="56"/>
      <c r="L32" s="54"/>
      <c r="M32" s="54"/>
      <c r="N32" s="54"/>
      <c r="O32" s="54"/>
      <c r="P32" s="54"/>
      <c r="Q32" s="54"/>
      <c r="R32" s="54"/>
      <c r="S32" s="54"/>
      <c r="T32" s="54"/>
      <c r="U32" s="56"/>
      <c r="V32" s="56"/>
      <c r="W32" s="56"/>
      <c r="X32" s="56"/>
      <c r="Y32" s="57"/>
    </row>
    <row r="33" spans="1:25" s="30" customFormat="1" ht="11.25">
      <c r="A33" s="44"/>
      <c r="B33" s="45"/>
      <c r="C33" s="45"/>
      <c r="D33" s="45"/>
      <c r="E33" s="45"/>
      <c r="F33" s="45" t="s">
        <v>97</v>
      </c>
      <c r="G33" s="45"/>
      <c r="H33" s="51" t="s">
        <v>98</v>
      </c>
      <c r="I33" s="64"/>
      <c r="J33" s="38"/>
      <c r="K33" s="56"/>
      <c r="L33" s="54"/>
      <c r="M33" s="54"/>
      <c r="N33" s="54"/>
      <c r="O33" s="54"/>
      <c r="P33" s="54"/>
      <c r="Q33" s="54"/>
      <c r="R33" s="54"/>
      <c r="S33" s="54"/>
      <c r="T33" s="54"/>
      <c r="U33" s="56"/>
      <c r="V33" s="56"/>
      <c r="W33" s="56"/>
      <c r="X33" s="56"/>
      <c r="Y33" s="57"/>
    </row>
    <row r="34" spans="1:25" s="33" customFormat="1" ht="11.25">
      <c r="A34" s="52"/>
      <c r="B34" s="67"/>
      <c r="C34" s="67"/>
      <c r="D34" s="67"/>
      <c r="E34" s="67"/>
      <c r="F34" s="67"/>
      <c r="G34" s="67">
        <v>1</v>
      </c>
      <c r="H34" s="46" t="s">
        <v>34</v>
      </c>
      <c r="I34" s="68" t="s">
        <v>35</v>
      </c>
      <c r="J34" s="54" t="s">
        <v>36</v>
      </c>
      <c r="K34" s="67">
        <v>4200</v>
      </c>
      <c r="L34" s="54">
        <v>0</v>
      </c>
      <c r="M34" s="54">
        <v>0</v>
      </c>
      <c r="N34" s="54">
        <v>0</v>
      </c>
      <c r="O34" s="54">
        <v>4860</v>
      </c>
      <c r="P34" s="54">
        <v>0</v>
      </c>
      <c r="Q34" s="54">
        <v>0</v>
      </c>
      <c r="R34" s="54">
        <v>0</v>
      </c>
      <c r="S34" s="54">
        <v>4200</v>
      </c>
      <c r="T34" s="53">
        <v>0</v>
      </c>
      <c r="U34" s="54">
        <v>0</v>
      </c>
      <c r="V34" s="54">
        <v>0</v>
      </c>
      <c r="W34" s="54">
        <v>4626</v>
      </c>
      <c r="X34" s="54">
        <f aca="true" t="shared" si="0" ref="X34:X39">T34+U34+V34+W34</f>
        <v>4626</v>
      </c>
      <c r="Y34" s="70">
        <f aca="true" t="shared" si="1" ref="Y34:Y39">IF(K34=0,"",(T34+U34+V34+W34)/K34)</f>
        <v>1.1014285714285714</v>
      </c>
    </row>
    <row r="35" spans="1:25" s="33" customFormat="1" ht="11.25">
      <c r="A35" s="52"/>
      <c r="B35" s="67"/>
      <c r="C35" s="67"/>
      <c r="D35" s="67"/>
      <c r="E35" s="67"/>
      <c r="F35" s="67"/>
      <c r="G35" s="67">
        <v>2</v>
      </c>
      <c r="H35" s="46" t="s">
        <v>37</v>
      </c>
      <c r="I35" s="68" t="s">
        <v>38</v>
      </c>
      <c r="J35" s="54" t="s">
        <v>36</v>
      </c>
      <c r="K35" s="67">
        <v>22</v>
      </c>
      <c r="L35" s="54">
        <v>0</v>
      </c>
      <c r="M35" s="54">
        <v>0</v>
      </c>
      <c r="N35" s="54">
        <v>0</v>
      </c>
      <c r="O35" s="54">
        <v>22</v>
      </c>
      <c r="P35" s="54">
        <v>0</v>
      </c>
      <c r="Q35" s="54">
        <v>0</v>
      </c>
      <c r="R35" s="54">
        <v>0</v>
      </c>
      <c r="S35" s="54">
        <v>22</v>
      </c>
      <c r="T35" s="53">
        <v>0</v>
      </c>
      <c r="U35" s="54">
        <v>0</v>
      </c>
      <c r="V35" s="54">
        <v>0</v>
      </c>
      <c r="W35" s="54">
        <v>21</v>
      </c>
      <c r="X35" s="54">
        <f t="shared" si="0"/>
        <v>21</v>
      </c>
      <c r="Y35" s="70">
        <f t="shared" si="1"/>
        <v>0.9545454545454546</v>
      </c>
    </row>
    <row r="36" spans="1:25" s="33" customFormat="1" ht="22.5">
      <c r="A36" s="52"/>
      <c r="B36" s="67"/>
      <c r="C36" s="67"/>
      <c r="D36" s="67"/>
      <c r="E36" s="67"/>
      <c r="F36" s="67"/>
      <c r="G36" s="67">
        <v>3</v>
      </c>
      <c r="H36" s="46" t="s">
        <v>136</v>
      </c>
      <c r="I36" s="71" t="s">
        <v>63</v>
      </c>
      <c r="J36" s="54" t="s">
        <v>36</v>
      </c>
      <c r="K36" s="67">
        <v>812</v>
      </c>
      <c r="L36" s="54">
        <v>0</v>
      </c>
      <c r="M36" s="54">
        <v>0</v>
      </c>
      <c r="N36" s="54">
        <v>0</v>
      </c>
      <c r="O36" s="54">
        <v>1500</v>
      </c>
      <c r="P36" s="54">
        <v>0</v>
      </c>
      <c r="Q36" s="54">
        <v>0</v>
      </c>
      <c r="R36" s="54">
        <v>0</v>
      </c>
      <c r="S36" s="54">
        <v>812</v>
      </c>
      <c r="T36" s="53">
        <v>0</v>
      </c>
      <c r="U36" s="54">
        <v>0</v>
      </c>
      <c r="V36" s="54">
        <v>0</v>
      </c>
      <c r="W36" s="54">
        <v>812</v>
      </c>
      <c r="X36" s="54">
        <f t="shared" si="0"/>
        <v>812</v>
      </c>
      <c r="Y36" s="70">
        <f>IF(K36=0,"",(T36+U36+V36+W36)/K36)</f>
        <v>1</v>
      </c>
    </row>
    <row r="37" spans="1:25" s="33" customFormat="1" ht="11.25">
      <c r="A37" s="52"/>
      <c r="B37" s="67"/>
      <c r="C37" s="67"/>
      <c r="D37" s="67"/>
      <c r="E37" s="67"/>
      <c r="F37" s="67"/>
      <c r="G37" s="67">
        <v>4</v>
      </c>
      <c r="H37" s="46" t="s">
        <v>64</v>
      </c>
      <c r="I37" s="68" t="s">
        <v>38</v>
      </c>
      <c r="J37" s="54" t="s">
        <v>36</v>
      </c>
      <c r="K37" s="67">
        <f>L37+M37+N37+O37</f>
        <v>100</v>
      </c>
      <c r="L37" s="54">
        <v>0</v>
      </c>
      <c r="M37" s="54">
        <v>0</v>
      </c>
      <c r="N37" s="54">
        <v>0</v>
      </c>
      <c r="O37" s="54">
        <v>100</v>
      </c>
      <c r="P37" s="54">
        <v>0</v>
      </c>
      <c r="Q37" s="54">
        <v>0</v>
      </c>
      <c r="R37" s="54">
        <v>0</v>
      </c>
      <c r="S37" s="54">
        <v>100</v>
      </c>
      <c r="T37" s="53">
        <v>0</v>
      </c>
      <c r="U37" s="54">
        <v>0</v>
      </c>
      <c r="V37" s="54">
        <v>0</v>
      </c>
      <c r="W37" s="54">
        <v>108</v>
      </c>
      <c r="X37" s="54">
        <f t="shared" si="0"/>
        <v>108</v>
      </c>
      <c r="Y37" s="70">
        <f t="shared" si="1"/>
        <v>1.08</v>
      </c>
    </row>
    <row r="38" spans="1:25" s="33" customFormat="1" ht="22.5">
      <c r="A38" s="52"/>
      <c r="B38" s="67"/>
      <c r="C38" s="67"/>
      <c r="D38" s="67"/>
      <c r="E38" s="67"/>
      <c r="F38" s="67"/>
      <c r="G38" s="67">
        <v>5</v>
      </c>
      <c r="H38" s="46" t="s">
        <v>65</v>
      </c>
      <c r="I38" s="71" t="s">
        <v>66</v>
      </c>
      <c r="J38" s="54" t="s">
        <v>36</v>
      </c>
      <c r="K38" s="67">
        <v>200</v>
      </c>
      <c r="L38" s="54">
        <v>0</v>
      </c>
      <c r="M38" s="54">
        <v>0</v>
      </c>
      <c r="N38" s="54">
        <v>0</v>
      </c>
      <c r="O38" s="54">
        <v>240</v>
      </c>
      <c r="P38" s="54">
        <v>0</v>
      </c>
      <c r="Q38" s="54">
        <v>0</v>
      </c>
      <c r="R38" s="54">
        <v>0</v>
      </c>
      <c r="S38" s="54">
        <v>200</v>
      </c>
      <c r="T38" s="53">
        <v>0</v>
      </c>
      <c r="U38" s="54">
        <v>0</v>
      </c>
      <c r="V38" s="54">
        <v>0</v>
      </c>
      <c r="W38" s="54">
        <v>202</v>
      </c>
      <c r="X38" s="54">
        <f t="shared" si="0"/>
        <v>202</v>
      </c>
      <c r="Y38" s="70">
        <f t="shared" si="1"/>
        <v>1.01</v>
      </c>
    </row>
    <row r="39" spans="1:25" s="33" customFormat="1" ht="22.5">
      <c r="A39" s="52"/>
      <c r="B39" s="67"/>
      <c r="C39" s="67"/>
      <c r="D39" s="67"/>
      <c r="E39" s="67"/>
      <c r="F39" s="67"/>
      <c r="G39" s="67">
        <v>6</v>
      </c>
      <c r="H39" s="46" t="s">
        <v>58</v>
      </c>
      <c r="I39" s="71" t="s">
        <v>59</v>
      </c>
      <c r="J39" s="54" t="s">
        <v>36</v>
      </c>
      <c r="K39" s="67">
        <v>400</v>
      </c>
      <c r="L39" s="54">
        <v>0</v>
      </c>
      <c r="M39" s="54">
        <v>0</v>
      </c>
      <c r="N39" s="54">
        <v>0</v>
      </c>
      <c r="O39" s="54">
        <v>456</v>
      </c>
      <c r="P39" s="54">
        <v>0</v>
      </c>
      <c r="Q39" s="54">
        <v>0</v>
      </c>
      <c r="R39" s="54">
        <v>0</v>
      </c>
      <c r="S39" s="54">
        <v>400</v>
      </c>
      <c r="T39" s="53">
        <v>0</v>
      </c>
      <c r="U39" s="54">
        <v>0</v>
      </c>
      <c r="V39" s="54">
        <v>0</v>
      </c>
      <c r="W39" s="54">
        <v>292</v>
      </c>
      <c r="X39" s="54">
        <f t="shared" si="0"/>
        <v>292</v>
      </c>
      <c r="Y39" s="70">
        <f t="shared" si="1"/>
        <v>0.73</v>
      </c>
    </row>
    <row r="40" spans="1:25" s="30" customFormat="1" ht="11.25">
      <c r="A40" s="41" t="s">
        <v>75</v>
      </c>
      <c r="B40" s="42"/>
      <c r="C40" s="42"/>
      <c r="D40" s="42"/>
      <c r="E40" s="42"/>
      <c r="F40" s="42"/>
      <c r="G40" s="42"/>
      <c r="H40" s="43" t="s">
        <v>99</v>
      </c>
      <c r="I40" s="63"/>
      <c r="J40" s="40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9"/>
    </row>
    <row r="41" spans="1:25" s="30" customFormat="1" ht="11.25">
      <c r="A41" s="44"/>
      <c r="B41" s="45" t="s">
        <v>131</v>
      </c>
      <c r="C41" s="45"/>
      <c r="D41" s="45"/>
      <c r="E41" s="45"/>
      <c r="F41" s="45"/>
      <c r="G41" s="45"/>
      <c r="H41" s="46" t="s">
        <v>84</v>
      </c>
      <c r="I41" s="64"/>
      <c r="J41" s="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7"/>
    </row>
    <row r="42" spans="1:25" s="30" customFormat="1" ht="22.5">
      <c r="A42" s="44"/>
      <c r="B42" s="45"/>
      <c r="C42" s="45">
        <v>1</v>
      </c>
      <c r="D42" s="45"/>
      <c r="E42" s="45"/>
      <c r="F42" s="45"/>
      <c r="G42" s="45"/>
      <c r="H42" s="46" t="s">
        <v>85</v>
      </c>
      <c r="I42" s="64"/>
      <c r="J42" s="38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7"/>
    </row>
    <row r="43" spans="1:25" s="30" customFormat="1" ht="22.5">
      <c r="A43" s="44"/>
      <c r="B43" s="45"/>
      <c r="C43" s="45"/>
      <c r="D43" s="45" t="s">
        <v>86</v>
      </c>
      <c r="E43" s="45"/>
      <c r="F43" s="45"/>
      <c r="G43" s="45"/>
      <c r="H43" s="46" t="s">
        <v>87</v>
      </c>
      <c r="I43" s="64"/>
      <c r="J43" s="38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7"/>
    </row>
    <row r="44" spans="1:25" s="30" customFormat="1" ht="11.25">
      <c r="A44" s="44"/>
      <c r="B44" s="45"/>
      <c r="C44" s="45"/>
      <c r="D44" s="45"/>
      <c r="E44" s="45">
        <v>14</v>
      </c>
      <c r="F44" s="45"/>
      <c r="G44" s="45"/>
      <c r="H44" s="46" t="s">
        <v>88</v>
      </c>
      <c r="I44" s="64"/>
      <c r="J44" s="3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7"/>
    </row>
    <row r="45" spans="1:25" s="30" customFormat="1" ht="11.25">
      <c r="A45" s="44"/>
      <c r="B45" s="45"/>
      <c r="C45" s="45"/>
      <c r="D45" s="45"/>
      <c r="E45" s="45"/>
      <c r="F45" s="45" t="s">
        <v>100</v>
      </c>
      <c r="G45" s="45"/>
      <c r="H45" s="48" t="s">
        <v>101</v>
      </c>
      <c r="I45" s="64"/>
      <c r="J45" s="3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7"/>
    </row>
    <row r="46" spans="1:25" s="33" customFormat="1" ht="11.25">
      <c r="A46" s="52"/>
      <c r="B46" s="67"/>
      <c r="C46" s="67"/>
      <c r="D46" s="67"/>
      <c r="E46" s="67"/>
      <c r="F46" s="67"/>
      <c r="G46" s="67">
        <v>1</v>
      </c>
      <c r="H46" s="46" t="s">
        <v>39</v>
      </c>
      <c r="I46" s="68" t="s">
        <v>44</v>
      </c>
      <c r="J46" s="54" t="s">
        <v>26</v>
      </c>
      <c r="K46" s="67">
        <f>L46+M46+N46+O46</f>
        <v>20</v>
      </c>
      <c r="L46" s="54">
        <v>5</v>
      </c>
      <c r="M46" s="54">
        <v>5</v>
      </c>
      <c r="N46" s="54">
        <v>5</v>
      </c>
      <c r="O46" s="54">
        <v>5</v>
      </c>
      <c r="P46" s="54">
        <v>5</v>
      </c>
      <c r="Q46" s="54">
        <v>5</v>
      </c>
      <c r="R46" s="54">
        <v>5</v>
      </c>
      <c r="S46" s="54">
        <v>5</v>
      </c>
      <c r="T46" s="54">
        <v>4.13</v>
      </c>
      <c r="U46" s="54">
        <v>10.06</v>
      </c>
      <c r="V46" s="54">
        <v>27.66</v>
      </c>
      <c r="W46" s="54">
        <v>10.53</v>
      </c>
      <c r="X46" s="54">
        <f>T46+U46+V46+W46</f>
        <v>52.38</v>
      </c>
      <c r="Y46" s="70">
        <f>IF(K46=0,"",(T46+U46+V46+W46)/K46)</f>
        <v>2.619</v>
      </c>
    </row>
    <row r="47" spans="1:25" s="33" customFormat="1" ht="11.25">
      <c r="A47" s="52"/>
      <c r="B47" s="67"/>
      <c r="C47" s="67"/>
      <c r="D47" s="67"/>
      <c r="E47" s="67"/>
      <c r="F47" s="67"/>
      <c r="G47" s="67">
        <v>2</v>
      </c>
      <c r="H47" s="46" t="s">
        <v>43</v>
      </c>
      <c r="I47" s="68" t="s">
        <v>44</v>
      </c>
      <c r="J47" s="54" t="s">
        <v>36</v>
      </c>
      <c r="K47" s="67">
        <f>L47+M47+N47+O47</f>
        <v>30</v>
      </c>
      <c r="L47" s="54">
        <v>0</v>
      </c>
      <c r="M47" s="54">
        <v>0</v>
      </c>
      <c r="N47" s="54">
        <v>0</v>
      </c>
      <c r="O47" s="54">
        <v>30</v>
      </c>
      <c r="P47" s="54">
        <v>0</v>
      </c>
      <c r="Q47" s="54">
        <v>0</v>
      </c>
      <c r="R47" s="54">
        <v>0</v>
      </c>
      <c r="S47" s="54">
        <v>30</v>
      </c>
      <c r="T47" s="54">
        <v>0</v>
      </c>
      <c r="U47" s="54">
        <v>0</v>
      </c>
      <c r="V47" s="54">
        <v>0</v>
      </c>
      <c r="W47" s="54">
        <v>39.71</v>
      </c>
      <c r="X47" s="54">
        <f>T47+U47+V47+W47</f>
        <v>39.71</v>
      </c>
      <c r="Y47" s="70">
        <f>IF(K47=0,"",(T47+U47+V47+W47)/K47)</f>
        <v>1.3236666666666668</v>
      </c>
    </row>
    <row r="48" spans="1:25" s="33" customFormat="1" ht="11.25">
      <c r="A48" s="52"/>
      <c r="B48" s="67"/>
      <c r="C48" s="67"/>
      <c r="D48" s="67"/>
      <c r="E48" s="67"/>
      <c r="F48" s="67"/>
      <c r="G48" s="67">
        <v>3</v>
      </c>
      <c r="H48" s="46" t="s">
        <v>70</v>
      </c>
      <c r="I48" s="68" t="s">
        <v>44</v>
      </c>
      <c r="J48" s="54" t="s">
        <v>26</v>
      </c>
      <c r="K48" s="67">
        <f>L48+M48+N48+O48</f>
        <v>30</v>
      </c>
      <c r="L48" s="54">
        <v>5</v>
      </c>
      <c r="M48" s="54">
        <v>5</v>
      </c>
      <c r="N48" s="54">
        <v>10</v>
      </c>
      <c r="O48" s="54">
        <v>10</v>
      </c>
      <c r="P48" s="54">
        <v>5</v>
      </c>
      <c r="Q48" s="54">
        <v>5</v>
      </c>
      <c r="R48" s="54">
        <v>10</v>
      </c>
      <c r="S48" s="54">
        <v>10</v>
      </c>
      <c r="T48" s="54">
        <v>2.7</v>
      </c>
      <c r="U48" s="54">
        <v>8.5</v>
      </c>
      <c r="V48" s="54">
        <v>4.93</v>
      </c>
      <c r="W48" s="54">
        <v>15.02</v>
      </c>
      <c r="X48" s="54">
        <f>T48+U48+V48+W48</f>
        <v>31.15</v>
      </c>
      <c r="Y48" s="70">
        <f>IF(K48=0,"",(T48+U48+V48+W48)/K48)</f>
        <v>1.0383333333333333</v>
      </c>
    </row>
    <row r="49" spans="1:25" s="30" customFormat="1" ht="11.25">
      <c r="A49" s="41" t="s">
        <v>76</v>
      </c>
      <c r="B49" s="42"/>
      <c r="C49" s="42"/>
      <c r="D49" s="42"/>
      <c r="E49" s="42"/>
      <c r="F49" s="42"/>
      <c r="G49" s="42"/>
      <c r="H49" s="43" t="s">
        <v>105</v>
      </c>
      <c r="I49" s="63"/>
      <c r="J49" s="40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9"/>
    </row>
    <row r="50" spans="1:25" s="30" customFormat="1" ht="11.25">
      <c r="A50" s="44"/>
      <c r="B50" s="45" t="s">
        <v>131</v>
      </c>
      <c r="C50" s="45"/>
      <c r="D50" s="45"/>
      <c r="E50" s="45"/>
      <c r="F50" s="45"/>
      <c r="G50" s="45"/>
      <c r="H50" s="46" t="s">
        <v>84</v>
      </c>
      <c r="I50" s="64"/>
      <c r="J50" s="38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7"/>
    </row>
    <row r="51" spans="1:25" s="30" customFormat="1" ht="22.5">
      <c r="A51" s="44"/>
      <c r="B51" s="45"/>
      <c r="C51" s="45">
        <v>1</v>
      </c>
      <c r="D51" s="45"/>
      <c r="E51" s="45"/>
      <c r="F51" s="45"/>
      <c r="G51" s="45"/>
      <c r="H51" s="46" t="s">
        <v>85</v>
      </c>
      <c r="I51" s="64"/>
      <c r="J51" s="38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7"/>
    </row>
    <row r="52" spans="1:25" s="30" customFormat="1" ht="22.5">
      <c r="A52" s="44"/>
      <c r="B52" s="45"/>
      <c r="C52" s="45"/>
      <c r="D52" s="45" t="s">
        <v>86</v>
      </c>
      <c r="E52" s="45"/>
      <c r="F52" s="45"/>
      <c r="G52" s="45"/>
      <c r="H52" s="46" t="s">
        <v>87</v>
      </c>
      <c r="I52" s="64"/>
      <c r="J52" s="38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7"/>
    </row>
    <row r="53" spans="1:25" s="30" customFormat="1" ht="11.25">
      <c r="A53" s="44"/>
      <c r="B53" s="45"/>
      <c r="C53" s="45"/>
      <c r="D53" s="45"/>
      <c r="E53" s="45">
        <v>14</v>
      </c>
      <c r="F53" s="45"/>
      <c r="G53" s="45"/>
      <c r="H53" s="46" t="s">
        <v>88</v>
      </c>
      <c r="I53" s="64"/>
      <c r="J53" s="38"/>
      <c r="K53" s="56"/>
      <c r="L53" s="54"/>
      <c r="M53" s="54"/>
      <c r="N53" s="54"/>
      <c r="O53" s="54"/>
      <c r="P53" s="54"/>
      <c r="Q53" s="54"/>
      <c r="R53" s="54"/>
      <c r="S53" s="54"/>
      <c r="T53" s="54"/>
      <c r="U53" s="56"/>
      <c r="V53" s="56"/>
      <c r="W53" s="56"/>
      <c r="X53" s="56"/>
      <c r="Y53" s="57"/>
    </row>
    <row r="54" spans="1:25" s="30" customFormat="1" ht="11.25">
      <c r="A54" s="44"/>
      <c r="B54" s="45"/>
      <c r="C54" s="45"/>
      <c r="D54" s="45"/>
      <c r="E54" s="45"/>
      <c r="F54" s="45" t="s">
        <v>106</v>
      </c>
      <c r="G54" s="45"/>
      <c r="H54" s="51" t="s">
        <v>107</v>
      </c>
      <c r="I54" s="64"/>
      <c r="J54" s="38"/>
      <c r="K54" s="56"/>
      <c r="L54" s="54"/>
      <c r="M54" s="54"/>
      <c r="N54" s="54"/>
      <c r="O54" s="54"/>
      <c r="P54" s="54"/>
      <c r="Q54" s="54"/>
      <c r="R54" s="54"/>
      <c r="S54" s="54"/>
      <c r="T54" s="54"/>
      <c r="U54" s="56"/>
      <c r="V54" s="56"/>
      <c r="W54" s="56"/>
      <c r="X54" s="56"/>
      <c r="Y54" s="57"/>
    </row>
    <row r="55" spans="1:25" s="33" customFormat="1" ht="11.25">
      <c r="A55" s="52"/>
      <c r="B55" s="67"/>
      <c r="C55" s="67"/>
      <c r="D55" s="67"/>
      <c r="E55" s="67"/>
      <c r="F55" s="67"/>
      <c r="G55" s="67">
        <v>1</v>
      </c>
      <c r="H55" s="46" t="s">
        <v>41</v>
      </c>
      <c r="I55" s="68" t="s">
        <v>28</v>
      </c>
      <c r="J55" s="69" t="s">
        <v>26</v>
      </c>
      <c r="K55" s="67">
        <v>100</v>
      </c>
      <c r="L55" s="54">
        <v>75</v>
      </c>
      <c r="M55" s="54">
        <v>75</v>
      </c>
      <c r="N55" s="54">
        <v>75</v>
      </c>
      <c r="O55" s="54">
        <v>100</v>
      </c>
      <c r="P55" s="54">
        <v>75</v>
      </c>
      <c r="Q55" s="54">
        <v>75</v>
      </c>
      <c r="R55" s="54">
        <v>75</v>
      </c>
      <c r="S55" s="54">
        <v>100</v>
      </c>
      <c r="T55" s="54">
        <v>81</v>
      </c>
      <c r="U55" s="54">
        <v>251</v>
      </c>
      <c r="V55" s="54">
        <v>151</v>
      </c>
      <c r="W55" s="54">
        <v>151</v>
      </c>
      <c r="X55" s="54">
        <f>W55</f>
        <v>151</v>
      </c>
      <c r="Y55" s="70">
        <f>X55/K55</f>
        <v>1.51</v>
      </c>
    </row>
    <row r="56" spans="1:25" s="33" customFormat="1" ht="11.25">
      <c r="A56" s="52"/>
      <c r="B56" s="67"/>
      <c r="C56" s="67"/>
      <c r="D56" s="67"/>
      <c r="E56" s="67"/>
      <c r="F56" s="67"/>
      <c r="G56" s="67">
        <v>2</v>
      </c>
      <c r="H56" s="46" t="s">
        <v>42</v>
      </c>
      <c r="I56" s="68" t="s">
        <v>28</v>
      </c>
      <c r="J56" s="69" t="s">
        <v>26</v>
      </c>
      <c r="K56" s="67">
        <v>1</v>
      </c>
      <c r="L56" s="54">
        <v>1</v>
      </c>
      <c r="M56" s="54">
        <v>1</v>
      </c>
      <c r="N56" s="54">
        <v>1</v>
      </c>
      <c r="O56" s="54">
        <v>1</v>
      </c>
      <c r="P56" s="54">
        <v>1</v>
      </c>
      <c r="Q56" s="54">
        <v>1</v>
      </c>
      <c r="R56" s="54">
        <v>1</v>
      </c>
      <c r="S56" s="54">
        <v>1</v>
      </c>
      <c r="T56" s="54">
        <v>1</v>
      </c>
      <c r="U56" s="54">
        <v>1</v>
      </c>
      <c r="V56" s="54">
        <v>1</v>
      </c>
      <c r="W56" s="54">
        <v>1</v>
      </c>
      <c r="X56" s="54">
        <f>U56</f>
        <v>1</v>
      </c>
      <c r="Y56" s="70">
        <f>X56/K56</f>
        <v>1</v>
      </c>
    </row>
    <row r="57" spans="1:25" s="30" customFormat="1" ht="13.5" customHeight="1">
      <c r="A57" s="41" t="s">
        <v>77</v>
      </c>
      <c r="B57" s="42"/>
      <c r="C57" s="42"/>
      <c r="D57" s="42"/>
      <c r="E57" s="42"/>
      <c r="F57" s="42"/>
      <c r="G57" s="42"/>
      <c r="H57" s="43" t="s">
        <v>108</v>
      </c>
      <c r="I57" s="63"/>
      <c r="J57" s="40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1:25" s="30" customFormat="1" ht="11.25">
      <c r="A58" s="44"/>
      <c r="B58" s="45" t="s">
        <v>131</v>
      </c>
      <c r="C58" s="45"/>
      <c r="D58" s="45"/>
      <c r="E58" s="45"/>
      <c r="F58" s="45"/>
      <c r="G58" s="45"/>
      <c r="H58" s="46" t="s">
        <v>84</v>
      </c>
      <c r="I58" s="64"/>
      <c r="J58" s="38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7"/>
    </row>
    <row r="59" spans="1:25" s="30" customFormat="1" ht="13.5" customHeight="1">
      <c r="A59" s="44"/>
      <c r="B59" s="45"/>
      <c r="C59" s="45">
        <v>6</v>
      </c>
      <c r="D59" s="45"/>
      <c r="E59" s="45"/>
      <c r="F59" s="45"/>
      <c r="G59" s="45"/>
      <c r="H59" s="39" t="s">
        <v>109</v>
      </c>
      <c r="I59" s="64"/>
      <c r="J59" s="38"/>
      <c r="K59" s="56"/>
      <c r="L59" s="54"/>
      <c r="M59" s="54"/>
      <c r="N59" s="54"/>
      <c r="O59" s="54"/>
      <c r="P59" s="54"/>
      <c r="Q59" s="54"/>
      <c r="R59" s="54"/>
      <c r="S59" s="54"/>
      <c r="T59" s="54"/>
      <c r="U59" s="56"/>
      <c r="V59" s="56"/>
      <c r="W59" s="56"/>
      <c r="X59" s="56"/>
      <c r="Y59" s="56"/>
    </row>
    <row r="60" spans="1:25" s="30" customFormat="1" ht="13.5" customHeight="1">
      <c r="A60" s="44"/>
      <c r="B60" s="45"/>
      <c r="C60" s="45"/>
      <c r="D60" s="45" t="s">
        <v>110</v>
      </c>
      <c r="E60" s="45"/>
      <c r="F60" s="45"/>
      <c r="G60" s="45"/>
      <c r="H60" s="39" t="s">
        <v>111</v>
      </c>
      <c r="I60" s="64"/>
      <c r="J60" s="38"/>
      <c r="K60" s="56"/>
      <c r="L60" s="54"/>
      <c r="M60" s="54"/>
      <c r="N60" s="54"/>
      <c r="O60" s="54"/>
      <c r="P60" s="54"/>
      <c r="Q60" s="54"/>
      <c r="R60" s="54"/>
      <c r="S60" s="54"/>
      <c r="T60" s="54"/>
      <c r="U60" s="56"/>
      <c r="V60" s="56"/>
      <c r="W60" s="56"/>
      <c r="X60" s="56"/>
      <c r="Y60" s="56"/>
    </row>
    <row r="61" spans="1:25" s="30" customFormat="1" ht="13.5" customHeight="1">
      <c r="A61" s="44"/>
      <c r="B61" s="45"/>
      <c r="C61" s="45"/>
      <c r="D61" s="45"/>
      <c r="E61" s="45">
        <v>12</v>
      </c>
      <c r="F61" s="45"/>
      <c r="G61" s="45"/>
      <c r="H61" s="39" t="s">
        <v>114</v>
      </c>
      <c r="I61" s="64"/>
      <c r="J61" s="38"/>
      <c r="K61" s="56"/>
      <c r="L61" s="54"/>
      <c r="M61" s="54"/>
      <c r="N61" s="54"/>
      <c r="O61" s="54"/>
      <c r="P61" s="54"/>
      <c r="Q61" s="54"/>
      <c r="R61" s="54"/>
      <c r="S61" s="54"/>
      <c r="T61" s="54"/>
      <c r="U61" s="56"/>
      <c r="V61" s="56"/>
      <c r="W61" s="56"/>
      <c r="X61" s="56"/>
      <c r="Y61" s="56"/>
    </row>
    <row r="62" spans="1:25" s="30" customFormat="1" ht="13.5" customHeight="1">
      <c r="A62" s="44"/>
      <c r="B62" s="45"/>
      <c r="C62" s="45"/>
      <c r="D62" s="45"/>
      <c r="E62" s="45"/>
      <c r="F62" s="52" t="s">
        <v>113</v>
      </c>
      <c r="G62" s="45"/>
      <c r="H62" s="48" t="s">
        <v>112</v>
      </c>
      <c r="I62" s="64"/>
      <c r="J62" s="38"/>
      <c r="K62" s="56"/>
      <c r="L62" s="54"/>
      <c r="M62" s="54"/>
      <c r="N62" s="54"/>
      <c r="O62" s="54"/>
      <c r="P62" s="54"/>
      <c r="Q62" s="54"/>
      <c r="R62" s="54"/>
      <c r="S62" s="54"/>
      <c r="T62" s="54"/>
      <c r="U62" s="56"/>
      <c r="V62" s="56"/>
      <c r="W62" s="56"/>
      <c r="X62" s="56"/>
      <c r="Y62" s="56"/>
    </row>
    <row r="63" spans="1:25" s="33" customFormat="1" ht="11.25">
      <c r="A63" s="52"/>
      <c r="B63" s="67"/>
      <c r="C63" s="67"/>
      <c r="D63" s="67"/>
      <c r="E63" s="67"/>
      <c r="F63" s="67"/>
      <c r="G63" s="67">
        <v>1</v>
      </c>
      <c r="H63" s="46" t="s">
        <v>45</v>
      </c>
      <c r="I63" s="68" t="s">
        <v>44</v>
      </c>
      <c r="J63" s="69" t="s">
        <v>26</v>
      </c>
      <c r="K63" s="67">
        <f>L63+M63+N63+O63</f>
        <v>100</v>
      </c>
      <c r="L63" s="54">
        <v>80</v>
      </c>
      <c r="M63" s="54">
        <v>20</v>
      </c>
      <c r="N63" s="54">
        <v>0</v>
      </c>
      <c r="O63" s="54">
        <v>0</v>
      </c>
      <c r="P63" s="54">
        <v>80</v>
      </c>
      <c r="Q63" s="54">
        <v>20</v>
      </c>
      <c r="R63" s="54">
        <v>0</v>
      </c>
      <c r="S63" s="54">
        <v>0</v>
      </c>
      <c r="T63" s="54">
        <v>85</v>
      </c>
      <c r="U63" s="54">
        <v>16</v>
      </c>
      <c r="V63" s="54">
        <v>0</v>
      </c>
      <c r="W63" s="54">
        <v>0</v>
      </c>
      <c r="X63" s="54">
        <f>T63+U63+V63+W63</f>
        <v>101</v>
      </c>
      <c r="Y63" s="70">
        <f>IF(K63=0,"",(T63+U63+V63+W63)/K63)</f>
        <v>1.01</v>
      </c>
    </row>
    <row r="64" spans="1:25" s="33" customFormat="1" ht="11.25">
      <c r="A64" s="52"/>
      <c r="B64" s="67"/>
      <c r="C64" s="67"/>
      <c r="D64" s="67"/>
      <c r="E64" s="67"/>
      <c r="F64" s="67"/>
      <c r="G64" s="67">
        <v>2</v>
      </c>
      <c r="H64" s="46" t="s">
        <v>48</v>
      </c>
      <c r="I64" s="68" t="s">
        <v>49</v>
      </c>
      <c r="J64" s="69" t="s">
        <v>26</v>
      </c>
      <c r="K64" s="67">
        <f>L64+M64+N64+O64</f>
        <v>20</v>
      </c>
      <c r="L64" s="54">
        <v>5</v>
      </c>
      <c r="M64" s="54">
        <v>5</v>
      </c>
      <c r="N64" s="54">
        <v>5</v>
      </c>
      <c r="O64" s="54">
        <v>5</v>
      </c>
      <c r="P64" s="54">
        <v>5</v>
      </c>
      <c r="Q64" s="54">
        <v>5</v>
      </c>
      <c r="R64" s="54">
        <v>5</v>
      </c>
      <c r="S64" s="54">
        <v>5</v>
      </c>
      <c r="T64" s="54">
        <v>5</v>
      </c>
      <c r="U64" s="54">
        <v>10</v>
      </c>
      <c r="V64" s="54">
        <v>5</v>
      </c>
      <c r="W64" s="54">
        <v>0</v>
      </c>
      <c r="X64" s="54">
        <f>T64+U64+V64+W64</f>
        <v>20</v>
      </c>
      <c r="Y64" s="70">
        <f>IF(K64=0,"",(T64+U64+V64+W64)/K64)</f>
        <v>1</v>
      </c>
    </row>
    <row r="65" spans="1:25" s="33" customFormat="1" ht="11.25">
      <c r="A65" s="52"/>
      <c r="B65" s="67"/>
      <c r="C65" s="67"/>
      <c r="D65" s="67"/>
      <c r="E65" s="67"/>
      <c r="F65" s="67"/>
      <c r="G65" s="67">
        <v>3</v>
      </c>
      <c r="H65" s="46" t="s">
        <v>50</v>
      </c>
      <c r="I65" s="68" t="s">
        <v>28</v>
      </c>
      <c r="J65" s="69" t="s">
        <v>26</v>
      </c>
      <c r="K65" s="67">
        <f>L65+M65+N65+O65</f>
        <v>14</v>
      </c>
      <c r="L65" s="54">
        <v>2</v>
      </c>
      <c r="M65" s="54">
        <v>4</v>
      </c>
      <c r="N65" s="54">
        <v>4</v>
      </c>
      <c r="O65" s="54">
        <v>4</v>
      </c>
      <c r="P65" s="54">
        <v>2</v>
      </c>
      <c r="Q65" s="54">
        <v>4</v>
      </c>
      <c r="R65" s="54">
        <v>4</v>
      </c>
      <c r="S65" s="54">
        <v>4</v>
      </c>
      <c r="T65" s="54">
        <v>3</v>
      </c>
      <c r="U65" s="54">
        <v>3</v>
      </c>
      <c r="V65" s="54">
        <v>4</v>
      </c>
      <c r="W65" s="54">
        <v>4</v>
      </c>
      <c r="X65" s="54">
        <f>T65+U65+V65+W65</f>
        <v>14</v>
      </c>
      <c r="Y65" s="70">
        <f>IF(K65=0,"",(T65+U65+V65+W65)/K65)</f>
        <v>1</v>
      </c>
    </row>
    <row r="66" spans="1:25" s="30" customFormat="1" ht="11.25">
      <c r="A66" s="41" t="s">
        <v>78</v>
      </c>
      <c r="B66" s="42"/>
      <c r="C66" s="42"/>
      <c r="D66" s="42"/>
      <c r="E66" s="42"/>
      <c r="F66" s="42"/>
      <c r="G66" s="42"/>
      <c r="H66" s="43" t="s">
        <v>115</v>
      </c>
      <c r="I66" s="63"/>
      <c r="J66" s="40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</row>
    <row r="67" spans="1:25" s="30" customFormat="1" ht="11.25">
      <c r="A67" s="44"/>
      <c r="B67" s="45" t="s">
        <v>131</v>
      </c>
      <c r="C67" s="45"/>
      <c r="D67" s="45"/>
      <c r="E67" s="45"/>
      <c r="F67" s="45"/>
      <c r="G67" s="45"/>
      <c r="H67" s="46" t="s">
        <v>84</v>
      </c>
      <c r="I67" s="64"/>
      <c r="J67" s="38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</row>
    <row r="68" spans="1:25" s="30" customFormat="1" ht="22.5">
      <c r="A68" s="44"/>
      <c r="B68" s="45"/>
      <c r="C68" s="45">
        <v>1</v>
      </c>
      <c r="D68" s="45"/>
      <c r="E68" s="45"/>
      <c r="F68" s="45"/>
      <c r="G68" s="45"/>
      <c r="H68" s="46" t="s">
        <v>85</v>
      </c>
      <c r="I68" s="64"/>
      <c r="J68" s="38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7"/>
    </row>
    <row r="69" spans="1:25" s="30" customFormat="1" ht="22.5">
      <c r="A69" s="44"/>
      <c r="B69" s="45"/>
      <c r="C69" s="45"/>
      <c r="D69" s="45" t="s">
        <v>86</v>
      </c>
      <c r="E69" s="45"/>
      <c r="F69" s="45"/>
      <c r="G69" s="45"/>
      <c r="H69" s="46" t="s">
        <v>87</v>
      </c>
      <c r="I69" s="64"/>
      <c r="J69" s="38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</row>
    <row r="70" spans="1:25" s="30" customFormat="1" ht="11.25">
      <c r="A70" s="44"/>
      <c r="B70" s="45"/>
      <c r="C70" s="45"/>
      <c r="D70" s="45"/>
      <c r="E70" s="45">
        <v>14</v>
      </c>
      <c r="F70" s="45"/>
      <c r="G70" s="45"/>
      <c r="H70" s="46" t="s">
        <v>88</v>
      </c>
      <c r="I70" s="64"/>
      <c r="J70" s="38"/>
      <c r="K70" s="56"/>
      <c r="L70" s="54"/>
      <c r="M70" s="54"/>
      <c r="N70" s="54"/>
      <c r="O70" s="54"/>
      <c r="P70" s="54"/>
      <c r="Q70" s="54"/>
      <c r="R70" s="54"/>
      <c r="S70" s="54"/>
      <c r="T70" s="54"/>
      <c r="U70" s="56"/>
      <c r="V70" s="56"/>
      <c r="W70" s="56"/>
      <c r="X70" s="56"/>
      <c r="Y70" s="57"/>
    </row>
    <row r="71" spans="1:25" s="30" customFormat="1" ht="11.25">
      <c r="A71" s="44"/>
      <c r="B71" s="45"/>
      <c r="C71" s="45"/>
      <c r="D71" s="45"/>
      <c r="E71" s="45"/>
      <c r="F71" s="45" t="s">
        <v>116</v>
      </c>
      <c r="G71" s="45"/>
      <c r="H71" s="48" t="s">
        <v>117</v>
      </c>
      <c r="I71" s="64"/>
      <c r="J71" s="38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7"/>
    </row>
    <row r="72" spans="1:25" s="33" customFormat="1" ht="11.25">
      <c r="A72" s="52"/>
      <c r="B72" s="67"/>
      <c r="C72" s="67"/>
      <c r="D72" s="67"/>
      <c r="E72" s="67"/>
      <c r="F72" s="67"/>
      <c r="G72" s="67">
        <v>1</v>
      </c>
      <c r="H72" s="46" t="s">
        <v>46</v>
      </c>
      <c r="I72" s="68" t="s">
        <v>47</v>
      </c>
      <c r="J72" s="54" t="s">
        <v>26</v>
      </c>
      <c r="K72" s="67">
        <f>L72+M72+N72+O72</f>
        <v>290</v>
      </c>
      <c r="L72" s="54">
        <v>50</v>
      </c>
      <c r="M72" s="54">
        <v>70</v>
      </c>
      <c r="N72" s="54">
        <v>75</v>
      </c>
      <c r="O72" s="54">
        <v>95</v>
      </c>
      <c r="P72" s="54">
        <v>50</v>
      </c>
      <c r="Q72" s="54">
        <v>70</v>
      </c>
      <c r="R72" s="54">
        <v>75</v>
      </c>
      <c r="S72" s="54">
        <v>95</v>
      </c>
      <c r="T72" s="54">
        <v>81</v>
      </c>
      <c r="U72" s="54">
        <v>73</v>
      </c>
      <c r="V72" s="54">
        <v>91</v>
      </c>
      <c r="W72" s="54">
        <v>106</v>
      </c>
      <c r="X72" s="54">
        <f>T72+U72+V72+W72</f>
        <v>351</v>
      </c>
      <c r="Y72" s="70">
        <f>IF(K72=0,"",(T72+U72+V72+W72)/K72)</f>
        <v>1.210344827586207</v>
      </c>
    </row>
    <row r="73" spans="1:25" s="33" customFormat="1" ht="11.25">
      <c r="A73" s="52"/>
      <c r="B73" s="67"/>
      <c r="C73" s="67"/>
      <c r="D73" s="67"/>
      <c r="E73" s="67"/>
      <c r="F73" s="67"/>
      <c r="G73" s="67">
        <v>2</v>
      </c>
      <c r="H73" s="46" t="s">
        <v>51</v>
      </c>
      <c r="I73" s="68" t="s">
        <v>52</v>
      </c>
      <c r="J73" s="54" t="s">
        <v>26</v>
      </c>
      <c r="K73" s="67">
        <v>33</v>
      </c>
      <c r="L73" s="54">
        <v>8</v>
      </c>
      <c r="M73" s="54">
        <v>8</v>
      </c>
      <c r="N73" s="54">
        <v>8</v>
      </c>
      <c r="O73" s="54">
        <v>9</v>
      </c>
      <c r="P73" s="54">
        <v>8</v>
      </c>
      <c r="Q73" s="54">
        <v>8</v>
      </c>
      <c r="R73" s="54">
        <v>8</v>
      </c>
      <c r="S73" s="54">
        <v>9</v>
      </c>
      <c r="T73" s="54">
        <v>8</v>
      </c>
      <c r="U73" s="54">
        <v>8</v>
      </c>
      <c r="V73" s="54">
        <v>8</v>
      </c>
      <c r="W73" s="54">
        <v>9</v>
      </c>
      <c r="X73" s="54">
        <f>T73+U73+V73+W73</f>
        <v>33</v>
      </c>
      <c r="Y73" s="70">
        <f>IF(K73=0,"",(T73+U73+V73+W73)/K73)</f>
        <v>1</v>
      </c>
    </row>
    <row r="74" spans="1:25" s="33" customFormat="1" ht="11.25">
      <c r="A74" s="52"/>
      <c r="B74" s="67"/>
      <c r="C74" s="67"/>
      <c r="D74" s="67"/>
      <c r="E74" s="67"/>
      <c r="F74" s="67"/>
      <c r="G74" s="67">
        <v>3</v>
      </c>
      <c r="H74" s="46" t="s">
        <v>67</v>
      </c>
      <c r="I74" s="68" t="s">
        <v>52</v>
      </c>
      <c r="J74" s="54" t="s">
        <v>26</v>
      </c>
      <c r="K74" s="67">
        <f>L74+M74+N74+O74</f>
        <v>306</v>
      </c>
      <c r="L74" s="54">
        <v>85</v>
      </c>
      <c r="M74" s="54">
        <v>70</v>
      </c>
      <c r="N74" s="54">
        <v>84</v>
      </c>
      <c r="O74" s="54">
        <v>67</v>
      </c>
      <c r="P74" s="54">
        <v>85</v>
      </c>
      <c r="Q74" s="54">
        <v>70</v>
      </c>
      <c r="R74" s="54">
        <v>84</v>
      </c>
      <c r="S74" s="54">
        <v>67</v>
      </c>
      <c r="T74" s="54">
        <v>66</v>
      </c>
      <c r="U74" s="54">
        <v>60</v>
      </c>
      <c r="V74" s="54">
        <v>75</v>
      </c>
      <c r="W74" s="54">
        <v>95</v>
      </c>
      <c r="X74" s="54">
        <f>T74+U74+V74+W74</f>
        <v>296</v>
      </c>
      <c r="Y74" s="70">
        <f>IF(K74=0,"",(T74+U74+V74+W74)/K74)</f>
        <v>0.9673202614379085</v>
      </c>
    </row>
    <row r="75" spans="1:25" s="74" customFormat="1" ht="15" customHeight="1">
      <c r="A75" s="52"/>
      <c r="B75" s="67"/>
      <c r="C75" s="67"/>
      <c r="D75" s="67"/>
      <c r="E75" s="67"/>
      <c r="F75" s="67"/>
      <c r="G75" s="67">
        <v>4</v>
      </c>
      <c r="H75" s="46" t="s">
        <v>71</v>
      </c>
      <c r="I75" s="68" t="s">
        <v>52</v>
      </c>
      <c r="J75" s="54" t="s">
        <v>26</v>
      </c>
      <c r="K75" s="67">
        <f>L75+M75+N75+O75</f>
        <v>393</v>
      </c>
      <c r="L75" s="54">
        <v>74</v>
      </c>
      <c r="M75" s="54">
        <v>139</v>
      </c>
      <c r="N75" s="54">
        <v>90</v>
      </c>
      <c r="O75" s="54">
        <v>90</v>
      </c>
      <c r="P75" s="54">
        <v>74</v>
      </c>
      <c r="Q75" s="54">
        <v>139</v>
      </c>
      <c r="R75" s="54">
        <v>90</v>
      </c>
      <c r="S75" s="54">
        <v>90</v>
      </c>
      <c r="T75" s="54">
        <v>208</v>
      </c>
      <c r="U75" s="54">
        <v>120</v>
      </c>
      <c r="V75" s="54">
        <v>128</v>
      </c>
      <c r="W75" s="54">
        <v>16</v>
      </c>
      <c r="X75" s="54">
        <f>T75+U75+V75+W75</f>
        <v>472</v>
      </c>
      <c r="Y75" s="73">
        <f>IF(K75=0,"",(T75+U75+V75+W75)/K75)</f>
        <v>1.2010178117048347</v>
      </c>
    </row>
    <row r="76" spans="1:25" s="30" customFormat="1" ht="11.25">
      <c r="A76" s="41" t="s">
        <v>79</v>
      </c>
      <c r="B76" s="42"/>
      <c r="C76" s="42"/>
      <c r="D76" s="42"/>
      <c r="E76" s="42"/>
      <c r="F76" s="42"/>
      <c r="G76" s="42"/>
      <c r="H76" s="43" t="s">
        <v>118</v>
      </c>
      <c r="I76" s="63"/>
      <c r="J76" s="40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</row>
    <row r="77" spans="1:25" s="30" customFormat="1" ht="11.25">
      <c r="A77" s="44"/>
      <c r="B77" s="45" t="s">
        <v>131</v>
      </c>
      <c r="C77" s="45"/>
      <c r="D77" s="45"/>
      <c r="E77" s="45"/>
      <c r="F77" s="45"/>
      <c r="G77" s="45"/>
      <c r="H77" s="46" t="s">
        <v>84</v>
      </c>
      <c r="I77" s="64"/>
      <c r="J77" s="38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7"/>
    </row>
    <row r="78" spans="1:25" s="30" customFormat="1" ht="22.5">
      <c r="A78" s="44"/>
      <c r="B78" s="45"/>
      <c r="C78" s="45">
        <v>1</v>
      </c>
      <c r="D78" s="45"/>
      <c r="E78" s="45"/>
      <c r="F78" s="45"/>
      <c r="G78" s="45"/>
      <c r="H78" s="46" t="s">
        <v>85</v>
      </c>
      <c r="I78" s="64"/>
      <c r="J78" s="38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7"/>
    </row>
    <row r="79" spans="1:25" s="30" customFormat="1" ht="22.5">
      <c r="A79" s="44"/>
      <c r="B79" s="45"/>
      <c r="C79" s="45"/>
      <c r="D79" s="45" t="s">
        <v>86</v>
      </c>
      <c r="E79" s="45"/>
      <c r="F79" s="45"/>
      <c r="G79" s="45"/>
      <c r="H79" s="46" t="s">
        <v>87</v>
      </c>
      <c r="I79" s="64"/>
      <c r="J79" s="38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7"/>
    </row>
    <row r="80" spans="1:25" s="30" customFormat="1" ht="11.25">
      <c r="A80" s="44"/>
      <c r="B80" s="45"/>
      <c r="C80" s="45"/>
      <c r="D80" s="45"/>
      <c r="E80" s="45">
        <v>14</v>
      </c>
      <c r="F80" s="45"/>
      <c r="G80" s="45"/>
      <c r="H80" s="46" t="s">
        <v>88</v>
      </c>
      <c r="I80" s="64"/>
      <c r="J80" s="38"/>
      <c r="K80" s="56"/>
      <c r="L80" s="54"/>
      <c r="M80" s="54"/>
      <c r="N80" s="54"/>
      <c r="O80" s="54"/>
      <c r="P80" s="54"/>
      <c r="Q80" s="54"/>
      <c r="R80" s="54"/>
      <c r="S80" s="54"/>
      <c r="T80" s="54"/>
      <c r="U80" s="56"/>
      <c r="V80" s="56"/>
      <c r="W80" s="56"/>
      <c r="X80" s="56"/>
      <c r="Y80" s="57"/>
    </row>
    <row r="81" spans="1:25" s="30" customFormat="1" ht="11.25">
      <c r="A81" s="44"/>
      <c r="B81" s="45"/>
      <c r="C81" s="45"/>
      <c r="D81" s="45"/>
      <c r="E81" s="45"/>
      <c r="F81" s="45" t="s">
        <v>119</v>
      </c>
      <c r="G81" s="45"/>
      <c r="H81" s="48" t="s">
        <v>120</v>
      </c>
      <c r="I81" s="64"/>
      <c r="J81" s="38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7"/>
    </row>
    <row r="82" spans="1:25" s="33" customFormat="1" ht="11.25">
      <c r="A82" s="52"/>
      <c r="B82" s="67"/>
      <c r="C82" s="67"/>
      <c r="D82" s="67"/>
      <c r="E82" s="67"/>
      <c r="F82" s="67"/>
      <c r="G82" s="67">
        <v>1</v>
      </c>
      <c r="H82" s="46" t="s">
        <v>53</v>
      </c>
      <c r="I82" s="68" t="s">
        <v>44</v>
      </c>
      <c r="J82" s="54" t="s">
        <v>36</v>
      </c>
      <c r="K82" s="67">
        <f>L82+M82+N82+O82</f>
        <v>70</v>
      </c>
      <c r="L82" s="54">
        <v>0</v>
      </c>
      <c r="M82" s="54">
        <v>0</v>
      </c>
      <c r="N82" s="54">
        <v>0</v>
      </c>
      <c r="O82" s="54">
        <v>70</v>
      </c>
      <c r="P82" s="54">
        <v>0</v>
      </c>
      <c r="Q82" s="54">
        <v>0</v>
      </c>
      <c r="R82" s="54">
        <v>0</v>
      </c>
      <c r="S82" s="54">
        <v>70</v>
      </c>
      <c r="T82" s="54">
        <v>0</v>
      </c>
      <c r="U82" s="54">
        <v>0</v>
      </c>
      <c r="V82" s="54">
        <v>0</v>
      </c>
      <c r="W82" s="54">
        <v>78</v>
      </c>
      <c r="X82" s="54">
        <f>T82+U82+V82+W82</f>
        <v>78</v>
      </c>
      <c r="Y82" s="70">
        <f>IF(K82=0,"",(T82+U82+V82+W82)/K82)</f>
        <v>1.1142857142857143</v>
      </c>
    </row>
    <row r="83" spans="1:25" s="30" customFormat="1" ht="11.25">
      <c r="A83" s="41" t="s">
        <v>80</v>
      </c>
      <c r="B83" s="42"/>
      <c r="C83" s="42"/>
      <c r="D83" s="42"/>
      <c r="E83" s="42"/>
      <c r="F83" s="42"/>
      <c r="G83" s="42"/>
      <c r="H83" s="43" t="s">
        <v>121</v>
      </c>
      <c r="I83" s="65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9"/>
    </row>
    <row r="84" spans="1:25" s="30" customFormat="1" ht="11.25">
      <c r="A84" s="44"/>
      <c r="B84" s="45" t="s">
        <v>131</v>
      </c>
      <c r="C84" s="45"/>
      <c r="D84" s="45"/>
      <c r="E84" s="45"/>
      <c r="F84" s="45"/>
      <c r="G84" s="45"/>
      <c r="H84" s="46" t="s">
        <v>84</v>
      </c>
      <c r="I84" s="64"/>
      <c r="J84" s="38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7"/>
    </row>
    <row r="85" spans="1:25" s="30" customFormat="1" ht="22.5">
      <c r="A85" s="44"/>
      <c r="B85" s="45"/>
      <c r="C85" s="45">
        <v>1</v>
      </c>
      <c r="D85" s="45"/>
      <c r="E85" s="45"/>
      <c r="F85" s="45"/>
      <c r="G85" s="45"/>
      <c r="H85" s="46" t="s">
        <v>85</v>
      </c>
      <c r="I85" s="64"/>
      <c r="J85" s="38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7"/>
    </row>
    <row r="86" spans="1:25" s="30" customFormat="1" ht="22.5">
      <c r="A86" s="44"/>
      <c r="B86" s="45"/>
      <c r="C86" s="45"/>
      <c r="D86" s="45" t="s">
        <v>86</v>
      </c>
      <c r="E86" s="45"/>
      <c r="F86" s="45"/>
      <c r="G86" s="45"/>
      <c r="H86" s="46" t="s">
        <v>87</v>
      </c>
      <c r="I86" s="64"/>
      <c r="J86" s="38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7"/>
    </row>
    <row r="87" spans="1:25" s="30" customFormat="1" ht="11.25">
      <c r="A87" s="44"/>
      <c r="B87" s="45"/>
      <c r="C87" s="45"/>
      <c r="D87" s="45"/>
      <c r="E87" s="45">
        <v>14</v>
      </c>
      <c r="F87" s="45"/>
      <c r="G87" s="45"/>
      <c r="H87" s="46" t="s">
        <v>88</v>
      </c>
      <c r="I87" s="64"/>
      <c r="J87" s="38"/>
      <c r="K87" s="56"/>
      <c r="L87" s="54"/>
      <c r="M87" s="54"/>
      <c r="N87" s="54"/>
      <c r="O87" s="54"/>
      <c r="P87" s="54"/>
      <c r="Q87" s="54"/>
      <c r="R87" s="54"/>
      <c r="S87" s="54"/>
      <c r="T87" s="54"/>
      <c r="U87" s="56"/>
      <c r="V87" s="56"/>
      <c r="W87" s="56"/>
      <c r="X87" s="56"/>
      <c r="Y87" s="57"/>
    </row>
    <row r="88" spans="1:25" s="30" customFormat="1" ht="11.25">
      <c r="A88" s="44"/>
      <c r="B88" s="45"/>
      <c r="C88" s="45"/>
      <c r="D88" s="45"/>
      <c r="E88" s="45"/>
      <c r="F88" s="45" t="s">
        <v>122</v>
      </c>
      <c r="G88" s="45"/>
      <c r="H88" s="48" t="s">
        <v>123</v>
      </c>
      <c r="I88" s="64"/>
      <c r="J88" s="38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7"/>
    </row>
    <row r="89" spans="1:25" s="33" customFormat="1" ht="22.5">
      <c r="A89" s="52"/>
      <c r="B89" s="67"/>
      <c r="C89" s="67"/>
      <c r="D89" s="67"/>
      <c r="E89" s="67"/>
      <c r="F89" s="67"/>
      <c r="G89" s="67">
        <v>1</v>
      </c>
      <c r="H89" s="46" t="s">
        <v>54</v>
      </c>
      <c r="I89" s="71" t="s">
        <v>55</v>
      </c>
      <c r="J89" s="54" t="s">
        <v>26</v>
      </c>
      <c r="K89" s="67">
        <v>1</v>
      </c>
      <c r="L89" s="54">
        <v>1</v>
      </c>
      <c r="M89" s="54">
        <v>1</v>
      </c>
      <c r="N89" s="54">
        <v>1</v>
      </c>
      <c r="O89" s="54">
        <v>1</v>
      </c>
      <c r="P89" s="54">
        <v>1</v>
      </c>
      <c r="Q89" s="54">
        <v>1</v>
      </c>
      <c r="R89" s="54">
        <v>1</v>
      </c>
      <c r="S89" s="54">
        <v>1</v>
      </c>
      <c r="T89" s="54">
        <v>1</v>
      </c>
      <c r="U89" s="54">
        <v>1</v>
      </c>
      <c r="V89" s="54">
        <v>1</v>
      </c>
      <c r="W89" s="54">
        <v>1</v>
      </c>
      <c r="X89" s="54">
        <f>U89</f>
        <v>1</v>
      </c>
      <c r="Y89" s="70">
        <f>X89/K89</f>
        <v>1</v>
      </c>
    </row>
    <row r="90" spans="1:25" s="33" customFormat="1" ht="46.5" customHeight="1">
      <c r="A90" s="52"/>
      <c r="B90" s="67"/>
      <c r="C90" s="67"/>
      <c r="D90" s="67"/>
      <c r="E90" s="67"/>
      <c r="F90" s="67"/>
      <c r="G90" s="67">
        <v>2</v>
      </c>
      <c r="H90" s="46" t="s">
        <v>56</v>
      </c>
      <c r="I90" s="53" t="s">
        <v>132</v>
      </c>
      <c r="J90" s="54" t="s">
        <v>26</v>
      </c>
      <c r="K90" s="67">
        <v>90</v>
      </c>
      <c r="L90" s="54">
        <v>90</v>
      </c>
      <c r="M90" s="54">
        <v>90</v>
      </c>
      <c r="N90" s="54">
        <v>90</v>
      </c>
      <c r="O90" s="54">
        <v>90</v>
      </c>
      <c r="P90" s="54">
        <v>90</v>
      </c>
      <c r="Q90" s="54">
        <v>90</v>
      </c>
      <c r="R90" s="54">
        <v>90</v>
      </c>
      <c r="S90" s="54">
        <v>90</v>
      </c>
      <c r="T90" s="54">
        <v>98.37</v>
      </c>
      <c r="U90" s="54">
        <v>99.43</v>
      </c>
      <c r="V90" s="54">
        <v>98.76</v>
      </c>
      <c r="W90" s="54">
        <v>98.19</v>
      </c>
      <c r="X90" s="54">
        <f>W90</f>
        <v>98.19</v>
      </c>
      <c r="Y90" s="70">
        <f>X90/K90</f>
        <v>1.091</v>
      </c>
    </row>
    <row r="91" spans="1:25" s="33" customFormat="1" ht="22.5">
      <c r="A91" s="52"/>
      <c r="B91" s="67"/>
      <c r="C91" s="67"/>
      <c r="D91" s="67"/>
      <c r="E91" s="67"/>
      <c r="F91" s="67"/>
      <c r="G91" s="67">
        <v>3</v>
      </c>
      <c r="H91" s="46" t="s">
        <v>57</v>
      </c>
      <c r="I91" s="53" t="s">
        <v>130</v>
      </c>
      <c r="J91" s="54" t="s">
        <v>36</v>
      </c>
      <c r="K91" s="67">
        <f>L91+M91+N91+O91</f>
        <v>90</v>
      </c>
      <c r="L91" s="54">
        <v>0</v>
      </c>
      <c r="M91" s="54">
        <v>0</v>
      </c>
      <c r="N91" s="54">
        <v>0</v>
      </c>
      <c r="O91" s="54">
        <v>90</v>
      </c>
      <c r="P91" s="54">
        <v>0</v>
      </c>
      <c r="Q91" s="54">
        <v>0</v>
      </c>
      <c r="R91" s="54">
        <v>0</v>
      </c>
      <c r="S91" s="54">
        <v>90</v>
      </c>
      <c r="T91" s="54">
        <v>0</v>
      </c>
      <c r="U91" s="54">
        <v>0</v>
      </c>
      <c r="V91" s="54">
        <v>0</v>
      </c>
      <c r="W91" s="54">
        <v>97.37</v>
      </c>
      <c r="X91" s="54">
        <f>T91+U91+V91+W91</f>
        <v>97.37</v>
      </c>
      <c r="Y91" s="70">
        <f>IF(K91=0,"",(T91+U91+V91+W91)/K91)</f>
        <v>1.081888888888889</v>
      </c>
    </row>
    <row r="92" spans="1:25" s="33" customFormat="1" ht="25.5" customHeight="1">
      <c r="A92" s="52"/>
      <c r="B92" s="67"/>
      <c r="C92" s="67"/>
      <c r="D92" s="67"/>
      <c r="E92" s="67"/>
      <c r="F92" s="67"/>
      <c r="G92" s="67">
        <v>4</v>
      </c>
      <c r="H92" s="46" t="s">
        <v>60</v>
      </c>
      <c r="I92" s="53" t="s">
        <v>133</v>
      </c>
      <c r="J92" s="54" t="s">
        <v>36</v>
      </c>
      <c r="K92" s="67">
        <v>90</v>
      </c>
      <c r="L92" s="54">
        <v>0</v>
      </c>
      <c r="M92" s="54">
        <v>0</v>
      </c>
      <c r="N92" s="54">
        <v>0</v>
      </c>
      <c r="O92" s="54">
        <v>90</v>
      </c>
      <c r="P92" s="54">
        <v>0</v>
      </c>
      <c r="Q92" s="54">
        <v>0</v>
      </c>
      <c r="R92" s="54">
        <v>0</v>
      </c>
      <c r="S92" s="54">
        <v>90</v>
      </c>
      <c r="T92" s="54">
        <v>0</v>
      </c>
      <c r="U92" s="54">
        <v>0</v>
      </c>
      <c r="V92" s="54">
        <v>0</v>
      </c>
      <c r="W92" s="54">
        <v>90</v>
      </c>
      <c r="X92" s="54">
        <f>T92+U92+V92+W92</f>
        <v>90</v>
      </c>
      <c r="Y92" s="70">
        <f>IF(K92=0,"",(T92+U92+V92+W92)/K92)</f>
        <v>1</v>
      </c>
    </row>
    <row r="93" spans="1:25" s="30" customFormat="1" ht="11.25">
      <c r="A93" s="41" t="s">
        <v>81</v>
      </c>
      <c r="B93" s="42"/>
      <c r="C93" s="42"/>
      <c r="D93" s="42"/>
      <c r="E93" s="42"/>
      <c r="F93" s="42"/>
      <c r="G93" s="42"/>
      <c r="H93" s="43" t="s">
        <v>124</v>
      </c>
      <c r="I93" s="63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9"/>
    </row>
    <row r="94" spans="1:25" s="30" customFormat="1" ht="11.25">
      <c r="A94" s="44"/>
      <c r="B94" s="45" t="s">
        <v>131</v>
      </c>
      <c r="C94" s="45"/>
      <c r="D94" s="45"/>
      <c r="E94" s="45"/>
      <c r="F94" s="45"/>
      <c r="G94" s="45"/>
      <c r="H94" s="46" t="s">
        <v>84</v>
      </c>
      <c r="I94" s="62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7"/>
    </row>
    <row r="95" spans="1:25" s="30" customFormat="1" ht="22.5">
      <c r="A95" s="44"/>
      <c r="B95" s="45"/>
      <c r="C95" s="45">
        <v>1</v>
      </c>
      <c r="D95" s="45"/>
      <c r="E95" s="45"/>
      <c r="F95" s="45"/>
      <c r="G95" s="45"/>
      <c r="H95" s="46" t="s">
        <v>85</v>
      </c>
      <c r="I95" s="62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7"/>
    </row>
    <row r="96" spans="1:25" s="30" customFormat="1" ht="22.5">
      <c r="A96" s="44"/>
      <c r="B96" s="45"/>
      <c r="C96" s="45"/>
      <c r="D96" s="45" t="s">
        <v>86</v>
      </c>
      <c r="E96" s="45"/>
      <c r="F96" s="45"/>
      <c r="G96" s="45"/>
      <c r="H96" s="46" t="s">
        <v>87</v>
      </c>
      <c r="I96" s="62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7"/>
    </row>
    <row r="97" spans="1:25" s="30" customFormat="1" ht="11.25">
      <c r="A97" s="44"/>
      <c r="B97" s="45"/>
      <c r="C97" s="45"/>
      <c r="D97" s="45"/>
      <c r="E97" s="45">
        <v>14</v>
      </c>
      <c r="F97" s="45"/>
      <c r="G97" s="45"/>
      <c r="H97" s="46" t="s">
        <v>88</v>
      </c>
      <c r="I97" s="62"/>
      <c r="J97" s="56"/>
      <c r="K97" s="56"/>
      <c r="L97" s="54"/>
      <c r="M97" s="54"/>
      <c r="N97" s="54"/>
      <c r="O97" s="54"/>
      <c r="P97" s="54"/>
      <c r="Q97" s="54"/>
      <c r="R97" s="54"/>
      <c r="S97" s="54"/>
      <c r="T97" s="54"/>
      <c r="U97" s="56"/>
      <c r="V97" s="56"/>
      <c r="W97" s="56"/>
      <c r="X97" s="56"/>
      <c r="Y97" s="57"/>
    </row>
    <row r="98" spans="1:25" s="30" customFormat="1" ht="11.25">
      <c r="A98" s="44"/>
      <c r="B98" s="45"/>
      <c r="C98" s="45"/>
      <c r="D98" s="45"/>
      <c r="E98" s="45"/>
      <c r="F98" s="45" t="s">
        <v>125</v>
      </c>
      <c r="G98" s="45"/>
      <c r="H98" s="48" t="s">
        <v>126</v>
      </c>
      <c r="I98" s="62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7"/>
    </row>
    <row r="99" spans="1:25" s="33" customFormat="1" ht="22.5">
      <c r="A99" s="52"/>
      <c r="B99" s="67"/>
      <c r="C99" s="67"/>
      <c r="D99" s="67"/>
      <c r="E99" s="67"/>
      <c r="F99" s="67"/>
      <c r="G99" s="67">
        <v>1</v>
      </c>
      <c r="H99" s="46" t="s">
        <v>61</v>
      </c>
      <c r="I99" s="54" t="s">
        <v>52</v>
      </c>
      <c r="J99" s="54" t="s">
        <v>26</v>
      </c>
      <c r="K99" s="67">
        <f>L99+M99+N99+O99</f>
        <v>292</v>
      </c>
      <c r="L99" s="54">
        <v>73</v>
      </c>
      <c r="M99" s="54">
        <v>73</v>
      </c>
      <c r="N99" s="54">
        <v>73</v>
      </c>
      <c r="O99" s="54">
        <v>73</v>
      </c>
      <c r="P99" s="54">
        <v>73</v>
      </c>
      <c r="Q99" s="54">
        <v>73</v>
      </c>
      <c r="R99" s="54">
        <v>73</v>
      </c>
      <c r="S99" s="54">
        <v>73</v>
      </c>
      <c r="T99" s="54">
        <v>141</v>
      </c>
      <c r="U99" s="54">
        <v>72</v>
      </c>
      <c r="V99" s="54">
        <v>117</v>
      </c>
      <c r="W99" s="54">
        <v>152</v>
      </c>
      <c r="X99" s="54">
        <f>T99+U99+V99+W99</f>
        <v>482</v>
      </c>
      <c r="Y99" s="70">
        <f>IF(K99=0,"",(T99+U99+V99+W99)/K99)</f>
        <v>1.6506849315068493</v>
      </c>
    </row>
    <row r="100" spans="1:25" s="30" customFormat="1" ht="11.25">
      <c r="A100" s="41" t="s">
        <v>82</v>
      </c>
      <c r="B100" s="42"/>
      <c r="C100" s="42"/>
      <c r="D100" s="42"/>
      <c r="E100" s="42"/>
      <c r="F100" s="42"/>
      <c r="G100" s="42"/>
      <c r="H100" s="43" t="s">
        <v>127</v>
      </c>
      <c r="I100" s="65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</row>
    <row r="101" spans="1:25" s="30" customFormat="1" ht="11.25">
      <c r="A101" s="44"/>
      <c r="B101" s="45" t="s">
        <v>131</v>
      </c>
      <c r="C101" s="45"/>
      <c r="D101" s="45"/>
      <c r="E101" s="45"/>
      <c r="F101" s="45"/>
      <c r="G101" s="45"/>
      <c r="H101" s="46" t="s">
        <v>84</v>
      </c>
      <c r="I101" s="62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7"/>
    </row>
    <row r="102" spans="1:25" s="30" customFormat="1" ht="22.5">
      <c r="A102" s="44"/>
      <c r="B102" s="45"/>
      <c r="C102" s="45">
        <v>1</v>
      </c>
      <c r="D102" s="45"/>
      <c r="E102" s="45"/>
      <c r="F102" s="45"/>
      <c r="G102" s="45"/>
      <c r="H102" s="46" t="s">
        <v>85</v>
      </c>
      <c r="I102" s="62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7"/>
    </row>
    <row r="103" spans="1:25" s="30" customFormat="1" ht="22.5">
      <c r="A103" s="44"/>
      <c r="B103" s="45"/>
      <c r="C103" s="45"/>
      <c r="D103" s="45" t="s">
        <v>86</v>
      </c>
      <c r="E103" s="45"/>
      <c r="F103" s="45"/>
      <c r="G103" s="45"/>
      <c r="H103" s="46" t="s">
        <v>87</v>
      </c>
      <c r="I103" s="62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7"/>
    </row>
    <row r="104" spans="1:25" s="30" customFormat="1" ht="11.25">
      <c r="A104" s="44"/>
      <c r="B104" s="45"/>
      <c r="C104" s="45"/>
      <c r="D104" s="45"/>
      <c r="E104" s="45">
        <v>14</v>
      </c>
      <c r="F104" s="45"/>
      <c r="G104" s="45"/>
      <c r="H104" s="46" t="s">
        <v>88</v>
      </c>
      <c r="I104" s="62"/>
      <c r="J104" s="56"/>
      <c r="K104" s="56"/>
      <c r="L104" s="54"/>
      <c r="M104" s="54"/>
      <c r="N104" s="54"/>
      <c r="O104" s="54"/>
      <c r="P104" s="54"/>
      <c r="Q104" s="54"/>
      <c r="R104" s="54"/>
      <c r="S104" s="54"/>
      <c r="T104" s="54"/>
      <c r="U104" s="56"/>
      <c r="V104" s="56"/>
      <c r="W104" s="56"/>
      <c r="X104" s="56"/>
      <c r="Y104" s="57"/>
    </row>
    <row r="105" spans="1:25" s="30" customFormat="1" ht="11.25">
      <c r="A105" s="44"/>
      <c r="B105" s="45"/>
      <c r="C105" s="45"/>
      <c r="D105" s="45"/>
      <c r="E105" s="45"/>
      <c r="F105" s="45" t="s">
        <v>128</v>
      </c>
      <c r="G105" s="45"/>
      <c r="H105" s="48" t="s">
        <v>129</v>
      </c>
      <c r="I105" s="62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7"/>
    </row>
    <row r="106" spans="1:25" s="33" customFormat="1" ht="33.75" customHeight="1">
      <c r="A106" s="52"/>
      <c r="B106" s="67"/>
      <c r="C106" s="67"/>
      <c r="D106" s="67"/>
      <c r="E106" s="67"/>
      <c r="F106" s="67"/>
      <c r="G106" s="67">
        <v>1</v>
      </c>
      <c r="H106" s="46" t="s">
        <v>68</v>
      </c>
      <c r="I106" s="53" t="s">
        <v>134</v>
      </c>
      <c r="J106" s="54" t="s">
        <v>26</v>
      </c>
      <c r="K106" s="67">
        <v>86</v>
      </c>
      <c r="L106" s="54">
        <v>86</v>
      </c>
      <c r="M106" s="54">
        <v>86</v>
      </c>
      <c r="N106" s="54">
        <v>86</v>
      </c>
      <c r="O106" s="54">
        <v>86</v>
      </c>
      <c r="P106" s="54">
        <v>86</v>
      </c>
      <c r="Q106" s="54">
        <v>86</v>
      </c>
      <c r="R106" s="54">
        <v>86</v>
      </c>
      <c r="S106" s="54">
        <v>86</v>
      </c>
      <c r="T106" s="54">
        <v>86</v>
      </c>
      <c r="U106" s="54">
        <v>87</v>
      </c>
      <c r="V106" s="54">
        <v>87</v>
      </c>
      <c r="W106" s="54">
        <v>87</v>
      </c>
      <c r="X106" s="54">
        <f>W106</f>
        <v>87</v>
      </c>
      <c r="Y106" s="70">
        <f>X106/K106</f>
        <v>1.0116279069767442</v>
      </c>
    </row>
    <row r="107" spans="1:25" s="33" customFormat="1" ht="11.25">
      <c r="A107" s="52"/>
      <c r="B107" s="67"/>
      <c r="C107" s="67"/>
      <c r="D107" s="67"/>
      <c r="E107" s="67"/>
      <c r="F107" s="67"/>
      <c r="G107" s="67">
        <v>2</v>
      </c>
      <c r="H107" s="46" t="s">
        <v>69</v>
      </c>
      <c r="I107" s="68" t="s">
        <v>62</v>
      </c>
      <c r="J107" s="54" t="s">
        <v>36</v>
      </c>
      <c r="K107" s="67">
        <f>L107+M107+N107+O107</f>
        <v>100</v>
      </c>
      <c r="L107" s="54">
        <v>0</v>
      </c>
      <c r="M107" s="54">
        <v>0</v>
      </c>
      <c r="N107" s="54">
        <v>0</v>
      </c>
      <c r="O107" s="54">
        <v>100</v>
      </c>
      <c r="P107" s="54">
        <v>0</v>
      </c>
      <c r="Q107" s="54">
        <v>0</v>
      </c>
      <c r="R107" s="54">
        <v>0</v>
      </c>
      <c r="S107" s="54">
        <v>100</v>
      </c>
      <c r="T107" s="54">
        <v>0</v>
      </c>
      <c r="U107" s="54">
        <v>0</v>
      </c>
      <c r="V107" s="54">
        <v>0</v>
      </c>
      <c r="W107" s="54">
        <v>190</v>
      </c>
      <c r="X107" s="54">
        <f>T107+U107+V107+W107</f>
        <v>190</v>
      </c>
      <c r="Y107" s="70">
        <f>IF(K107=0,"",(T107+U107+V107+W107)/K107)</f>
        <v>1.9</v>
      </c>
    </row>
    <row r="108" spans="1:25" s="5" customFormat="1" ht="15">
      <c r="A108" s="32"/>
      <c r="B108" s="32"/>
      <c r="C108" s="32"/>
      <c r="D108" s="31"/>
      <c r="E108" s="31"/>
      <c r="F108" s="31"/>
      <c r="G108" s="31"/>
      <c r="H108" s="33"/>
      <c r="I108" s="30"/>
      <c r="J108" s="29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</row>
    <row r="109" spans="1:25" s="5" customFormat="1" ht="15">
      <c r="A109" s="32"/>
      <c r="B109" s="32"/>
      <c r="C109" s="32"/>
      <c r="D109" s="31"/>
      <c r="E109" s="31"/>
      <c r="F109" s="31"/>
      <c r="G109" s="31"/>
      <c r="H109" s="34"/>
      <c r="I109" s="30"/>
      <c r="J109" s="30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</row>
    <row r="110" spans="1:25" s="5" customFormat="1" ht="15">
      <c r="A110" s="32"/>
      <c r="B110" s="32"/>
      <c r="C110" s="32"/>
      <c r="D110" s="31"/>
      <c r="E110" s="31"/>
      <c r="F110" s="31"/>
      <c r="G110" s="31"/>
      <c r="H110" s="30"/>
      <c r="I110" s="30"/>
      <c r="J110" s="30"/>
      <c r="K110" s="32"/>
      <c r="L110" s="35"/>
      <c r="M110" s="35"/>
      <c r="N110" s="35"/>
      <c r="O110" s="35"/>
      <c r="P110" s="35"/>
      <c r="Q110" s="35"/>
      <c r="R110" s="35"/>
      <c r="S110" s="35"/>
      <c r="T110" s="35"/>
      <c r="U110" s="32"/>
      <c r="V110" s="32"/>
      <c r="W110" s="32"/>
      <c r="X110" s="32"/>
      <c r="Y110" s="32"/>
    </row>
    <row r="111" spans="1:25" s="5" customFormat="1" ht="27.75" customHeight="1">
      <c r="A111" s="32"/>
      <c r="B111" s="32"/>
      <c r="C111" s="32"/>
      <c r="D111" s="84" t="s">
        <v>18</v>
      </c>
      <c r="E111" s="84"/>
      <c r="F111" s="84"/>
      <c r="G111" s="82">
        <f>(COUNT(G11:G107))</f>
        <v>32</v>
      </c>
      <c r="H111" s="30"/>
      <c r="I111" s="30"/>
      <c r="J111" s="30"/>
      <c r="K111" s="32"/>
      <c r="L111" s="35"/>
      <c r="M111" s="35"/>
      <c r="N111" s="35"/>
      <c r="O111" s="35"/>
      <c r="P111" s="35"/>
      <c r="Q111" s="35"/>
      <c r="R111" s="35"/>
      <c r="S111" s="35"/>
      <c r="T111" s="35"/>
      <c r="U111" s="32"/>
      <c r="V111" s="32"/>
      <c r="W111" s="32"/>
      <c r="X111" s="32"/>
      <c r="Y111" s="32"/>
    </row>
    <row r="112" spans="1:25" s="5" customFormat="1" ht="15">
      <c r="A112" s="32"/>
      <c r="B112" s="32"/>
      <c r="C112" s="32"/>
      <c r="D112" s="84"/>
      <c r="E112" s="84"/>
      <c r="F112" s="84"/>
      <c r="G112" s="82"/>
      <c r="H112" s="34"/>
      <c r="I112" s="30"/>
      <c r="J112" s="30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</row>
    <row r="113" spans="1:25" ht="15">
      <c r="A113" s="60" t="s">
        <v>21</v>
      </c>
      <c r="D113" s="10"/>
      <c r="E113" s="10"/>
      <c r="F113" s="10"/>
      <c r="G113" s="10"/>
      <c r="H113" s="25"/>
      <c r="I113" s="3"/>
      <c r="J113" s="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</sheetData>
  <sheetProtection selectLockedCells="1"/>
  <mergeCells count="18">
    <mergeCell ref="K3:O3"/>
    <mergeCell ref="A2:G2"/>
    <mergeCell ref="A3:A4"/>
    <mergeCell ref="J3:J4"/>
    <mergeCell ref="G111:G112"/>
    <mergeCell ref="H3:H4"/>
    <mergeCell ref="I3:I4"/>
    <mergeCell ref="D111:F112"/>
    <mergeCell ref="T3:W3"/>
    <mergeCell ref="X3:X4"/>
    <mergeCell ref="Y3:Y4"/>
    <mergeCell ref="B3:B4"/>
    <mergeCell ref="C3:C4"/>
    <mergeCell ref="D3:D4"/>
    <mergeCell ref="E3:E4"/>
    <mergeCell ref="F3:F4"/>
    <mergeCell ref="G3:G4"/>
    <mergeCell ref="P3:S3"/>
  </mergeCells>
  <printOptions/>
  <pageMargins left="0.03937007874015748" right="0.2362204724409449" top="0.7480314960629921" bottom="0.7480314960629921" header="0.31496062992125984" footer="0.31496062992125984"/>
  <pageSetup fitToHeight="10" orientation="landscape" scale="64" r:id="rId1"/>
  <headerFooter scaleWithDoc="0" alignWithMargins="0">
    <oddHeader>&amp;C&amp;"-,Negrita"&amp;13SISTEMA ESTATAL DE EVALUACIÓN
&amp;12PROGRAMA OPERATIVO ANUAL 2016&amp;R&amp;"-,Negrita"ETCA III-15-A
POA - 2016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jenny.medina</cp:lastModifiedBy>
  <cp:lastPrinted>2017-05-02T21:30:30Z</cp:lastPrinted>
  <dcterms:created xsi:type="dcterms:W3CDTF">2016-06-01T21:50:16Z</dcterms:created>
  <dcterms:modified xsi:type="dcterms:W3CDTF">2017-06-07T20:01:36Z</dcterms:modified>
  <cp:category/>
  <cp:version/>
  <cp:contentType/>
  <cp:contentStatus/>
</cp:coreProperties>
</file>