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ha\Desktop\Hacienda\Portal Finanzas Públicas\I Trim 17\"/>
    </mc:Choice>
  </mc:AlternateContent>
  <bookViews>
    <workbookView xWindow="0" yWindow="0" windowWidth="20490" windowHeight="7755"/>
  </bookViews>
  <sheets>
    <sheet name="ESF" sheetId="1" r:id="rId1"/>
    <sheet name="ESF_LDF" sheetId="2" r:id="rId2"/>
    <sheet name="EA" sheetId="3" r:id="rId3"/>
    <sheet name="EVHP" sheetId="4" r:id="rId4"/>
    <sheet name="ECSF" sheetId="5" r:id="rId5"/>
    <sheet name="EFF" sheetId="6" r:id="rId6"/>
    <sheet name="EAA" sheetId="7" r:id="rId7"/>
    <sheet name="EADyOP" sheetId="8" r:id="rId8"/>
    <sheet name="ADPyOP_LDF" sheetId="9" r:id="rId9"/>
    <sheet name="AODF_LDF" sheetId="10" r:id="rId10"/>
    <sheet name="IPC" sheetId="11" r:id="rId11"/>
    <sheet name="IPF" sheetId="12" r:id="rId12"/>
    <sheet name="Conciliaciones Ing_Egr_Contable" sheetId="13" r:id="rId13"/>
  </sheets>
  <externalReferences>
    <externalReference r:id="rId14"/>
    <externalReference r:id="rId15"/>
  </externalReferences>
  <definedNames>
    <definedName name="_xlnm.Print_Titles" localSheetId="10">IPC!$2:$5</definedName>
  </definedNames>
  <calcPr calcId="152511"/>
</workbook>
</file>

<file path=xl/calcChain.xml><?xml version="1.0" encoding="utf-8"?>
<calcChain xmlns="http://schemas.openxmlformats.org/spreadsheetml/2006/main">
  <c r="E37" i="12" l="1"/>
  <c r="D37" i="12"/>
  <c r="C37" i="12"/>
  <c r="E17" i="12"/>
  <c r="D17" i="12"/>
  <c r="C17" i="12"/>
  <c r="E13" i="12"/>
  <c r="E21" i="12" s="1"/>
  <c r="E25" i="12" s="1"/>
  <c r="E29" i="12" s="1"/>
  <c r="D13" i="12"/>
  <c r="D21" i="12" s="1"/>
  <c r="D25" i="12" s="1"/>
  <c r="D29" i="12" s="1"/>
  <c r="C13" i="12"/>
  <c r="C21" i="12" s="1"/>
  <c r="C25" i="12" s="1"/>
  <c r="C29" i="12" s="1"/>
  <c r="B13" i="10" l="1"/>
  <c r="B7" i="10"/>
  <c r="B19" i="10" s="1"/>
  <c r="H30" i="9" l="1"/>
  <c r="H29" i="9"/>
  <c r="H28" i="9"/>
  <c r="J27" i="9"/>
  <c r="I27" i="9"/>
  <c r="G27" i="9"/>
  <c r="F27" i="9"/>
  <c r="E27" i="9"/>
  <c r="D27" i="9"/>
  <c r="H27" i="9" s="1"/>
  <c r="H26" i="9"/>
  <c r="H25" i="9"/>
  <c r="H24" i="9"/>
  <c r="H23" i="9"/>
  <c r="H22" i="9"/>
  <c r="H21" i="9"/>
  <c r="H19" i="9"/>
  <c r="H17" i="9"/>
  <c r="H16" i="9"/>
  <c r="H15" i="9"/>
  <c r="J14" i="9"/>
  <c r="I14" i="9"/>
  <c r="G14" i="9"/>
  <c r="F14" i="9"/>
  <c r="E14" i="9"/>
  <c r="D14" i="9"/>
  <c r="H14" i="9" s="1"/>
  <c r="H13" i="9"/>
  <c r="H12" i="9"/>
  <c r="H11" i="9"/>
  <c r="J10" i="9"/>
  <c r="I10" i="9"/>
  <c r="G10" i="9"/>
  <c r="G9" i="9" s="1"/>
  <c r="G20" i="9" s="1"/>
  <c r="F10" i="9"/>
  <c r="E10" i="9"/>
  <c r="D10" i="9"/>
  <c r="H10" i="9" s="1"/>
  <c r="J9" i="9"/>
  <c r="J20" i="9" s="1"/>
  <c r="I9" i="9"/>
  <c r="I20" i="9" s="1"/>
  <c r="F9" i="9"/>
  <c r="F20" i="9" s="1"/>
  <c r="E9" i="9"/>
  <c r="E20" i="9" s="1"/>
  <c r="D9" i="9" l="1"/>
  <c r="D20" i="9" l="1"/>
  <c r="H9" i="9"/>
  <c r="H20" i="9" s="1"/>
  <c r="G38" i="8" l="1"/>
  <c r="F38" i="8"/>
  <c r="G32" i="8"/>
  <c r="G45" i="8" s="1"/>
  <c r="F32" i="8"/>
  <c r="F45" i="8" s="1"/>
  <c r="G15" i="8"/>
  <c r="G28" i="8" s="1"/>
  <c r="F15" i="8"/>
  <c r="F28" i="8" s="1"/>
  <c r="F50" i="8" l="1"/>
  <c r="G50" i="8"/>
  <c r="E30" i="7" l="1"/>
  <c r="F30" i="7" s="1"/>
  <c r="E29" i="7"/>
  <c r="F29" i="7" s="1"/>
  <c r="E28" i="7"/>
  <c r="F28" i="7" s="1"/>
  <c r="E27" i="7"/>
  <c r="F27" i="7" s="1"/>
  <c r="E26" i="7"/>
  <c r="F26" i="7" s="1"/>
  <c r="E25" i="7"/>
  <c r="F25" i="7" s="1"/>
  <c r="E24" i="7"/>
  <c r="F24" i="7" s="1"/>
  <c r="E23" i="7"/>
  <c r="F23" i="7" s="1"/>
  <c r="E22" i="7"/>
  <c r="F22" i="7" s="1"/>
  <c r="E21" i="7"/>
  <c r="F21" i="7" s="1"/>
  <c r="D21" i="7"/>
  <c r="C21" i="7"/>
  <c r="B21" i="7"/>
  <c r="F19" i="7"/>
  <c r="E19" i="7"/>
  <c r="E18" i="7"/>
  <c r="F18" i="7" s="1"/>
  <c r="F17" i="7"/>
  <c r="E17" i="7"/>
  <c r="E16" i="7"/>
  <c r="F16" i="7" s="1"/>
  <c r="F15" i="7"/>
  <c r="E15" i="7"/>
  <c r="E14" i="7"/>
  <c r="F14" i="7" s="1"/>
  <c r="F13" i="7"/>
  <c r="E13" i="7"/>
  <c r="E12" i="7" s="1"/>
  <c r="D12" i="7"/>
  <c r="D10" i="7" s="1"/>
  <c r="C12" i="7"/>
  <c r="C10" i="7" s="1"/>
  <c r="B12" i="7"/>
  <c r="B10" i="7"/>
  <c r="F12" i="7" l="1"/>
  <c r="E10" i="7"/>
  <c r="F10" i="7" s="1"/>
  <c r="E63" i="6" l="1"/>
  <c r="E62" i="6" s="1"/>
  <c r="D63" i="6"/>
  <c r="D62" i="6" s="1"/>
  <c r="E57" i="6"/>
  <c r="E56" i="6" s="1"/>
  <c r="E67" i="6" s="1"/>
  <c r="D57" i="6"/>
  <c r="D56" i="6" s="1"/>
  <c r="D67" i="6" s="1"/>
  <c r="E49" i="6"/>
  <c r="D49" i="6"/>
  <c r="E44" i="6"/>
  <c r="E53" i="6" s="1"/>
  <c r="D44" i="6"/>
  <c r="D53" i="6" s="1"/>
  <c r="E23" i="6"/>
  <c r="D23" i="6"/>
  <c r="E9" i="6"/>
  <c r="E41" i="6" s="1"/>
  <c r="E69" i="6" s="1"/>
  <c r="E71" i="6" s="1"/>
  <c r="D9" i="6"/>
  <c r="D41" i="6" s="1"/>
  <c r="D69" i="6" s="1"/>
  <c r="D71" i="6" s="1"/>
  <c r="D57" i="5" l="1"/>
  <c r="D52" i="5"/>
  <c r="D51" i="5" s="1"/>
  <c r="D43" i="5"/>
  <c r="E33" i="5"/>
  <c r="E32" i="5" s="1"/>
  <c r="E21" i="5"/>
  <c r="E12" i="5"/>
  <c r="E11" i="5" s="1"/>
  <c r="G39" i="4" l="1"/>
  <c r="G38" i="4"/>
  <c r="G37" i="4"/>
  <c r="G36" i="4"/>
  <c r="G32" i="4"/>
  <c r="G31" i="4"/>
  <c r="G30" i="4"/>
  <c r="F26" i="4"/>
  <c r="F42" i="4" s="1"/>
  <c r="E26" i="4"/>
  <c r="E42" i="4" s="1"/>
  <c r="D26" i="4"/>
  <c r="D42" i="4" s="1"/>
  <c r="C26" i="4"/>
  <c r="C42" i="4" s="1"/>
  <c r="G23" i="4"/>
  <c r="G22" i="4"/>
  <c r="G21" i="4"/>
  <c r="G20" i="4"/>
  <c r="G17" i="4"/>
  <c r="G16" i="4"/>
  <c r="G15" i="4"/>
  <c r="G11" i="4"/>
  <c r="G42" i="4" l="1"/>
  <c r="G26" i="4"/>
  <c r="F63" i="3" l="1"/>
  <c r="E63" i="3"/>
  <c r="F56" i="3"/>
  <c r="E56" i="3"/>
  <c r="F50" i="3"/>
  <c r="E50" i="3"/>
  <c r="F46" i="3"/>
  <c r="E46" i="3"/>
  <c r="F36" i="3"/>
  <c r="E36" i="3"/>
  <c r="F32" i="3"/>
  <c r="F66" i="3" s="1"/>
  <c r="E32" i="3"/>
  <c r="E66" i="3" s="1"/>
  <c r="F22" i="3"/>
  <c r="E22" i="3"/>
  <c r="F19" i="3"/>
  <c r="E19" i="3"/>
  <c r="F10" i="3"/>
  <c r="F29" i="3" s="1"/>
  <c r="F68" i="3" s="1"/>
  <c r="E10" i="3"/>
  <c r="E29" i="3" s="1"/>
  <c r="E68" i="3" l="1"/>
  <c r="G76" i="2" l="1"/>
  <c r="G72" i="2"/>
  <c r="F72" i="2"/>
  <c r="G65" i="2"/>
  <c r="F65" i="2"/>
  <c r="G60" i="2"/>
  <c r="F60" i="2"/>
  <c r="F76" i="2" s="1"/>
  <c r="C59" i="2"/>
  <c r="B59" i="2"/>
  <c r="G55" i="2"/>
  <c r="F55" i="2"/>
  <c r="G41" i="2"/>
  <c r="F41" i="2"/>
  <c r="C40" i="2"/>
  <c r="B40" i="2"/>
  <c r="G37" i="2"/>
  <c r="F37" i="2"/>
  <c r="C37" i="2"/>
  <c r="B37" i="2"/>
  <c r="G30" i="2"/>
  <c r="F30" i="2"/>
  <c r="C30" i="2"/>
  <c r="B30" i="2"/>
  <c r="G26" i="2"/>
  <c r="F26" i="2"/>
  <c r="C24" i="2"/>
  <c r="B24" i="2"/>
  <c r="G22" i="2"/>
  <c r="G46" i="2" s="1"/>
  <c r="G57" i="2" s="1"/>
  <c r="G78" i="2" s="1"/>
  <c r="F22" i="2"/>
  <c r="F46" i="2" s="1"/>
  <c r="F57" i="2" s="1"/>
  <c r="F78" i="2" s="1"/>
  <c r="G18" i="2"/>
  <c r="F18" i="2"/>
  <c r="C16" i="2"/>
  <c r="B16" i="2"/>
  <c r="G8" i="2"/>
  <c r="F8" i="2"/>
  <c r="C8" i="2"/>
  <c r="C46" i="2" s="1"/>
  <c r="C61" i="2" s="1"/>
  <c r="B8" i="2"/>
  <c r="B46" i="2" s="1"/>
  <c r="B61" i="2" s="1"/>
  <c r="L48" i="1" l="1"/>
  <c r="K48" i="1"/>
  <c r="L41" i="1"/>
  <c r="K41" i="1"/>
  <c r="L36" i="1"/>
  <c r="K36" i="1"/>
  <c r="E32" i="1"/>
  <c r="D32" i="1"/>
  <c r="L31" i="1"/>
  <c r="K31" i="1"/>
  <c r="L20" i="1"/>
  <c r="L33" i="1" s="1"/>
  <c r="K20" i="1"/>
  <c r="E19" i="1"/>
  <c r="D19" i="1"/>
  <c r="D34" i="1" l="1"/>
  <c r="E34" i="1"/>
  <c r="K33" i="1"/>
  <c r="K54" i="1" s="1"/>
  <c r="L52" i="1"/>
  <c r="L54" i="1" s="1"/>
  <c r="K52" i="1"/>
</calcChain>
</file>

<file path=xl/comments1.xml><?xml version="1.0" encoding="utf-8"?>
<comments xmlns="http://schemas.openxmlformats.org/spreadsheetml/2006/main">
  <authors>
    <author>dora ramirez</author>
  </authors>
  <commentList>
    <comment ref="A1" authorId="0" shapeId="0">
      <text>
        <r>
          <rPr>
            <b/>
            <sz val="9"/>
            <color indexed="81"/>
            <rFont val="Tahoma"/>
            <family val="2"/>
          </rPr>
          <t>dora ramirez:</t>
        </r>
        <r>
          <rPr>
            <sz val="9"/>
            <color indexed="81"/>
            <rFont val="Tahoma"/>
            <family val="2"/>
          </rPr>
          <t xml:space="preserve">
Nombre de la sociedad a presentar </t>
        </r>
      </text>
    </comment>
  </commentList>
</comments>
</file>

<file path=xl/sharedStrings.xml><?xml version="1.0" encoding="utf-8"?>
<sst xmlns="http://schemas.openxmlformats.org/spreadsheetml/2006/main" count="803" uniqueCount="578">
  <si>
    <t>2016</t>
  </si>
  <si>
    <t>1..16</t>
  </si>
  <si>
    <t>08/04/2017</t>
  </si>
  <si>
    <t>Gobierno Estado de Sonora</t>
  </si>
  <si>
    <t>Selección vacía</t>
  </si>
  <si>
    <t>16</t>
  </si>
  <si>
    <t>Enero</t>
  </si>
  <si>
    <t>Diciembre</t>
  </si>
  <si>
    <t>1</t>
  </si>
  <si>
    <t>GOBIERNO DEL ESTADO DE SONORA</t>
  </si>
  <si>
    <t>Estado de Situación Financiera</t>
  </si>
  <si>
    <t>Activo</t>
  </si>
  <si>
    <t>1er Trim 2017</t>
  </si>
  <si>
    <t>Pasivo</t>
  </si>
  <si>
    <t>Activo Circulante</t>
  </si>
  <si>
    <t>Pasivo Circulante</t>
  </si>
  <si>
    <t>Efectivo y Equivalentes (Nota 1)</t>
  </si>
  <si>
    <t>Cuentas por Pagar a Corto Plazo (Nota 13)</t>
  </si>
  <si>
    <t>Derechos a Recibir Efectivo o Equivalentes (Nota 2)</t>
  </si>
  <si>
    <t>Documentos por Pagar a Corto Plazo (Nota 14)</t>
  </si>
  <si>
    <t>Derechos a Recibir Bienes o Servicios (Nota 3)</t>
  </si>
  <si>
    <t>Porción a Corto Plazo de la Deuda Pública a Largo Plazo (Nota 15)</t>
  </si>
  <si>
    <t>Inventarios</t>
  </si>
  <si>
    <t>Títulos y Valores a Corto Plazo</t>
  </si>
  <si>
    <t>Almacenes</t>
  </si>
  <si>
    <t>Estimación por Pérdida o Deterioro de Activos Circulantes</t>
  </si>
  <si>
    <t>Otros Activos Circulantes (Nota 4)</t>
  </si>
  <si>
    <t>Provisiones a Corto Plazo</t>
  </si>
  <si>
    <t>Total Activos Circulantes</t>
  </si>
  <si>
    <t>Total de Pasivos Circulantes</t>
  </si>
  <si>
    <t>Activo No Circulante</t>
  </si>
  <si>
    <t>Inversiones Financieras a Largo Plazo (Nota 6)</t>
  </si>
  <si>
    <t>Pasivo No Circulante</t>
  </si>
  <si>
    <t>Derechos a Recibir Efectivo o Equivalentes a Largo Plazo</t>
  </si>
  <si>
    <t>Cuentas por Pagar a Largo Plazo</t>
  </si>
  <si>
    <t>Bienes Inmuebles, Infraestructura y Construcciones en Proceso (Nota 7)</t>
  </si>
  <si>
    <t>Documentos por Pagar a Largo Plazo</t>
  </si>
  <si>
    <t>Bienes Muebles (Nota 8)</t>
  </si>
  <si>
    <t>Deuda Pública a Largo Plazo (Nota 15)</t>
  </si>
  <si>
    <t>Activos Intangibles (Nota 9)</t>
  </si>
  <si>
    <t>Pasivos Diferidos a Largo Plazo</t>
  </si>
  <si>
    <t>Depreciación, Deterioro y Amortización Acumulada de Bienes (Nota 10)</t>
  </si>
  <si>
    <t>Fondos y Bienes de Terceros en Garantía y/o en Administración a Largo Plazo</t>
  </si>
  <si>
    <t>Activos Diferidos</t>
  </si>
  <si>
    <t>Provisiones a Largo Plazo</t>
  </si>
  <si>
    <t>Estimación por Pérdida o Deterioro de Activos no Circulantes (Nota 11)</t>
  </si>
  <si>
    <t>Otros Activos no Circulantes (Nota 12)</t>
  </si>
  <si>
    <t>Total de Pasivos no Circulantes</t>
  </si>
  <si>
    <t>Total de Activos No Circulantes</t>
  </si>
  <si>
    <t>Total de Pasivo</t>
  </si>
  <si>
    <t>Total de Activos</t>
  </si>
  <si>
    <t>Hacienda Pública/Patrimonio</t>
  </si>
  <si>
    <t>Hacienda Pública/Patrimonio Contribuido</t>
  </si>
  <si>
    <t>Aportaciones</t>
  </si>
  <si>
    <t>Donaciones de Capital</t>
  </si>
  <si>
    <t>Actualizaciones de la Hacienda Pública/ 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</si>
  <si>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</si>
  <si>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</si>
  <si>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</si>
  <si>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</si>
  <si>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</si>
  <si>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</si>
  <si>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</si>
  <si>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</si>
  <si>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</si>
  <si>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 /Patrimonio</t>
  </si>
  <si>
    <t>Total de Pasivo y Hacienda Pública/Patrimonio</t>
  </si>
  <si>
    <t>L.E.F. JOSE LUIS MUNDO RUIZ</t>
  </si>
  <si>
    <t>DIRECTOR GENERAL DE CONTABILIDAD GUBERNAMENTAL</t>
  </si>
  <si>
    <t xml:space="preserve">Otros Pasivos a Corto Plazo </t>
  </si>
  <si>
    <t>Pasivos Diferidos a Corto Plazo (Nota 16)</t>
  </si>
  <si>
    <t>Al 31 de Marzo del 2017</t>
  </si>
  <si>
    <t>Fondos y Bienes de Terceros en Garantía y/o Administración a Corto Plazo (Nota 17)</t>
  </si>
  <si>
    <t>Estado de Situación Financiera Detallado - LDF</t>
  </si>
  <si>
    <t>(PESOS)</t>
  </si>
  <si>
    <t>Concepto (c)</t>
  </si>
  <si>
    <t>ACTIVO</t>
  </si>
  <si>
    <t>PASIVO</t>
  </si>
  <si>
    <t xml:space="preserve">  a. Efectivo y Equivalentes  (a=a1+a2+a3+a4+a5+a6+a7)</t>
  </si>
  <si>
    <t>a. Cuentas por Pagar a Corto Plazo (a=a1+a2+a3+a4+a5+a6+a7+a8+a9)</t>
  </si>
  <si>
    <t xml:space="preserve">    a1) Efectivo</t>
  </si>
  <si>
    <t xml:space="preserve">    a1) Servicios Personales por Pagar a Corto Plazo</t>
  </si>
  <si>
    <t xml:space="preserve">    a2) Bancos/Tesorería</t>
  </si>
  <si>
    <t xml:space="preserve">    a2) Proveedores por Pagar a Corto Plazo</t>
  </si>
  <si>
    <t xml:space="preserve">    a3) Bancos/Dependencias y Otros</t>
  </si>
  <si>
    <t xml:space="preserve">    a3) Contratistas por Obras Públicas por Pagar a Corto Plazo</t>
  </si>
  <si>
    <t xml:space="preserve">    a4) Inversiones Temporales (Hasta 3 meses)</t>
  </si>
  <si>
    <t xml:space="preserve">    a4) Participaciones y Aportaciones por Pagar a Corto Plazo</t>
  </si>
  <si>
    <t xml:space="preserve">    a5) Fondos con Afectación Específica</t>
  </si>
  <si>
    <t xml:space="preserve">    a5) Transferencias Otorgadas por Pagar a Corto Plazo</t>
  </si>
  <si>
    <t xml:space="preserve">    a6) Depósitos de Fondos de Terceros en Garantía y/o  Administración</t>
  </si>
  <si>
    <t xml:space="preserve">    a6) Intereses, Comisiones y Otros Gastos de la Deuda Pública por Pagar a Corto Plazo</t>
  </si>
  <si>
    <t xml:space="preserve">    a7) Otros Efectivos y Equivalentes</t>
  </si>
  <si>
    <t xml:space="preserve">    a7) Retenciones y Contribuciones por Pagar a Corto Plazo</t>
  </si>
  <si>
    <t xml:space="preserve">  b. Derechos a Recibir Efectivo o Equivalentes (b=b1+b2+b3+b4+b5+b6+b7)</t>
  </si>
  <si>
    <t xml:space="preserve">    a8) Devoluciones de la Ley de Ingresos por Pagar a Corto Plazo</t>
  </si>
  <si>
    <t xml:space="preserve">    b1) Inversiones Financieras de Corto Plazo</t>
  </si>
  <si>
    <t xml:space="preserve">    a9) Otras Cuentas por Pagar a Corto Plazo</t>
  </si>
  <si>
    <t xml:space="preserve">    b2) Cuentas por Cobrar a Corto Plazo</t>
  </si>
  <si>
    <t>b. Documentos por Pagar a Corto Plazo (b=b1+b2+b3)</t>
  </si>
  <si>
    <t xml:space="preserve">    b3) Deudores Diversos por Cobrar a Corto Plazo</t>
  </si>
  <si>
    <t xml:space="preserve">    b1) Documentos Comerciales por Pagar a Corto Plazo</t>
  </si>
  <si>
    <t xml:space="preserve">    b4) Ingresos por Recuperar a Corto Plazo</t>
  </si>
  <si>
    <t xml:space="preserve">    b2) Documentos con Contratistas por Obras Públicas por Pagar a Corto Plazo</t>
  </si>
  <si>
    <t xml:space="preserve">    b5) Deudores por Anticipos de la Tesorería a Corto Plazo</t>
  </si>
  <si>
    <t xml:space="preserve">    b3) Otros Documentos por Pagar a Corto Plazo</t>
  </si>
  <si>
    <t xml:space="preserve">    b6) Préstamos Otorgados a Corto Plazo</t>
  </si>
  <si>
    <t>c. Porción a Corto Plazo de la Deuda Pública a Largo Plazo (c=c1+c2)</t>
  </si>
  <si>
    <t xml:space="preserve">    b7) Otros Derechos a Recibir Efectivo o Equivalentes a Corto Plazo</t>
  </si>
  <si>
    <t xml:space="preserve">    c1) Porción a Corto Plazo de la Deuda Pública</t>
  </si>
  <si>
    <t xml:space="preserve">  c. Derechos a Recibir Bienes o Servicios (c=c1+c2+c3+c4+c5)</t>
  </si>
  <si>
    <t xml:space="preserve">    c2) Porción a Corto Plazo de Arrendamiento Financiero</t>
  </si>
  <si>
    <t xml:space="preserve">     c1) Anticipo a Proveedores por Adquisición de Bienes y Prestación de Servicios a Corto Plazo</t>
  </si>
  <si>
    <t>d. Títulos y Valores a Corto Plazo</t>
  </si>
  <si>
    <t xml:space="preserve">    c2) Anticipo a Proveedores por Adquisición de Bienes Inmuebles y Muebles a Corto Plazo</t>
  </si>
  <si>
    <t>e. Pasivos Diferidos a Corto Plazo (e=e1+e2+e3)</t>
  </si>
  <si>
    <t xml:space="preserve">    c3) Anticipo a Proveedores por Adquisición de Bienes Intangibles a Corto Plazo</t>
  </si>
  <si>
    <t xml:space="preserve">    e1) Ingresos Cobrados por Adelantado a Corto Plazo</t>
  </si>
  <si>
    <t xml:space="preserve">    c4) Anticipo a Contratistas por Obras Públicas a Corto Plazo</t>
  </si>
  <si>
    <t xml:space="preserve">    e2) Intereses Cobrados por Adelantado a Corto Plazo</t>
  </si>
  <si>
    <t xml:space="preserve">    c5) Otros Derechos a Recibir Bienes o Servicios a Corto Plazo</t>
  </si>
  <si>
    <t xml:space="preserve">    e3) Otros Pasivos Diferidos a Corto Plazo</t>
  </si>
  <si>
    <t>d. Inventarios (d=d1+d2+d3+d4+d5)</t>
  </si>
  <si>
    <t>f. Fondos y Bienes de Terceros en Garantía y/o Administración a Corto Plazo (f=f1+f2+f3+f4+f5+f6)</t>
  </si>
  <si>
    <t xml:space="preserve">    d1) Inventario de Mercancías para Venta</t>
  </si>
  <si>
    <t xml:space="preserve">    f1) Fondos en Garantía a Corto Plazo</t>
  </si>
  <si>
    <t xml:space="preserve">    d2) Inventario de Mercancías Terminadas</t>
  </si>
  <si>
    <t xml:space="preserve">    f2) Fondos en Administración a Corto Plazo</t>
  </si>
  <si>
    <t xml:space="preserve">    d3) Inventario de Mercancías en Proceso de Elaboración</t>
  </si>
  <si>
    <t xml:space="preserve">    f3) Fondos Contingentes a Corto Plazo</t>
  </si>
  <si>
    <t xml:space="preserve">    d4) Inventario de Materias Primas, Materiales y Suministros para Producción</t>
  </si>
  <si>
    <t xml:space="preserve">    f4) Fondos de Fideicomisos, Mandatos y Contratos Análogos a Corto Plazo</t>
  </si>
  <si>
    <t xml:space="preserve">    d5) Bienes en Tránsito</t>
  </si>
  <si>
    <t xml:space="preserve">    f5) Otros Fondos de Terceros en Garantía y/o Administración a Corto Plazo</t>
  </si>
  <si>
    <t>e. Almacenes</t>
  </si>
  <si>
    <t xml:space="preserve">    f6) Valores y Bienes en Garantía a Corto Plazo</t>
  </si>
  <si>
    <t>f. Estimación por Pérdida o Deterioro de Activos Circulantes (f=f1+f2)</t>
  </si>
  <si>
    <t>g. Provisiones a Corto Plazo (g=g1+g2+g3)</t>
  </si>
  <si>
    <t xml:space="preserve">    f1) Estimaciones para Cuentas Incobrables por Derechos a Recibir Efectivo o Equivalentes</t>
  </si>
  <si>
    <t xml:space="preserve">    g1) Provisión para Demandas y Juicios a Corto Plazo</t>
  </si>
  <si>
    <t xml:space="preserve">    f2) Estimación por Deterioro de Inventarios</t>
  </si>
  <si>
    <t xml:space="preserve">    g2) Provisión para Contingencias a Corto Plazo</t>
  </si>
  <si>
    <t>g. Otros Activos Circulantes (g=g1+g2+g3+g4)</t>
  </si>
  <si>
    <t xml:space="preserve">    g3) Otras Provisiones a Corto Plazo</t>
  </si>
  <si>
    <t xml:space="preserve">    g1) Valores en Garantía</t>
  </si>
  <si>
    <t>h. Otros Pasivos a Corto Plazo (h=h1+h2+h3)</t>
  </si>
  <si>
    <t xml:space="preserve">    g2) Bienes en Garantía (excluye depósitos de fondos)</t>
  </si>
  <si>
    <t xml:space="preserve">    h1) Ingresos por Clasificar</t>
  </si>
  <si>
    <t xml:space="preserve">    g3) Bienes Derivados de Embargos, Decomisos, Aseguramientos y Dación en Pago</t>
  </si>
  <si>
    <t xml:space="preserve">    h2) Recaudación por Participar</t>
  </si>
  <si>
    <t xml:space="preserve">    g4) Adquisición con Fondos de Terceros</t>
  </si>
  <si>
    <t xml:space="preserve">    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</si>
  <si>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</si>
  <si>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</si>
  <si>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</si>
  <si>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</si>
  <si>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</si>
  <si>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</si>
  <si>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</si>
  <si>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</si>
  <si>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</si>
  <si>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</si>
  <si>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</si>
  <si>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</si>
  <si>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</si>
  <si>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</si>
  <si>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</si>
  <si>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IIB. Total de Pasivos No Circulantes (IIB = a + b + c + d + e + f)</t>
  </si>
  <si>
    <t>h. Estimación por Pérdida o Deterioro de Activos no Circulantes</t>
  </si>
  <si>
    <t>i. Otros Activos no Circulantes</t>
  </si>
  <si>
    <t>II. Total del Pasivo (II = IIA + IIB)</t>
  </si>
  <si>
    <t>IB. Total de Activos No Circulantes (IB = a + b + c + d + e + f + g + h + i)</t>
  </si>
  <si>
    <t>HACIENDA PÚBLICA/PATRIMONIO</t>
  </si>
  <si>
    <t>IIIA. Hacienda Pública/Patrimonio Contribuido (IIIA = a + b + c)</t>
  </si>
  <si>
    <t>I. Total del Activo (I = IA + IB)</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</si>
  <si>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</si>
  <si>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</si>
  <si>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</si>
  <si>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</si>
  <si>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</si>
  <si>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</si>
  <si>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</si>
  <si>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</si>
  <si>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</si>
  <si>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</si>
  <si>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</si>
  <si>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</si>
  <si>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</si>
  <si>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</si>
  <si>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Estado de Actividades</t>
  </si>
  <si>
    <t>Del 1 de Enero al 31 de Marzo del 2017</t>
  </si>
  <si>
    <t>1er Trimestre 2017</t>
  </si>
  <si>
    <t>1er Trimestre 2016</t>
  </si>
  <si>
    <t>INGRESOS Y OTROS BENEFICIOS</t>
  </si>
  <si>
    <t>Cuenta Infofin</t>
  </si>
  <si>
    <t>Ingresos de la Gestión (Nota 1)</t>
  </si>
  <si>
    <t>4-1-0-0-0-0-000-</t>
  </si>
  <si>
    <t>Impuestos</t>
  </si>
  <si>
    <t>4-1-1-0-0-0-000-</t>
  </si>
  <si>
    <t>Cuotas y Aportaciones de Seguridad Social</t>
  </si>
  <si>
    <t>Contribuciones de Mejoras</t>
  </si>
  <si>
    <t>Derechos</t>
  </si>
  <si>
    <t>Productos de Tipo Corriente</t>
  </si>
  <si>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</si>
  <si>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</si>
  <si>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</si>
  <si>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 (Nota 2)</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</si>
  <si>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</si>
  <si>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</si>
  <si>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</si>
  <si>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</si>
  <si>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</si>
  <si>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</si>
  <si>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</si>
  <si>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 (Nota 3)</t>
  </si>
  <si>
    <t>Total de Ingresos y Otros Beneficios</t>
  </si>
  <si>
    <t>GASTOS Y OTRAS PÉRDIDAS</t>
  </si>
  <si>
    <t>Gastos de Funcionamiento (Nota 4)</t>
  </si>
  <si>
    <t>Servicios Personales</t>
  </si>
  <si>
    <t>Materiales y Suministros</t>
  </si>
  <si>
    <t>Servicios Generales</t>
  </si>
  <si>
    <t>Transferencia, Asignaciones, Subsidios y Otras Ayudas (Nota 5)</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</si>
  <si>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</si>
  <si>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</si>
  <si>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</si>
  <si>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</si>
  <si>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</si>
  <si>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</si>
  <si>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</si>
  <si>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</si>
  <si>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</si>
  <si>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 (Nota 6)</t>
  </si>
  <si>
    <t>Participaciones</t>
  </si>
  <si>
    <t>Convenios</t>
  </si>
  <si>
    <t>Intereses, Comisiones y Otros Gastos de la Deuda Pública (Nota 7)</t>
  </si>
  <si>
    <t>Intereses de la Deuda Pública</t>
  </si>
  <si>
    <t>Comisiones de la Deuda Pública</t>
  </si>
  <si>
    <t>Gastos de la Deuda Pública</t>
  </si>
  <si>
    <t>Costo por Coberturas</t>
  </si>
  <si>
    <t>Apoyos Financieros</t>
  </si>
  <si>
    <t>Otros Gastos y Pérdidas Extraordinarias (Nota 8)</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</si>
  <si>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</si>
  <si>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</si>
  <si>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</si>
  <si>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</si>
  <si>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</si>
  <si>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</si>
  <si>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</si>
  <si>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</si>
  <si>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</si>
  <si>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</si>
  <si>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Estado de Variación en la Hacienda Pública</t>
  </si>
  <si>
    <t>(En pesos)</t>
  </si>
  <si>
    <t>Concepto</t>
  </si>
  <si>
    <t>Hacienda
Pública /
Patrimonio
Contribuido</t>
  </si>
  <si>
    <t>Hacienda
Pública /
Patrimonio
Generado de
Ejercicio
Anteriores</t>
  </si>
  <si>
    <t>Hacienda
Pública /
Patrimonio
Generado
del Ejercicio</t>
  </si>
  <si>
    <t>Ajustes
por
Cambios
de Valor</t>
  </si>
  <si>
    <t>Total</t>
  </si>
  <si>
    <t>Patrimonio Neto  Inicial Ajustado del ejercicio</t>
  </si>
  <si>
    <t>3-1-2-1-0-0-000-</t>
  </si>
  <si>
    <t>3-1-3-1-0-0-000-</t>
  </si>
  <si>
    <t>Actualización de la Hacienda Pública/Patrimonio</t>
  </si>
  <si>
    <t>Variaciones de la Hacienda Pública/Patrimonio Neto del Ejericico</t>
  </si>
  <si>
    <t>3-2-3-1-0-0-000-</t>
  </si>
  <si>
    <t>3-2-3-2-0-0-000-</t>
  </si>
  <si>
    <t>3-2-3-3-0-0-000-</t>
  </si>
  <si>
    <t>3-2-3-9-0-0-000-</t>
  </si>
  <si>
    <t>Hacienda Pública / Patrimonio Neto Final del Ejercicio  2016</t>
  </si>
  <si>
    <t>Cambios en la Hacienda Pública / Patrimonio Neto del Ejercicio 2017</t>
  </si>
  <si>
    <t>Variaciones de la Hacienda Pública / Patrimonio Neto del Ejercicio</t>
  </si>
  <si>
    <t>Saldo Neto en la Hacienda Pública/Patrimonio 2017</t>
  </si>
  <si>
    <t>Estado de Cambios en la Situación Financiera</t>
  </si>
  <si>
    <t>Origen</t>
  </si>
  <si>
    <t>Aplicación</t>
  </si>
  <si>
    <t>Cuenta contable en INFOFIN</t>
  </si>
  <si>
    <t xml:space="preserve">Efectivo y Equivalentes </t>
  </si>
  <si>
    <t>1-1-1-0-0-0-000-</t>
  </si>
  <si>
    <t>Derechos a Recibir Efectivo o Equivalentes</t>
  </si>
  <si>
    <t>1-1-2-0-0-0-000-</t>
  </si>
  <si>
    <t>Derechos a Recibir Bienes o Servicios</t>
  </si>
  <si>
    <t>1-1-3-0-0-0-000-</t>
  </si>
  <si>
    <t>Inventario</t>
  </si>
  <si>
    <t>1-1-4-0-0-0-000-</t>
  </si>
  <si>
    <t>1-1-5-0-0-0-000-</t>
  </si>
  <si>
    <t>Estimacion por Pérdida o Deterioro de Activos Circulantes</t>
  </si>
  <si>
    <t>1-1-6-0-0-0-000-</t>
  </si>
  <si>
    <t>Otros Activos Circulantes</t>
  </si>
  <si>
    <t>1-1-9-0-0-0-000-</t>
  </si>
  <si>
    <t>Inversiones Financieras a Largo Plazo</t>
  </si>
  <si>
    <t>1-2-1-0-0-0-000-</t>
  </si>
  <si>
    <t>Bienes Inmuebles, Infraestructura y Construcciones en Proceso</t>
  </si>
  <si>
    <t>1-2-3-0-0-0-000-</t>
  </si>
  <si>
    <t>Bienes Muebles</t>
  </si>
  <si>
    <t>1-2-4-0-0-0-000-</t>
  </si>
  <si>
    <t>Activos Intangibles</t>
  </si>
  <si>
    <t>1-2-5-0-0-0-000-</t>
  </si>
  <si>
    <t xml:space="preserve">Depreciación, Deterioro y Amortización Acumulada de Bienes </t>
  </si>
  <si>
    <t>1-2-6-0-0-0-000-</t>
  </si>
  <si>
    <t>1-2-7-0-0-0-000-</t>
  </si>
  <si>
    <t>Estimación por Perdida o Deterioro de Activos No Circulantes</t>
  </si>
  <si>
    <t>1-2-8-0-0-0-000-</t>
  </si>
  <si>
    <t>Otros Activos No Circulantes</t>
  </si>
  <si>
    <t>1-2-9-0-0-0-000-</t>
  </si>
  <si>
    <t>Cuentas por Pagar a Corto Plazo</t>
  </si>
  <si>
    <t>2-1-1-0-0-0-000-</t>
  </si>
  <si>
    <t>Documentos por Pagar a Corto Plazo</t>
  </si>
  <si>
    <t>2-1-2-0-0-0-000-</t>
  </si>
  <si>
    <t>Porción a Corto Plazo de la Deuda Pública a Largo Plazo</t>
  </si>
  <si>
    <t>2-1-3-0-0-0-000-</t>
  </si>
  <si>
    <t>2-1-4-0-0-0-000-</t>
  </si>
  <si>
    <t>Pasivos Diferidos a Corto Plazo</t>
  </si>
  <si>
    <t>2-1-5-0-0-0-000-</t>
  </si>
  <si>
    <t>Fondos y Bienes de Terceros en Garantía y/o Administración a CortoPlazo</t>
  </si>
  <si>
    <t>2-1-6-0-0-0-000-</t>
  </si>
  <si>
    <t>2-1-7-0-0-0-000-</t>
  </si>
  <si>
    <t>Otros Pasivos a Corto Plazo</t>
  </si>
  <si>
    <t>2-1-9-0-0-0-000-</t>
  </si>
  <si>
    <t>2-2-1-0-0-0-000-</t>
  </si>
  <si>
    <t>2-2-2-0-0-0-000-</t>
  </si>
  <si>
    <t>Deuda Pública a Largo Plazo</t>
  </si>
  <si>
    <t>2-2-3-0-0-0-000-</t>
  </si>
  <si>
    <t>2-2-4-0-0-0-000-</t>
  </si>
  <si>
    <t>Fondos y Bienes de Terceros en Garantía y/o Administración a Largo Plazo</t>
  </si>
  <si>
    <t>2-2-5-0-0-0-000-</t>
  </si>
  <si>
    <t>2-2-6-0-0-0-000-</t>
  </si>
  <si>
    <t xml:space="preserve">HACIENDA PÚBLICA/PATRIMONIO </t>
  </si>
  <si>
    <t>3-1-0-0-0-0-000-</t>
  </si>
  <si>
    <t>3-1-1-0-0-0-000-</t>
  </si>
  <si>
    <t>3-1-2-0-0-0-000-</t>
  </si>
  <si>
    <t>3-1-3-0-0-0-000-</t>
  </si>
  <si>
    <t>3-2-0-0-0-0-000-</t>
  </si>
  <si>
    <t>Resultados del ejercicio (Ahorro/Desahorro)</t>
  </si>
  <si>
    <t>3-2-1-0-0-0-000-</t>
  </si>
  <si>
    <t>3-2-2-0-0-0-000-</t>
  </si>
  <si>
    <t>3-2-3-0-0-0-000-</t>
  </si>
  <si>
    <t>3-2-4-0-0-0-000-</t>
  </si>
  <si>
    <t>3-2-5-0-0-0-000-</t>
  </si>
  <si>
    <t>Exceso o Insuficiencia en la Actualización del Patrimonio</t>
  </si>
  <si>
    <t>GOBIERNO DEL ESTADO SONORA</t>
  </si>
  <si>
    <t>Estado de Flujos de Efectivo</t>
  </si>
  <si>
    <t>2015</t>
  </si>
  <si>
    <t>Flujos de Efectivo de las Actividades de Operación</t>
  </si>
  <si>
    <t>Contribuciones de mejoras</t>
  </si>
  <si>
    <t>Productos de Tipo corriente</t>
  </si>
  <si>
    <t>Ingresos no Comprendidos en las Fracciones de la Ley de Ingresos Causados en Ejercicios Fiscales Anteriores</t>
  </si>
  <si>
    <t>Pendientes de Liquidación o Pago</t>
  </si>
  <si>
    <t>Transferencias, Asignaciones y Subsidios y Otras Ayudas</t>
  </si>
  <si>
    <t>Otros Orígenes de Operación</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</si>
  <si>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</si>
  <si>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</si>
  <si>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</si>
  <si>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</si>
  <si>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</si>
  <si>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</si>
  <si>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</si>
  <si>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 de Efectivo de las Actividades de Financiamiento</t>
  </si>
  <si>
    <t>Endeudamiento neto</t>
  </si>
  <si>
    <t xml:space="preserve">     Interno</t>
  </si>
  <si>
    <t xml:space="preserve">     Externo</t>
  </si>
  <si>
    <t>Otros Orígenes de Financiamiento</t>
  </si>
  <si>
    <t>Servicios de la Deuda</t>
  </si>
  <si>
    <t>Otras Aplicaciones de Financiamiento</t>
  </si>
  <si>
    <t>Flujos netos de Efectivo por Actividades de Financiamiento</t>
  </si>
  <si>
    <t>Incremento/Disminución Neta en el Efectivo y Equivalentes al Efectivo</t>
  </si>
  <si>
    <r>
      <t>Efectivo y Equivalentes al Efectivo al inicio del Ejercicio</t>
    </r>
    <r>
      <rPr>
        <b/>
        <vertAlign val="superscript"/>
        <sz val="10"/>
        <color theme="1"/>
        <rFont val="Calibri"/>
        <family val="2"/>
        <scheme val="minor"/>
      </rPr>
      <t>1</t>
    </r>
  </si>
  <si>
    <r>
      <t>Efectivo y Equivalentes al Efectivo al final del Ejercicio</t>
    </r>
    <r>
      <rPr>
        <b/>
        <vertAlign val="superscript"/>
        <sz val="10"/>
        <color theme="1"/>
        <rFont val="Calibri"/>
        <family val="2"/>
        <scheme val="minor"/>
      </rPr>
      <t xml:space="preserve">1 </t>
    </r>
  </si>
  <si>
    <t>1) El saldo de estas cuentas se tomará de la nota 1 de este mismo estado.</t>
  </si>
  <si>
    <t>Estado Analítico de Activo</t>
  </si>
  <si>
    <t>Saldo Inicial</t>
  </si>
  <si>
    <t>Cargos al Periodo</t>
  </si>
  <si>
    <t>Abono del Periodo</t>
  </si>
  <si>
    <t>Saldo Final</t>
  </si>
  <si>
    <t>Variación del Período</t>
  </si>
  <si>
    <t>ACTIVO CIRCULANTE</t>
  </si>
  <si>
    <t xml:space="preserve">Derechos a Recibir Bienes o Servicios </t>
  </si>
  <si>
    <t xml:space="preserve">Inventarios </t>
  </si>
  <si>
    <t xml:space="preserve">Estimación por Pérdida o Deterioro de Activos Circulantes </t>
  </si>
  <si>
    <t>ACTIVO NO CIRCULANTE</t>
  </si>
  <si>
    <t xml:space="preserve">Inversiones Financieras a Largo Plazo </t>
  </si>
  <si>
    <t>Depreciación, Deterioro y Amortización Acumulada de Bienes</t>
  </si>
  <si>
    <t>Estimación por Pérdida o Deterioro de Activos no Circulantes</t>
  </si>
  <si>
    <t>Otros Activos no Circulantes</t>
  </si>
  <si>
    <t>Estado Analitico de la Deuda y otros Pasivos</t>
  </si>
  <si>
    <t>Del 1 de Enero al 31 deMarzo del 2017</t>
  </si>
  <si>
    <t>Denominación de las Deudas</t>
  </si>
  <si>
    <t>Moneda de Contratación</t>
  </si>
  <si>
    <t>Institución o País Acreedor</t>
  </si>
  <si>
    <t>Saldo inicial del periodo</t>
  </si>
  <si>
    <t>Saldo Final del Período</t>
  </si>
  <si>
    <t>DEUDA PUBLICA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</si>
  <si>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</si>
  <si>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</si>
  <si>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</si>
  <si>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</si>
  <si>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</si>
  <si>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</si>
  <si>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</si>
  <si>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</si>
  <si>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</si>
  <si>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</si>
  <si>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LARGO PLAZO</t>
  </si>
  <si>
    <t>OTROS PASIVOS</t>
  </si>
  <si>
    <t>TOTAL DEUDA Y OTROS PASIVOS</t>
  </si>
  <si>
    <t>1..12</t>
  </si>
  <si>
    <t>12</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</si>
  <si>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</si>
  <si>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</si>
  <si>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</si>
  <si>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</si>
  <si>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</si>
  <si>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</si>
  <si>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</si>
  <si>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</si>
  <si>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</si>
  <si>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al 31 de diciembre de 2016 (d)</t>
  </si>
  <si>
    <t>h=d+e-f+g</t>
  </si>
  <si>
    <t>1. Deuda Pública (1=A+B)</t>
  </si>
  <si>
    <t>A. Corto Plazo (A=a1+a2+a3)</t>
  </si>
  <si>
    <t xml:space="preserve">    a1) Instituciones de Crédito</t>
  </si>
  <si>
    <t>2,355,970,029</t>
  </si>
  <si>
    <t xml:space="preserve">    a2) Títulos y Valores</t>
  </si>
  <si>
    <t xml:space="preserve">    a3) Arrendamientos Financieros</t>
  </si>
  <si>
    <t>B. Largo Plazo (B=b1+b2+b3)</t>
  </si>
  <si>
    <t xml:space="preserve">    b1) Instituciones de Crédito</t>
  </si>
  <si>
    <t xml:space="preserve">    b2) Títulos y Valores</t>
  </si>
  <si>
    <t xml:space="preserve"> 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</si>
  <si>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</si>
  <si>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</si>
  <si>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</si>
  <si>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</si>
  <si>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</si>
  <si>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</si>
  <si>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</si>
  <si>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</si>
  <si>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</si>
  <si>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</si>
  <si>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</si>
  <si>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</si>
  <si>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</si>
  <si>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</si>
  <si>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</si>
  <si>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</si>
  <si>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</si>
  <si>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</si>
  <si>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</si>
  <si>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</si>
  <si>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</si>
  <si>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</si>
  <si>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</si>
  <si>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</si>
  <si>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INTERACCIONES</t>
  </si>
  <si>
    <t>TIIE 28 + 1.9</t>
  </si>
  <si>
    <t>HSBC</t>
  </si>
  <si>
    <t>TIIE 28 + 1.75</t>
  </si>
  <si>
    <t>Informe Analítico de Obligaciones Diferentes de Financiamientos – LDF</t>
  </si>
  <si>
    <t>Denominación de las Obligaciones Diferentes de Financiamiento (c)</t>
  </si>
  <si>
    <t>Cuenta SAP</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</si>
  <si>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</si>
  <si>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</si>
  <si>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</si>
  <si>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</si>
  <si>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</si>
  <si>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</si>
  <si>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</si>
  <si>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</si>
  <si>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</si>
  <si>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</si>
  <si>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</si>
  <si>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</si>
  <si>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</si>
  <si>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</si>
  <si>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</si>
  <si>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</si>
  <si>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</si>
  <si>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</si>
  <si>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</si>
  <si>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</si>
  <si>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</si>
  <si>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NO APLICA</t>
  </si>
  <si>
    <t>Informe Sobre Pasivos Contingentes</t>
  </si>
  <si>
    <t>Al 31 de marzo del 2017 , la Dirección Jurídica del Estado, atiende algunos juicios o litigios en los que el Gobierno del Estado aparece en calidad de demandado, en juzgados de Distrito y Tribunales Federales de orden común siendo los más importantes los siguientes:</t>
  </si>
  <si>
    <t>a).- El juicio agrario 576/09 del índice del Tribunal Unitario Agrario Distrito 02 de Mexicali, Baja California, promovido por Pablo Montijo Cabanillas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</si>
  <si>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b).- El juicio agrario 577/09 del índice del Tribunal Unitario Agrario Distrito 02 de Mexicali, Baja California, promovido por Guillermo Gómez de Anda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</si>
  <si>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c).- El juicio agrario 578/09 del índice del Tribunal Unitario Agrario Distrito 02 de Mexicali, Baja California, promovido por Armando Viramontes Soto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</si>
  <si>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d).- El juicio agrario 605/09 del índice del Tribunal Unitario Agrario Distrito 02 de Mexicali, Baja California, promovido por Alberto Miguel de la Fuente Terraza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</si>
  <si>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e).- Ante el Juzgado Segundo de Primera Instancia de lo Civil de esta ciudad, se encuentra en trámite el Juicio 1065/2010, promovido por Antonio Ceferino Chambert Mendoza, reclamando el pago de las cantidades de $ 1,464,861.88 por concepto de reparación de daño patrimonial, $ 50,000,000.00 por concepto de daño moral,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</si>
  <si>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f).- En el Tribunal Unitario Agrario Distrito 02 de Mexicali, Baja California, se encuentra en trámite el Expediente 270/11 promovido por el núcleo agrario “La Islita”, Municipio de San Luis Río Colorado, Sonora, reclamando el pago de la cantidad de $ 50,000,000.00 por concepto de pago de daños, perjuicios y ocupación temporal de una superficie de 37-59-01.470 Has. en la cual se construyó un tramo de la carretera San Luis Río Colorado – Golfo de Santa Clara, sin que dicho monto deba quedar considerado como riesgo contingente y sin que haya sido resuelto aún, ni podamos anticipar la fecha de su conclusión, por no depender la misma de esta Consejería Jurídica, sino de la Autoridad Judicial.</t>
  </si>
  <si>
    <t>g).- En el Tribunal Unitario Agrario Distrito 02 de Mexicali, Baja California, se encuentra en trámite el Expediente 271/11 promovido por el núcleo agrario “San Luis”, Municipio de San Luis Río Colorado, Sonora, reclamando el pago de la cantidad de $ 100,000,000.00 por concepto de pago de daños, perjuicios y ocupación temporal de una superficie de 60-37-94.69 Has. en la cual se construyó un tramo de la carretera San Luis Río Colorado – Golfo de Santa Clara, sin que dicho monto deba quedar considerado como riesgo contingente y sin que haya sido resuelto aún, ni podamos anticipar la fecha de su conclusión, por no depender la misma de esta Consejería Jurídica, sino de la Autoridad Judicial.</t>
  </si>
  <si>
    <t>h).- Ante el Juzgado Décimo de Distrito en el Estado, se encuentra en trámite el Juicio 301/2011, promovido por Salada de Guaymas, S.A., reclamando la devolución de un inmueble de 165,383.40 metros cuadrados, superficie objeto de una expropiación, o bien, el pago de la cantidad de $948,600,000.00 correspondiente al valor comercial, por concepto de cumplimiento sustituto,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</si>
  <si>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i).- Ante el Juzgado Segundo de Primera Instancia de lo Civil de esta ciudad, se encuentra en trámite el Juicio 554/2011, promovido por Juan José Rascón Figueroa y Rosa Elia Holguín Ayala, reclamando el pago de las cantidades de $ 1,464,861.88 por concepto de reparación de daño patrimonial, $ 50,000,000.00 por concepto de daño moral,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</si>
  <si>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j).- Ante el Juzgado Segundo Mercantil de esta Ciudad, se encuentra en trámite el Juicio 1730/2011, promovido por Las Conchas S.A. de C.V., reclamando en la vía ordinaria mercantil, el pago de $60,000,000.00 más la cantidad que resulte por concepto de daños y perjuicios, sin que dicho monto deba quedar considerado como riesgo contingente, toda vez que no ha sido resuelto, sin que pueda anticiparse la fecha de su conclusión, por no depender de esta Consejería Jurídica, sino de la Autoridad Judicial.</t>
  </si>
  <si>
    <t xml:space="preserve">k).- Ante el Juzgado Tercero de Primera Instancia de lo Civil de la Ciudad de Hermosillo, Sonora, se encuentra en trámite el Juicio Ordinario Civil 1762/2014, promovido por Elsy Mirna Barrios García, reclamando el pago de las cantidades de $3,312,911.00 y $4,969,366.50 por concepto de pago de servicios de cómputo ordenados por la Oficina del Ejecutivo Estatal y la Coordinación Ejecutiva de Administración del Ejecutivo Estatal, así como la devolución y entrega de equipo de cómputo diverso, intereses generados y el pago de gastos y costas que resulten, sin que dichos montos deban quedar considerados como riesgo contingente, toda vez que no ha sido resuelto, sin que pueda anticiparse la fecha de su conclusión, por no depender de esta Consejería Jurídica, sino de la Autoridad Judicial.
</t>
  </si>
  <si>
    <t>l).- Ante el Juzgado Segundo de Primera Instancia de lo Civil de la Ciudad de Obregón, Sonora, se encuentra en trámite el Juicio 1956/2014, promovido por Autentico Diario Regional de Sonora, reclamando el pago de la cantidad de $950,000.00 por concepto de pago de servicios de publicidad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</si>
  <si>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m).- Ante el Juzgado Primero de Primera Instancia de lo Civil de la Ciudad de Obregón, Sonora, se encuentra en trámite el Juicio 2771/2014, promovido por Autentico Diario Regional de Sonora, reclamando el pago de la cantidad de $360,000.00 por concepto de pago de servicios de publicidad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</si>
  <si>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n).- Ante el Juzgado Primero de Distrito en el Estado de Sonora, se encuentra en trámite el Juicio Ordinario Mercantil 1/2015, promovido por Compupartes y Accesorios S.A. de C.V, reclamando el pago de la cantidad de $505,772.94 por concepto de pago de servicios de computo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</si>
  <si>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ñ).- Ante el Juzgado Primero de Primera Instancia de lo Civil de la Ciudad de Obregón, Sonora, se encuentra en trámite el Juicio Ejecutivo Mercantil 18/2015, promovido por Autentico Diario Regional de Sonora, reclamando el pago de la cantidad de $1,630,000.00 por concepto de suerte principal, así como el pago de intereses a razón del 5% mensual, más gastos y costas que resulten, sin que dichos montos deban quedar considerados como riesgo contingente, toda vez que no ha sido resuelto, sin que pueda anticiparse la fecha de su conclusión, por no depender de esta Consejería Jurídica, sino de la Autoridad Judicial.</t>
  </si>
  <si>
    <t>o).- Ante el Juzgado Décimo de Distrito en el Estado de Sonora, se encuentra en trámite el Juicio Ordinario Mercantil 21/2015, promovido por Operadora Esqui, reclamando el pago de la cantidad de $187,437.21 por concepto de pago de servicios de alquiler o renta de automóviles ordenados por la Secretaría de Gobierno, Oficina del Ejecutivo y la Comisión Sonora Arizona, así como el pago de intereses moratorios y de gastos y costas que resulten, sin que dichos montos deban quedar considerados como riesgo contingente, toda vez que no ha sido resuelto, sin que pueda anticiparse la fecha de su conclusión, por no depender de esta Consejería Jurídica, sino de la Autoridad Judicial.</t>
  </si>
  <si>
    <t>p).- Ante el Juzgado Segundo de Primera Instancia de lo Civil de esta ciudad, se encuentra en trámite el Expediente 785/2015, promovido por Manuel Isaac Rivera, representante de la Revista Sonora Sinaloa, relativo al juicio de medios preparatorios a juicio, mediante el cual la parte actora pretende obtener el pago de la cantidad de $229,680.00 por concepto de pago de servicios de publicidad,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</si>
  <si>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 xml:space="preserve">q).- Ante el Juzgado Segundo Mercantil de esta ciudad, se encuentra en trámite el Expediente 1620/2015, promovido por Manuel Isaac Rivera, representante de la Revista Sonora Sinaloa, relativo al juicio de medios preparatorios a juicio, mediante el cual la parte actora pretende obtener el pago de la cantidad de $229,680.00 por concepto de pago de servicios de publicidad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
</t>
  </si>
  <si>
    <t>r).- En el Tribunal Federal de Justicia Fiscal y Administrativa, Sala Regional Noroeste II, con sede en Ciudad Obregón, Sonora, se encuentra en trámite el Expediente 507/16-02-01-2 promovido por el Gobierno del Estado en el cual se reclama la nulidad de las resoluciones emitidas por la Comisión Nacional del Agua dentro del expediente 1.0000.R07/S058/OR1.0095/14 en las que se determinaron contribuciones omitidas respecto al título de concesión número 02SON122918/09EMDA12 que abastece de agua potable al CEFERESO 11 y se determinó un crédito fiscal a cargo de la entidad por la cantidad de $8,127,366.96 por concepto de contribuciones omitidas, multas y recargos del tercer y cuarto trimestre del año 2011, año 2012, año 2013 y primer trimestre de 2014 sin que haya sido resuelto aún, ni podamos anticipar la fecha de su conclusión, por no depender la misma de esta Consejería Jurídica, sino de la Autoridad Judicial.</t>
  </si>
  <si>
    <t>s).- Ante el Tribunal de lo Contencioso Administrativo del Estado de Sonora, se encuentra en trámite el Juicio 769/2016, promovido por Entregas Puntuales S. de R.L. de C.V., mediante el cual se demanda la Responsabilidad Civil Objetiva en contra del Gobierno del Estado de Sonora, Junta de Conciliación y Arbitraje del Estado de Sonora y otro, reclamando el pago de la cantidad de $4,460,000.00 por concepto de indemnización a supuestos daños ocasionados en su perjuicio, sin que dicho monto deba quedar considerado como riesgo contingente, toda vez que no ha sido resuelto, y sin que se pueda anticipar la fecha de su conclusión, por no depender de esta Consejería Jurídica, sino de la Autoridad Judicial.</t>
  </si>
  <si>
    <t>t).- En el Tribunal Federal de Justicia Fiscal y Administrativa, Sala Regional Noroeste II, con sede en Ciudad Obregón, Sonora, se encuentra en trámite el Expediente 507/16-02-01-2 promovido por el Gobierno del Estado en el cual se reclama la nulidad de las resoluciones emitidas por la Comisión Nacional del Agua dentro del expediente 1.0000.R07/S058/OR1.0095/14 en las que se determinaron contribuciones omitidas respecto al título de concesión número 02SON122918/09EMDA12 que abastece de agua potable al CEFERESO 11 y se determinó un crédito fiscal a cargo de la entidad por la cantidad de $8,127,366.96 por concepto de contribuciones omitidas, multas y recargos del tercer y cuarto trimestre del año 2011, año 2012, año 2013 y primer trimestre de 2014 sin que haya sido resuelto aún, ni podamos anticipar la fecha de su conclusión, por no depender la misma de esta Consejería Jurídica, sino de la Autoridad Judicial.</t>
  </si>
  <si>
    <t>2. Juicios derivados de controversias provenientes de contratos o convenios</t>
  </si>
  <si>
    <t>a).- Ante el Juzgado Segundo de Distrito en Materia Civil de la Ciudad de México, se encuentra en trámite el Juicio Ordinario Civil 80/2015, promovido Comisión nacional de Cultura Física y Deporte (CONADE), reclamando el pago de la cantidad de $869,932.00 por incumplimiento de convenio,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</si>
  <si>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b).- Ante el Juzgado Noveno de Distrito en Materia Civil de la Ciudad de México, se encuentra en trámite el Juicio Ordinario Civil 236/2016-B, promovido por Comisión nacional de Cultura Física y Deporte (CONADE), reclamando la rescisión de Convenio de Coordinación de fecha 20 de septiembre de 2013, así como el pago de la cantidad de $14,000,000.00, mas rendimientos y cargos financieros generados por dicha cantidad,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</si>
  <si>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c).- Ante el Juzgado Décimo de Distrito en Materia Civil de la Ciudad de México, se encuentra en trámite el Juicio Ordinario Civil 242/2016-A, promovido por Comisión nacional de Cultura Física y Deporte (CONADE), reclamando la rescisión de Convenio de Coordinación de fecha 28 de junio de 2013, así como el pago de la cantidad de $14,000,000.00, mas rendimientos y cargos financieros generados por dicha cantidad,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</si>
  <si>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3. Juicios en que la entidad haya dejado de actuar y pueda derivarse un pasivo de importancia</t>
  </si>
  <si>
    <t>No se tiene conocimiento de caso alguno en que la Entidad haya dejado de actuar de acuerdo a las disposiciones legales y que pudieran resultar en pasivo de importancia.</t>
  </si>
  <si>
    <t>4. Juicios relevantes resueltos en el periodo solicitado</t>
  </si>
  <si>
    <t>De los litigios considerados como relevantes, en el periodo solicitado se resolvieron los siguientes:</t>
  </si>
  <si>
    <t>a).- En el juicio agrario 574/09 del índice del Tribunal Unitario Agrario Distrito 02 de Mexicali, Baja California, promovido por José Ignacio García Morales del Ejido San Luis, en el cual se reclamaba la restitución de un bien inmueble de aproximadamente 18,000 metros cuadrados en la cual se construyó un tramo de la carretera San Luis Río Colorado – Golfo de Santa Clara, así como el pago por concepto de daños, perjuicios y ocupación temporal de dicha superficie, se ha dictado sentencia en la cual se condena al Gobierno del Estado al pago de la cantidad de $1’011,726.31, obligación cuyo cumplimiento actualmente es exigible a la entidad.</t>
  </si>
  <si>
    <t>b).- En el juicio agrario 575/09 del índice del Tribunal Unitario Agrario Distrito 02 de Mexicali, Baja California, promovido por Enedina Ledesma Hernández del Ejido San Luis, en el cual se reclamaba la restitución de un bien inmueble de aproximadamente 18,000 metros cuadrados en la cual se construyó un tramo de la carretera San Luis Río Colorado – Golfo de Santa Clara, así como el pago por concepto de daños, perjuicios y ocupación temporal de dicha superficie, se ha dictado sentencia en la cual se condena al Gobierno del Estado al pago de la cantidad de $1’011,414.82, obligación cuyo cumplimiento actualmente es exigible a la entidad.</t>
  </si>
  <si>
    <t>c).- En el juicio agrario 604/09 del índice del Tribunal Unitario Agrario Distrito 02 de Mexicali, Baja California, promovido por Dora María Pino Valenzuela del Ejido San Luis, en el cual se reclamaba la restitución de un bien inmueble de aproximadamente 18,000 metros cuadrados en la cual se construyó un tramo de la carretera San Luis Río Colorado – Golfo de Santa Clara, así como el pago por concepto de daños, perjuicios y ocupación temporal de dicha superficie, se ha dictado sentencia en la cual se condena al Gobierno del Estado al pago de la cantidad de $$1’013,120.28, obligación cuyo cumplimiento actualmente es exigible a la entidad.</t>
  </si>
  <si>
    <t>Indicadores de Postura Fiscal</t>
  </si>
  <si>
    <t>Estimado</t>
  </si>
  <si>
    <t>Devengado</t>
  </si>
  <si>
    <r>
      <t xml:space="preserve">Pagado </t>
    </r>
    <r>
      <rPr>
        <b/>
        <vertAlign val="superscript"/>
        <sz val="10"/>
        <rFont val="Calibri"/>
        <family val="2"/>
        <scheme val="minor"/>
      </rPr>
      <t>3</t>
    </r>
  </si>
  <si>
    <r>
      <t xml:space="preserve">Pagado </t>
    </r>
    <r>
      <rPr>
        <b/>
        <vertAlign val="superscript"/>
        <sz val="9"/>
        <rFont val="Arial"/>
        <family val="2"/>
      </rPr>
      <t>3</t>
    </r>
  </si>
  <si>
    <t>I. Ingresos Presupuestarios (I=1+2)</t>
  </si>
  <si>
    <r>
      <t xml:space="preserve">1. Ingresos del Gobierno de la Entidad Federativa </t>
    </r>
    <r>
      <rPr>
        <vertAlign val="superscript"/>
        <sz val="9"/>
        <rFont val="Arial"/>
        <family val="2"/>
      </rPr>
      <t>1</t>
    </r>
  </si>
  <si>
    <r>
      <t xml:space="preserve">2. Ingresos del Sector Paraestatal </t>
    </r>
    <r>
      <rPr>
        <vertAlign val="superscript"/>
        <sz val="9"/>
        <rFont val="Arial"/>
        <family val="2"/>
      </rPr>
      <t>1</t>
    </r>
  </si>
  <si>
    <t xml:space="preserve"> </t>
  </si>
  <si>
    <t>II. Egresos Presupuestarios (II=3+4)</t>
  </si>
  <si>
    <r>
      <t xml:space="preserve">3. Egresos del Gobierno de la Entidad Federativa </t>
    </r>
    <r>
      <rPr>
        <vertAlign val="superscript"/>
        <sz val="9"/>
        <rFont val="Arial"/>
        <family val="2"/>
      </rPr>
      <t>2</t>
    </r>
  </si>
  <si>
    <r>
      <t xml:space="preserve">4. Egresos del Sector Paraestatal </t>
    </r>
    <r>
      <rPr>
        <vertAlign val="superscript"/>
        <sz val="9"/>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</si>
  <si>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</si>
  <si>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</si>
  <si>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</si>
  <si>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</si>
  <si>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</si>
  <si>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</si>
  <si>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</si>
  <si>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</si>
  <si>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</si>
  <si>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</si>
  <si>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</si>
  <si>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y obsolescencia</t>
  </si>
  <si>
    <t>Disminución del exceso de provisiones</t>
  </si>
  <si>
    <t>Otros ingresos y beneficios varios</t>
  </si>
  <si>
    <t>Otros ingresos contables no presupuestarios</t>
  </si>
  <si>
    <t>3. Menos ingresos presupuestarios no contables</t>
  </si>
  <si>
    <t>Productos de capital</t>
  </si>
  <si>
    <t>Aprovechamientos de capital</t>
  </si>
  <si>
    <t>Ingresos derivados de financiamientos</t>
  </si>
  <si>
    <t>Otros ingresos presupuestarios no contables</t>
  </si>
  <si>
    <t>4. Ingresos Contables (4 = 1 + 2 - 3)</t>
  </si>
  <si>
    <t>Conciliación entre los Egresos Presupuestarios y Contables</t>
  </si>
  <si>
    <t>1. Total de egresos (presupuestarios)</t>
  </si>
  <si>
    <t>2. Menos egresos presupuestarios no contables</t>
  </si>
  <si>
    <t xml:space="preserve">Mobiliario y equipo de administración  </t>
  </si>
  <si>
    <t xml:space="preserve"> Mobiliario y equipo educacional y recreativo  </t>
  </si>
  <si>
    <t xml:space="preserve"> Equipo e instrumental médico y de laboratorio  </t>
  </si>
  <si>
    <t xml:space="preserve"> Vehículos y equipo de transporte  </t>
  </si>
  <si>
    <t xml:space="preserve"> Equipo de defensa y seguridad  </t>
  </si>
  <si>
    <t xml:space="preserve"> Maquinaria, otros equipos y herramientas  </t>
  </si>
  <si>
    <t xml:space="preserve"> Activos biológicos  </t>
  </si>
  <si>
    <t xml:space="preserve"> Bienes inmuebles  </t>
  </si>
  <si>
    <t xml:space="preserve"> Activos intangibles  </t>
  </si>
  <si>
    <t xml:space="preserve"> Obra pública en bienes de dominio público</t>
  </si>
  <si>
    <t xml:space="preserve"> Obra pública en bienes propios  </t>
  </si>
  <si>
    <t xml:space="preserve"> Proyectos Productivos y Acciones de Fomento</t>
  </si>
  <si>
    <t xml:space="preserve"> Acciones y participaciones de capital  </t>
  </si>
  <si>
    <t xml:space="preserve"> Compra de títulos y valores  </t>
  </si>
  <si>
    <t xml:space="preserve"> Inversiones en fideicomisos, mandatos y otros análogos  </t>
  </si>
  <si>
    <t xml:space="preserve"> Provisiones para contingencias y otras erogaciones especiales </t>
  </si>
  <si>
    <t xml:space="preserve"> Amortización de la deuda publica  </t>
  </si>
  <si>
    <t xml:space="preserve"> Adeudos de ejercicios fiscales anteriores (ADEFAS)  </t>
  </si>
  <si>
    <t xml:space="preserve">Otros Egresos Presupuestales No Contables </t>
  </si>
  <si>
    <t>3. Más gastos contables no presupuestales</t>
  </si>
  <si>
    <t xml:space="preserve">Estimaciones, depreciaciones, deterioros, obsolescencia y amortizaciones </t>
  </si>
  <si>
    <t xml:space="preserve"> Provisiones  </t>
  </si>
  <si>
    <t xml:space="preserve"> Disminución de inventarios  </t>
  </si>
  <si>
    <t xml:space="preserve"> Aumento por insuficiencia de estimaciones por pérdida o deterioro u obsolescencia </t>
  </si>
  <si>
    <t xml:space="preserve"> Aumento por insuficiencia de provisiones  </t>
  </si>
  <si>
    <t xml:space="preserve"> Otros Gastos  </t>
  </si>
  <si>
    <t xml:space="preserve">Otros Gastos Contables No Presupuestales </t>
  </si>
  <si>
    <t>4. Total de Gastos Contables (4 = 1 -2 + 3)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</si>
</sst>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_-* #,##0_-;\-* #,##0_-;_-* &quot;-&quot;??_-;_-@_-"/>
    <numFmt numFmtId="166" formatCode="#,##0_ ;\-#,##0\ "/>
    <numFmt numFmtId="167" formatCode="0_ ;\-0\ "/>
    <numFmt numFmtId="168" formatCode="_(* #,##0_);_(* \(#,##0\);_(* &quot;-&quot;??_);_(@_)"/>
    <numFmt numFmtId="169" formatCode="&quot;$&quot;#,##0.00"/>
    <numFmt numFmtId="170" formatCode="&quot;$&quot;#,##0"/>
  </numFmts>
  <fonts count="88"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rgb="FFFF0000"/>
      <name val="Arial"/>
      <family val="2"/>
    </font>
    <font>
      <sz val="10"/>
      <color theme="0"/>
      <name val="Arial"/>
      <family val="2"/>
    </font>
    <font>
      <b/>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b/>
      <sz val="10"/>
      <name val="Arial"/>
      <family val="2"/>
    </font>
    <font>
      <b/>
      <i/>
      <sz val="11"/>
      <color theme="1"/>
      <name val="Calibri"/>
      <family val="2"/>
      <scheme val="minor"/>
    </font>
    <font>
      <sz val="11"/>
      <name val="Calibri"/>
      <family val="2"/>
    </font>
    <font>
      <sz val="11"/>
      <color theme="3"/>
      <name val="Calibri"/>
      <family val="2"/>
      <scheme val="minor"/>
    </font>
    <font>
      <i/>
      <sz val="11"/>
      <color theme="1"/>
      <name val="Calibri"/>
      <family val="2"/>
      <scheme val="minor"/>
    </font>
    <font>
      <b/>
      <u/>
      <sz val="10"/>
      <name val="Arial"/>
      <family val="2"/>
    </font>
    <font>
      <b/>
      <sz val="11"/>
      <name val="Arial"/>
      <family val="2"/>
    </font>
    <font>
      <sz val="10"/>
      <color indexed="8"/>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theme="0"/>
      <name val="Calibri"/>
      <family val="2"/>
      <scheme val="minor"/>
    </font>
    <font>
      <sz val="10"/>
      <color theme="1"/>
      <name val="Arial"/>
      <family val="2"/>
    </font>
    <font>
      <b/>
      <sz val="10"/>
      <color theme="1"/>
      <name val="Arial"/>
      <family val="2"/>
    </font>
    <font>
      <b/>
      <sz val="9"/>
      <color theme="1"/>
      <name val="Cambria"/>
      <family val="1"/>
      <scheme val="major"/>
    </font>
    <font>
      <sz val="8"/>
      <name val="Cambria"/>
      <family val="1"/>
      <scheme val="major"/>
    </font>
    <font>
      <b/>
      <sz val="8"/>
      <color theme="0"/>
      <name val="Cambria"/>
      <family val="1"/>
      <scheme val="major"/>
    </font>
    <font>
      <b/>
      <sz val="8"/>
      <color theme="1"/>
      <name val="Cambria"/>
      <family val="1"/>
      <scheme val="major"/>
    </font>
    <font>
      <sz val="8"/>
      <color theme="1"/>
      <name val="Cambria"/>
      <family val="1"/>
      <scheme val="major"/>
    </font>
    <font>
      <b/>
      <sz val="8"/>
      <name val="Cambria"/>
      <family val="1"/>
      <scheme val="major"/>
    </font>
    <font>
      <b/>
      <i/>
      <sz val="8"/>
      <color theme="1"/>
      <name val="Cambria"/>
      <family val="1"/>
      <scheme val="major"/>
    </font>
    <font>
      <sz val="10"/>
      <color rgb="FFFF0000"/>
      <name val="Calibri"/>
      <family val="2"/>
      <scheme val="minor"/>
    </font>
    <font>
      <sz val="10"/>
      <name val="Calibri"/>
      <family val="2"/>
      <scheme val="minor"/>
    </font>
    <font>
      <sz val="10"/>
      <color theme="0"/>
      <name val="Calibri"/>
      <family val="2"/>
      <scheme val="minor"/>
    </font>
    <font>
      <sz val="10"/>
      <color theme="1"/>
      <name val="Calibri"/>
      <family val="2"/>
      <scheme val="minor"/>
    </font>
    <font>
      <b/>
      <u/>
      <sz val="10"/>
      <name val="Calibri"/>
      <family val="2"/>
      <scheme val="minor"/>
    </font>
    <font>
      <b/>
      <u/>
      <sz val="10"/>
      <color theme="1"/>
      <name val="Calibri"/>
      <family val="2"/>
      <scheme val="minor"/>
    </font>
    <font>
      <b/>
      <sz val="10"/>
      <color theme="1"/>
      <name val="Calibri"/>
      <family val="2"/>
      <scheme val="minor"/>
    </font>
    <font>
      <b/>
      <sz val="10"/>
      <name val="Calibri"/>
      <family val="2"/>
      <scheme val="minor"/>
    </font>
    <font>
      <b/>
      <i/>
      <sz val="10"/>
      <color theme="1"/>
      <name val="Calibri"/>
      <family val="2"/>
      <scheme val="minor"/>
    </font>
    <font>
      <sz val="10"/>
      <color rgb="FF000000"/>
      <name val="Arial"/>
      <family val="2"/>
    </font>
    <font>
      <b/>
      <i/>
      <sz val="10"/>
      <color theme="1"/>
      <name val="Arial"/>
      <family val="2"/>
    </font>
    <font>
      <b/>
      <sz val="11"/>
      <name val="Calibri"/>
      <family val="2"/>
      <scheme val="minor"/>
    </font>
    <font>
      <b/>
      <sz val="10"/>
      <color theme="0"/>
      <name val="Calibri"/>
      <family val="2"/>
      <scheme val="minor"/>
    </font>
    <font>
      <b/>
      <i/>
      <u/>
      <sz val="10"/>
      <color theme="1"/>
      <name val="Calibri"/>
      <family val="2"/>
      <scheme val="minor"/>
    </font>
    <font>
      <i/>
      <u/>
      <sz val="10"/>
      <color theme="1"/>
      <name val="Calibri"/>
      <family val="2"/>
      <scheme val="minor"/>
    </font>
    <font>
      <sz val="10"/>
      <color theme="3"/>
      <name val="Calibri"/>
      <family val="2"/>
      <scheme val="minor"/>
    </font>
    <font>
      <b/>
      <i/>
      <u/>
      <sz val="10"/>
      <name val="Arial"/>
      <family val="2"/>
    </font>
    <font>
      <b/>
      <i/>
      <sz val="10"/>
      <name val="Calibri"/>
      <family val="2"/>
      <scheme val="minor"/>
    </font>
    <font>
      <u/>
      <sz val="10"/>
      <name val="Calibri"/>
      <family val="2"/>
      <scheme val="minor"/>
    </font>
    <font>
      <sz val="14"/>
      <name val="Calibri"/>
      <family val="2"/>
      <scheme val="minor"/>
    </font>
    <font>
      <sz val="10"/>
      <name val="Calibri"/>
      <family val="2"/>
    </font>
    <font>
      <sz val="10"/>
      <color rgb="FF000000"/>
      <name val="Calibri"/>
      <family val="2"/>
    </font>
    <font>
      <i/>
      <sz val="10"/>
      <name val="Calibri"/>
      <family val="2"/>
      <scheme val="minor"/>
    </font>
    <font>
      <b/>
      <vertAlign val="superscript"/>
      <sz val="10"/>
      <color theme="1"/>
      <name val="Calibri"/>
      <family val="2"/>
      <scheme val="minor"/>
    </font>
    <font>
      <b/>
      <u/>
      <sz val="11"/>
      <name val="Calibri"/>
      <family val="2"/>
      <scheme val="minor"/>
    </font>
    <font>
      <sz val="11"/>
      <name val="Calibri"/>
      <family val="2"/>
      <scheme val="minor"/>
    </font>
    <font>
      <sz val="9"/>
      <color rgb="FF000000"/>
      <name val="Arial"/>
      <family val="2"/>
    </font>
    <font>
      <sz val="10"/>
      <color rgb="FF000000"/>
      <name val="Calibri"/>
      <family val="2"/>
      <scheme val="minor"/>
    </font>
    <font>
      <b/>
      <sz val="9"/>
      <name val="Arial"/>
      <family val="2"/>
    </font>
    <font>
      <b/>
      <sz val="10"/>
      <color rgb="FF000000"/>
      <name val="Calibri"/>
      <family val="2"/>
      <scheme val="minor"/>
    </font>
    <font>
      <b/>
      <sz val="12"/>
      <color theme="1"/>
      <name val="Arial"/>
      <family val="2"/>
    </font>
    <font>
      <b/>
      <sz val="11"/>
      <color theme="1"/>
      <name val="Arial"/>
      <family val="2"/>
    </font>
    <font>
      <b/>
      <sz val="9"/>
      <color theme="1"/>
      <name val="Arial"/>
      <family val="2"/>
    </font>
    <font>
      <b/>
      <i/>
      <sz val="9"/>
      <color theme="1"/>
      <name val="Arial"/>
      <family val="2"/>
    </font>
    <font>
      <sz val="9"/>
      <color theme="1"/>
      <name val="Arial"/>
      <family val="2"/>
    </font>
    <font>
      <b/>
      <sz val="9"/>
      <color indexed="81"/>
      <name val="Tahoma"/>
      <family val="2"/>
    </font>
    <font>
      <sz val="9"/>
      <color indexed="81"/>
      <name val="Tahoma"/>
      <family val="2"/>
    </font>
    <font>
      <b/>
      <sz val="12"/>
      <name val="Calibri"/>
      <family val="2"/>
      <scheme val="minor"/>
    </font>
    <font>
      <sz val="9"/>
      <name val="Arial"/>
      <family val="2"/>
    </font>
    <font>
      <sz val="8"/>
      <name val="Verdana"/>
      <family val="2"/>
    </font>
    <font>
      <sz val="8"/>
      <name val="Arial"/>
      <family val="2"/>
    </font>
    <font>
      <b/>
      <vertAlign val="superscript"/>
      <sz val="10"/>
      <name val="Calibri"/>
      <family val="2"/>
      <scheme val="minor"/>
    </font>
    <font>
      <b/>
      <vertAlign val="superscript"/>
      <sz val="9"/>
      <name val="Arial"/>
      <family val="2"/>
    </font>
    <font>
      <vertAlign val="superscript"/>
      <sz val="9"/>
      <name val="Arial"/>
      <family val="2"/>
    </font>
    <font>
      <sz val="10"/>
      <color rgb="FFFF0000"/>
      <name val="Cambria"/>
      <family val="1"/>
      <scheme val="major"/>
    </font>
    <font>
      <sz val="10"/>
      <color theme="0"/>
      <name val="Cambria"/>
      <family val="1"/>
      <scheme val="major"/>
    </font>
    <font>
      <sz val="10"/>
      <color theme="1"/>
      <name val="Cambria"/>
      <family val="1"/>
      <scheme val="major"/>
    </font>
    <font>
      <b/>
      <sz val="10"/>
      <color theme="1"/>
      <name val="Cambria"/>
      <family val="1"/>
      <scheme val="major"/>
    </font>
    <font>
      <sz val="10"/>
      <name val="Cambria"/>
      <family val="1"/>
      <scheme val="major"/>
    </font>
    <font>
      <b/>
      <sz val="10"/>
      <name val="Cambria"/>
      <family val="1"/>
      <scheme val="major"/>
    </font>
  </fonts>
  <fills count="2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FFFFFF"/>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218905"/>
      </left>
      <right/>
      <top/>
      <bottom/>
      <diagonal/>
    </border>
    <border>
      <left/>
      <right style="medium">
        <color rgb="FF218905"/>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218905"/>
      </left>
      <right style="medium">
        <color rgb="FF218905"/>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rgb="FF218905"/>
      </bottom>
      <diagonal/>
    </border>
    <border>
      <left style="medium">
        <color indexed="64"/>
      </left>
      <right/>
      <top style="medium">
        <color indexed="64"/>
      </top>
      <bottom style="medium">
        <color indexed="64"/>
      </bottom>
      <diagonal/>
    </border>
    <border>
      <left/>
      <right/>
      <top/>
      <bottom style="double">
        <color auto="1"/>
      </bottom>
      <diagonal/>
    </border>
    <border>
      <left/>
      <right style="medium">
        <color indexed="64"/>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52">
    <xf numFmtId="0" fontId="0" fillId="0" borderId="0"/>
    <xf numFmtId="43" fontId="18"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4" fontId="20" fillId="4" borderId="11" applyNumberFormat="0" applyProtection="0">
      <alignment vertical="center"/>
    </xf>
    <xf numFmtId="4" fontId="21" fillId="4" borderId="11" applyNumberFormat="0" applyProtection="0">
      <alignment vertical="center"/>
    </xf>
    <xf numFmtId="4" fontId="20" fillId="4" borderId="11" applyNumberFormat="0" applyProtection="0">
      <alignment horizontal="left" vertical="center" indent="1"/>
    </xf>
    <xf numFmtId="0" fontId="20" fillId="4" borderId="11" applyNumberFormat="0" applyProtection="0">
      <alignment horizontal="left" vertical="top" indent="1"/>
    </xf>
    <xf numFmtId="4" fontId="20" fillId="5" borderId="0" applyNumberFormat="0" applyProtection="0">
      <alignment horizontal="left" vertical="center" indent="1"/>
    </xf>
    <xf numFmtId="4" fontId="22" fillId="6" borderId="11" applyNumberFormat="0" applyProtection="0">
      <alignment horizontal="right" vertical="center"/>
    </xf>
    <xf numFmtId="4" fontId="22" fillId="7" borderId="11" applyNumberFormat="0" applyProtection="0">
      <alignment horizontal="right" vertical="center"/>
    </xf>
    <xf numFmtId="4" fontId="22" fillId="8" borderId="11" applyNumberFormat="0" applyProtection="0">
      <alignment horizontal="right" vertical="center"/>
    </xf>
    <xf numFmtId="4" fontId="22" fillId="9" borderId="11" applyNumberFormat="0" applyProtection="0">
      <alignment horizontal="right" vertical="center"/>
    </xf>
    <xf numFmtId="4" fontId="22" fillId="10" borderId="11" applyNumberFormat="0" applyProtection="0">
      <alignment horizontal="right" vertical="center"/>
    </xf>
    <xf numFmtId="4" fontId="22" fillId="11" borderId="11" applyNumberFormat="0" applyProtection="0">
      <alignment horizontal="right" vertical="center"/>
    </xf>
    <xf numFmtId="4" fontId="22" fillId="12" borderId="11" applyNumberFormat="0" applyProtection="0">
      <alignment horizontal="right" vertical="center"/>
    </xf>
    <xf numFmtId="4" fontId="22" fillId="13" borderId="11" applyNumberFormat="0" applyProtection="0">
      <alignment horizontal="right" vertical="center"/>
    </xf>
    <xf numFmtId="4" fontId="22" fillId="14" borderId="11" applyNumberFormat="0" applyProtection="0">
      <alignment horizontal="right" vertical="center"/>
    </xf>
    <xf numFmtId="4" fontId="20" fillId="15" borderId="12" applyNumberFormat="0" applyProtection="0">
      <alignment horizontal="left" vertical="center" indent="1"/>
    </xf>
    <xf numFmtId="4" fontId="22" fillId="16" borderId="0" applyNumberFormat="0" applyProtection="0">
      <alignment horizontal="left" vertical="center" indent="1"/>
    </xf>
    <xf numFmtId="4" fontId="23" fillId="17" borderId="0" applyNumberFormat="0" applyProtection="0">
      <alignment horizontal="left" vertical="center" indent="1"/>
    </xf>
    <xf numFmtId="4" fontId="22" fillId="5" borderId="11" applyNumberFormat="0" applyProtection="0">
      <alignment horizontal="right" vertical="center"/>
    </xf>
    <xf numFmtId="4" fontId="22" fillId="16" borderId="0" applyNumberFormat="0" applyProtection="0">
      <alignment horizontal="left" vertical="center" indent="1"/>
    </xf>
    <xf numFmtId="4" fontId="22" fillId="5" borderId="0" applyNumberFormat="0" applyProtection="0">
      <alignment horizontal="left" vertical="center" indent="1"/>
    </xf>
    <xf numFmtId="0" fontId="4" fillId="17" borderId="11" applyNumberFormat="0" applyProtection="0">
      <alignment horizontal="left" vertical="center" indent="1"/>
    </xf>
    <xf numFmtId="0" fontId="4" fillId="17" borderId="11" applyNumberFormat="0" applyProtection="0">
      <alignment horizontal="left" vertical="top" indent="1"/>
    </xf>
    <xf numFmtId="0" fontId="4" fillId="5" borderId="11" applyNumberFormat="0" applyProtection="0">
      <alignment horizontal="left" vertical="center" indent="1"/>
    </xf>
    <xf numFmtId="0" fontId="4" fillId="5" borderId="11" applyNumberFormat="0" applyProtection="0">
      <alignment horizontal="left" vertical="top" indent="1"/>
    </xf>
    <xf numFmtId="0" fontId="4" fillId="18" borderId="11" applyNumberFormat="0" applyProtection="0">
      <alignment horizontal="left" vertical="center" indent="1"/>
    </xf>
    <xf numFmtId="0" fontId="4" fillId="18" borderId="11" applyNumberFormat="0" applyProtection="0">
      <alignment horizontal="left" vertical="top" indent="1"/>
    </xf>
    <xf numFmtId="0" fontId="4" fillId="16" borderId="11" applyNumberFormat="0" applyProtection="0">
      <alignment horizontal="left" vertical="center" indent="1"/>
    </xf>
    <xf numFmtId="0" fontId="4" fillId="16" borderId="11" applyNumberFormat="0" applyProtection="0">
      <alignment horizontal="left" vertical="top" indent="1"/>
    </xf>
    <xf numFmtId="0" fontId="4" fillId="19" borderId="13" applyNumberFormat="0">
      <protection locked="0"/>
    </xf>
    <xf numFmtId="4" fontId="22" fillId="20" borderId="11" applyNumberFormat="0" applyProtection="0">
      <alignment vertical="center"/>
    </xf>
    <xf numFmtId="4" fontId="24" fillId="20" borderId="11" applyNumberFormat="0" applyProtection="0">
      <alignment vertical="center"/>
    </xf>
    <xf numFmtId="4" fontId="22" fillId="20" borderId="11" applyNumberFormat="0" applyProtection="0">
      <alignment horizontal="left" vertical="center" indent="1"/>
    </xf>
    <xf numFmtId="0" fontId="22" fillId="20" borderId="11" applyNumberFormat="0" applyProtection="0">
      <alignment horizontal="left" vertical="top" indent="1"/>
    </xf>
    <xf numFmtId="4" fontId="22" fillId="16" borderId="11" applyNumberFormat="0" applyProtection="0">
      <alignment horizontal="right" vertical="center"/>
    </xf>
    <xf numFmtId="4" fontId="24" fillId="16" borderId="11" applyNumberFormat="0" applyProtection="0">
      <alignment horizontal="right" vertical="center"/>
    </xf>
    <xf numFmtId="4" fontId="22" fillId="5" borderId="11" applyNumberFormat="0" applyProtection="0">
      <alignment horizontal="left" vertical="center" indent="1"/>
    </xf>
    <xf numFmtId="0" fontId="22" fillId="5" borderId="11" applyNumberFormat="0" applyProtection="0">
      <alignment horizontal="left" vertical="top" indent="1"/>
    </xf>
    <xf numFmtId="4" fontId="25" fillId="21" borderId="0" applyNumberFormat="0" applyProtection="0">
      <alignment horizontal="left" vertical="center" indent="1"/>
    </xf>
    <xf numFmtId="4" fontId="26" fillId="16" borderId="11" applyNumberFormat="0" applyProtection="0">
      <alignment horizontal="right" vertical="center"/>
    </xf>
    <xf numFmtId="0" fontId="27" fillId="0" borderId="0" applyNumberFormat="0" applyFill="0" applyBorder="0" applyAlignment="0" applyProtection="0"/>
    <xf numFmtId="43" fontId="4" fillId="0" borderId="0" applyFont="0" applyFill="0" applyBorder="0" applyAlignment="0" applyProtection="0"/>
  </cellStyleXfs>
  <cellXfs count="795">
    <xf numFmtId="0" fontId="0" fillId="0" borderId="0" xfId="0"/>
    <xf numFmtId="0" fontId="5" fillId="0" borderId="0" xfId="0" quotePrefix="1" applyNumberFormat="1" applyFont="1" applyAlignment="1"/>
    <xf numFmtId="0" fontId="5" fillId="0" borderId="0" xfId="0" quotePrefix="1" applyFont="1" applyAlignment="1"/>
    <xf numFmtId="4" fontId="5" fillId="0" borderId="0" xfId="0" applyNumberFormat="1" applyFont="1"/>
    <xf numFmtId="0" fontId="5" fillId="2" borderId="0" xfId="0" applyFont="1" applyFill="1"/>
    <xf numFmtId="0" fontId="5" fillId="0" borderId="0" xfId="0" applyFont="1"/>
    <xf numFmtId="14" fontId="5" fillId="0" borderId="0" xfId="0" applyNumberFormat="1" applyFont="1"/>
    <xf numFmtId="0" fontId="6" fillId="0" borderId="0" xfId="0" quotePrefix="1" applyNumberFormat="1" applyFont="1" applyAlignment="1"/>
    <xf numFmtId="0" fontId="6" fillId="0" borderId="0" xfId="0" quotePrefix="1" applyFont="1" applyAlignment="1"/>
    <xf numFmtId="4" fontId="6" fillId="0" borderId="0" xfId="0" applyNumberFormat="1" applyFont="1"/>
    <xf numFmtId="0" fontId="6" fillId="2" borderId="0" xfId="0" applyFont="1" applyFill="1"/>
    <xf numFmtId="0" fontId="6" fillId="0" borderId="0" xfId="0" applyFont="1"/>
    <xf numFmtId="14" fontId="6" fillId="0" borderId="0" xfId="0" applyNumberFormat="1" applyFont="1"/>
    <xf numFmtId="0" fontId="0" fillId="0" borderId="1" xfId="0" applyBorder="1"/>
    <xf numFmtId="0" fontId="0" fillId="0" borderId="2" xfId="0" applyBorder="1"/>
    <xf numFmtId="3" fontId="0" fillId="0" borderId="2" xfId="0" applyNumberFormat="1" applyBorder="1"/>
    <xf numFmtId="4" fontId="0" fillId="0" borderId="2" xfId="0" applyNumberFormat="1" applyBorder="1"/>
    <xf numFmtId="0" fontId="0" fillId="0" borderId="3" xfId="0" applyBorder="1"/>
    <xf numFmtId="0" fontId="3" fillId="0" borderId="4" xfId="0" applyFont="1" applyBorder="1"/>
    <xf numFmtId="0" fontId="0" fillId="0" borderId="0" xfId="0" applyFont="1" applyBorder="1" applyAlignment="1">
      <alignment wrapText="1"/>
    </xf>
    <xf numFmtId="0" fontId="3" fillId="0" borderId="0" xfId="0" applyFont="1" applyBorder="1"/>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xf numFmtId="0" fontId="3" fillId="0" borderId="0" xfId="0" applyFont="1" applyFill="1" applyBorder="1"/>
    <xf numFmtId="0" fontId="0" fillId="0" borderId="0" xfId="0" applyFont="1" applyFill="1" applyBorder="1" applyAlignment="1">
      <alignment wrapText="1"/>
    </xf>
    <xf numFmtId="0" fontId="0" fillId="0" borderId="5" xfId="0" applyFont="1" applyBorder="1"/>
    <xf numFmtId="0" fontId="0" fillId="0" borderId="0" xfId="0" applyFont="1"/>
    <xf numFmtId="0" fontId="9" fillId="0" borderId="4" xfId="0" applyFont="1" applyBorder="1"/>
    <xf numFmtId="0" fontId="10" fillId="0" borderId="0" xfId="0" applyFont="1" applyBorder="1" applyAlignment="1">
      <alignment wrapText="1"/>
    </xf>
    <xf numFmtId="0" fontId="10" fillId="0" borderId="0" xfId="0" applyFont="1" applyBorder="1"/>
    <xf numFmtId="4" fontId="10" fillId="0" borderId="0" xfId="0" applyNumberFormat="1" applyFont="1" applyBorder="1"/>
    <xf numFmtId="0" fontId="9" fillId="0" borderId="0" xfId="0" applyFont="1" applyFill="1" applyBorder="1"/>
    <xf numFmtId="0" fontId="11" fillId="0" borderId="4" xfId="0" applyFont="1" applyFill="1" applyBorder="1"/>
    <xf numFmtId="0" fontId="0" fillId="0" borderId="0" xfId="0" applyBorder="1" applyAlignment="1">
      <alignment wrapText="1"/>
    </xf>
    <xf numFmtId="0" fontId="0" fillId="0" borderId="0" xfId="0" applyBorder="1"/>
    <xf numFmtId="3" fontId="4" fillId="0" borderId="0" xfId="0" applyNumberFormat="1" applyFont="1" applyAlignment="1">
      <alignment horizontal="right" vertical="center"/>
    </xf>
    <xf numFmtId="0" fontId="11" fillId="0" borderId="0" xfId="0" applyFont="1" applyFill="1" applyBorder="1"/>
    <xf numFmtId="0" fontId="0" fillId="0" borderId="5" xfId="0" applyBorder="1"/>
    <xf numFmtId="0" fontId="4" fillId="0" borderId="0" xfId="0" applyFont="1" applyAlignment="1">
      <alignment horizontal="right" vertical="center"/>
    </xf>
    <xf numFmtId="0" fontId="0" fillId="0" borderId="0" xfId="0" applyBorder="1" applyAlignment="1">
      <alignment vertical="top" wrapText="1"/>
    </xf>
    <xf numFmtId="0" fontId="0" fillId="0" borderId="0" xfId="0" applyBorder="1" applyAlignment="1">
      <alignment vertical="top"/>
    </xf>
    <xf numFmtId="0" fontId="4" fillId="0" borderId="0" xfId="0" applyFont="1" applyAlignment="1">
      <alignment horizontal="right" vertical="top"/>
    </xf>
    <xf numFmtId="3" fontId="4" fillId="0" borderId="0" xfId="0" applyNumberFormat="1" applyFont="1" applyAlignment="1">
      <alignment horizontal="right" vertical="top"/>
    </xf>
    <xf numFmtId="3" fontId="11" fillId="0" borderId="0" xfId="0" applyNumberFormat="1" applyFont="1" applyBorder="1"/>
    <xf numFmtId="0" fontId="9" fillId="0" borderId="4" xfId="0" applyFont="1" applyFill="1" applyBorder="1"/>
    <xf numFmtId="3" fontId="0" fillId="0" borderId="0" xfId="0" applyNumberFormat="1" applyBorder="1"/>
    <xf numFmtId="0" fontId="0" fillId="0" borderId="0" xfId="0" applyFill="1" applyBorder="1" applyAlignment="1">
      <alignment wrapText="1"/>
    </xf>
    <xf numFmtId="3" fontId="9" fillId="0" borderId="0" xfId="0" applyNumberFormat="1" applyFont="1" applyBorder="1"/>
    <xf numFmtId="3" fontId="0" fillId="0" borderId="0" xfId="0" applyNumberFormat="1" applyFont="1" applyBorder="1"/>
    <xf numFmtId="3" fontId="0" fillId="0" borderId="0" xfId="0" applyNumberFormat="1" applyFont="1" applyBorder="1" applyAlignment="1">
      <alignment vertical="top"/>
    </xf>
    <xf numFmtId="0" fontId="0" fillId="0" borderId="0" xfId="0" applyFill="1" applyBorder="1"/>
    <xf numFmtId="0" fontId="11" fillId="0" borderId="0" xfId="0" applyFont="1" applyBorder="1"/>
    <xf numFmtId="0" fontId="0" fillId="0" borderId="4" xfId="0" applyFill="1" applyBorder="1"/>
    <xf numFmtId="3" fontId="3" fillId="0" borderId="0" xfId="0" applyNumberFormat="1" applyFont="1" applyBorder="1"/>
    <xf numFmtId="0" fontId="3" fillId="0" borderId="4" xfId="0" applyFont="1" applyFill="1" applyBorder="1"/>
    <xf numFmtId="0" fontId="0" fillId="0" borderId="4" xfId="0" applyBorder="1"/>
    <xf numFmtId="4" fontId="0" fillId="0" borderId="0" xfId="0" applyNumberFormat="1" applyBorder="1"/>
    <xf numFmtId="0" fontId="12" fillId="0" borderId="0" xfId="0" applyFont="1" applyFill="1" applyBorder="1"/>
    <xf numFmtId="4" fontId="11" fillId="0" borderId="0" xfId="0" applyNumberFormat="1" applyFont="1" applyBorder="1"/>
    <xf numFmtId="3" fontId="0" fillId="0" borderId="0" xfId="0" applyNumberFormat="1" applyFill="1" applyBorder="1"/>
    <xf numFmtId="3" fontId="0" fillId="0" borderId="0" xfId="0" applyNumberFormat="1" applyFont="1" applyFill="1" applyBorder="1"/>
    <xf numFmtId="1" fontId="4" fillId="0" borderId="0" xfId="0" applyNumberFormat="1" applyFont="1" applyAlignment="1">
      <alignment horizontal="right" vertical="center"/>
    </xf>
    <xf numFmtId="0" fontId="13" fillId="0" borderId="0" xfId="0" applyFont="1" applyAlignment="1">
      <alignment vertical="center"/>
    </xf>
    <xf numFmtId="0" fontId="11" fillId="0" borderId="0" xfId="0" applyFont="1" applyFill="1" applyBorder="1" applyAlignment="1"/>
    <xf numFmtId="0" fontId="14" fillId="0" borderId="0" xfId="0" applyFont="1" applyFill="1" applyBorder="1" applyAlignment="1">
      <alignment wrapText="1"/>
    </xf>
    <xf numFmtId="0" fontId="14" fillId="0" borderId="0" xfId="0" applyFont="1" applyFill="1" applyBorder="1"/>
    <xf numFmtId="4" fontId="11" fillId="0" borderId="0" xfId="0" applyNumberFormat="1" applyFont="1" applyFill="1" applyBorder="1"/>
    <xf numFmtId="4" fontId="0" fillId="0" borderId="0" xfId="0" applyNumberFormat="1" applyFill="1" applyBorder="1"/>
    <xf numFmtId="4" fontId="15" fillId="0" borderId="0" xfId="0" applyNumberFormat="1" applyFont="1" applyBorder="1"/>
    <xf numFmtId="0" fontId="9" fillId="0" borderId="0" xfId="0" applyFont="1" applyFill="1" applyBorder="1" applyAlignment="1">
      <alignment wrapText="1"/>
    </xf>
    <xf numFmtId="3" fontId="16" fillId="0" borderId="0" xfId="0" applyNumberFormat="1" applyFont="1" applyBorder="1"/>
    <xf numFmtId="0" fontId="3" fillId="0" borderId="0" xfId="0" applyFont="1" applyFill="1" applyBorder="1" applyAlignment="1">
      <alignment wrapText="1"/>
    </xf>
    <xf numFmtId="0" fontId="0" fillId="0" borderId="6" xfId="0" applyBorder="1"/>
    <xf numFmtId="0" fontId="0" fillId="0" borderId="7" xfId="0" applyBorder="1"/>
    <xf numFmtId="4" fontId="0" fillId="0" borderId="7" xfId="0" applyNumberFormat="1" applyBorder="1"/>
    <xf numFmtId="0" fontId="0" fillId="0" borderId="8" xfId="0" applyBorder="1"/>
    <xf numFmtId="4" fontId="0" fillId="0" borderId="0" xfId="0" applyNumberFormat="1"/>
    <xf numFmtId="3" fontId="0" fillId="0" borderId="0" xfId="0" applyNumberFormat="1"/>
    <xf numFmtId="0" fontId="0" fillId="0" borderId="0" xfId="0" applyAlignment="1">
      <alignment wrapText="1"/>
    </xf>
    <xf numFmtId="3" fontId="4" fillId="0" borderId="0" xfId="0" applyNumberFormat="1" applyFont="1" applyFill="1" applyAlignment="1">
      <alignment horizontal="right" vertical="center"/>
    </xf>
    <xf numFmtId="0" fontId="4" fillId="0" borderId="0" xfId="0" applyFont="1" applyFill="1" applyAlignment="1">
      <alignment horizontal="right" vertical="center"/>
    </xf>
    <xf numFmtId="3" fontId="4" fillId="0" borderId="0" xfId="0" applyNumberFormat="1" applyFont="1" applyFill="1" applyAlignment="1">
      <alignment horizontal="right" vertical="top"/>
    </xf>
    <xf numFmtId="0" fontId="32" fillId="0" borderId="0" xfId="0" applyFont="1"/>
    <xf numFmtId="0" fontId="34" fillId="0" borderId="1" xfId="3" applyFont="1" applyBorder="1" applyAlignment="1">
      <alignment horizontal="left" vertical="center" wrapText="1"/>
    </xf>
    <xf numFmtId="0" fontId="34" fillId="0" borderId="2" xfId="3" applyFont="1" applyFill="1" applyBorder="1" applyAlignment="1">
      <alignment horizontal="center" vertical="top" wrapText="1"/>
    </xf>
    <xf numFmtId="0" fontId="34" fillId="0" borderId="2" xfId="3" applyFont="1" applyFill="1" applyBorder="1" applyAlignment="1">
      <alignment horizontal="center" vertical="center" wrapText="1"/>
    </xf>
    <xf numFmtId="0" fontId="34" fillId="0" borderId="2" xfId="3" applyFont="1" applyFill="1" applyBorder="1" applyAlignment="1">
      <alignment horizontal="left" vertical="center" wrapText="1"/>
    </xf>
    <xf numFmtId="0" fontId="34" fillId="0" borderId="3" xfId="3" applyFont="1" applyFill="1" applyBorder="1" applyAlignment="1">
      <alignment horizontal="center" vertical="top" wrapText="1"/>
    </xf>
    <xf numFmtId="0" fontId="34" fillId="0" borderId="4" xfId="3" applyFont="1" applyBorder="1" applyAlignment="1">
      <alignment horizontal="justify" vertical="center" wrapText="1"/>
    </xf>
    <xf numFmtId="0" fontId="32" fillId="0" borderId="0" xfId="0" applyFont="1" applyBorder="1" applyAlignment="1">
      <alignment vertical="top"/>
    </xf>
    <xf numFmtId="0" fontId="34" fillId="0" borderId="0" xfId="3" applyFont="1" applyBorder="1" applyAlignment="1">
      <alignment horizontal="justify" vertical="center" wrapText="1"/>
    </xf>
    <xf numFmtId="0" fontId="34" fillId="0" borderId="0" xfId="3" applyFont="1" applyFill="1" applyBorder="1" applyAlignment="1">
      <alignment horizontal="justify" vertical="center" wrapText="1"/>
    </xf>
    <xf numFmtId="0" fontId="32" fillId="0" borderId="5" xfId="0" applyFont="1" applyBorder="1" applyAlignment="1">
      <alignment vertical="top"/>
    </xf>
    <xf numFmtId="0" fontId="32" fillId="0" borderId="0" xfId="0" applyFont="1" applyBorder="1"/>
    <xf numFmtId="0" fontId="34" fillId="0" borderId="4" xfId="3" applyFont="1" applyFill="1" applyBorder="1" applyAlignment="1">
      <alignment horizontal="justify" vertical="center" wrapText="1"/>
    </xf>
    <xf numFmtId="0" fontId="34" fillId="0" borderId="0" xfId="3" applyFont="1" applyFill="1" applyBorder="1" applyAlignment="1">
      <alignment horizontal="justify" vertical="top" wrapText="1"/>
    </xf>
    <xf numFmtId="0" fontId="35" fillId="0" borderId="0" xfId="3" applyFont="1" applyFill="1" applyBorder="1" applyAlignment="1">
      <alignment horizontal="justify" vertical="top" wrapText="1"/>
    </xf>
    <xf numFmtId="0" fontId="35" fillId="0" borderId="0" xfId="3" applyFont="1" applyFill="1" applyBorder="1" applyAlignment="1">
      <alignment horizontal="justify" vertical="center" wrapText="1"/>
    </xf>
    <xf numFmtId="0" fontId="35" fillId="0" borderId="5" xfId="3" applyFont="1" applyFill="1" applyBorder="1" applyAlignment="1">
      <alignment horizontal="justify" vertical="top" wrapText="1"/>
    </xf>
    <xf numFmtId="0" fontId="35" fillId="0" borderId="4" xfId="3" applyFont="1" applyFill="1" applyBorder="1" applyAlignment="1">
      <alignment horizontal="left" vertical="center" wrapText="1"/>
    </xf>
    <xf numFmtId="3" fontId="32" fillId="0" borderId="0" xfId="0" applyNumberFormat="1" applyFont="1" applyBorder="1" applyAlignment="1">
      <alignment horizontal="right" vertical="center"/>
    </xf>
    <xf numFmtId="4" fontId="32" fillId="0" borderId="0" xfId="0" applyNumberFormat="1" applyFont="1" applyFill="1" applyBorder="1"/>
    <xf numFmtId="3" fontId="32" fillId="0" borderId="0" xfId="0" applyNumberFormat="1" applyFont="1" applyBorder="1" applyAlignment="1"/>
    <xf numFmtId="3" fontId="32" fillId="0" borderId="5" xfId="0" applyNumberFormat="1" applyFont="1" applyBorder="1" applyAlignment="1"/>
    <xf numFmtId="0" fontId="35" fillId="0" borderId="4" xfId="3" applyFont="1" applyFill="1" applyBorder="1" applyAlignment="1">
      <alignment horizontal="justify" vertical="center" wrapText="1"/>
    </xf>
    <xf numFmtId="3" fontId="32" fillId="0" borderId="0" xfId="0" applyNumberFormat="1" applyFont="1" applyBorder="1" applyAlignment="1">
      <alignment horizontal="right"/>
    </xf>
    <xf numFmtId="0" fontId="32" fillId="0" borderId="0" xfId="0" applyFont="1" applyBorder="1" applyAlignment="1">
      <alignment horizontal="right" vertical="center"/>
    </xf>
    <xf numFmtId="0" fontId="32" fillId="0" borderId="0" xfId="0" applyFont="1" applyBorder="1" applyAlignment="1">
      <alignment horizontal="right"/>
    </xf>
    <xf numFmtId="3" fontId="32" fillId="0" borderId="0" xfId="0" applyNumberFormat="1" applyFont="1" applyFill="1" applyBorder="1" applyAlignment="1">
      <alignment horizontal="right" vertical="center"/>
    </xf>
    <xf numFmtId="3" fontId="32" fillId="0" borderId="0" xfId="0" applyNumberFormat="1" applyFont="1" applyBorder="1" applyAlignment="1">
      <alignment vertical="center"/>
    </xf>
    <xf numFmtId="3" fontId="32" fillId="0" borderId="5" xfId="0" applyNumberFormat="1" applyFont="1" applyFill="1" applyBorder="1" applyAlignment="1"/>
    <xf numFmtId="3" fontId="32" fillId="0" borderId="0" xfId="0" applyNumberFormat="1" applyFont="1" applyFill="1" applyBorder="1" applyAlignment="1"/>
    <xf numFmtId="3" fontId="32" fillId="0" borderId="0" xfId="0" applyNumberFormat="1" applyFont="1" applyFill="1" applyBorder="1" applyAlignment="1">
      <alignment horizontal="right"/>
    </xf>
    <xf numFmtId="0" fontId="32" fillId="0" borderId="0" xfId="0" applyFont="1" applyFill="1" applyBorder="1" applyAlignment="1">
      <alignment horizontal="right"/>
    </xf>
    <xf numFmtId="0" fontId="32" fillId="0" borderId="0" xfId="0" applyFont="1" applyBorder="1" applyAlignment="1">
      <alignment vertical="center"/>
    </xf>
    <xf numFmtId="4" fontId="32" fillId="0" borderId="0" xfId="0" applyNumberFormat="1" applyFont="1" applyFill="1" applyBorder="1" applyAlignment="1">
      <alignment vertical="center"/>
    </xf>
    <xf numFmtId="4" fontId="32" fillId="0" borderId="0" xfId="0" applyNumberFormat="1" applyFont="1" applyBorder="1" applyAlignment="1"/>
    <xf numFmtId="0" fontId="35" fillId="0" borderId="5" xfId="3" applyFont="1" applyFill="1" applyBorder="1" applyAlignment="1">
      <alignment horizontal="center" wrapText="1"/>
    </xf>
    <xf numFmtId="3" fontId="36" fillId="0" borderId="0" xfId="0" applyNumberFormat="1" applyFont="1" applyFill="1" applyBorder="1" applyAlignment="1">
      <alignment vertical="center"/>
    </xf>
    <xf numFmtId="3" fontId="36" fillId="0" borderId="0" xfId="0" applyNumberFormat="1" applyFont="1" applyBorder="1" applyAlignment="1"/>
    <xf numFmtId="3" fontId="36" fillId="0" borderId="5" xfId="0" applyNumberFormat="1" applyFont="1" applyFill="1" applyBorder="1" applyAlignment="1"/>
    <xf numFmtId="3" fontId="32" fillId="0" borderId="0" xfId="0" applyNumberFormat="1" applyFont="1" applyFill="1" applyBorder="1" applyAlignment="1">
      <alignment vertical="center"/>
    </xf>
    <xf numFmtId="3" fontId="34" fillId="0" borderId="5" xfId="3" applyNumberFormat="1" applyFont="1" applyFill="1" applyBorder="1" applyAlignment="1">
      <alignment horizontal="center" wrapText="1"/>
    </xf>
    <xf numFmtId="3" fontId="36" fillId="0" borderId="5" xfId="0" applyNumberFormat="1" applyFont="1" applyBorder="1" applyAlignment="1"/>
    <xf numFmtId="3" fontId="32" fillId="0" borderId="0" xfId="0" applyNumberFormat="1" applyFont="1"/>
    <xf numFmtId="3" fontId="35" fillId="0" borderId="5" xfId="3" applyNumberFormat="1" applyFont="1" applyFill="1" applyBorder="1" applyAlignment="1">
      <alignment horizontal="justify" wrapText="1"/>
    </xf>
    <xf numFmtId="3" fontId="36" fillId="0" borderId="0" xfId="0" applyNumberFormat="1" applyFont="1" applyFill="1" applyBorder="1" applyAlignment="1"/>
    <xf numFmtId="3" fontId="35" fillId="0" borderId="5" xfId="3" applyNumberFormat="1" applyFont="1" applyFill="1" applyBorder="1" applyAlignment="1">
      <alignment horizontal="center" wrapText="1"/>
    </xf>
    <xf numFmtId="3" fontId="32" fillId="0" borderId="5" xfId="0" applyNumberFormat="1" applyFont="1" applyFill="1" applyBorder="1" applyAlignment="1">
      <alignment horizontal="right"/>
    </xf>
    <xf numFmtId="1" fontId="32" fillId="0" borderId="5" xfId="0" applyNumberFormat="1" applyFont="1" applyBorder="1" applyAlignment="1">
      <alignment horizontal="right"/>
    </xf>
    <xf numFmtId="0" fontId="32" fillId="0" borderId="0" xfId="0" applyFont="1" applyBorder="1" applyAlignment="1"/>
    <xf numFmtId="1" fontId="32" fillId="0" borderId="0" xfId="0" applyNumberFormat="1" applyFont="1" applyBorder="1" applyAlignment="1">
      <alignment horizontal="right"/>
    </xf>
    <xf numFmtId="1" fontId="32" fillId="0" borderId="5" xfId="0" applyNumberFormat="1" applyFont="1" applyBorder="1" applyAlignment="1"/>
    <xf numFmtId="4" fontId="32" fillId="0" borderId="0" xfId="0" applyNumberFormat="1" applyFont="1" applyBorder="1" applyAlignment="1">
      <alignment vertical="top"/>
    </xf>
    <xf numFmtId="0" fontId="35" fillId="0" borderId="6" xfId="3" applyFont="1" applyFill="1" applyBorder="1" applyAlignment="1">
      <alignment horizontal="left" vertical="center" wrapText="1"/>
    </xf>
    <xf numFmtId="0" fontId="35" fillId="0" borderId="7" xfId="3" applyFont="1" applyFill="1" applyBorder="1" applyAlignment="1">
      <alignment horizontal="justify" vertical="top" wrapText="1"/>
    </xf>
    <xf numFmtId="0" fontId="35" fillId="0" borderId="7" xfId="3" applyFont="1" applyFill="1" applyBorder="1" applyAlignment="1">
      <alignment horizontal="justify" vertical="center" wrapText="1"/>
    </xf>
    <xf numFmtId="0" fontId="37" fillId="0" borderId="7" xfId="3" applyFont="1" applyFill="1" applyBorder="1" applyAlignment="1">
      <alignment horizontal="justify" vertical="center" wrapText="1"/>
    </xf>
    <xf numFmtId="0" fontId="37" fillId="0" borderId="7" xfId="3" applyFont="1" applyFill="1" applyBorder="1" applyAlignment="1">
      <alignment horizontal="justify" vertical="top" wrapText="1"/>
    </xf>
    <xf numFmtId="0" fontId="37" fillId="0" borderId="8" xfId="3" applyFont="1" applyFill="1" applyBorder="1" applyAlignment="1">
      <alignment horizontal="justify" vertical="top" wrapText="1"/>
    </xf>
    <xf numFmtId="0" fontId="32" fillId="2" borderId="0" xfId="0" applyFont="1" applyFill="1"/>
    <xf numFmtId="0" fontId="32" fillId="2" borderId="0" xfId="0" applyFont="1" applyFill="1" applyAlignment="1">
      <alignment vertical="top"/>
    </xf>
    <xf numFmtId="0" fontId="32" fillId="0" borderId="0" xfId="0" applyFont="1" applyAlignment="1">
      <alignment vertical="top"/>
    </xf>
    <xf numFmtId="0" fontId="38" fillId="0" borderId="0" xfId="0" quotePrefix="1" applyNumberFormat="1" applyFont="1" applyAlignment="1"/>
    <xf numFmtId="0" fontId="38" fillId="0" borderId="0" xfId="0" quotePrefix="1" applyFont="1" applyAlignment="1"/>
    <xf numFmtId="0" fontId="38" fillId="0" borderId="0" xfId="0" applyFont="1"/>
    <xf numFmtId="4" fontId="39" fillId="0" borderId="0" xfId="0" quotePrefix="1" applyNumberFormat="1" applyFont="1" applyAlignment="1"/>
    <xf numFmtId="0" fontId="38" fillId="2" borderId="0" xfId="0" applyFont="1" applyFill="1"/>
    <xf numFmtId="0" fontId="38" fillId="0" borderId="0" xfId="0" applyFont="1" applyFill="1"/>
    <xf numFmtId="0" fontId="40" fillId="0" borderId="0" xfId="0" quotePrefix="1" applyNumberFormat="1" applyFont="1" applyAlignment="1"/>
    <xf numFmtId="0" fontId="40" fillId="0" borderId="0" xfId="0" quotePrefix="1" applyFont="1" applyAlignment="1"/>
    <xf numFmtId="0" fontId="40" fillId="0" borderId="0" xfId="0" applyFont="1"/>
    <xf numFmtId="0" fontId="40" fillId="2" borderId="0" xfId="0" applyFont="1" applyFill="1"/>
    <xf numFmtId="0" fontId="39" fillId="0" borderId="0" xfId="0" applyFont="1" applyFill="1"/>
    <xf numFmtId="0" fontId="39" fillId="0" borderId="0" xfId="0" applyFont="1"/>
    <xf numFmtId="0" fontId="41" fillId="0" borderId="4" xfId="3" applyFont="1" applyBorder="1"/>
    <xf numFmtId="0" fontId="41" fillId="0" borderId="0" xfId="3" applyFont="1" applyBorder="1"/>
    <xf numFmtId="4" fontId="42" fillId="0" borderId="0" xfId="3" applyNumberFormat="1" applyFont="1" applyBorder="1" applyAlignment="1">
      <alignment horizontal="center"/>
    </xf>
    <xf numFmtId="0" fontId="43" fillId="0" borderId="0" xfId="3" applyFont="1" applyBorder="1" applyAlignment="1">
      <alignment horizontal="center"/>
    </xf>
    <xf numFmtId="0" fontId="39" fillId="0" borderId="5" xfId="0" applyFont="1" applyBorder="1"/>
    <xf numFmtId="0" fontId="44" fillId="0" borderId="4" xfId="3" applyFont="1" applyBorder="1"/>
    <xf numFmtId="0" fontId="44" fillId="0" borderId="0" xfId="3" applyFont="1" applyBorder="1"/>
    <xf numFmtId="43" fontId="45" fillId="0" borderId="0" xfId="51" applyFont="1" applyBorder="1"/>
    <xf numFmtId="0" fontId="41" fillId="0" borderId="0" xfId="3" applyFont="1" applyFill="1" applyBorder="1"/>
    <xf numFmtId="3" fontId="45" fillId="0" borderId="0" xfId="51" applyNumberFormat="1" applyFont="1" applyBorder="1"/>
    <xf numFmtId="0" fontId="41" fillId="0" borderId="0" xfId="3" applyFont="1" applyBorder="1" applyAlignment="1">
      <alignment horizontal="left"/>
    </xf>
    <xf numFmtId="3" fontId="45" fillId="0" borderId="0" xfId="51" applyNumberFormat="1" applyFont="1" applyFill="1" applyBorder="1"/>
    <xf numFmtId="0" fontId="46" fillId="0" borderId="0" xfId="3" applyFont="1" applyBorder="1" applyAlignment="1">
      <alignment horizontal="left"/>
    </xf>
    <xf numFmtId="0" fontId="41" fillId="0" borderId="6" xfId="3" applyFont="1" applyBorder="1"/>
    <xf numFmtId="0" fontId="41" fillId="0" borderId="7" xfId="3" applyFont="1" applyBorder="1"/>
    <xf numFmtId="0" fontId="39" fillId="0" borderId="7" xfId="3" applyFont="1" applyBorder="1"/>
    <xf numFmtId="4" fontId="41" fillId="0" borderId="7" xfId="3" applyNumberFormat="1" applyFont="1" applyBorder="1"/>
    <xf numFmtId="0" fontId="39" fillId="0" borderId="8" xfId="0" applyFont="1" applyBorder="1"/>
    <xf numFmtId="4" fontId="39" fillId="0" borderId="0" xfId="0" applyNumberFormat="1" applyFont="1"/>
    <xf numFmtId="4" fontId="5" fillId="0" borderId="0" xfId="0" quotePrefix="1" applyNumberFormat="1" applyFont="1" applyAlignment="1"/>
    <xf numFmtId="4" fontId="6" fillId="0" borderId="0" xfId="0" quotePrefix="1" applyNumberFormat="1" applyFont="1" applyAlignment="1"/>
    <xf numFmtId="0" fontId="30" fillId="2" borderId="14" xfId="4" applyFont="1" applyFill="1" applyBorder="1" applyAlignment="1">
      <alignment horizontal="center" vertical="center"/>
    </xf>
    <xf numFmtId="0" fontId="30" fillId="2" borderId="15" xfId="4" applyFont="1" applyFill="1" applyBorder="1"/>
    <xf numFmtId="0" fontId="30" fillId="2" borderId="14" xfId="4" applyFont="1" applyFill="1" applyBorder="1" applyAlignment="1">
      <alignment horizontal="center" vertical="center" wrapText="1"/>
    </xf>
    <xf numFmtId="0" fontId="30" fillId="2" borderId="14" xfId="5" applyFont="1" applyFill="1" applyBorder="1" applyAlignment="1">
      <alignment horizontal="center" vertical="center" wrapText="1"/>
    </xf>
    <xf numFmtId="0" fontId="4" fillId="0" borderId="0" xfId="0" applyFont="1"/>
    <xf numFmtId="0" fontId="4" fillId="0" borderId="16" xfId="0" applyFont="1" applyBorder="1"/>
    <xf numFmtId="0" fontId="4" fillId="0" borderId="9" xfId="0" applyFont="1" applyBorder="1"/>
    <xf numFmtId="0" fontId="4" fillId="0" borderId="14" xfId="0" applyFont="1" applyBorder="1"/>
    <xf numFmtId="0" fontId="30" fillId="0" borderId="17" xfId="6" applyFont="1" applyBorder="1" applyAlignment="1">
      <alignment wrapText="1"/>
    </xf>
    <xf numFmtId="0" fontId="30" fillId="0" borderId="0" xfId="6" applyFont="1" applyBorder="1" applyAlignment="1">
      <alignment wrapText="1"/>
    </xf>
    <xf numFmtId="43" fontId="29" fillId="0" borderId="17" xfId="51" applyFont="1" applyBorder="1"/>
    <xf numFmtId="43" fontId="29" fillId="0" borderId="17" xfId="51" applyFont="1" applyFill="1" applyBorder="1"/>
    <xf numFmtId="43" fontId="29" fillId="0" borderId="1" xfId="51" applyFont="1" applyBorder="1"/>
    <xf numFmtId="43" fontId="30" fillId="0" borderId="18" xfId="51" applyFont="1" applyBorder="1"/>
    <xf numFmtId="0" fontId="30" fillId="0" borderId="18" xfId="6" applyFont="1" applyBorder="1"/>
    <xf numFmtId="0" fontId="30" fillId="0" borderId="0" xfId="6" applyFont="1" applyBorder="1"/>
    <xf numFmtId="3" fontId="29" fillId="0" borderId="18" xfId="51" applyNumberFormat="1" applyFont="1" applyBorder="1" applyAlignment="1">
      <alignment horizontal="right" vertical="center"/>
    </xf>
    <xf numFmtId="3" fontId="29" fillId="0" borderId="4" xfId="51" applyNumberFormat="1" applyFont="1" applyBorder="1" applyAlignment="1">
      <alignment horizontal="right" vertical="center"/>
    </xf>
    <xf numFmtId="3" fontId="30" fillId="0" borderId="18" xfId="51" applyNumberFormat="1" applyFont="1" applyBorder="1" applyAlignment="1">
      <alignment horizontal="right" vertical="center"/>
    </xf>
    <xf numFmtId="0" fontId="29" fillId="0" borderId="18" xfId="6" applyFont="1" applyBorder="1" applyAlignment="1">
      <alignment wrapText="1"/>
    </xf>
    <xf numFmtId="0" fontId="29" fillId="0" borderId="0" xfId="6" applyFont="1" applyBorder="1" applyAlignment="1">
      <alignment wrapText="1"/>
    </xf>
    <xf numFmtId="3" fontId="29" fillId="0" borderId="18" xfId="51" applyNumberFormat="1" applyFont="1" applyFill="1" applyBorder="1" applyAlignment="1">
      <alignment horizontal="right" vertical="center"/>
    </xf>
    <xf numFmtId="0" fontId="29" fillId="0" borderId="18" xfId="6" applyFont="1" applyBorder="1"/>
    <xf numFmtId="0" fontId="29" fillId="0" borderId="0" xfId="6" applyFont="1" applyBorder="1"/>
    <xf numFmtId="0" fontId="30" fillId="0" borderId="18" xfId="6" applyFont="1" applyBorder="1" applyAlignment="1">
      <alignment wrapText="1"/>
    </xf>
    <xf numFmtId="0" fontId="29" fillId="0" borderId="18" xfId="6" applyFont="1" applyFill="1" applyBorder="1" applyAlignment="1"/>
    <xf numFmtId="0" fontId="29" fillId="0" borderId="0" xfId="6" applyFont="1" applyFill="1" applyBorder="1"/>
    <xf numFmtId="0" fontId="4" fillId="0" borderId="18" xfId="0" applyFont="1" applyBorder="1" applyAlignment="1">
      <alignment horizontal="right" vertical="center"/>
    </xf>
    <xf numFmtId="3" fontId="47" fillId="0" borderId="5" xfId="0" applyNumberFormat="1" applyFont="1" applyBorder="1" applyAlignment="1">
      <alignment horizontal="right" vertical="center"/>
    </xf>
    <xf numFmtId="0" fontId="47" fillId="0" borderId="0" xfId="0" applyFont="1" applyAlignment="1">
      <alignment horizontal="right" vertical="center"/>
    </xf>
    <xf numFmtId="3" fontId="47" fillId="0" borderId="18" xfId="0" applyNumberFormat="1" applyFont="1" applyBorder="1" applyAlignment="1">
      <alignment horizontal="right" vertical="center"/>
    </xf>
    <xf numFmtId="0" fontId="4" fillId="0" borderId="5" xfId="0" applyFont="1" applyBorder="1" applyAlignment="1">
      <alignment horizontal="right" vertical="center"/>
    </xf>
    <xf numFmtId="0" fontId="47" fillId="0" borderId="18" xfId="0" applyFont="1" applyBorder="1" applyAlignment="1">
      <alignment horizontal="right" vertical="center"/>
    </xf>
    <xf numFmtId="0" fontId="47" fillId="0" borderId="5" xfId="0" applyFont="1" applyBorder="1" applyAlignment="1">
      <alignment horizontal="right" vertical="center"/>
    </xf>
    <xf numFmtId="3" fontId="47" fillId="0" borderId="0" xfId="0" applyNumberFormat="1" applyFont="1" applyAlignment="1">
      <alignment horizontal="right" vertical="center"/>
    </xf>
    <xf numFmtId="0" fontId="48" fillId="0" borderId="18" xfId="6" applyFont="1" applyBorder="1" applyAlignment="1">
      <alignment wrapText="1"/>
    </xf>
    <xf numFmtId="0" fontId="5" fillId="0" borderId="0" xfId="6" applyFont="1" applyBorder="1" applyAlignment="1">
      <alignment wrapText="1"/>
    </xf>
    <xf numFmtId="0" fontId="30" fillId="0" borderId="19" xfId="6" applyFont="1" applyBorder="1" applyAlignment="1">
      <alignment wrapText="1"/>
    </xf>
    <xf numFmtId="0" fontId="30" fillId="0" borderId="20" xfId="6" applyFont="1" applyBorder="1" applyAlignment="1">
      <alignment wrapText="1"/>
    </xf>
    <xf numFmtId="3" fontId="30" fillId="0" borderId="19" xfId="51" applyNumberFormat="1" applyFont="1" applyBorder="1" applyAlignment="1">
      <alignment horizontal="right" vertical="center"/>
    </xf>
    <xf numFmtId="0" fontId="29" fillId="0" borderId="18" xfId="6" applyFont="1" applyFill="1" applyBorder="1" applyAlignment="1">
      <alignment horizontal="left" indent="1"/>
    </xf>
    <xf numFmtId="0" fontId="48" fillId="0" borderId="18" xfId="6" applyFont="1" applyBorder="1"/>
    <xf numFmtId="3" fontId="4" fillId="0" borderId="5" xfId="0" applyNumberFormat="1" applyFont="1" applyBorder="1" applyAlignment="1">
      <alignment horizontal="right" vertical="center"/>
    </xf>
    <xf numFmtId="3" fontId="4" fillId="0" borderId="18" xfId="0" applyNumberFormat="1" applyFont="1" applyBorder="1" applyAlignment="1">
      <alignment horizontal="right" vertical="center"/>
    </xf>
    <xf numFmtId="3" fontId="29" fillId="0" borderId="4" xfId="51" applyNumberFormat="1" applyFont="1" applyFill="1" applyBorder="1" applyAlignment="1">
      <alignment horizontal="right" vertical="center"/>
    </xf>
    <xf numFmtId="0" fontId="30" fillId="0" borderId="19" xfId="6" applyFont="1" applyBorder="1"/>
    <xf numFmtId="0" fontId="30" fillId="0" borderId="20" xfId="6" applyFont="1" applyBorder="1"/>
    <xf numFmtId="0" fontId="2" fillId="0" borderId="21" xfId="6" applyBorder="1"/>
    <xf numFmtId="0" fontId="2" fillId="0" borderId="22" xfId="6" applyBorder="1"/>
    <xf numFmtId="43" fontId="1" fillId="0" borderId="21" xfId="51" applyFont="1" applyBorder="1"/>
    <xf numFmtId="43" fontId="1" fillId="0" borderId="6" xfId="51" applyFont="1" applyBorder="1"/>
    <xf numFmtId="0" fontId="39" fillId="0" borderId="0" xfId="0" applyFont="1" applyAlignment="1"/>
    <xf numFmtId="165" fontId="39" fillId="0" borderId="0" xfId="51" applyNumberFormat="1" applyFont="1"/>
    <xf numFmtId="4" fontId="38" fillId="0" borderId="0" xfId="0" applyNumberFormat="1" applyFont="1"/>
    <xf numFmtId="0" fontId="39" fillId="2" borderId="4" xfId="0" applyFont="1" applyFill="1" applyBorder="1"/>
    <xf numFmtId="0" fontId="39" fillId="2" borderId="0" xfId="0" applyFont="1" applyFill="1" applyBorder="1"/>
    <xf numFmtId="4" fontId="39" fillId="2" borderId="0" xfId="0" applyNumberFormat="1" applyFont="1" applyFill="1" applyBorder="1"/>
    <xf numFmtId="0" fontId="39" fillId="2" borderId="5" xfId="0" applyFont="1" applyFill="1" applyBorder="1"/>
    <xf numFmtId="4" fontId="44" fillId="2" borderId="0" xfId="0" applyNumberFormat="1" applyFont="1" applyFill="1" applyBorder="1" applyAlignment="1">
      <alignment horizontal="right"/>
    </xf>
    <xf numFmtId="0" fontId="44" fillId="2" borderId="0" xfId="0" applyFont="1" applyFill="1" applyBorder="1" applyAlignment="1">
      <alignment horizontal="right"/>
    </xf>
    <xf numFmtId="4" fontId="44" fillId="2" borderId="0" xfId="0" applyNumberFormat="1" applyFont="1" applyFill="1" applyBorder="1" applyAlignment="1">
      <alignment horizontal="center"/>
    </xf>
    <xf numFmtId="0" fontId="44" fillId="2" borderId="0" xfId="0" applyFont="1" applyFill="1" applyBorder="1" applyAlignment="1">
      <alignment horizontal="center"/>
    </xf>
    <xf numFmtId="0" fontId="44" fillId="2" borderId="4" xfId="0" applyFont="1" applyFill="1" applyBorder="1"/>
    <xf numFmtId="0" fontId="39" fillId="2" borderId="0" xfId="0" applyFont="1" applyFill="1" applyBorder="1" applyAlignment="1">
      <alignment wrapText="1"/>
    </xf>
    <xf numFmtId="0" fontId="44" fillId="2" borderId="0" xfId="0" applyFont="1" applyFill="1" applyBorder="1"/>
    <xf numFmtId="3" fontId="11" fillId="2" borderId="0" xfId="0" applyNumberFormat="1" applyFont="1" applyFill="1" applyBorder="1"/>
    <xf numFmtId="3" fontId="39" fillId="0" borderId="0" xfId="0" applyNumberFormat="1" applyFont="1"/>
    <xf numFmtId="0" fontId="51" fillId="2" borderId="4" xfId="0" applyFont="1" applyFill="1" applyBorder="1"/>
    <xf numFmtId="0" fontId="52" fillId="2" borderId="0" xfId="0" applyFont="1" applyFill="1" applyBorder="1" applyAlignment="1">
      <alignment wrapText="1"/>
    </xf>
    <xf numFmtId="0" fontId="52" fillId="2" borderId="0" xfId="0" applyFont="1" applyFill="1" applyBorder="1"/>
    <xf numFmtId="3" fontId="9" fillId="2" borderId="0" xfId="0" applyNumberFormat="1" applyFont="1" applyFill="1" applyBorder="1"/>
    <xf numFmtId="0" fontId="52" fillId="2" borderId="5" xfId="0" applyFont="1" applyFill="1" applyBorder="1"/>
    <xf numFmtId="0" fontId="45" fillId="2" borderId="0" xfId="0" applyFont="1" applyFill="1" applyBorder="1"/>
    <xf numFmtId="3" fontId="4" fillId="2" borderId="0" xfId="0" applyNumberFormat="1" applyFont="1" applyFill="1" applyAlignment="1">
      <alignment horizontal="right" vertical="center"/>
    </xf>
    <xf numFmtId="0" fontId="53" fillId="2" borderId="0" xfId="0" applyFont="1" applyFill="1" applyBorder="1"/>
    <xf numFmtId="3" fontId="39" fillId="2" borderId="0" xfId="0" applyNumberFormat="1" applyFont="1" applyFill="1" applyBorder="1"/>
    <xf numFmtId="0" fontId="45" fillId="2" borderId="0" xfId="4" applyFont="1" applyFill="1" applyBorder="1"/>
    <xf numFmtId="0" fontId="39" fillId="2" borderId="0" xfId="4" applyFont="1" applyFill="1" applyBorder="1"/>
    <xf numFmtId="0" fontId="46" fillId="2" borderId="0" xfId="0" applyFont="1" applyFill="1" applyBorder="1"/>
    <xf numFmtId="3" fontId="54" fillId="2" borderId="0" xfId="0" applyNumberFormat="1" applyFont="1" applyFill="1" applyBorder="1"/>
    <xf numFmtId="0" fontId="45" fillId="2" borderId="4" xfId="0" applyFont="1" applyFill="1" applyBorder="1"/>
    <xf numFmtId="3" fontId="11" fillId="2" borderId="0" xfId="51" applyNumberFormat="1" applyFont="1" applyFill="1" applyBorder="1"/>
    <xf numFmtId="0" fontId="45" fillId="2" borderId="0" xfId="0" applyFont="1" applyFill="1" applyBorder="1" applyAlignment="1">
      <alignment wrapText="1"/>
    </xf>
    <xf numFmtId="0" fontId="55" fillId="2" borderId="4" xfId="0" applyFont="1" applyFill="1" applyBorder="1" applyAlignment="1"/>
    <xf numFmtId="4" fontId="56" fillId="2" borderId="0" xfId="0" applyNumberFormat="1" applyFont="1" applyFill="1" applyBorder="1"/>
    <xf numFmtId="0" fontId="39" fillId="2" borderId="6" xfId="0" applyFont="1" applyFill="1" applyBorder="1"/>
    <xf numFmtId="0" fontId="39" fillId="2" borderId="7" xfId="0" applyFont="1" applyFill="1" applyBorder="1"/>
    <xf numFmtId="0" fontId="39" fillId="2" borderId="8" xfId="0" applyFont="1" applyFill="1" applyBorder="1"/>
    <xf numFmtId="0" fontId="39" fillId="0" borderId="0" xfId="0" applyFont="1" applyBorder="1"/>
    <xf numFmtId="0" fontId="40" fillId="0" borderId="1" xfId="3" quotePrefix="1" applyFont="1" applyBorder="1" applyAlignment="1"/>
    <xf numFmtId="0" fontId="41" fillId="0" borderId="2" xfId="3" applyFont="1" applyBorder="1" applyAlignment="1"/>
    <xf numFmtId="0" fontId="41" fillId="0" borderId="2" xfId="3" applyFont="1" applyBorder="1"/>
    <xf numFmtId="43" fontId="39" fillId="0" borderId="2" xfId="51" applyFont="1" applyFill="1" applyBorder="1"/>
    <xf numFmtId="43" fontId="41" fillId="0" borderId="3" xfId="51" applyFont="1" applyBorder="1"/>
    <xf numFmtId="0" fontId="41" fillId="0" borderId="0" xfId="3" applyFont="1" applyBorder="1" applyAlignment="1"/>
    <xf numFmtId="43" fontId="42" fillId="0" borderId="0" xfId="51" applyFont="1" applyFill="1" applyBorder="1" applyAlignment="1">
      <alignment horizontal="center"/>
    </xf>
    <xf numFmtId="0" fontId="43" fillId="0" borderId="5" xfId="51" applyNumberFormat="1" applyFont="1" applyBorder="1" applyAlignment="1">
      <alignment horizontal="center" vertical="center"/>
    </xf>
    <xf numFmtId="0" fontId="44" fillId="0" borderId="4" xfId="6" applyFont="1" applyBorder="1" applyAlignment="1"/>
    <xf numFmtId="0" fontId="46" fillId="0" borderId="0" xfId="6" applyFont="1" applyBorder="1" applyAlignment="1"/>
    <xf numFmtId="43" fontId="55" fillId="0" borderId="0" xfId="51" applyFont="1" applyFill="1" applyBorder="1"/>
    <xf numFmtId="43" fontId="39" fillId="0" borderId="5" xfId="51" applyFont="1" applyBorder="1"/>
    <xf numFmtId="3" fontId="45" fillId="0" borderId="0" xfId="0" applyNumberFormat="1" applyFont="1" applyFill="1" applyBorder="1" applyAlignment="1">
      <alignment horizontal="right" vertical="center"/>
    </xf>
    <xf numFmtId="166" fontId="44" fillId="0" borderId="5" xfId="51" applyNumberFormat="1" applyFont="1" applyBorder="1"/>
    <xf numFmtId="0" fontId="41" fillId="0" borderId="4" xfId="6" applyFont="1" applyBorder="1" applyAlignment="1"/>
    <xf numFmtId="0" fontId="41" fillId="0" borderId="0" xfId="6" applyFont="1" applyBorder="1" applyAlignment="1"/>
    <xf numFmtId="0" fontId="39" fillId="0" borderId="0" xfId="0" applyFont="1" applyBorder="1" applyAlignment="1"/>
    <xf numFmtId="165" fontId="58" fillId="0" borderId="0" xfId="51" applyNumberFormat="1" applyFont="1" applyAlignment="1">
      <alignment horizontal="right" vertical="center"/>
    </xf>
    <xf numFmtId="3" fontId="59" fillId="0" borderId="5" xfId="0" applyNumberFormat="1" applyFont="1" applyBorder="1" applyAlignment="1">
      <alignment horizontal="right" vertical="center"/>
    </xf>
    <xf numFmtId="0" fontId="41" fillId="0" borderId="4" xfId="6" applyFont="1" applyFill="1" applyBorder="1" applyAlignment="1"/>
    <xf numFmtId="0" fontId="41" fillId="0" borderId="0" xfId="6" applyFont="1" applyFill="1" applyBorder="1" applyAlignment="1"/>
    <xf numFmtId="3" fontId="39" fillId="0" borderId="0" xfId="0" applyNumberFormat="1" applyFont="1" applyFill="1" applyBorder="1" applyAlignment="1">
      <alignment horizontal="right" vertical="center"/>
    </xf>
    <xf numFmtId="0" fontId="59" fillId="0" borderId="5" xfId="0" applyFont="1" applyBorder="1" applyAlignment="1">
      <alignment horizontal="right" vertical="center"/>
    </xf>
    <xf numFmtId="0" fontId="39" fillId="0" borderId="0" xfId="0" applyFont="1" applyFill="1" applyBorder="1" applyAlignment="1"/>
    <xf numFmtId="0" fontId="58" fillId="0" borderId="5" xfId="0" applyFont="1" applyBorder="1" applyAlignment="1">
      <alignment vertical="center"/>
    </xf>
    <xf numFmtId="0" fontId="41" fillId="0" borderId="4" xfId="6" applyFont="1" applyFill="1" applyBorder="1" applyAlignment="1">
      <alignment horizontal="left"/>
    </xf>
    <xf numFmtId="0" fontId="41" fillId="0" borderId="0" xfId="6" applyFont="1" applyFill="1" applyBorder="1" applyAlignment="1">
      <alignment horizontal="left"/>
    </xf>
    <xf numFmtId="0" fontId="41" fillId="0" borderId="0" xfId="6" applyFont="1" applyFill="1" applyBorder="1" applyAlignment="1">
      <alignment horizontal="left" wrapText="1"/>
    </xf>
    <xf numFmtId="166" fontId="39" fillId="0" borderId="0" xfId="51" applyNumberFormat="1" applyFont="1" applyFill="1" applyBorder="1"/>
    <xf numFmtId="166" fontId="41" fillId="0" borderId="5" xfId="51" applyNumberFormat="1" applyFont="1" applyBorder="1"/>
    <xf numFmtId="0" fontId="44" fillId="0" borderId="4" xfId="6" applyFont="1" applyFill="1" applyBorder="1" applyAlignment="1"/>
    <xf numFmtId="0" fontId="44" fillId="0" borderId="0" xfId="6" applyFont="1" applyFill="1" applyBorder="1" applyAlignment="1"/>
    <xf numFmtId="0" fontId="44" fillId="0" borderId="4" xfId="6" applyFont="1" applyFill="1" applyBorder="1" applyAlignment="1">
      <alignment horizontal="left"/>
    </xf>
    <xf numFmtId="0" fontId="41" fillId="0" borderId="6" xfId="6" applyFont="1" applyFill="1" applyBorder="1" applyAlignment="1"/>
    <xf numFmtId="0" fontId="41" fillId="0" borderId="7" xfId="6" applyFont="1" applyFill="1" applyBorder="1" applyAlignment="1"/>
    <xf numFmtId="166" fontId="39" fillId="0" borderId="7" xfId="51" applyNumberFormat="1" applyFont="1" applyFill="1" applyBorder="1"/>
    <xf numFmtId="166" fontId="41" fillId="0" borderId="8" xfId="51" applyNumberFormat="1" applyFont="1" applyBorder="1"/>
    <xf numFmtId="0" fontId="44" fillId="2" borderId="23" xfId="6" applyFont="1" applyFill="1" applyBorder="1" applyAlignment="1"/>
    <xf numFmtId="0" fontId="46" fillId="2" borderId="15" xfId="6" applyFont="1" applyFill="1" applyBorder="1" applyAlignment="1"/>
    <xf numFmtId="0" fontId="39" fillId="2" borderId="15" xfId="0" applyFont="1" applyFill="1" applyBorder="1" applyAlignment="1"/>
    <xf numFmtId="166" fontId="45" fillId="0" borderId="15" xfId="51" applyNumberFormat="1" applyFont="1" applyFill="1" applyBorder="1"/>
    <xf numFmtId="166" fontId="44" fillId="2" borderId="15" xfId="51" applyNumberFormat="1" applyFont="1" applyFill="1" applyBorder="1"/>
    <xf numFmtId="0" fontId="41" fillId="0" borderId="1" xfId="6" applyFont="1" applyFill="1" applyBorder="1" applyAlignment="1"/>
    <xf numFmtId="0" fontId="41" fillId="0" borderId="2" xfId="6" applyFont="1" applyFill="1" applyBorder="1" applyAlignment="1"/>
    <xf numFmtId="0" fontId="39" fillId="0" borderId="2" xfId="0" applyFont="1" applyFill="1" applyBorder="1" applyAlignment="1"/>
    <xf numFmtId="166" fontId="39" fillId="0" borderId="2" xfId="51" applyNumberFormat="1" applyFont="1" applyFill="1" applyBorder="1"/>
    <xf numFmtId="166" fontId="41" fillId="0" borderId="3" xfId="51" applyNumberFormat="1" applyFont="1" applyBorder="1"/>
    <xf numFmtId="43" fontId="39" fillId="0" borderId="0" xfId="51" applyFont="1"/>
    <xf numFmtId="3" fontId="39" fillId="0" borderId="0" xfId="0" applyNumberFormat="1" applyFont="1" applyFill="1"/>
    <xf numFmtId="0" fontId="46" fillId="0" borderId="0" xfId="6" applyFont="1" applyFill="1" applyBorder="1" applyAlignment="1"/>
    <xf numFmtId="166" fontId="45" fillId="0" borderId="0" xfId="51" applyNumberFormat="1" applyFont="1" applyFill="1" applyBorder="1"/>
    <xf numFmtId="1" fontId="39" fillId="0" borderId="0" xfId="0" applyNumberFormat="1" applyFont="1" applyFill="1" applyAlignment="1">
      <alignment horizontal="right"/>
    </xf>
    <xf numFmtId="1" fontId="59" fillId="0" borderId="5" xfId="0" applyNumberFormat="1" applyFont="1" applyBorder="1" applyAlignment="1">
      <alignment horizontal="right" vertical="center"/>
    </xf>
    <xf numFmtId="0" fontId="39" fillId="0" borderId="7" xfId="0" applyFont="1" applyBorder="1"/>
    <xf numFmtId="43" fontId="44" fillId="0" borderId="0" xfId="51" applyFont="1" applyBorder="1"/>
    <xf numFmtId="1" fontId="39" fillId="0" borderId="0" xfId="0" applyNumberFormat="1" applyFont="1" applyFill="1" applyAlignment="1">
      <alignment horizontal="right" vertical="center"/>
    </xf>
    <xf numFmtId="0" fontId="39" fillId="0" borderId="7" xfId="0" applyFont="1" applyFill="1" applyBorder="1" applyAlignment="1"/>
    <xf numFmtId="165" fontId="58" fillId="0" borderId="0" xfId="51" applyNumberFormat="1" applyFont="1" applyAlignment="1">
      <alignment vertical="center"/>
    </xf>
    <xf numFmtId="0" fontId="60" fillId="2" borderId="15" xfId="0" applyFont="1" applyFill="1" applyBorder="1" applyAlignment="1"/>
    <xf numFmtId="166" fontId="44" fillId="0" borderId="5" xfId="51" applyNumberFormat="1" applyFont="1" applyFill="1" applyBorder="1"/>
    <xf numFmtId="166" fontId="39" fillId="0" borderId="0" xfId="51" applyNumberFormat="1" applyFont="1" applyFill="1" applyBorder="1" applyAlignment="1"/>
    <xf numFmtId="3" fontId="59" fillId="0" borderId="5" xfId="0" applyNumberFormat="1" applyFont="1" applyBorder="1" applyAlignment="1">
      <alignment vertical="center"/>
    </xf>
    <xf numFmtId="0" fontId="44" fillId="0" borderId="0" xfId="6" applyFont="1" applyBorder="1" applyAlignment="1"/>
    <xf numFmtId="43" fontId="39" fillId="0" borderId="0" xfId="51" applyFont="1" applyFill="1" applyBorder="1"/>
    <xf numFmtId="43" fontId="41" fillId="0" borderId="5" xfId="51" applyFont="1" applyBorder="1"/>
    <xf numFmtId="0" fontId="41" fillId="0" borderId="6" xfId="6" applyFont="1" applyBorder="1" applyAlignment="1"/>
    <xf numFmtId="0" fontId="41" fillId="0" borderId="7" xfId="6" applyFont="1" applyBorder="1" applyAlignment="1"/>
    <xf numFmtId="43" fontId="39" fillId="0" borderId="7" xfId="51" applyFont="1" applyFill="1" applyBorder="1"/>
    <xf numFmtId="43" fontId="41" fillId="0" borderId="8" xfId="51" applyFont="1" applyBorder="1"/>
    <xf numFmtId="43" fontId="39" fillId="0" borderId="0" xfId="51" applyFont="1" applyFill="1"/>
    <xf numFmtId="0" fontId="5" fillId="2" borderId="0" xfId="0" quotePrefix="1" applyFont="1" applyFill="1" applyAlignment="1"/>
    <xf numFmtId="4" fontId="5" fillId="2" borderId="0" xfId="0" quotePrefix="1" applyNumberFormat="1" applyFont="1" applyFill="1" applyAlignment="1"/>
    <xf numFmtId="4" fontId="5" fillId="2" borderId="0" xfId="0" applyNumberFormat="1" applyFont="1" applyFill="1"/>
    <xf numFmtId="0" fontId="6" fillId="2" borderId="0" xfId="0" quotePrefix="1" applyFont="1" applyFill="1" applyAlignment="1"/>
    <xf numFmtId="4" fontId="6" fillId="2" borderId="0" xfId="0" quotePrefix="1" applyNumberFormat="1" applyFont="1" applyFill="1" applyAlignment="1"/>
    <xf numFmtId="4" fontId="6" fillId="2" borderId="0" xfId="0" applyNumberFormat="1" applyFont="1" applyFill="1"/>
    <xf numFmtId="0" fontId="28" fillId="2" borderId="6" xfId="0" applyFont="1" applyFill="1" applyBorder="1" applyAlignment="1"/>
    <xf numFmtId="0" fontId="28" fillId="2" borderId="7" xfId="0" applyFont="1" applyFill="1" applyBorder="1" applyAlignment="1"/>
    <xf numFmtId="0" fontId="28" fillId="2" borderId="8" xfId="0" applyFont="1" applyFill="1" applyBorder="1" applyAlignment="1"/>
    <xf numFmtId="0" fontId="3" fillId="2" borderId="14" xfId="4" applyFont="1" applyFill="1" applyBorder="1" applyAlignment="1">
      <alignment horizontal="center" vertical="center"/>
    </xf>
    <xf numFmtId="0" fontId="3" fillId="2" borderId="14" xfId="4" applyFont="1" applyFill="1" applyBorder="1" applyAlignment="1">
      <alignment horizontal="center" vertical="center" wrapText="1"/>
    </xf>
    <xf numFmtId="0" fontId="3" fillId="2" borderId="14" xfId="5" applyFont="1" applyFill="1" applyBorder="1" applyAlignment="1">
      <alignment horizontal="center" vertical="center" wrapText="1"/>
    </xf>
    <xf numFmtId="0" fontId="0" fillId="2" borderId="17" xfId="0" applyFill="1" applyBorder="1"/>
    <xf numFmtId="0" fontId="0" fillId="2" borderId="18" xfId="0" applyFill="1" applyBorder="1"/>
    <xf numFmtId="0" fontId="3" fillId="2" borderId="18" xfId="0" applyFont="1" applyFill="1" applyBorder="1" applyAlignment="1">
      <alignment wrapText="1"/>
    </xf>
    <xf numFmtId="166" fontId="62" fillId="2" borderId="18" xfId="51" applyNumberFormat="1" applyFont="1" applyFill="1" applyBorder="1" applyAlignment="1">
      <alignment horizontal="right" vertical="justify"/>
    </xf>
    <xf numFmtId="166" fontId="0" fillId="0" borderId="0" xfId="0" applyNumberFormat="1"/>
    <xf numFmtId="166" fontId="49" fillId="2" borderId="18" xfId="51" applyNumberFormat="1" applyFont="1" applyFill="1" applyBorder="1" applyAlignment="1">
      <alignment horizontal="right" vertical="justify"/>
    </xf>
    <xf numFmtId="0" fontId="12" fillId="2" borderId="18" xfId="0" applyFont="1" applyFill="1" applyBorder="1" applyAlignment="1">
      <alignment wrapText="1"/>
    </xf>
    <xf numFmtId="0" fontId="63" fillId="2" borderId="18" xfId="0" applyFont="1" applyFill="1" applyBorder="1" applyAlignment="1">
      <alignment wrapText="1"/>
    </xf>
    <xf numFmtId="165" fontId="13" fillId="2" borderId="18" xfId="51" applyNumberFormat="1" applyFont="1" applyFill="1" applyBorder="1" applyAlignment="1">
      <alignment horizontal="right" vertical="justify"/>
    </xf>
    <xf numFmtId="3" fontId="13" fillId="22" borderId="18" xfId="0" applyNumberFormat="1" applyFont="1" applyFill="1" applyBorder="1" applyAlignment="1">
      <alignment horizontal="right" vertical="justify"/>
    </xf>
    <xf numFmtId="3" fontId="13" fillId="22" borderId="5" xfId="0" applyNumberFormat="1" applyFont="1" applyFill="1" applyBorder="1" applyAlignment="1">
      <alignment horizontal="right" vertical="justify"/>
    </xf>
    <xf numFmtId="3" fontId="13" fillId="2" borderId="18" xfId="0" applyNumberFormat="1" applyFont="1" applyFill="1" applyBorder="1" applyAlignment="1">
      <alignment horizontal="right" vertical="justify"/>
    </xf>
    <xf numFmtId="0" fontId="13" fillId="2" borderId="18" xfId="0" applyFont="1" applyFill="1" applyBorder="1" applyAlignment="1">
      <alignment horizontal="right" vertical="justify"/>
    </xf>
    <xf numFmtId="0" fontId="13" fillId="22" borderId="18" xfId="0" applyFont="1" applyFill="1" applyBorder="1" applyAlignment="1">
      <alignment horizontal="right" vertical="justify"/>
    </xf>
    <xf numFmtId="166" fontId="63" fillId="2" borderId="18" xfId="51" applyNumberFormat="1" applyFont="1" applyFill="1" applyBorder="1" applyAlignment="1">
      <alignment horizontal="right" vertical="justify"/>
    </xf>
    <xf numFmtId="0" fontId="63" fillId="2" borderId="21" xfId="0" applyFont="1" applyFill="1" applyBorder="1" applyAlignment="1">
      <alignment wrapText="1"/>
    </xf>
    <xf numFmtId="43" fontId="63" fillId="2" borderId="21" xfId="51" applyFont="1" applyFill="1" applyBorder="1" applyAlignment="1">
      <alignment horizontal="right" vertical="justify"/>
    </xf>
    <xf numFmtId="0" fontId="0" fillId="2" borderId="0" xfId="0" applyFill="1"/>
    <xf numFmtId="4" fontId="0" fillId="2" borderId="0" xfId="0" applyNumberFormat="1" applyFill="1"/>
    <xf numFmtId="0" fontId="45" fillId="0" borderId="0" xfId="0" applyFont="1" applyAlignment="1"/>
    <xf numFmtId="0" fontId="8" fillId="0" borderId="4" xfId="7" applyFont="1" applyBorder="1"/>
    <xf numFmtId="0" fontId="11" fillId="0" borderId="5" xfId="0" applyFont="1" applyBorder="1"/>
    <xf numFmtId="0" fontId="2" fillId="0" borderId="4" xfId="7" applyBorder="1"/>
    <xf numFmtId="0" fontId="3" fillId="0" borderId="4" xfId="7" applyFont="1" applyBorder="1" applyAlignment="1">
      <alignment horizontal="left" indent="1"/>
    </xf>
    <xf numFmtId="0" fontId="3" fillId="0" borderId="24" xfId="7" applyFont="1" applyBorder="1" applyAlignment="1">
      <alignment horizontal="left" indent="1"/>
    </xf>
    <xf numFmtId="0" fontId="0" fillId="0" borderId="24" xfId="0" applyBorder="1"/>
    <xf numFmtId="0" fontId="11" fillId="0" borderId="24" xfId="0" applyFont="1" applyBorder="1" applyAlignment="1">
      <alignment vertical="justify"/>
    </xf>
    <xf numFmtId="0" fontId="11" fillId="0" borderId="25" xfId="0" applyFont="1" applyBorder="1" applyAlignment="1">
      <alignment vertical="justify"/>
    </xf>
    <xf numFmtId="43" fontId="0" fillId="0" borderId="0" xfId="51" applyFont="1" applyBorder="1" applyAlignment="1">
      <alignment vertical="justify"/>
    </xf>
    <xf numFmtId="43" fontId="0" fillId="0" borderId="5" xfId="51" applyFont="1" applyBorder="1" applyAlignment="1">
      <alignment vertical="justify"/>
    </xf>
    <xf numFmtId="0" fontId="2" fillId="0" borderId="4" xfId="7" applyBorder="1" applyAlignment="1">
      <alignment horizontal="left" indent="1"/>
    </xf>
    <xf numFmtId="0" fontId="1" fillId="0" borderId="0" xfId="7" applyFont="1" applyBorder="1" applyAlignment="1">
      <alignment horizontal="left" indent="1"/>
    </xf>
    <xf numFmtId="0" fontId="2" fillId="0" borderId="0" xfId="7" applyBorder="1" applyAlignment="1">
      <alignment horizontal="left" indent="1"/>
    </xf>
    <xf numFmtId="166" fontId="0" fillId="0" borderId="0" xfId="51" applyNumberFormat="1" applyFont="1" applyBorder="1" applyAlignment="1">
      <alignment vertical="justify"/>
    </xf>
    <xf numFmtId="166" fontId="0" fillId="0" borderId="5" xfId="51" applyNumberFormat="1" applyFont="1" applyBorder="1" applyAlignment="1">
      <alignment vertical="justify"/>
    </xf>
    <xf numFmtId="0" fontId="2" fillId="0" borderId="0" xfId="7" applyBorder="1" applyAlignment="1">
      <alignment horizontal="left" indent="2"/>
    </xf>
    <xf numFmtId="165" fontId="4" fillId="0" borderId="0" xfId="51" applyNumberFormat="1" applyFont="1" applyAlignment="1">
      <alignment horizontal="right" vertical="justify"/>
    </xf>
    <xf numFmtId="3" fontId="4" fillId="0" borderId="5" xfId="0" applyNumberFormat="1" applyFont="1" applyBorder="1" applyAlignment="1">
      <alignment horizontal="right" vertical="justify"/>
    </xf>
    <xf numFmtId="0" fontId="4" fillId="0" borderId="0" xfId="0" applyFont="1" applyAlignment="1">
      <alignment horizontal="right" vertical="justify"/>
    </xf>
    <xf numFmtId="0" fontId="4" fillId="0" borderId="5" xfId="0" applyFont="1" applyBorder="1" applyAlignment="1">
      <alignment horizontal="right" vertical="justify"/>
    </xf>
    <xf numFmtId="0" fontId="2" fillId="0" borderId="0" xfId="7" applyBorder="1" applyAlignment="1">
      <alignment horizontal="left" wrapText="1" indent="2"/>
    </xf>
    <xf numFmtId="0" fontId="3" fillId="2" borderId="0" xfId="7" applyFont="1" applyFill="1" applyBorder="1" applyAlignment="1">
      <alignment horizontal="left" indent="1"/>
    </xf>
    <xf numFmtId="0" fontId="0" fillId="2" borderId="0" xfId="0" applyFill="1" applyBorder="1"/>
    <xf numFmtId="166" fontId="11" fillId="2" borderId="0" xfId="51" applyNumberFormat="1" applyFont="1" applyFill="1" applyBorder="1" applyAlignment="1">
      <alignment vertical="justify"/>
    </xf>
    <xf numFmtId="166" fontId="11" fillId="2" borderId="5" xfId="51" applyNumberFormat="1" applyFont="1" applyFill="1" applyBorder="1" applyAlignment="1">
      <alignment vertical="justify"/>
    </xf>
    <xf numFmtId="166" fontId="11" fillId="0" borderId="24" xfId="51" applyNumberFormat="1" applyFont="1" applyBorder="1" applyAlignment="1">
      <alignment vertical="justify"/>
    </xf>
    <xf numFmtId="166" fontId="11" fillId="0" borderId="25" xfId="51" applyNumberFormat="1" applyFont="1" applyBorder="1" applyAlignment="1">
      <alignment vertical="justify"/>
    </xf>
    <xf numFmtId="166" fontId="0" fillId="0" borderId="0" xfId="51" applyNumberFormat="1" applyFont="1" applyBorder="1" applyAlignment="1">
      <alignment horizontal="right" vertical="justify"/>
    </xf>
    <xf numFmtId="166" fontId="0" fillId="0" borderId="5" xfId="51" applyNumberFormat="1" applyFont="1" applyBorder="1" applyAlignment="1">
      <alignment horizontal="right" vertical="justify"/>
    </xf>
    <xf numFmtId="166" fontId="0" fillId="0" borderId="0" xfId="0" applyNumberFormat="1" applyBorder="1" applyAlignment="1">
      <alignment vertical="justify"/>
    </xf>
    <xf numFmtId="3" fontId="4" fillId="0" borderId="0" xfId="0" applyNumberFormat="1" applyFont="1" applyAlignment="1">
      <alignment horizontal="right" vertical="justify"/>
    </xf>
    <xf numFmtId="166" fontId="0" fillId="2" borderId="0" xfId="51" applyNumberFormat="1" applyFont="1" applyFill="1" applyBorder="1" applyAlignment="1">
      <alignment vertical="justify"/>
    </xf>
    <xf numFmtId="166" fontId="0" fillId="2" borderId="5" xfId="51" applyNumberFormat="1" applyFont="1" applyFill="1" applyBorder="1" applyAlignment="1">
      <alignment vertical="justify"/>
    </xf>
    <xf numFmtId="3" fontId="11" fillId="22" borderId="0" xfId="0" applyNumberFormat="1" applyFont="1" applyFill="1" applyAlignment="1">
      <alignment horizontal="right" vertical="justify"/>
    </xf>
    <xf numFmtId="3" fontId="11" fillId="22" borderId="5" xfId="0" applyNumberFormat="1" applyFont="1" applyFill="1" applyBorder="1" applyAlignment="1">
      <alignment horizontal="right" vertical="justify"/>
    </xf>
    <xf numFmtId="0" fontId="3" fillId="0" borderId="4" xfId="7" applyFont="1" applyBorder="1"/>
    <xf numFmtId="166" fontId="11" fillId="0" borderId="0" xfId="51" applyNumberFormat="1" applyFont="1" applyBorder="1" applyAlignment="1">
      <alignment vertical="justify"/>
    </xf>
    <xf numFmtId="166" fontId="11" fillId="0" borderId="5" xfId="51" applyNumberFormat="1" applyFont="1" applyBorder="1" applyAlignment="1">
      <alignment vertical="justify"/>
    </xf>
    <xf numFmtId="43" fontId="0" fillId="0" borderId="7" xfId="51" applyFont="1" applyBorder="1"/>
    <xf numFmtId="43" fontId="0" fillId="0" borderId="8" xfId="51" applyFont="1" applyBorder="1"/>
    <xf numFmtId="0" fontId="39" fillId="0" borderId="0" xfId="0" quotePrefix="1" applyFont="1" applyAlignment="1"/>
    <xf numFmtId="14" fontId="39" fillId="0" borderId="0" xfId="0" applyNumberFormat="1" applyFont="1"/>
    <xf numFmtId="0" fontId="39" fillId="2" borderId="0" xfId="0" applyFont="1" applyFill="1"/>
    <xf numFmtId="0" fontId="44" fillId="2" borderId="5"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2"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2" borderId="0" xfId="0" applyFont="1" applyFill="1" applyBorder="1" applyAlignment="1">
      <alignment horizontal="justify" vertical="center" wrapText="1"/>
    </xf>
    <xf numFmtId="0" fontId="44" fillId="2" borderId="17" xfId="0" applyFont="1" applyFill="1" applyBorder="1" applyAlignment="1">
      <alignment horizontal="justify" vertical="center" wrapText="1"/>
    </xf>
    <xf numFmtId="3" fontId="44" fillId="2" borderId="18" xfId="0" applyNumberFormat="1" applyFont="1" applyFill="1" applyBorder="1" applyAlignment="1">
      <alignment horizontal="right" vertical="center" wrapText="1"/>
    </xf>
    <xf numFmtId="3" fontId="64" fillId="2" borderId="5" xfId="0" applyNumberFormat="1" applyFont="1" applyFill="1" applyBorder="1" applyAlignment="1">
      <alignment horizontal="right" vertical="center" wrapText="1"/>
    </xf>
    <xf numFmtId="3" fontId="44" fillId="2" borderId="0" xfId="0" applyNumberFormat="1" applyFont="1" applyFill="1" applyBorder="1" applyAlignment="1">
      <alignment horizontal="right" vertical="center" wrapText="1"/>
    </xf>
    <xf numFmtId="3" fontId="44" fillId="2" borderId="5" xfId="0" applyNumberFormat="1" applyFont="1" applyFill="1" applyBorder="1" applyAlignment="1">
      <alignment horizontal="right" vertical="center" wrapText="1"/>
    </xf>
    <xf numFmtId="3" fontId="64" fillId="2" borderId="18" xfId="0" applyNumberFormat="1" applyFont="1" applyFill="1" applyBorder="1" applyAlignment="1">
      <alignment vertical="center"/>
    </xf>
    <xf numFmtId="3" fontId="41" fillId="2" borderId="0" xfId="0" applyNumberFormat="1" applyFont="1" applyFill="1" applyBorder="1" applyAlignment="1">
      <alignment horizontal="right" vertical="center" wrapText="1"/>
    </xf>
    <xf numFmtId="3" fontId="41" fillId="2" borderId="18" xfId="0" applyNumberFormat="1" applyFont="1" applyFill="1" applyBorder="1" applyAlignment="1">
      <alignment horizontal="right" vertical="center" wrapText="1"/>
    </xf>
    <xf numFmtId="3" fontId="64" fillId="2" borderId="0" xfId="0" applyNumberFormat="1" applyFont="1" applyFill="1" applyAlignment="1">
      <alignment vertical="center"/>
    </xf>
    <xf numFmtId="0" fontId="64" fillId="2" borderId="5" xfId="0" applyFont="1" applyFill="1" applyBorder="1" applyAlignment="1">
      <alignment horizontal="right" vertical="center" wrapText="1"/>
    </xf>
    <xf numFmtId="3" fontId="65" fillId="2" borderId="18" xfId="0" applyNumberFormat="1" applyFont="1" applyFill="1" applyBorder="1" applyAlignment="1">
      <alignment horizontal="right" wrapText="1"/>
    </xf>
    <xf numFmtId="3" fontId="65" fillId="2" borderId="5" xfId="0" applyNumberFormat="1" applyFont="1" applyFill="1" applyBorder="1" applyAlignment="1">
      <alignment horizontal="right" wrapText="1"/>
    </xf>
    <xf numFmtId="3" fontId="66" fillId="2" borderId="0" xfId="0" applyNumberFormat="1" applyFont="1" applyFill="1" applyAlignment="1">
      <alignment vertical="center"/>
    </xf>
    <xf numFmtId="3" fontId="45" fillId="2" borderId="18" xfId="0" applyNumberFormat="1" applyFont="1" applyFill="1" applyBorder="1" applyAlignment="1">
      <alignment horizontal="right" vertical="center" wrapText="1"/>
    </xf>
    <xf numFmtId="3" fontId="45" fillId="2" borderId="0" xfId="0" applyNumberFormat="1" applyFont="1" applyFill="1" applyBorder="1" applyAlignment="1">
      <alignment horizontal="right" vertical="center" wrapText="1"/>
    </xf>
    <xf numFmtId="3" fontId="65" fillId="2" borderId="5" xfId="0" applyNumberFormat="1" applyFont="1" applyFill="1" applyBorder="1" applyAlignment="1">
      <alignment horizontal="justify" wrapText="1"/>
    </xf>
    <xf numFmtId="0" fontId="41" fillId="2" borderId="4" xfId="0" applyFont="1" applyFill="1" applyBorder="1" applyAlignment="1">
      <alignment horizontal="justify" vertical="center" wrapText="1"/>
    </xf>
    <xf numFmtId="0" fontId="41" fillId="2" borderId="5" xfId="0" applyFont="1" applyFill="1" applyBorder="1" applyAlignment="1">
      <alignment horizontal="justify" vertical="center" wrapText="1"/>
    </xf>
    <xf numFmtId="3" fontId="41" fillId="2" borderId="18" xfId="0" applyNumberFormat="1" applyFont="1" applyFill="1" applyBorder="1" applyAlignment="1">
      <alignment horizontal="justify" vertical="center" wrapText="1"/>
    </xf>
    <xf numFmtId="3" fontId="41" fillId="2" borderId="0" xfId="0" applyNumberFormat="1" applyFont="1" applyFill="1" applyBorder="1" applyAlignment="1">
      <alignment horizontal="justify" vertical="center" wrapText="1"/>
    </xf>
    <xf numFmtId="3" fontId="41" fillId="2" borderId="5" xfId="0" applyNumberFormat="1" applyFont="1" applyFill="1" applyBorder="1" applyAlignment="1">
      <alignment horizontal="justify" vertical="center" wrapText="1"/>
    </xf>
    <xf numFmtId="3" fontId="44" fillId="2" borderId="18" xfId="0" applyNumberFormat="1" applyFont="1" applyFill="1" applyBorder="1" applyAlignment="1">
      <alignment horizontal="justify" vertical="center" wrapText="1"/>
    </xf>
    <xf numFmtId="3" fontId="44" fillId="2" borderId="0" xfId="0" applyNumberFormat="1" applyFont="1" applyFill="1" applyBorder="1" applyAlignment="1">
      <alignment horizontal="justify" vertical="center" wrapText="1"/>
    </xf>
    <xf numFmtId="3" fontId="44" fillId="2" borderId="5" xfId="0" applyNumberFormat="1" applyFont="1" applyFill="1" applyBorder="1" applyAlignment="1">
      <alignment horizontal="justify" vertical="center" wrapText="1"/>
    </xf>
    <xf numFmtId="3" fontId="67" fillId="2" borderId="18" xfId="0" applyNumberFormat="1" applyFont="1" applyFill="1" applyBorder="1" applyAlignment="1">
      <alignment horizontal="right" wrapText="1"/>
    </xf>
    <xf numFmtId="3" fontId="67" fillId="2" borderId="5" xfId="0" applyNumberFormat="1" applyFont="1" applyFill="1" applyBorder="1" applyAlignment="1">
      <alignment horizontal="right" wrapText="1"/>
    </xf>
    <xf numFmtId="3" fontId="64" fillId="2" borderId="5" xfId="0" applyNumberFormat="1" applyFont="1" applyFill="1" applyBorder="1" applyAlignment="1">
      <alignment vertical="center"/>
    </xf>
    <xf numFmtId="3" fontId="46" fillId="2" borderId="18" xfId="0" applyNumberFormat="1" applyFont="1" applyFill="1" applyBorder="1" applyAlignment="1">
      <alignment horizontal="justify" vertical="center" wrapText="1"/>
    </xf>
    <xf numFmtId="3" fontId="46" fillId="2" borderId="0" xfId="0" applyNumberFormat="1" applyFont="1" applyFill="1" applyBorder="1" applyAlignment="1">
      <alignment horizontal="justify" vertical="center" wrapText="1"/>
    </xf>
    <xf numFmtId="3" fontId="46" fillId="2" borderId="5" xfId="0" applyNumberFormat="1" applyFont="1" applyFill="1" applyBorder="1" applyAlignment="1">
      <alignment horizontal="justify" vertical="center" wrapText="1"/>
    </xf>
    <xf numFmtId="4" fontId="41" fillId="2" borderId="0" xfId="0" applyNumberFormat="1" applyFont="1" applyFill="1" applyBorder="1" applyAlignment="1">
      <alignment horizontal="right" vertical="center" wrapText="1"/>
    </xf>
    <xf numFmtId="0" fontId="46" fillId="2" borderId="18" xfId="0" applyFont="1" applyFill="1" applyBorder="1" applyAlignment="1">
      <alignment horizontal="justify" vertical="center" wrapText="1"/>
    </xf>
    <xf numFmtId="0" fontId="46" fillId="2" borderId="0" xfId="0" applyFont="1" applyFill="1" applyBorder="1" applyAlignment="1">
      <alignment horizontal="justify" vertical="center" wrapText="1"/>
    </xf>
    <xf numFmtId="0" fontId="46" fillId="2" borderId="5" xfId="0" applyFont="1" applyFill="1" applyBorder="1" applyAlignment="1">
      <alignment horizontal="justify" vertical="center" wrapText="1"/>
    </xf>
    <xf numFmtId="4" fontId="46" fillId="2" borderId="0" xfId="0" applyNumberFormat="1" applyFont="1" applyFill="1" applyBorder="1" applyAlignment="1">
      <alignment horizontal="right" vertical="center" wrapText="1"/>
    </xf>
    <xf numFmtId="4" fontId="46" fillId="2" borderId="7" xfId="0" applyNumberFormat="1" applyFont="1" applyFill="1" applyBorder="1" applyAlignment="1">
      <alignment horizontal="right" vertical="center" wrapText="1"/>
    </xf>
    <xf numFmtId="0" fontId="46" fillId="2" borderId="21" xfId="0" applyFont="1" applyFill="1" applyBorder="1" applyAlignment="1">
      <alignment horizontal="justify" vertical="center" wrapText="1"/>
    </xf>
    <xf numFmtId="0" fontId="46" fillId="2" borderId="7" xfId="0" applyFont="1" applyFill="1" applyBorder="1" applyAlignment="1">
      <alignment horizontal="justify" vertical="center" wrapText="1"/>
    </xf>
    <xf numFmtId="0" fontId="46" fillId="0" borderId="7" xfId="0" applyFont="1" applyFill="1" applyBorder="1" applyAlignment="1">
      <alignment horizontal="justify" vertical="center" wrapText="1"/>
    </xf>
    <xf numFmtId="0" fontId="44" fillId="2" borderId="3" xfId="0" applyFont="1" applyFill="1" applyBorder="1" applyAlignment="1">
      <alignment horizontal="center" vertical="center" wrapText="1"/>
    </xf>
    <xf numFmtId="0" fontId="41" fillId="2" borderId="8" xfId="0" applyFont="1" applyFill="1" applyBorder="1" applyAlignment="1">
      <alignment vertical="center" wrapText="1"/>
    </xf>
    <xf numFmtId="0" fontId="44" fillId="2" borderId="18" xfId="0" applyFont="1" applyFill="1" applyBorder="1" applyAlignment="1">
      <alignment horizontal="left" vertical="center" wrapText="1"/>
    </xf>
    <xf numFmtId="0" fontId="44" fillId="2" borderId="21" xfId="0" applyFont="1" applyFill="1" applyBorder="1" applyAlignment="1">
      <alignment horizontal="left" vertical="center" wrapText="1"/>
    </xf>
    <xf numFmtId="3" fontId="44" fillId="2" borderId="8" xfId="0" applyNumberFormat="1" applyFont="1" applyFill="1" applyBorder="1" applyAlignment="1">
      <alignment horizontal="right" vertical="center" wrapText="1"/>
    </xf>
    <xf numFmtId="0" fontId="70" fillId="2" borderId="21" xfId="0" applyFont="1" applyFill="1" applyBorder="1" applyAlignment="1">
      <alignment horizontal="center" vertical="center" wrapText="1"/>
    </xf>
    <xf numFmtId="0" fontId="70" fillId="2" borderId="8" xfId="0" applyFont="1" applyFill="1" applyBorder="1" applyAlignment="1">
      <alignment horizontal="center" vertical="center" wrapText="1"/>
    </xf>
    <xf numFmtId="0" fontId="70" fillId="2" borderId="18" xfId="0" applyFont="1" applyFill="1" applyBorder="1" applyAlignment="1">
      <alignment horizontal="justify" vertical="center" wrapText="1"/>
    </xf>
    <xf numFmtId="0" fontId="70" fillId="2" borderId="5" xfId="0" applyFont="1" applyFill="1" applyBorder="1" applyAlignment="1">
      <alignment horizontal="justify" vertical="center" wrapText="1"/>
    </xf>
    <xf numFmtId="0" fontId="71" fillId="2" borderId="5" xfId="0" applyFont="1" applyFill="1" applyBorder="1" applyAlignment="1">
      <alignment horizontal="justify" vertical="center" wrapText="1"/>
    </xf>
    <xf numFmtId="0" fontId="70" fillId="2" borderId="18" xfId="0" applyFont="1" applyFill="1" applyBorder="1" applyAlignment="1">
      <alignment horizontal="left" vertical="center" wrapText="1"/>
    </xf>
    <xf numFmtId="0" fontId="70" fillId="0" borderId="5" xfId="0" applyFont="1" applyFill="1" applyBorder="1" applyAlignment="1">
      <alignment horizontal="left" vertical="center" wrapText="1"/>
    </xf>
    <xf numFmtId="0" fontId="72" fillId="2" borderId="18" xfId="0" applyFont="1" applyFill="1" applyBorder="1" applyAlignment="1">
      <alignment horizontal="left" vertical="center" wrapText="1" indent="1"/>
    </xf>
    <xf numFmtId="0" fontId="72" fillId="2" borderId="5" xfId="0" applyFont="1" applyFill="1" applyBorder="1" applyAlignment="1">
      <alignment horizontal="left" vertical="center" wrapText="1" indent="1"/>
    </xf>
    <xf numFmtId="0" fontId="72" fillId="2" borderId="18" xfId="0" applyFont="1" applyFill="1" applyBorder="1" applyAlignment="1">
      <alignment horizontal="left" vertical="center" wrapText="1"/>
    </xf>
    <xf numFmtId="0" fontId="72" fillId="2" borderId="5" xfId="0" applyFont="1" applyFill="1" applyBorder="1" applyAlignment="1">
      <alignment horizontal="left" vertical="center" wrapText="1"/>
    </xf>
    <xf numFmtId="0" fontId="72" fillId="2" borderId="21" xfId="0" applyFont="1" applyFill="1" applyBorder="1" applyAlignment="1">
      <alignment horizontal="justify" vertical="center" wrapText="1"/>
    </xf>
    <xf numFmtId="0" fontId="72" fillId="2" borderId="8" xfId="0" applyFont="1" applyFill="1" applyBorder="1" applyAlignment="1">
      <alignment horizontal="justify" vertical="center" wrapText="1"/>
    </xf>
    <xf numFmtId="0" fontId="70" fillId="2" borderId="8" xfId="0" applyFont="1" applyFill="1" applyBorder="1" applyAlignment="1">
      <alignment horizontal="justify" vertical="center" wrapText="1"/>
    </xf>
    <xf numFmtId="0" fontId="17" fillId="2" borderId="0" xfId="0" applyFont="1" applyFill="1" applyAlignment="1">
      <alignment horizontal="center"/>
    </xf>
    <xf numFmtId="0" fontId="17" fillId="0" borderId="0" xfId="0" applyFont="1" applyAlignment="1"/>
    <xf numFmtId="0" fontId="5" fillId="0" borderId="0" xfId="0" quotePrefix="1" applyFont="1" applyFill="1" applyAlignment="1"/>
    <xf numFmtId="0" fontId="5" fillId="0" borderId="0" xfId="0" applyFont="1" applyFill="1"/>
    <xf numFmtId="0" fontId="0" fillId="0" borderId="0" xfId="0" applyFill="1"/>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0" fillId="0" borderId="6" xfId="0" applyFill="1" applyBorder="1"/>
    <xf numFmtId="0" fontId="0" fillId="0" borderId="7" xfId="0" applyFill="1" applyBorder="1"/>
    <xf numFmtId="0" fontId="0" fillId="0" borderId="8" xfId="0" applyFill="1" applyBorder="1"/>
    <xf numFmtId="0" fontId="39" fillId="0" borderId="0" xfId="0" applyFont="1" applyFill="1" applyBorder="1"/>
    <xf numFmtId="0" fontId="77" fillId="0" borderId="4" xfId="0" applyFont="1" applyBorder="1" applyAlignment="1">
      <alignment horizontal="justify" vertical="center"/>
    </xf>
    <xf numFmtId="0" fontId="78" fillId="2" borderId="0" xfId="0" applyFont="1" applyFill="1" applyBorder="1"/>
    <xf numFmtId="0" fontId="78" fillId="2" borderId="5" xfId="0" applyFont="1" applyFill="1" applyBorder="1"/>
    <xf numFmtId="0" fontId="77" fillId="0" borderId="4" xfId="0" applyFont="1" applyBorder="1" applyAlignment="1">
      <alignment horizontal="justify" vertical="justify" wrapText="1"/>
    </xf>
    <xf numFmtId="0" fontId="77" fillId="0" borderId="0" xfId="0" applyFont="1" applyBorder="1" applyAlignment="1">
      <alignment horizontal="justify" vertical="justify" wrapText="1"/>
    </xf>
    <xf numFmtId="0" fontId="77" fillId="0" borderId="5" xfId="0" applyFont="1" applyBorder="1" applyAlignment="1">
      <alignment horizontal="justify" vertical="justify" wrapText="1"/>
    </xf>
    <xf numFmtId="0" fontId="40" fillId="0" borderId="0" xfId="0" quotePrefix="1" applyFont="1" applyFill="1" applyAlignment="1"/>
    <xf numFmtId="14" fontId="40" fillId="0" borderId="0" xfId="0" quotePrefix="1" applyNumberFormat="1" applyFont="1" applyFill="1" applyAlignment="1"/>
    <xf numFmtId="0" fontId="40" fillId="0" borderId="0" xfId="0" applyFont="1" applyFill="1"/>
    <xf numFmtId="0" fontId="44" fillId="0" borderId="0" xfId="9" applyFont="1" applyFill="1" applyBorder="1" applyAlignment="1"/>
    <xf numFmtId="0" fontId="44" fillId="0" borderId="0" xfId="9" applyFont="1" applyFill="1" applyBorder="1" applyAlignment="1">
      <alignment vertical="center"/>
    </xf>
    <xf numFmtId="167" fontId="45" fillId="0" borderId="27" xfId="2" applyNumberFormat="1" applyFont="1" applyFill="1" applyBorder="1" applyAlignment="1" applyProtection="1">
      <alignment horizontal="center"/>
    </xf>
    <xf numFmtId="167" fontId="45" fillId="0" borderId="28" xfId="2" applyNumberFormat="1" applyFont="1" applyFill="1" applyBorder="1" applyAlignment="1" applyProtection="1">
      <alignment horizontal="center"/>
    </xf>
    <xf numFmtId="0" fontId="39" fillId="0" borderId="29" xfId="5" applyFont="1" applyFill="1" applyBorder="1" applyAlignment="1" applyProtection="1">
      <alignment horizontal="justify" vertical="center" wrapText="1"/>
    </xf>
    <xf numFmtId="0" fontId="39" fillId="0" borderId="30" xfId="5" applyFont="1" applyFill="1" applyBorder="1" applyAlignment="1" applyProtection="1">
      <alignment horizontal="justify" vertical="center" wrapText="1"/>
    </xf>
    <xf numFmtId="0" fontId="39" fillId="0" borderId="31" xfId="5" applyFont="1" applyFill="1" applyBorder="1" applyAlignment="1" applyProtection="1">
      <alignment horizontal="justify" vertical="center" wrapText="1"/>
    </xf>
    <xf numFmtId="0" fontId="39" fillId="0" borderId="32" xfId="5" applyFont="1" applyFill="1" applyBorder="1" applyAlignment="1" applyProtection="1">
      <alignment horizontal="justify" vertical="center" wrapText="1"/>
    </xf>
    <xf numFmtId="43" fontId="39" fillId="0" borderId="0" xfId="0" applyNumberFormat="1" applyFont="1" applyFill="1"/>
    <xf numFmtId="167" fontId="66" fillId="0" borderId="27" xfId="2" applyNumberFormat="1" applyFont="1" applyFill="1" applyBorder="1" applyAlignment="1" applyProtection="1">
      <alignment horizontal="center"/>
    </xf>
    <xf numFmtId="167" fontId="66" fillId="0" borderId="28" xfId="2" applyNumberFormat="1" applyFont="1" applyFill="1" applyBorder="1" applyAlignment="1" applyProtection="1">
      <alignment horizontal="center"/>
    </xf>
    <xf numFmtId="164" fontId="39" fillId="0" borderId="0" xfId="0" applyNumberFormat="1" applyFont="1" applyFill="1"/>
    <xf numFmtId="0" fontId="76" fillId="0" borderId="29" xfId="5" applyFont="1" applyFill="1" applyBorder="1" applyAlignment="1" applyProtection="1">
      <alignment horizontal="justify" vertical="center" wrapText="1"/>
    </xf>
    <xf numFmtId="0" fontId="76" fillId="0" borderId="30" xfId="5" applyFont="1" applyFill="1" applyBorder="1" applyAlignment="1" applyProtection="1">
      <alignment horizontal="justify" vertical="center" wrapText="1"/>
    </xf>
    <xf numFmtId="0" fontId="76" fillId="0" borderId="31" xfId="5" applyFont="1" applyFill="1" applyBorder="1" applyAlignment="1" applyProtection="1">
      <alignment horizontal="justify" vertical="center" wrapText="1"/>
    </xf>
    <xf numFmtId="0" fontId="76" fillId="0" borderId="32" xfId="5" applyFont="1" applyFill="1" applyBorder="1" applyAlignment="1" applyProtection="1">
      <alignment horizontal="justify" vertical="center" wrapText="1"/>
    </xf>
    <xf numFmtId="168" fontId="76" fillId="0" borderId="13" xfId="51" applyNumberFormat="1" applyFont="1" applyFill="1" applyBorder="1" applyAlignment="1" applyProtection="1">
      <alignment horizontal="right" vertical="center" wrapText="1"/>
    </xf>
    <xf numFmtId="0" fontId="76" fillId="0" borderId="34" xfId="5" applyFont="1" applyFill="1" applyBorder="1"/>
    <xf numFmtId="0" fontId="76" fillId="0" borderId="35" xfId="5" applyFont="1" applyFill="1" applyBorder="1" applyAlignment="1">
      <alignment vertical="center" wrapText="1"/>
    </xf>
    <xf numFmtId="168" fontId="76" fillId="0" borderId="13" xfId="51" applyNumberFormat="1" applyFont="1" applyFill="1" applyBorder="1" applyAlignment="1" applyProtection="1">
      <alignment horizontal="right" vertical="center" wrapText="1"/>
      <protection locked="0"/>
    </xf>
    <xf numFmtId="168" fontId="76" fillId="0" borderId="36" xfId="51" applyNumberFormat="1" applyFont="1" applyFill="1" applyBorder="1" applyAlignment="1" applyProtection="1">
      <alignment horizontal="right" vertical="center" wrapText="1"/>
      <protection locked="0"/>
    </xf>
    <xf numFmtId="0" fontId="76" fillId="0" borderId="34" xfId="5" applyFont="1" applyFill="1" applyBorder="1" applyAlignment="1">
      <alignment horizontal="justify" vertical="center" wrapText="1"/>
    </xf>
    <xf numFmtId="0" fontId="76" fillId="0" borderId="35" xfId="5" applyFont="1" applyFill="1" applyBorder="1" applyAlignment="1">
      <alignment horizontal="justify" vertical="center" wrapText="1"/>
    </xf>
    <xf numFmtId="0" fontId="76" fillId="0" borderId="13" xfId="5" applyFont="1" applyFill="1" applyBorder="1" applyAlignment="1">
      <alignment horizontal="right" vertical="center" wrapText="1"/>
    </xf>
    <xf numFmtId="0" fontId="76" fillId="0" borderId="36" xfId="5" applyFont="1" applyFill="1" applyBorder="1" applyAlignment="1">
      <alignment horizontal="right" vertical="center" wrapText="1"/>
    </xf>
    <xf numFmtId="168" fontId="76" fillId="0" borderId="13" xfId="51" applyNumberFormat="1" applyFont="1" applyFill="1" applyBorder="1" applyAlignment="1">
      <alignment horizontal="right" vertical="center" wrapText="1"/>
    </xf>
    <xf numFmtId="168" fontId="39" fillId="0" borderId="0" xfId="0" applyNumberFormat="1" applyFont="1" applyFill="1"/>
    <xf numFmtId="0" fontId="66" fillId="0" borderId="34" xfId="5" applyFont="1" applyFill="1" applyBorder="1" applyAlignment="1">
      <alignment horizontal="justify" vertical="center" wrapText="1"/>
    </xf>
    <xf numFmtId="0" fontId="66" fillId="0" borderId="35" xfId="5" applyFont="1" applyFill="1" applyBorder="1" applyAlignment="1">
      <alignment horizontal="justify" vertical="center" wrapText="1"/>
    </xf>
    <xf numFmtId="43" fontId="76" fillId="0" borderId="13" xfId="51" applyFont="1" applyFill="1" applyBorder="1" applyAlignment="1" applyProtection="1">
      <alignment horizontal="right" vertical="center" wrapText="1"/>
      <protection locked="0"/>
    </xf>
    <xf numFmtId="43" fontId="76" fillId="0" borderId="36" xfId="51" applyFont="1" applyFill="1" applyBorder="1" applyAlignment="1" applyProtection="1">
      <alignment horizontal="right" vertical="center" wrapText="1"/>
      <protection locked="0"/>
    </xf>
    <xf numFmtId="168" fontId="76" fillId="0" borderId="38" xfId="51" applyNumberFormat="1" applyFont="1" applyFill="1" applyBorder="1" applyAlignment="1">
      <alignment horizontal="right" vertical="center" wrapText="1"/>
    </xf>
    <xf numFmtId="0" fontId="76" fillId="0" borderId="4" xfId="5" applyFont="1" applyFill="1" applyBorder="1"/>
    <xf numFmtId="0" fontId="76" fillId="0" borderId="0" xfId="5" applyFont="1" applyFill="1" applyBorder="1"/>
    <xf numFmtId="0" fontId="76" fillId="0" borderId="5" xfId="5" applyFont="1" applyFill="1" applyBorder="1"/>
    <xf numFmtId="0" fontId="76" fillId="0" borderId="29" xfId="5" applyFont="1" applyFill="1" applyBorder="1" applyAlignment="1">
      <alignment horizontal="justify" vertical="center" wrapText="1"/>
    </xf>
    <xf numFmtId="0" fontId="76" fillId="0" borderId="30" xfId="5" applyFont="1" applyFill="1" applyBorder="1" applyAlignment="1">
      <alignment horizontal="justify" vertical="center" wrapText="1"/>
    </xf>
    <xf numFmtId="0" fontId="76" fillId="0" borderId="31" xfId="5" applyFont="1" applyFill="1" applyBorder="1" applyAlignment="1">
      <alignment horizontal="right" vertical="center" wrapText="1"/>
    </xf>
    <xf numFmtId="0" fontId="76" fillId="0" borderId="32" xfId="5" applyFont="1" applyFill="1" applyBorder="1" applyAlignment="1">
      <alignment horizontal="right" vertical="center" wrapText="1"/>
    </xf>
    <xf numFmtId="168" fontId="76" fillId="0" borderId="36" xfId="51" applyNumberFormat="1" applyFont="1" applyFill="1" applyBorder="1" applyAlignment="1">
      <alignment horizontal="right" vertical="center" wrapText="1"/>
    </xf>
    <xf numFmtId="168" fontId="66" fillId="0" borderId="38" xfId="51" applyNumberFormat="1" applyFont="1" applyFill="1" applyBorder="1" applyAlignment="1">
      <alignment horizontal="right" vertical="center" wrapText="1"/>
    </xf>
    <xf numFmtId="0" fontId="76" fillId="0" borderId="31" xfId="5" applyFont="1" applyFill="1" applyBorder="1" applyAlignment="1">
      <alignment horizontal="justify" vertical="center" wrapText="1"/>
    </xf>
    <xf numFmtId="0" fontId="76" fillId="0" borderId="32" xfId="5" applyFont="1" applyFill="1" applyBorder="1" applyAlignment="1">
      <alignment horizontal="justify" vertical="center" wrapText="1"/>
    </xf>
    <xf numFmtId="0" fontId="76" fillId="0" borderId="6" xfId="5" applyFont="1" applyFill="1" applyBorder="1"/>
    <xf numFmtId="0" fontId="76" fillId="0" borderId="7" xfId="5" applyFont="1" applyFill="1" applyBorder="1"/>
    <xf numFmtId="0" fontId="76" fillId="0" borderId="8" xfId="5" applyFont="1" applyFill="1" applyBorder="1"/>
    <xf numFmtId="0" fontId="45" fillId="0" borderId="0" xfId="0" applyFont="1" applyFill="1" applyAlignment="1"/>
    <xf numFmtId="0" fontId="82" fillId="0" borderId="0" xfId="10" quotePrefix="1" applyFont="1" applyFill="1" applyAlignment="1"/>
    <xf numFmtId="0" fontId="82" fillId="0" borderId="0" xfId="10" applyFont="1" applyFill="1"/>
    <xf numFmtId="169" fontId="82" fillId="0" borderId="0" xfId="10" applyNumberFormat="1" applyFont="1" applyFill="1" applyAlignment="1">
      <alignment horizontal="right"/>
    </xf>
    <xf numFmtId="0" fontId="83" fillId="0" borderId="0" xfId="10" quotePrefix="1" applyFont="1" applyFill="1" applyAlignment="1"/>
    <xf numFmtId="0" fontId="83" fillId="0" borderId="0" xfId="10" applyFont="1" applyFill="1"/>
    <xf numFmtId="169" fontId="83" fillId="0" borderId="0" xfId="10" applyNumberFormat="1" applyFont="1" applyFill="1" applyAlignment="1">
      <alignment horizontal="right"/>
    </xf>
    <xf numFmtId="0" fontId="84" fillId="0" borderId="0" xfId="10" applyFont="1" applyFill="1"/>
    <xf numFmtId="170" fontId="85" fillId="0" borderId="39" xfId="10" applyNumberFormat="1" applyFont="1" applyFill="1" applyBorder="1"/>
    <xf numFmtId="170" fontId="85" fillId="0" borderId="40" xfId="10" applyNumberFormat="1" applyFont="1" applyFill="1" applyBorder="1"/>
    <xf numFmtId="170" fontId="85" fillId="0" borderId="40" xfId="10" applyNumberFormat="1" applyFont="1" applyFill="1" applyBorder="1" applyAlignment="1">
      <alignment horizontal="center"/>
    </xf>
    <xf numFmtId="170" fontId="85" fillId="0" borderId="40" xfId="10" applyNumberFormat="1" applyFont="1" applyFill="1" applyBorder="1" applyAlignment="1">
      <alignment horizontal="right"/>
    </xf>
    <xf numFmtId="170" fontId="85" fillId="0" borderId="41" xfId="10" applyNumberFormat="1" applyFont="1" applyFill="1" applyBorder="1" applyAlignment="1">
      <alignment horizontal="right"/>
    </xf>
    <xf numFmtId="170" fontId="85" fillId="0" borderId="29" xfId="10" applyNumberFormat="1" applyFont="1" applyFill="1" applyBorder="1"/>
    <xf numFmtId="170" fontId="85" fillId="0" borderId="42" xfId="10" applyNumberFormat="1" applyFont="1" applyFill="1" applyBorder="1"/>
    <xf numFmtId="170" fontId="85" fillId="0" borderId="42" xfId="10" applyNumberFormat="1" applyFont="1" applyFill="1" applyBorder="1" applyAlignment="1">
      <alignment horizontal="center" vertical="center"/>
    </xf>
    <xf numFmtId="170" fontId="85" fillId="0" borderId="42" xfId="10" applyNumberFormat="1" applyFont="1" applyFill="1" applyBorder="1" applyAlignment="1">
      <alignment horizontal="right"/>
    </xf>
    <xf numFmtId="170" fontId="85" fillId="0" borderId="32" xfId="51" applyNumberFormat="1" applyFont="1" applyFill="1" applyBorder="1" applyAlignment="1">
      <alignment horizontal="right"/>
    </xf>
    <xf numFmtId="3" fontId="84" fillId="0" borderId="0" xfId="10" applyNumberFormat="1" applyFont="1" applyFill="1"/>
    <xf numFmtId="170" fontId="85" fillId="0" borderId="4" xfId="10" applyNumberFormat="1" applyFont="1" applyFill="1" applyBorder="1"/>
    <xf numFmtId="170" fontId="85" fillId="0" borderId="0" xfId="10" applyNumberFormat="1" applyFont="1" applyFill="1" applyBorder="1"/>
    <xf numFmtId="170" fontId="85" fillId="0" borderId="20" xfId="10" applyNumberFormat="1" applyFont="1" applyFill="1" applyBorder="1" applyAlignment="1">
      <alignment horizontal="right"/>
    </xf>
    <xf numFmtId="170" fontId="85" fillId="0" borderId="43" xfId="51" applyNumberFormat="1" applyFont="1" applyFill="1" applyBorder="1" applyAlignment="1">
      <alignment horizontal="right"/>
    </xf>
    <xf numFmtId="170" fontId="85" fillId="0" borderId="34" xfId="10" applyNumberFormat="1" applyFont="1" applyFill="1" applyBorder="1"/>
    <xf numFmtId="170" fontId="85" fillId="0" borderId="20" xfId="10" applyNumberFormat="1" applyFont="1" applyFill="1" applyBorder="1"/>
    <xf numFmtId="170" fontId="85" fillId="0" borderId="35" xfId="10" applyNumberFormat="1" applyFont="1" applyFill="1" applyBorder="1" applyAlignment="1">
      <alignment horizontal="right"/>
    </xf>
    <xf numFmtId="3" fontId="85" fillId="0" borderId="32" xfId="51" applyNumberFormat="1" applyFont="1" applyFill="1" applyBorder="1" applyAlignment="1">
      <alignment horizontal="right"/>
    </xf>
    <xf numFmtId="170" fontId="86" fillId="0" borderId="34" xfId="10" applyNumberFormat="1" applyFont="1" applyFill="1" applyBorder="1"/>
    <xf numFmtId="170" fontId="86" fillId="0" borderId="20" xfId="10" applyNumberFormat="1" applyFont="1" applyFill="1" applyBorder="1"/>
    <xf numFmtId="170" fontId="84" fillId="0" borderId="13" xfId="10" applyNumberFormat="1" applyFont="1" applyFill="1" applyBorder="1" applyAlignment="1">
      <alignment horizontal="right"/>
    </xf>
    <xf numFmtId="170" fontId="84" fillId="0" borderId="31" xfId="10" applyNumberFormat="1" applyFont="1" applyFill="1" applyBorder="1" applyAlignment="1">
      <alignment horizontal="right"/>
    </xf>
    <xf numFmtId="170" fontId="86" fillId="0" borderId="13" xfId="10" applyNumberFormat="1" applyFont="1" applyFill="1" applyBorder="1" applyAlignment="1">
      <alignment horizontal="right"/>
    </xf>
    <xf numFmtId="3" fontId="84" fillId="0" borderId="31" xfId="10" applyNumberFormat="1" applyFont="1" applyFill="1" applyBorder="1" applyAlignment="1">
      <alignment horizontal="right"/>
    </xf>
    <xf numFmtId="3" fontId="86" fillId="0" borderId="13" xfId="10" applyNumberFormat="1" applyFont="1" applyFill="1" applyBorder="1" applyAlignment="1">
      <alignment horizontal="right"/>
    </xf>
    <xf numFmtId="170" fontId="86" fillId="0" borderId="29" xfId="10" applyNumberFormat="1" applyFont="1" applyFill="1" applyBorder="1"/>
    <xf numFmtId="170" fontId="86" fillId="0" borderId="42" xfId="10" applyNumberFormat="1" applyFont="1" applyFill="1" applyBorder="1"/>
    <xf numFmtId="170" fontId="86" fillId="0" borderId="31" xfId="10" applyNumberFormat="1" applyFont="1" applyFill="1" applyBorder="1" applyAlignment="1">
      <alignment horizontal="right"/>
    </xf>
    <xf numFmtId="170" fontId="85" fillId="0" borderId="47" xfId="10" applyNumberFormat="1" applyFont="1" applyFill="1" applyBorder="1" applyAlignment="1">
      <alignment horizontal="right"/>
    </xf>
    <xf numFmtId="170" fontId="85" fillId="0" borderId="48" xfId="10" applyNumberFormat="1" applyFont="1" applyFill="1" applyBorder="1"/>
    <xf numFmtId="170" fontId="85" fillId="0" borderId="49" xfId="10" applyNumberFormat="1" applyFont="1" applyFill="1" applyBorder="1"/>
    <xf numFmtId="170" fontId="85" fillId="0" borderId="50" xfId="10" applyNumberFormat="1" applyFont="1" applyFill="1" applyBorder="1" applyAlignment="1">
      <alignment horizontal="right"/>
    </xf>
    <xf numFmtId="170" fontId="85" fillId="0" borderId="51" xfId="51" applyNumberFormat="1" applyFont="1" applyFill="1" applyBorder="1" applyAlignment="1">
      <alignment horizontal="right"/>
    </xf>
    <xf numFmtId="170" fontId="84" fillId="0" borderId="0" xfId="10" applyNumberFormat="1" applyFont="1" applyFill="1"/>
    <xf numFmtId="0" fontId="3" fillId="2" borderId="6" xfId="10" applyFont="1" applyFill="1" applyBorder="1"/>
    <xf numFmtId="0" fontId="3" fillId="2" borderId="7" xfId="10" applyFont="1" applyFill="1" applyBorder="1"/>
    <xf numFmtId="168" fontId="3" fillId="2" borderId="7" xfId="2" applyNumberFormat="1" applyFont="1" applyFill="1" applyBorder="1" applyAlignment="1">
      <alignment horizontal="right"/>
    </xf>
    <xf numFmtId="168" fontId="3" fillId="2" borderId="8" xfId="2" applyNumberFormat="1" applyFont="1" applyFill="1" applyBorder="1" applyAlignment="1">
      <alignment horizontal="right"/>
    </xf>
    <xf numFmtId="0" fontId="30" fillId="2" borderId="4" xfId="10" applyFont="1" applyFill="1" applyBorder="1"/>
    <xf numFmtId="0" fontId="30" fillId="2" borderId="42" xfId="10" applyFont="1" applyFill="1" applyBorder="1"/>
    <xf numFmtId="168" fontId="30" fillId="2" borderId="42" xfId="2" applyNumberFormat="1" applyFont="1" applyFill="1" applyBorder="1" applyAlignment="1">
      <alignment horizontal="right"/>
    </xf>
    <xf numFmtId="168" fontId="30" fillId="2" borderId="32" xfId="2" applyNumberFormat="1" applyFont="1" applyFill="1" applyBorder="1" applyAlignment="1">
      <alignment horizontal="right"/>
    </xf>
    <xf numFmtId="0" fontId="30" fillId="2" borderId="34" xfId="10" applyFont="1" applyFill="1" applyBorder="1"/>
    <xf numFmtId="0" fontId="30" fillId="2" borderId="20" xfId="10" applyFont="1" applyFill="1" applyBorder="1"/>
    <xf numFmtId="0" fontId="30" fillId="2" borderId="47" xfId="10" applyFont="1" applyFill="1" applyBorder="1"/>
    <xf numFmtId="168" fontId="30" fillId="2" borderId="47" xfId="2" applyNumberFormat="1" applyFont="1" applyFill="1" applyBorder="1" applyAlignment="1">
      <alignment horizontal="right"/>
    </xf>
    <xf numFmtId="168" fontId="30" fillId="2" borderId="43" xfId="2" applyNumberFormat="1" applyFont="1" applyFill="1" applyBorder="1" applyAlignment="1">
      <alignment horizontal="right"/>
    </xf>
    <xf numFmtId="168" fontId="30" fillId="2" borderId="35" xfId="2" applyNumberFormat="1" applyFont="1" applyFill="1" applyBorder="1" applyAlignment="1">
      <alignment horizontal="right"/>
    </xf>
    <xf numFmtId="0" fontId="4" fillId="2" borderId="34" xfId="10" applyFont="1" applyFill="1" applyBorder="1"/>
    <xf numFmtId="0" fontId="4" fillId="2" borderId="20" xfId="10" applyFont="1" applyFill="1" applyBorder="1"/>
    <xf numFmtId="168" fontId="4" fillId="2" borderId="13" xfId="2" applyNumberFormat="1" applyFont="1" applyFill="1" applyBorder="1" applyAlignment="1">
      <alignment horizontal="right"/>
    </xf>
    <xf numFmtId="168" fontId="4" fillId="2" borderId="45" xfId="2" applyNumberFormat="1" applyFont="1" applyFill="1" applyBorder="1" applyAlignment="1"/>
    <xf numFmtId="168" fontId="4" fillId="2" borderId="46" xfId="2" applyNumberFormat="1" applyFont="1" applyFill="1" applyBorder="1" applyAlignment="1"/>
    <xf numFmtId="168" fontId="4" fillId="2" borderId="32" xfId="2" applyNumberFormat="1" applyFont="1" applyFill="1" applyBorder="1" applyAlignment="1"/>
    <xf numFmtId="168" fontId="30" fillId="2" borderId="36" xfId="2" applyNumberFormat="1" applyFont="1" applyFill="1" applyBorder="1" applyAlignment="1">
      <alignment horizontal="right"/>
    </xf>
    <xf numFmtId="0" fontId="30" fillId="2" borderId="0" xfId="10" applyFont="1" applyFill="1" applyBorder="1"/>
    <xf numFmtId="0" fontId="30" fillId="2" borderId="48" xfId="10" applyFont="1" applyFill="1" applyBorder="1"/>
    <xf numFmtId="0" fontId="30" fillId="2" borderId="49" xfId="10" applyFont="1" applyFill="1" applyBorder="1"/>
    <xf numFmtId="168" fontId="30" fillId="2" borderId="50" xfId="2" applyNumberFormat="1" applyFont="1" applyFill="1" applyBorder="1" applyAlignment="1">
      <alignment horizontal="right"/>
    </xf>
    <xf numFmtId="168" fontId="30" fillId="2" borderId="51" xfId="2" applyNumberFormat="1" applyFont="1" applyFill="1" applyBorder="1" applyAlignment="1">
      <alignment horizontal="right"/>
    </xf>
    <xf numFmtId="168" fontId="84" fillId="0" borderId="0" xfId="10" applyNumberFormat="1" applyFont="1" applyFill="1"/>
    <xf numFmtId="170" fontId="86" fillId="0" borderId="0" xfId="10" applyNumberFormat="1" applyFont="1" applyFill="1"/>
    <xf numFmtId="0" fontId="86" fillId="0" borderId="0" xfId="10" applyFont="1" applyFill="1"/>
    <xf numFmtId="0" fontId="17" fillId="0" borderId="0" xfId="0" applyFont="1" applyAlignment="1">
      <alignment horizontal="center"/>
    </xf>
    <xf numFmtId="0" fontId="7" fillId="2" borderId="1"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8" fillId="2" borderId="4" xfId="0" applyFont="1" applyFill="1" applyBorder="1" applyAlignment="1">
      <alignment horizontal="center"/>
    </xf>
    <xf numFmtId="0" fontId="8" fillId="2" borderId="0"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3" fillId="3" borderId="9" xfId="0" applyFont="1" applyFill="1" applyBorder="1" applyAlignment="1">
      <alignment horizontal="center"/>
    </xf>
    <xf numFmtId="0" fontId="3" fillId="3" borderId="0" xfId="0" applyFont="1" applyFill="1" applyBorder="1" applyAlignment="1">
      <alignment horizontal="center"/>
    </xf>
    <xf numFmtId="0" fontId="3" fillId="3" borderId="10" xfId="0" applyFont="1" applyFill="1" applyBorder="1" applyAlignment="1">
      <alignment horizontal="center"/>
    </xf>
    <xf numFmtId="0" fontId="31" fillId="0" borderId="1" xfId="3" applyFont="1" applyFill="1" applyBorder="1" applyAlignment="1">
      <alignment horizontal="center" vertical="center"/>
    </xf>
    <xf numFmtId="0" fontId="31" fillId="0" borderId="2" xfId="3" applyFont="1" applyFill="1" applyBorder="1" applyAlignment="1">
      <alignment horizontal="center" vertical="center"/>
    </xf>
    <xf numFmtId="0" fontId="31" fillId="0" borderId="3" xfId="3" applyFont="1" applyFill="1" applyBorder="1" applyAlignment="1">
      <alignment horizontal="center" vertical="center"/>
    </xf>
    <xf numFmtId="0" fontId="31" fillId="2" borderId="4" xfId="3" applyFont="1" applyFill="1" applyBorder="1" applyAlignment="1">
      <alignment horizontal="center" vertical="center" wrapText="1"/>
    </xf>
    <xf numFmtId="0" fontId="31" fillId="2" borderId="0" xfId="3" applyFont="1" applyFill="1" applyBorder="1" applyAlignment="1">
      <alignment horizontal="center" vertical="center" wrapText="1"/>
    </xf>
    <xf numFmtId="0" fontId="31" fillId="2" borderId="5" xfId="3" applyFont="1" applyFill="1" applyBorder="1" applyAlignment="1">
      <alignment horizontal="center" vertical="center" wrapText="1"/>
    </xf>
    <xf numFmtId="0" fontId="31" fillId="0" borderId="4" xfId="3" applyFont="1" applyFill="1" applyBorder="1" applyAlignment="1">
      <alignment horizontal="center" vertical="center" wrapText="1"/>
    </xf>
    <xf numFmtId="0" fontId="31" fillId="0" borderId="0" xfId="3" applyFont="1" applyFill="1" applyBorder="1" applyAlignment="1">
      <alignment horizontal="center" vertical="center" wrapText="1"/>
    </xf>
    <xf numFmtId="0" fontId="31" fillId="0" borderId="5" xfId="3" applyFont="1" applyFill="1" applyBorder="1" applyAlignment="1">
      <alignment horizontal="center" vertical="center" wrapText="1"/>
    </xf>
    <xf numFmtId="0" fontId="33" fillId="2" borderId="6" xfId="3" applyFont="1" applyFill="1" applyBorder="1" applyAlignment="1">
      <alignment horizontal="center" vertical="center" wrapText="1"/>
    </xf>
    <xf numFmtId="0" fontId="33" fillId="2" borderId="7" xfId="3" applyFont="1" applyFill="1" applyBorder="1" applyAlignment="1">
      <alignment horizontal="center" vertical="center" wrapText="1"/>
    </xf>
    <xf numFmtId="0" fontId="33" fillId="2" borderId="8" xfId="3" applyFont="1" applyFill="1" applyBorder="1" applyAlignment="1">
      <alignment horizontal="center" vertical="center" wrapText="1"/>
    </xf>
    <xf numFmtId="0" fontId="36" fillId="0" borderId="0" xfId="0" applyFont="1" applyAlignment="1">
      <alignment horizontal="center"/>
    </xf>
    <xf numFmtId="0" fontId="45" fillId="0" borderId="0" xfId="0" applyFont="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41" fillId="0" borderId="0" xfId="3" applyFont="1" applyBorder="1" applyAlignment="1">
      <alignment horizontal="left" wrapText="1"/>
    </xf>
    <xf numFmtId="0" fontId="49" fillId="0" borderId="0" xfId="0" applyFont="1" applyAlignment="1">
      <alignment horizontal="center"/>
    </xf>
    <xf numFmtId="0" fontId="28" fillId="2" borderId="6" xfId="0" applyFont="1" applyFill="1" applyBorder="1" applyAlignment="1">
      <alignment horizontal="center"/>
    </xf>
    <xf numFmtId="0" fontId="28" fillId="2" borderId="7" xfId="0" applyFont="1" applyFill="1" applyBorder="1" applyAlignment="1">
      <alignment horizontal="center"/>
    </xf>
    <xf numFmtId="0" fontId="28" fillId="2" borderId="8" xfId="0" applyFont="1" applyFill="1" applyBorder="1" applyAlignment="1">
      <alignment horizontal="center"/>
    </xf>
    <xf numFmtId="0" fontId="50" fillId="2" borderId="6" xfId="0" applyFont="1" applyFill="1" applyBorder="1" applyAlignment="1">
      <alignment horizontal="center"/>
    </xf>
    <xf numFmtId="0" fontId="50" fillId="2" borderId="7" xfId="0" applyFont="1" applyFill="1" applyBorder="1" applyAlignment="1">
      <alignment horizontal="center"/>
    </xf>
    <xf numFmtId="0" fontId="50" fillId="2" borderId="8" xfId="0" applyFont="1" applyFill="1" applyBorder="1" applyAlignment="1">
      <alignment horizontal="center"/>
    </xf>
    <xf numFmtId="0" fontId="57" fillId="2" borderId="2" xfId="0" applyFont="1" applyFill="1" applyBorder="1" applyAlignment="1">
      <alignment horizontal="center"/>
    </xf>
    <xf numFmtId="0" fontId="57" fillId="2" borderId="3" xfId="0" applyFont="1" applyFill="1" applyBorder="1" applyAlignment="1">
      <alignment horizontal="center"/>
    </xf>
    <xf numFmtId="0" fontId="44" fillId="2" borderId="4" xfId="0" applyFont="1" applyFill="1" applyBorder="1" applyAlignment="1">
      <alignment horizontal="center" vertical="center"/>
    </xf>
    <xf numFmtId="0" fontId="44" fillId="2" borderId="0"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6" xfId="0" applyFont="1" applyFill="1" applyBorder="1" applyAlignment="1">
      <alignment horizontal="center"/>
    </xf>
    <xf numFmtId="0" fontId="39" fillId="2" borderId="7" xfId="0" applyFont="1" applyFill="1" applyBorder="1" applyAlignment="1">
      <alignment horizontal="center"/>
    </xf>
    <xf numFmtId="0" fontId="39" fillId="2" borderId="8" xfId="0" applyFont="1" applyFill="1" applyBorder="1" applyAlignment="1">
      <alignment horizontal="center"/>
    </xf>
    <xf numFmtId="0" fontId="41" fillId="0" borderId="0" xfId="6" applyFont="1" applyFill="1" applyBorder="1" applyAlignment="1">
      <alignment horizontal="left" wrapText="1"/>
    </xf>
    <xf numFmtId="0" fontId="7" fillId="0" borderId="1" xfId="0"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8" fillId="0" borderId="4"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0" borderId="1" xfId="4" applyFont="1" applyFill="1" applyBorder="1" applyAlignment="1">
      <alignment horizontal="center" vertical="center" wrapText="1"/>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0" borderId="17" xfId="4" applyFont="1" applyFill="1" applyBorder="1" applyAlignment="1">
      <alignment horizontal="center" vertical="center" wrapText="1"/>
    </xf>
    <xf numFmtId="0" fontId="3" fillId="0" borderId="21" xfId="4" applyFont="1" applyFill="1" applyBorder="1" applyAlignment="1">
      <alignment horizontal="center" vertical="center" wrapText="1"/>
    </xf>
    <xf numFmtId="0" fontId="39" fillId="2" borderId="0" xfId="0" applyFont="1" applyFill="1" applyAlignment="1">
      <alignment horizontal="left"/>
    </xf>
    <xf numFmtId="0" fontId="44" fillId="2" borderId="17" xfId="0" applyFont="1" applyFill="1" applyBorder="1" applyAlignment="1">
      <alignment horizontal="center" vertical="center"/>
    </xf>
    <xf numFmtId="0" fontId="44" fillId="2" borderId="18" xfId="0" applyFont="1" applyFill="1" applyBorder="1" applyAlignment="1">
      <alignment horizontal="center" vertical="center"/>
    </xf>
    <xf numFmtId="0" fontId="44" fillId="2" borderId="21" xfId="0" applyFont="1" applyFill="1" applyBorder="1" applyAlignment="1">
      <alignment horizontal="center" vertical="center"/>
    </xf>
    <xf numFmtId="0" fontId="44" fillId="2" borderId="17"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44" fillId="2" borderId="21" xfId="0" applyFont="1" applyFill="1" applyBorder="1" applyAlignment="1">
      <alignment horizontal="center" vertical="center" wrapText="1"/>
    </xf>
    <xf numFmtId="0" fontId="44" fillId="2" borderId="4" xfId="0" applyFont="1" applyFill="1" applyBorder="1" applyAlignment="1">
      <alignment horizontal="justify" vertical="center" wrapText="1"/>
    </xf>
    <xf numFmtId="0" fontId="44" fillId="2" borderId="5" xfId="0" applyFont="1" applyFill="1" applyBorder="1" applyAlignment="1">
      <alignment horizontal="justify" vertical="center" wrapText="1"/>
    </xf>
    <xf numFmtId="0" fontId="41" fillId="2" borderId="4" xfId="0" applyFont="1" applyFill="1" applyBorder="1" applyAlignment="1">
      <alignment horizontal="justify" vertical="center" wrapText="1"/>
    </xf>
    <xf numFmtId="0" fontId="41" fillId="2" borderId="5" xfId="0" applyFont="1" applyFill="1" applyBorder="1" applyAlignment="1">
      <alignment horizontal="justify" vertical="center" wrapText="1"/>
    </xf>
    <xf numFmtId="0" fontId="46" fillId="2" borderId="6" xfId="0" applyFont="1" applyFill="1" applyBorder="1" applyAlignment="1">
      <alignment horizontal="justify" vertical="center" wrapText="1"/>
    </xf>
    <xf numFmtId="0" fontId="46" fillId="2" borderId="8" xfId="0" applyFont="1" applyFill="1" applyBorder="1" applyAlignment="1">
      <alignment horizontal="justify" vertical="center" wrapText="1"/>
    </xf>
    <xf numFmtId="0" fontId="39" fillId="2" borderId="0" xfId="0" applyFont="1" applyFill="1" applyAlignment="1">
      <alignment horizontal="left" wrapText="1"/>
    </xf>
    <xf numFmtId="0" fontId="46" fillId="2" borderId="4" xfId="0" applyFont="1" applyFill="1" applyBorder="1" applyAlignment="1">
      <alignment horizontal="justify" vertical="center" wrapText="1"/>
    </xf>
    <xf numFmtId="0" fontId="46" fillId="2" borderId="5" xfId="0" applyFont="1" applyFill="1" applyBorder="1" applyAlignment="1">
      <alignment horizontal="justify" vertical="center" wrapText="1"/>
    </xf>
    <xf numFmtId="0" fontId="41" fillId="2" borderId="4" xfId="0" applyFont="1" applyFill="1" applyBorder="1" applyAlignment="1">
      <alignment horizontal="left" vertical="center" wrapText="1"/>
    </xf>
    <xf numFmtId="0" fontId="41" fillId="2" borderId="5" xfId="0" applyFont="1" applyFill="1" applyBorder="1" applyAlignment="1">
      <alignment horizontal="left" vertical="center" wrapText="1"/>
    </xf>
    <xf numFmtId="0" fontId="41" fillId="2" borderId="4" xfId="0" applyFont="1" applyFill="1" applyBorder="1" applyAlignment="1">
      <alignment horizontal="left" vertical="center" wrapText="1" indent="1"/>
    </xf>
    <xf numFmtId="0" fontId="41" fillId="2" borderId="5" xfId="0" applyFont="1" applyFill="1" applyBorder="1" applyAlignment="1">
      <alignment horizontal="left" vertical="center" wrapText="1" indent="1"/>
    </xf>
    <xf numFmtId="0" fontId="44" fillId="2" borderId="1" xfId="0" applyFont="1" applyFill="1" applyBorder="1" applyAlignment="1">
      <alignment horizontal="justify" vertical="center" wrapText="1"/>
    </xf>
    <xf numFmtId="0" fontId="44" fillId="2" borderId="3" xfId="0" applyFont="1" applyFill="1" applyBorder="1" applyAlignment="1">
      <alignment horizontal="justify"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8" xfId="0" applyFont="1" applyFill="1" applyBorder="1" applyAlignment="1">
      <alignment horizontal="center" vertical="center" wrapText="1"/>
    </xf>
    <xf numFmtId="0" fontId="68" fillId="0" borderId="1" xfId="0" applyFont="1" applyFill="1" applyBorder="1" applyAlignment="1">
      <alignment horizontal="center" vertical="center"/>
    </xf>
    <xf numFmtId="0" fontId="68" fillId="0" borderId="2" xfId="0" applyFont="1" applyFill="1" applyBorder="1" applyAlignment="1">
      <alignment horizontal="center" vertical="center"/>
    </xf>
    <xf numFmtId="0" fontId="68" fillId="0" borderId="3" xfId="0" applyFont="1" applyFill="1" applyBorder="1" applyAlignment="1">
      <alignment horizontal="center" vertical="center"/>
    </xf>
    <xf numFmtId="0" fontId="69" fillId="0" borderId="4"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5" xfId="0" applyFont="1" applyFill="1" applyBorder="1" applyAlignment="1">
      <alignment horizontal="center" vertical="center" wrapText="1"/>
    </xf>
    <xf numFmtId="0" fontId="70" fillId="0" borderId="4"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5" xfId="0" applyFont="1" applyFill="1" applyBorder="1" applyAlignment="1">
      <alignment horizontal="center" vertical="center" wrapText="1"/>
    </xf>
    <xf numFmtId="0" fontId="70" fillId="2" borderId="6" xfId="0" applyFont="1" applyFill="1" applyBorder="1" applyAlignment="1">
      <alignment horizontal="center" vertical="center" wrapText="1"/>
    </xf>
    <xf numFmtId="0" fontId="70" fillId="2" borderId="7" xfId="0" applyFont="1" applyFill="1" applyBorder="1" applyAlignment="1">
      <alignment horizontal="center" vertical="center" wrapText="1"/>
    </xf>
    <xf numFmtId="0" fontId="70" fillId="2" borderId="8" xfId="0" applyFont="1" applyFill="1" applyBorder="1" applyAlignment="1">
      <alignment horizontal="center" vertical="center" wrapText="1"/>
    </xf>
    <xf numFmtId="0" fontId="77" fillId="0" borderId="4" xfId="0" applyFont="1" applyBorder="1" applyAlignment="1">
      <alignment horizontal="left" vertical="justify" wrapText="1"/>
    </xf>
    <xf numFmtId="0" fontId="77" fillId="0" borderId="0" xfId="0" applyFont="1" applyBorder="1" applyAlignment="1">
      <alignment horizontal="left" vertical="justify" wrapText="1"/>
    </xf>
    <xf numFmtId="0" fontId="77" fillId="0" borderId="5" xfId="0" applyFont="1" applyBorder="1" applyAlignment="1">
      <alignment horizontal="left" vertical="justify" wrapText="1"/>
    </xf>
    <xf numFmtId="0" fontId="75" fillId="0" borderId="0" xfId="0" applyFont="1" applyFill="1" applyAlignment="1">
      <alignment horizontal="center"/>
    </xf>
    <xf numFmtId="0" fontId="77" fillId="0" borderId="4" xfId="0" applyFont="1" applyBorder="1" applyAlignment="1">
      <alignment horizontal="justify" vertical="justify" wrapText="1"/>
    </xf>
    <xf numFmtId="0" fontId="77" fillId="0" borderId="0" xfId="0" applyFont="1" applyBorder="1" applyAlignment="1">
      <alignment horizontal="justify" vertical="justify" wrapText="1"/>
    </xf>
    <xf numFmtId="0" fontId="77" fillId="0" borderId="5" xfId="0" applyFont="1" applyBorder="1" applyAlignment="1">
      <alignment horizontal="justify" vertical="justify"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66" fillId="0" borderId="37" xfId="5" applyFont="1" applyFill="1" applyBorder="1" applyAlignment="1">
      <alignment horizontal="left" vertical="center" wrapText="1"/>
    </xf>
    <xf numFmtId="0" fontId="66" fillId="0" borderId="38" xfId="5" applyFont="1" applyFill="1" applyBorder="1" applyAlignment="1">
      <alignment horizontal="left" vertical="center" wrapText="1"/>
    </xf>
    <xf numFmtId="0" fontId="45" fillId="0" borderId="0" xfId="0" applyFont="1" applyFill="1" applyAlignment="1">
      <alignment horizontal="center"/>
    </xf>
    <xf numFmtId="0" fontId="66" fillId="0" borderId="33" xfId="5" applyFont="1" applyFill="1" applyBorder="1" applyAlignment="1">
      <alignment horizontal="left" vertical="center" wrapText="1"/>
    </xf>
    <xf numFmtId="0" fontId="66" fillId="0" borderId="13" xfId="5" applyFont="1" applyFill="1" applyBorder="1" applyAlignment="1">
      <alignment horizontal="left" vertical="center" wrapText="1"/>
    </xf>
    <xf numFmtId="167" fontId="66" fillId="0" borderId="26" xfId="2" applyNumberFormat="1" applyFont="1" applyFill="1" applyBorder="1" applyAlignment="1" applyProtection="1">
      <alignment horizontal="center"/>
    </xf>
    <xf numFmtId="167" fontId="66" fillId="0" borderId="27" xfId="2" applyNumberFormat="1" applyFont="1" applyFill="1" applyBorder="1" applyAlignment="1" applyProtection="1">
      <alignment horizontal="center"/>
    </xf>
    <xf numFmtId="167" fontId="45" fillId="0" borderId="26" xfId="2" applyNumberFormat="1" applyFont="1" applyFill="1" applyBorder="1" applyAlignment="1" applyProtection="1">
      <alignment horizontal="center"/>
    </xf>
    <xf numFmtId="167" fontId="45" fillId="0" borderId="27" xfId="2" applyNumberFormat="1" applyFont="1" applyFill="1" applyBorder="1" applyAlignment="1" applyProtection="1">
      <alignment horizontal="center"/>
    </xf>
    <xf numFmtId="0" fontId="66" fillId="0" borderId="33" xfId="5" applyFont="1" applyFill="1" applyBorder="1" applyAlignment="1" applyProtection="1">
      <alignment horizontal="left" vertical="center" wrapText="1"/>
    </xf>
    <xf numFmtId="0" fontId="66" fillId="0" borderId="13" xfId="5" applyFont="1" applyFill="1" applyBorder="1" applyAlignment="1" applyProtection="1">
      <alignment horizontal="left" vertical="center" wrapText="1"/>
    </xf>
    <xf numFmtId="0" fontId="7" fillId="0" borderId="1" xfId="9" applyFont="1" applyFill="1" applyBorder="1" applyAlignment="1">
      <alignment horizontal="center"/>
    </xf>
    <xf numFmtId="0" fontId="7" fillId="0" borderId="2" xfId="9" applyFont="1" applyFill="1" applyBorder="1" applyAlignment="1">
      <alignment horizontal="center"/>
    </xf>
    <xf numFmtId="0" fontId="7" fillId="0" borderId="3" xfId="9" applyFont="1" applyFill="1" applyBorder="1" applyAlignment="1">
      <alignment horizontal="center"/>
    </xf>
    <xf numFmtId="0" fontId="8" fillId="0" borderId="4" xfId="9" applyFont="1" applyFill="1" applyBorder="1" applyAlignment="1">
      <alignment horizontal="center"/>
    </xf>
    <xf numFmtId="0" fontId="8" fillId="0" borderId="0" xfId="9" applyFont="1" applyFill="1" applyBorder="1" applyAlignment="1">
      <alignment horizontal="center"/>
    </xf>
    <xf numFmtId="0" fontId="8" fillId="0" borderId="5" xfId="9" applyFont="1" applyFill="1" applyBorder="1" applyAlignment="1">
      <alignment horizontal="center"/>
    </xf>
    <xf numFmtId="0" fontId="44" fillId="0" borderId="4" xfId="9" applyFont="1" applyFill="1" applyBorder="1" applyAlignment="1">
      <alignment horizontal="center"/>
    </xf>
    <xf numFmtId="0" fontId="44" fillId="0" borderId="0" xfId="9" applyFont="1" applyFill="1" applyBorder="1" applyAlignment="1">
      <alignment horizontal="center"/>
    </xf>
    <xf numFmtId="0" fontId="44" fillId="0" borderId="5" xfId="9" applyFont="1" applyFill="1" applyBorder="1" applyAlignment="1">
      <alignment horizontal="center"/>
    </xf>
    <xf numFmtId="0" fontId="8" fillId="0" borderId="4" xfId="9" applyFont="1" applyFill="1" applyBorder="1" applyAlignment="1">
      <alignment horizontal="center" vertical="center"/>
    </xf>
    <xf numFmtId="0" fontId="8" fillId="0" borderId="0" xfId="9" applyFont="1" applyFill="1" applyBorder="1" applyAlignment="1">
      <alignment horizontal="center" vertical="center"/>
    </xf>
    <xf numFmtId="0" fontId="8" fillId="0" borderId="5" xfId="9" applyFont="1" applyFill="1" applyBorder="1" applyAlignment="1">
      <alignment horizontal="center" vertical="center"/>
    </xf>
    <xf numFmtId="0" fontId="44" fillId="0" borderId="6" xfId="9" applyFont="1" applyFill="1" applyBorder="1" applyAlignment="1">
      <alignment horizontal="center"/>
    </xf>
    <xf numFmtId="0" fontId="44" fillId="0" borderId="7" xfId="9" applyFont="1" applyFill="1" applyBorder="1" applyAlignment="1">
      <alignment horizontal="center"/>
    </xf>
    <xf numFmtId="0" fontId="44" fillId="0" borderId="8" xfId="9" applyFont="1" applyFill="1" applyBorder="1" applyAlignment="1">
      <alignment horizontal="center"/>
    </xf>
    <xf numFmtId="0" fontId="39" fillId="0" borderId="1" xfId="0" applyFont="1" applyFill="1" applyBorder="1" applyAlignment="1">
      <alignment horizontal="center"/>
    </xf>
    <xf numFmtId="0" fontId="39" fillId="0" borderId="2" xfId="0" applyFont="1" applyFill="1" applyBorder="1" applyAlignment="1">
      <alignment horizontal="center"/>
    </xf>
    <xf numFmtId="0" fontId="39" fillId="0" borderId="3" xfId="0" applyFont="1" applyFill="1" applyBorder="1" applyAlignment="1">
      <alignment horizontal="center"/>
    </xf>
    <xf numFmtId="0" fontId="7" fillId="2" borderId="1" xfId="10" applyFont="1" applyFill="1" applyBorder="1" applyAlignment="1">
      <alignment horizontal="center" wrapText="1"/>
    </xf>
    <xf numFmtId="0" fontId="7" fillId="2" borderId="2" xfId="10" applyFont="1" applyFill="1" applyBorder="1" applyAlignment="1">
      <alignment horizontal="center"/>
    </xf>
    <xf numFmtId="0" fontId="7" fillId="2" borderId="3" xfId="10" applyFont="1" applyFill="1" applyBorder="1" applyAlignment="1">
      <alignment horizontal="center"/>
    </xf>
    <xf numFmtId="0" fontId="3" fillId="2" borderId="4" xfId="10" applyFont="1" applyFill="1" applyBorder="1" applyAlignment="1">
      <alignment horizontal="center"/>
    </xf>
    <xf numFmtId="0" fontId="3" fillId="2" borderId="0" xfId="10" applyFont="1" applyFill="1" applyBorder="1" applyAlignment="1">
      <alignment horizontal="center"/>
    </xf>
    <xf numFmtId="0" fontId="3" fillId="2" borderId="5" xfId="10" applyFont="1" applyFill="1" applyBorder="1" applyAlignment="1">
      <alignment horizontal="center"/>
    </xf>
    <xf numFmtId="0" fontId="87" fillId="0" borderId="0" xfId="10" applyFont="1" applyFill="1" applyAlignment="1">
      <alignment horizontal="center"/>
    </xf>
    <xf numFmtId="0" fontId="85" fillId="0" borderId="1" xfId="10" applyFont="1" applyFill="1" applyBorder="1" applyAlignment="1">
      <alignment horizontal="center" wrapText="1"/>
    </xf>
    <xf numFmtId="0" fontId="85" fillId="0" borderId="2" xfId="10" applyFont="1" applyFill="1" applyBorder="1" applyAlignment="1">
      <alignment horizontal="center" wrapText="1"/>
    </xf>
    <xf numFmtId="0" fontId="85" fillId="0" borderId="3" xfId="10" applyFont="1" applyFill="1" applyBorder="1" applyAlignment="1">
      <alignment horizontal="center" wrapText="1"/>
    </xf>
    <xf numFmtId="0" fontId="85" fillId="0" borderId="4" xfId="10" applyFont="1" applyFill="1" applyBorder="1" applyAlignment="1">
      <alignment horizontal="center"/>
    </xf>
    <xf numFmtId="0" fontId="85" fillId="0" borderId="0" xfId="10" applyFont="1" applyFill="1" applyBorder="1" applyAlignment="1">
      <alignment horizontal="center"/>
    </xf>
    <xf numFmtId="0" fontId="85" fillId="0" borderId="5" xfId="10" applyFont="1" applyFill="1" applyBorder="1" applyAlignment="1">
      <alignment horizontal="center"/>
    </xf>
    <xf numFmtId="0" fontId="85" fillId="0" borderId="6" xfId="10" applyFont="1" applyFill="1" applyBorder="1" applyAlignment="1">
      <alignment horizontal="center"/>
    </xf>
    <xf numFmtId="0" fontId="85" fillId="0" borderId="7" xfId="10" applyFont="1" applyFill="1" applyBorder="1" applyAlignment="1">
      <alignment horizontal="center"/>
    </xf>
    <xf numFmtId="0" fontId="85" fillId="0" borderId="8" xfId="10" applyFont="1" applyFill="1" applyBorder="1" applyAlignment="1">
      <alignment horizontal="center"/>
    </xf>
    <xf numFmtId="170" fontId="86" fillId="0" borderId="44" xfId="51" applyNumberFormat="1" applyFont="1" applyFill="1" applyBorder="1" applyAlignment="1">
      <alignment horizontal="right"/>
    </xf>
    <xf numFmtId="170" fontId="86" fillId="0" borderId="5" xfId="51" applyNumberFormat="1" applyFont="1" applyFill="1" applyBorder="1" applyAlignment="1">
      <alignment horizontal="right"/>
    </xf>
    <xf numFmtId="170" fontId="86" fillId="0" borderId="43" xfId="51" applyNumberFormat="1" applyFont="1" applyFill="1" applyBorder="1" applyAlignment="1">
      <alignment horizontal="right"/>
    </xf>
    <xf numFmtId="170" fontId="86" fillId="0" borderId="45" xfId="51" applyNumberFormat="1" applyFont="1" applyFill="1" applyBorder="1" applyAlignment="1">
      <alignment horizontal="right"/>
    </xf>
    <xf numFmtId="170" fontId="86" fillId="0" borderId="46" xfId="51" applyNumberFormat="1" applyFont="1" applyFill="1" applyBorder="1" applyAlignment="1">
      <alignment horizontal="right"/>
    </xf>
    <xf numFmtId="170" fontId="86" fillId="0" borderId="32" xfId="51" applyNumberFormat="1" applyFont="1" applyFill="1" applyBorder="1" applyAlignment="1">
      <alignment horizontal="right"/>
    </xf>
  </cellXfs>
  <cellStyles count="52">
    <cellStyle name="Millares" xfId="51" builtinId="3"/>
    <cellStyle name="Millares 2" xfId="1"/>
    <cellStyle name="Millares 3" xfId="2"/>
    <cellStyle name="Normal" xfId="0" builtinId="0"/>
    <cellStyle name="Normal 2" xfId="3"/>
    <cellStyle name="Normal 3" xfId="4"/>
    <cellStyle name="Normal 4" xfId="5"/>
    <cellStyle name="Normal 5" xfId="6"/>
    <cellStyle name="Normal 6" xfId="7"/>
    <cellStyle name="Normal 7" xfId="8"/>
    <cellStyle name="Normal 8" xfId="9"/>
    <cellStyle name="Normal 9" xfId="10"/>
    <cellStyle name="SAPBEXaggData" xfId="11"/>
    <cellStyle name="SAPBEXaggDataEmph" xfId="12"/>
    <cellStyle name="SAPBEXaggItem" xfId="13"/>
    <cellStyle name="SAPBEXaggItemX" xfId="14"/>
    <cellStyle name="SAPBEXchaText" xfId="15"/>
    <cellStyle name="SAPBEXexcBad7" xfId="16"/>
    <cellStyle name="SAPBEXexcBad8" xfId="17"/>
    <cellStyle name="SAPBEXexcBad9" xfId="18"/>
    <cellStyle name="SAPBEXexcCritical4" xfId="19"/>
    <cellStyle name="SAPBEXexcCritical5" xfId="20"/>
    <cellStyle name="SAPBEXexcCritical6" xfId="21"/>
    <cellStyle name="SAPBEXexcGood1" xfId="22"/>
    <cellStyle name="SAPBEXexcGood2" xfId="23"/>
    <cellStyle name="SAPBEXexcGood3" xfId="24"/>
    <cellStyle name="SAPBEXfilterDrill" xfId="25"/>
    <cellStyle name="SAPBEXfilterItem" xfId="26"/>
    <cellStyle name="SAPBEXfilterText" xfId="27"/>
    <cellStyle name="SAPBEXformats" xfId="28"/>
    <cellStyle name="SAPBEXheaderItem" xfId="29"/>
    <cellStyle name="SAPBEXheaderText" xfId="30"/>
    <cellStyle name="SAPBEXHLevel0" xfId="31"/>
    <cellStyle name="SAPBEXHLevel0X" xfId="32"/>
    <cellStyle name="SAPBEXHLevel1" xfId="33"/>
    <cellStyle name="SAPBEXHLevel1X" xfId="34"/>
    <cellStyle name="SAPBEXHLevel2" xfId="35"/>
    <cellStyle name="SAPBEXHLevel2X" xfId="36"/>
    <cellStyle name="SAPBEXHLevel3" xfId="37"/>
    <cellStyle name="SAPBEXHLevel3X" xfId="38"/>
    <cellStyle name="SAPBEXinputData" xfId="39"/>
    <cellStyle name="SAPBEXresData" xfId="40"/>
    <cellStyle name="SAPBEXresDataEmph" xfId="41"/>
    <cellStyle name="SAPBEXresItem" xfId="42"/>
    <cellStyle name="SAPBEXresItemX" xfId="43"/>
    <cellStyle name="SAPBEXstdData" xfId="44"/>
    <cellStyle name="SAPBEXstdDataEmph" xfId="45"/>
    <cellStyle name="SAPBEXstdItem" xfId="46"/>
    <cellStyle name="SAPBEXstdItemX" xfId="47"/>
    <cellStyle name="SAPBEXtitle" xfId="48"/>
    <cellStyle name="SAPBEXundefined" xfId="49"/>
    <cellStyle name="Sheet Title"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2</xdr:row>
      <xdr:rowOff>66215</xdr:rowOff>
    </xdr:from>
    <xdr:to>
      <xdr:col>1</xdr:col>
      <xdr:colOff>776888</xdr:colOff>
      <xdr:row>5</xdr:row>
      <xdr:rowOff>273844</xdr:rowOff>
    </xdr:to>
    <xdr:pic>
      <xdr:nvPicPr>
        <xdr:cNvPr id="2" name="1 Imagen">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66215"/>
          <a:ext cx="884044" cy="874379"/>
        </a:xfrm>
        <a:prstGeom prst="rect">
          <a:avLst/>
        </a:prstGeom>
      </xdr:spPr>
    </xdr:pic>
    <xdr:clientData/>
  </xdr:twoCellAnchor>
  <xdr:twoCellAnchor>
    <xdr:from>
      <xdr:col>15</xdr:col>
      <xdr:colOff>0</xdr:colOff>
      <xdr:row>0</xdr:row>
      <xdr:rowOff>0</xdr:rowOff>
    </xdr:from>
    <xdr:to>
      <xdr:col>15</xdr:col>
      <xdr:colOff>0</xdr:colOff>
      <xdr:row>0</xdr:row>
      <xdr:rowOff>0</xdr:rowOff>
    </xdr:to>
    <xdr:pic macro="[1]!DesignIconClicked">
      <xdr:nvPicPr>
        <xdr:cNvPr id="3" name="BExGNTTP1JT5XUU86O2TJYM5MBET" hidden="1">
          <a:extLst>
            <a:ext uri="{FF2B5EF4-FFF2-40B4-BE49-F238E27FC236}">
              <a16:creationId xmlns="" xmlns:a16="http://schemas.microsoft.com/office/drawing/2014/main" id="{00000000-0008-0000-0000-00000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16100" y="0"/>
          <a:ext cx="596900" cy="0"/>
        </a:xfrm>
        <a:prstGeom prst="rect">
          <a:avLst/>
        </a:prstGeom>
      </xdr:spPr>
    </xdr:pic>
    <xdr:clientData/>
  </xdr:twoCellAnchor>
  <xdr:twoCellAnchor>
    <xdr:from>
      <xdr:col>0</xdr:col>
      <xdr:colOff>0</xdr:colOff>
      <xdr:row>0</xdr:row>
      <xdr:rowOff>0</xdr:rowOff>
    </xdr:from>
    <xdr:to>
      <xdr:col>0</xdr:col>
      <xdr:colOff>234950</xdr:colOff>
      <xdr:row>0</xdr:row>
      <xdr:rowOff>0</xdr:rowOff>
    </xdr:to>
    <xdr:pic macro="[1]!DesignIconClicked">
      <xdr:nvPicPr>
        <xdr:cNvPr id="4" name="BEx3OCY523CMXS82QEU905BJNG7A" descr="infofield_prev.gif" hidden="1">
          <a:extLst>
            <a:ext uri="{FF2B5EF4-FFF2-40B4-BE49-F238E27FC236}">
              <a16:creationId xmlns="" xmlns:a16="http://schemas.microsoft.com/office/drawing/2014/main" id="{00000000-0008-0000-0000-000003000000}"/>
            </a:ext>
          </a:extLst>
        </xdr:cNvPr>
        <xdr:cNvPicPr>
          <a:picLocks/>
        </xdr:cNvPicPr>
      </xdr:nvPicPr>
      <xdr:blipFill>
        <a:blip xmlns:r="http://schemas.openxmlformats.org/officeDocument/2006/relationships" r:embed="rId3"/>
        <a:stretch>
          <a:fillRect/>
        </a:stretch>
      </xdr:blipFill>
      <xdr:spPr>
        <a:xfrm>
          <a:off x="0" y="0"/>
          <a:ext cx="234950" cy="0"/>
        </a:xfrm>
        <a:prstGeom prst="rect">
          <a:avLst/>
        </a:prstGeom>
      </xdr:spPr>
    </xdr:pic>
    <xdr:clientData/>
  </xdr:twoCellAnchor>
  <xdr:twoCellAnchor>
    <xdr:from>
      <xdr:col>1</xdr:col>
      <xdr:colOff>0</xdr:colOff>
      <xdr:row>0</xdr:row>
      <xdr:rowOff>0</xdr:rowOff>
    </xdr:from>
    <xdr:to>
      <xdr:col>1</xdr:col>
      <xdr:colOff>4083050</xdr:colOff>
      <xdr:row>0</xdr:row>
      <xdr:rowOff>0</xdr:rowOff>
    </xdr:to>
    <xdr:pic macro="[1]!DesignIconClicked">
      <xdr:nvPicPr>
        <xdr:cNvPr id="5" name="BExEWBMTDQQ2M8UDDGTQ4NA548AX" descr="infofield_prev.gif" hidden="1">
          <a:extLst>
            <a:ext uri="{FF2B5EF4-FFF2-40B4-BE49-F238E27FC236}">
              <a16:creationId xmlns="" xmlns:a16="http://schemas.microsoft.com/office/drawing/2014/main" id="{00000000-0008-0000-0000-000004000000}"/>
            </a:ext>
          </a:extLst>
        </xdr:cNvPr>
        <xdr:cNvPicPr>
          <a:picLocks/>
        </xdr:cNvPicPr>
      </xdr:nvPicPr>
      <xdr:blipFill>
        <a:blip xmlns:r="http://schemas.openxmlformats.org/officeDocument/2006/relationships" r:embed="rId3"/>
        <a:stretch>
          <a:fillRect/>
        </a:stretch>
      </xdr:blipFill>
      <xdr:spPr>
        <a:xfrm>
          <a:off x="247650" y="0"/>
          <a:ext cx="4083050" cy="0"/>
        </a:xfrm>
        <a:prstGeom prst="rect">
          <a:avLst/>
        </a:prstGeom>
      </xdr:spPr>
    </xdr:pic>
    <xdr:clientData/>
  </xdr:twoCellAnchor>
  <xdr:twoCellAnchor>
    <xdr:from>
      <xdr:col>2</xdr:col>
      <xdr:colOff>0</xdr:colOff>
      <xdr:row>0</xdr:row>
      <xdr:rowOff>0</xdr:rowOff>
    </xdr:from>
    <xdr:to>
      <xdr:col>2</xdr:col>
      <xdr:colOff>0</xdr:colOff>
      <xdr:row>0</xdr:row>
      <xdr:rowOff>0</xdr:rowOff>
    </xdr:to>
    <xdr:pic macro="[1]!DesignIconClicked">
      <xdr:nvPicPr>
        <xdr:cNvPr id="6" name="BEx1SDD5LP38CAGC8DJ9E1OIRQCU" descr="infofield_prev.gif" hidden="1">
          <a:extLst>
            <a:ext uri="{FF2B5EF4-FFF2-40B4-BE49-F238E27FC236}">
              <a16:creationId xmlns="" xmlns:a16="http://schemas.microsoft.com/office/drawing/2014/main" id="{00000000-0008-0000-0000-000005000000}"/>
            </a:ext>
          </a:extLst>
        </xdr:cNvPr>
        <xdr:cNvPicPr>
          <a:picLocks/>
        </xdr:cNvPicPr>
      </xdr:nvPicPr>
      <xdr:blipFill>
        <a:blip xmlns:r="http://schemas.openxmlformats.org/officeDocument/2006/relationships" r:embed="rId3"/>
        <a:stretch>
          <a:fillRect/>
        </a:stretch>
      </xdr:blipFill>
      <xdr:spPr>
        <a:xfrm>
          <a:off x="4505325" y="0"/>
          <a:ext cx="0" cy="0"/>
        </a:xfrm>
        <a:prstGeom prst="rect">
          <a:avLst/>
        </a:prstGeom>
      </xdr:spPr>
    </xdr:pic>
    <xdr:clientData/>
  </xdr:twoCellAnchor>
  <xdr:twoCellAnchor>
    <xdr:from>
      <xdr:col>2</xdr:col>
      <xdr:colOff>0</xdr:colOff>
      <xdr:row>0</xdr:row>
      <xdr:rowOff>0</xdr:rowOff>
    </xdr:from>
    <xdr:to>
      <xdr:col>3</xdr:col>
      <xdr:colOff>1282700</xdr:colOff>
      <xdr:row>0</xdr:row>
      <xdr:rowOff>0</xdr:rowOff>
    </xdr:to>
    <xdr:pic macro="[1]!DesignIconClicked">
      <xdr:nvPicPr>
        <xdr:cNvPr id="7" name="BExIT6494J6QPOBAY5KXPD6XMYD2" descr="infofield_prev.gif" hidden="1">
          <a:extLst>
            <a:ext uri="{FF2B5EF4-FFF2-40B4-BE49-F238E27FC236}">
              <a16:creationId xmlns="" xmlns:a16="http://schemas.microsoft.com/office/drawing/2014/main" id="{00000000-0008-0000-0000-000006000000}"/>
            </a:ext>
          </a:extLst>
        </xdr:cNvPr>
        <xdr:cNvPicPr>
          <a:picLocks/>
        </xdr:cNvPicPr>
      </xdr:nvPicPr>
      <xdr:blipFill>
        <a:blip xmlns:r="http://schemas.openxmlformats.org/officeDocument/2006/relationships" r:embed="rId3"/>
        <a:stretch>
          <a:fillRect/>
        </a:stretch>
      </xdr:blipFill>
      <xdr:spPr>
        <a:xfrm>
          <a:off x="4505325" y="0"/>
          <a:ext cx="1168400" cy="0"/>
        </a:xfrm>
        <a:prstGeom prst="rect">
          <a:avLst/>
        </a:prstGeom>
      </xdr:spPr>
    </xdr:pic>
    <xdr:clientData/>
  </xdr:twoCellAnchor>
  <xdr:twoCellAnchor>
    <xdr:from>
      <xdr:col>5</xdr:col>
      <xdr:colOff>0</xdr:colOff>
      <xdr:row>0</xdr:row>
      <xdr:rowOff>0</xdr:rowOff>
    </xdr:from>
    <xdr:to>
      <xdr:col>5</xdr:col>
      <xdr:colOff>196850</xdr:colOff>
      <xdr:row>0</xdr:row>
      <xdr:rowOff>0</xdr:rowOff>
    </xdr:to>
    <xdr:pic macro="[1]!DesignIconClicked">
      <xdr:nvPicPr>
        <xdr:cNvPr id="8" name="BExMQQJ245WT4VB5OXEDH8H8R5E9" hidden="1">
          <a:extLst>
            <a:ext uri="{FF2B5EF4-FFF2-40B4-BE49-F238E27FC236}">
              <a16:creationId xmlns="" xmlns:a16="http://schemas.microsoft.com/office/drawing/2014/main"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43700" y="0"/>
          <a:ext cx="130175" cy="0"/>
        </a:xfrm>
        <a:prstGeom prst="rect">
          <a:avLst/>
        </a:prstGeom>
      </xdr:spPr>
    </xdr:pic>
    <xdr:clientData/>
  </xdr:twoCellAnchor>
  <xdr:twoCellAnchor>
    <xdr:from>
      <xdr:col>15</xdr:col>
      <xdr:colOff>0</xdr:colOff>
      <xdr:row>0</xdr:row>
      <xdr:rowOff>0</xdr:rowOff>
    </xdr:from>
    <xdr:to>
      <xdr:col>15</xdr:col>
      <xdr:colOff>0</xdr:colOff>
      <xdr:row>0</xdr:row>
      <xdr:rowOff>0</xdr:rowOff>
    </xdr:to>
    <xdr:pic macro="[1]!DesignIconClicked">
      <xdr:nvPicPr>
        <xdr:cNvPr id="9" name="BExEZ3A5PLVQL3R2GXZOL0XPQJ8P" hidden="1">
          <a:extLst>
            <a:ext uri="{FF2B5EF4-FFF2-40B4-BE49-F238E27FC236}">
              <a16:creationId xmlns="" xmlns:a16="http://schemas.microsoft.com/office/drawing/2014/main" id="{00000000-0008-0000-0000-00000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06500" y="0"/>
          <a:ext cx="596900" cy="0"/>
        </a:xfrm>
        <a:prstGeom prst="rect">
          <a:avLst/>
        </a:prstGeom>
      </xdr:spPr>
    </xdr:pic>
    <xdr:clientData/>
  </xdr:twoCellAnchor>
  <xdr:twoCellAnchor>
    <xdr:from>
      <xdr:col>3</xdr:col>
      <xdr:colOff>165088</xdr:colOff>
      <xdr:row>58</xdr:row>
      <xdr:rowOff>114300</xdr:rowOff>
    </xdr:from>
    <xdr:to>
      <xdr:col>8</xdr:col>
      <xdr:colOff>1378101</xdr:colOff>
      <xdr:row>58</xdr:row>
      <xdr:rowOff>119063</xdr:rowOff>
    </xdr:to>
    <xdr:cxnSp macro="">
      <xdr:nvCxnSpPr>
        <xdr:cNvPr id="10" name="9 Conector recto"/>
        <xdr:cNvCxnSpPr/>
      </xdr:nvCxnSpPr>
      <xdr:spPr>
        <a:xfrm>
          <a:off x="4677557" y="10365581"/>
          <a:ext cx="3832388"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171451</xdr:colOff>
      <xdr:row>0</xdr:row>
      <xdr:rowOff>57150</xdr:rowOff>
    </xdr:from>
    <xdr:to>
      <xdr:col>0</xdr:col>
      <xdr:colOff>723901</xdr:colOff>
      <xdr:row>3</xdr:row>
      <xdr:rowOff>163029</xdr:rowOff>
    </xdr:to>
    <xdr:pic>
      <xdr:nvPicPr>
        <xdr:cNvPr id="2" name="6 Imagen">
          <a:extLst>
            <a:ext uri="{FF2B5EF4-FFF2-40B4-BE49-F238E27FC236}">
              <a16:creationId xmlns:a16="http://schemas.microsoft.com/office/drawing/2014/main" xmlns="" id="{6205C2D4-7BDB-4B3A-B5F6-EA79F3280D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1" y="57150"/>
          <a:ext cx="552450" cy="658329"/>
        </a:xfrm>
        <a:prstGeom prst="rect">
          <a:avLst/>
        </a:prstGeom>
      </xdr:spPr>
    </xdr:pic>
    <xdr:clientData/>
  </xdr:twoCellAnchor>
  <xdr:twoCellAnchor>
    <xdr:from>
      <xdr:col>3</xdr:col>
      <xdr:colOff>928182</xdr:colOff>
      <xdr:row>25</xdr:row>
      <xdr:rowOff>71963</xdr:rowOff>
    </xdr:from>
    <xdr:to>
      <xdr:col>8</xdr:col>
      <xdr:colOff>561975</xdr:colOff>
      <xdr:row>25</xdr:row>
      <xdr:rowOff>85725</xdr:rowOff>
    </xdr:to>
    <xdr:cxnSp macro="">
      <xdr:nvCxnSpPr>
        <xdr:cNvPr id="3" name="2 Conector recto"/>
        <xdr:cNvCxnSpPr/>
      </xdr:nvCxnSpPr>
      <xdr:spPr>
        <a:xfrm>
          <a:off x="3566607" y="5729813"/>
          <a:ext cx="3977193" cy="13762"/>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83548</xdr:colOff>
      <xdr:row>1</xdr:row>
      <xdr:rowOff>83964</xdr:rowOff>
    </xdr:from>
    <xdr:to>
      <xdr:col>0</xdr:col>
      <xdr:colOff>1181100</xdr:colOff>
      <xdr:row>4</xdr:row>
      <xdr:rowOff>147156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48" y="255414"/>
          <a:ext cx="1097552" cy="853767"/>
        </a:xfrm>
        <a:prstGeom prst="rect">
          <a:avLst/>
        </a:prstGeom>
      </xdr:spPr>
    </xdr:pic>
    <xdr:clientData/>
  </xdr:twoCellAnchor>
  <xdr:twoCellAnchor>
    <xdr:from>
      <xdr:col>1</xdr:col>
      <xdr:colOff>9525</xdr:colOff>
      <xdr:row>75</xdr:row>
      <xdr:rowOff>95250</xdr:rowOff>
    </xdr:from>
    <xdr:to>
      <xdr:col>3</xdr:col>
      <xdr:colOff>0</xdr:colOff>
      <xdr:row>75</xdr:row>
      <xdr:rowOff>113753</xdr:rowOff>
    </xdr:to>
    <xdr:cxnSp macro="">
      <xdr:nvCxnSpPr>
        <xdr:cNvPr id="3" name="5 Conector recto"/>
        <xdr:cNvCxnSpPr/>
      </xdr:nvCxnSpPr>
      <xdr:spPr>
        <a:xfrm>
          <a:off x="1905000" y="36347400"/>
          <a:ext cx="2790825" cy="1850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59530</xdr:colOff>
      <xdr:row>2</xdr:row>
      <xdr:rowOff>59458</xdr:rowOff>
    </xdr:from>
    <xdr:to>
      <xdr:col>1</xdr:col>
      <xdr:colOff>609600</xdr:colOff>
      <xdr:row>6</xdr:row>
      <xdr:rowOff>128162</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0" y="230908"/>
          <a:ext cx="940595" cy="868804"/>
        </a:xfrm>
        <a:prstGeom prst="rect">
          <a:avLst/>
        </a:prstGeom>
      </xdr:spPr>
    </xdr:pic>
    <xdr:clientData/>
  </xdr:twoCellAnchor>
  <xdr:twoCellAnchor>
    <xdr:from>
      <xdr:col>1</xdr:col>
      <xdr:colOff>1276876</xdr:colOff>
      <xdr:row>41</xdr:row>
      <xdr:rowOff>88106</xdr:rowOff>
    </xdr:from>
    <xdr:to>
      <xdr:col>3</xdr:col>
      <xdr:colOff>321094</xdr:colOff>
      <xdr:row>41</xdr:row>
      <xdr:rowOff>92869</xdr:rowOff>
    </xdr:to>
    <xdr:cxnSp macro="">
      <xdr:nvCxnSpPr>
        <xdr:cNvPr id="3" name="5 Conector recto"/>
        <xdr:cNvCxnSpPr/>
      </xdr:nvCxnSpPr>
      <xdr:spPr>
        <a:xfrm>
          <a:off x="1667401" y="6946106"/>
          <a:ext cx="2968518"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123826</xdr:colOff>
      <xdr:row>2</xdr:row>
      <xdr:rowOff>47625</xdr:rowOff>
    </xdr:from>
    <xdr:to>
      <xdr:col>1</xdr:col>
      <xdr:colOff>285750</xdr:colOff>
      <xdr:row>5</xdr:row>
      <xdr:rowOff>130084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6" y="47625"/>
          <a:ext cx="552449" cy="568234"/>
        </a:xfrm>
        <a:prstGeom prst="rect">
          <a:avLst/>
        </a:prstGeom>
      </xdr:spPr>
    </xdr:pic>
    <xdr:clientData/>
  </xdr:twoCellAnchor>
  <xdr:twoCellAnchor>
    <xdr:from>
      <xdr:col>3</xdr:col>
      <xdr:colOff>193620</xdr:colOff>
      <xdr:row>63</xdr:row>
      <xdr:rowOff>128040</xdr:rowOff>
    </xdr:from>
    <xdr:to>
      <xdr:col>4</xdr:col>
      <xdr:colOff>553483</xdr:colOff>
      <xdr:row>63</xdr:row>
      <xdr:rowOff>132803</xdr:rowOff>
    </xdr:to>
    <xdr:cxnSp macro="">
      <xdr:nvCxnSpPr>
        <xdr:cNvPr id="3" name="5 Conector recto"/>
        <xdr:cNvCxnSpPr/>
      </xdr:nvCxnSpPr>
      <xdr:spPr>
        <a:xfrm>
          <a:off x="1479495" y="10243590"/>
          <a:ext cx="344596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457200</xdr:colOff>
      <xdr:row>24</xdr:row>
      <xdr:rowOff>104775</xdr:rowOff>
    </xdr:from>
    <xdr:to>
      <xdr:col>2</xdr:col>
      <xdr:colOff>118610</xdr:colOff>
      <xdr:row>27</xdr:row>
      <xdr:rowOff>104153</xdr:rowOff>
    </xdr:to>
    <xdr:pic>
      <xdr:nvPicPr>
        <xdr:cNvPr id="4" name="5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3724275"/>
          <a:ext cx="509135" cy="6185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119063</xdr:colOff>
      <xdr:row>0</xdr:row>
      <xdr:rowOff>47624</xdr:rowOff>
    </xdr:from>
    <xdr:to>
      <xdr:col>0</xdr:col>
      <xdr:colOff>702469</xdr:colOff>
      <xdr:row>3</xdr:row>
      <xdr:rowOff>85725</xdr:rowOff>
    </xdr:to>
    <xdr:pic>
      <xdr:nvPicPr>
        <xdr:cNvPr id="2" name="6 Imagen">
          <a:extLst>
            <a:ext uri="{FF2B5EF4-FFF2-40B4-BE49-F238E27FC236}">
              <a16:creationId xmlns="" xmlns:a16="http://schemas.microsoft.com/office/drawing/2014/main" id="{F985F101-1693-4712-AE05-0B753CC02E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3" y="47624"/>
          <a:ext cx="583406" cy="695326"/>
        </a:xfrm>
        <a:prstGeom prst="rect">
          <a:avLst/>
        </a:prstGeom>
      </xdr:spPr>
    </xdr:pic>
    <xdr:clientData/>
  </xdr:twoCellAnchor>
  <xdr:twoCellAnchor>
    <xdr:from>
      <xdr:col>0</xdr:col>
      <xdr:colOff>3434427</xdr:colOff>
      <xdr:row>83</xdr:row>
      <xdr:rowOff>129112</xdr:rowOff>
    </xdr:from>
    <xdr:to>
      <xdr:col>4</xdr:col>
      <xdr:colOff>1708576</xdr:colOff>
      <xdr:row>84</xdr:row>
      <xdr:rowOff>4763</xdr:rowOff>
    </xdr:to>
    <xdr:cxnSp macro="">
      <xdr:nvCxnSpPr>
        <xdr:cNvPr id="3" name="5 Conector recto"/>
        <xdr:cNvCxnSpPr/>
      </xdr:nvCxnSpPr>
      <xdr:spPr>
        <a:xfrm>
          <a:off x="3434427" y="14683312"/>
          <a:ext cx="3798649" cy="900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86987</xdr:colOff>
      <xdr:row>2</xdr:row>
      <xdr:rowOff>66675</xdr:rowOff>
    </xdr:from>
    <xdr:to>
      <xdr:col>2</xdr:col>
      <xdr:colOff>295275</xdr:colOff>
      <xdr:row>6</xdr:row>
      <xdr:rowOff>42810</xdr:rowOff>
    </xdr:to>
    <xdr:pic>
      <xdr:nvPicPr>
        <xdr:cNvPr id="2"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87" y="66675"/>
          <a:ext cx="655963" cy="814335"/>
        </a:xfrm>
        <a:prstGeom prst="rect">
          <a:avLst/>
        </a:prstGeom>
      </xdr:spPr>
    </xdr:pic>
    <xdr:clientData/>
  </xdr:twoCellAnchor>
  <xdr:twoCellAnchor>
    <xdr:from>
      <xdr:col>2</xdr:col>
      <xdr:colOff>2167854</xdr:colOff>
      <xdr:row>72</xdr:row>
      <xdr:rowOff>71964</xdr:rowOff>
    </xdr:from>
    <xdr:to>
      <xdr:col>2</xdr:col>
      <xdr:colOff>5176812</xdr:colOff>
      <xdr:row>72</xdr:row>
      <xdr:rowOff>76727</xdr:rowOff>
    </xdr:to>
    <xdr:cxnSp macro="">
      <xdr:nvCxnSpPr>
        <xdr:cNvPr id="3" name="10 Conector recto"/>
        <xdr:cNvCxnSpPr/>
      </xdr:nvCxnSpPr>
      <xdr:spPr>
        <a:xfrm>
          <a:off x="2615529" y="11387664"/>
          <a:ext cx="3008958"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89957</xdr:colOff>
      <xdr:row>2</xdr:row>
      <xdr:rowOff>78053</xdr:rowOff>
    </xdr:from>
    <xdr:to>
      <xdr:col>0</xdr:col>
      <xdr:colOff>778668</xdr:colOff>
      <xdr:row>6</xdr:row>
      <xdr:rowOff>76200</xdr:rowOff>
    </xdr:to>
    <xdr:pic>
      <xdr:nvPicPr>
        <xdr:cNvPr id="2" name="8 Imagen">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57" y="78053"/>
          <a:ext cx="841111" cy="836347"/>
        </a:xfrm>
        <a:prstGeom prst="rect">
          <a:avLst/>
        </a:prstGeom>
      </xdr:spPr>
    </xdr:pic>
    <xdr:clientData/>
  </xdr:twoCellAnchor>
  <xdr:twoCellAnchor>
    <xdr:from>
      <xdr:col>6</xdr:col>
      <xdr:colOff>2167854</xdr:colOff>
      <xdr:row>46</xdr:row>
      <xdr:rowOff>71964</xdr:rowOff>
    </xdr:from>
    <xdr:to>
      <xdr:col>6</xdr:col>
      <xdr:colOff>5176812</xdr:colOff>
      <xdr:row>46</xdr:row>
      <xdr:rowOff>76727</xdr:rowOff>
    </xdr:to>
    <xdr:cxnSp macro="">
      <xdr:nvCxnSpPr>
        <xdr:cNvPr id="3" name="9 Conector recto"/>
        <xdr:cNvCxnSpPr/>
      </xdr:nvCxnSpPr>
      <xdr:spPr>
        <a:xfrm>
          <a:off x="10197429" y="8292039"/>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3477041</xdr:colOff>
      <xdr:row>46</xdr:row>
      <xdr:rowOff>108990</xdr:rowOff>
    </xdr:from>
    <xdr:to>
      <xdr:col>3</xdr:col>
      <xdr:colOff>365669</xdr:colOff>
      <xdr:row>46</xdr:row>
      <xdr:rowOff>113753</xdr:rowOff>
    </xdr:to>
    <xdr:cxnSp macro="">
      <xdr:nvCxnSpPr>
        <xdr:cNvPr id="4" name="10 Conector recto"/>
        <xdr:cNvCxnSpPr/>
      </xdr:nvCxnSpPr>
      <xdr:spPr>
        <a:xfrm>
          <a:off x="3477041" y="8329065"/>
          <a:ext cx="3251328"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116680</xdr:colOff>
      <xdr:row>2</xdr:row>
      <xdr:rowOff>64459</xdr:rowOff>
    </xdr:from>
    <xdr:to>
      <xdr:col>1</xdr:col>
      <xdr:colOff>495300</xdr:colOff>
      <xdr:row>5</xdr:row>
      <xdr:rowOff>182044</xdr:rowOff>
    </xdr:to>
    <xdr:pic>
      <xdr:nvPicPr>
        <xdr:cNvPr id="2"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680" y="64459"/>
          <a:ext cx="626270" cy="774810"/>
        </a:xfrm>
        <a:prstGeom prst="rect">
          <a:avLst/>
        </a:prstGeom>
      </xdr:spPr>
    </xdr:pic>
    <xdr:clientData/>
  </xdr:twoCellAnchor>
  <xdr:twoCellAnchor>
    <xdr:from>
      <xdr:col>1</xdr:col>
      <xdr:colOff>1895250</xdr:colOff>
      <xdr:row>71</xdr:row>
      <xdr:rowOff>108990</xdr:rowOff>
    </xdr:from>
    <xdr:to>
      <xdr:col>3</xdr:col>
      <xdr:colOff>366311</xdr:colOff>
      <xdr:row>71</xdr:row>
      <xdr:rowOff>113753</xdr:rowOff>
    </xdr:to>
    <xdr:cxnSp macro="">
      <xdr:nvCxnSpPr>
        <xdr:cNvPr id="3" name="8 Conector recto"/>
        <xdr:cNvCxnSpPr/>
      </xdr:nvCxnSpPr>
      <xdr:spPr>
        <a:xfrm>
          <a:off x="2142900" y="10919865"/>
          <a:ext cx="3319286"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234950</xdr:colOff>
      <xdr:row>7</xdr:row>
      <xdr:rowOff>177800</xdr:rowOff>
    </xdr:to>
    <xdr:pic macro="[2]!DesignIconClicked">
      <xdr:nvPicPr>
        <xdr:cNvPr id="2" name="BEx1WZP8PYPVHER0SKY5GI048XL5"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71550"/>
          <a:ext cx="206375" cy="406400"/>
        </a:xfrm>
        <a:prstGeom prst="rect">
          <a:avLst/>
        </a:prstGeom>
      </xdr:spPr>
    </xdr:pic>
    <xdr:clientData/>
  </xdr:twoCellAnchor>
  <xdr:twoCellAnchor editAs="oneCell">
    <xdr:from>
      <xdr:col>0</xdr:col>
      <xdr:colOff>103718</xdr:colOff>
      <xdr:row>0</xdr:row>
      <xdr:rowOff>77260</xdr:rowOff>
    </xdr:from>
    <xdr:to>
      <xdr:col>2</xdr:col>
      <xdr:colOff>261188</xdr:colOff>
      <xdr:row>4</xdr:row>
      <xdr:rowOff>0</xdr:rowOff>
    </xdr:to>
    <xdr:pic>
      <xdr:nvPicPr>
        <xdr:cNvPr id="3" name="10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718" y="77260"/>
          <a:ext cx="671820" cy="722840"/>
        </a:xfrm>
        <a:prstGeom prst="rect">
          <a:avLst/>
        </a:prstGeom>
      </xdr:spPr>
    </xdr:pic>
    <xdr:clientData/>
  </xdr:twoCellAnchor>
  <xdr:twoCellAnchor>
    <xdr:from>
      <xdr:col>0</xdr:col>
      <xdr:colOff>0</xdr:colOff>
      <xdr:row>5</xdr:row>
      <xdr:rowOff>0</xdr:rowOff>
    </xdr:from>
    <xdr:to>
      <xdr:col>0</xdr:col>
      <xdr:colOff>234950</xdr:colOff>
      <xdr:row>5</xdr:row>
      <xdr:rowOff>177800</xdr:rowOff>
    </xdr:to>
    <xdr:pic macro="[2]!DesignIconClicked">
      <xdr:nvPicPr>
        <xdr:cNvPr id="4" name="BEx1WZP8PYPVHER0SKY5GI048XL5"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71550"/>
          <a:ext cx="206375" cy="82550"/>
        </a:xfrm>
        <a:prstGeom prst="rect">
          <a:avLst/>
        </a:prstGeom>
      </xdr:spPr>
    </xdr:pic>
    <xdr:clientData/>
  </xdr:twoCellAnchor>
  <xdr:twoCellAnchor>
    <xdr:from>
      <xdr:col>2</xdr:col>
      <xdr:colOff>1855882</xdr:colOff>
      <xdr:row>76</xdr:row>
      <xdr:rowOff>130966</xdr:rowOff>
    </xdr:from>
    <xdr:to>
      <xdr:col>3</xdr:col>
      <xdr:colOff>20455</xdr:colOff>
      <xdr:row>76</xdr:row>
      <xdr:rowOff>135729</xdr:rowOff>
    </xdr:to>
    <xdr:cxnSp macro="">
      <xdr:nvCxnSpPr>
        <xdr:cNvPr id="5" name="3 Conector recto"/>
        <xdr:cNvCxnSpPr/>
      </xdr:nvCxnSpPr>
      <xdr:spPr>
        <a:xfrm>
          <a:off x="2370232" y="11999116"/>
          <a:ext cx="290802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154783</xdr:colOff>
      <xdr:row>2</xdr:row>
      <xdr:rowOff>95250</xdr:rowOff>
    </xdr:from>
    <xdr:to>
      <xdr:col>0</xdr:col>
      <xdr:colOff>704851</xdr:colOff>
      <xdr:row>6</xdr:row>
      <xdr:rowOff>69701</xdr:rowOff>
    </xdr:to>
    <xdr:pic>
      <xdr:nvPicPr>
        <xdr:cNvPr id="2" name="7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3" y="95250"/>
          <a:ext cx="702468" cy="812651"/>
        </a:xfrm>
        <a:prstGeom prst="rect">
          <a:avLst/>
        </a:prstGeom>
      </xdr:spPr>
    </xdr:pic>
    <xdr:clientData/>
  </xdr:twoCellAnchor>
  <xdr:twoCellAnchor>
    <xdr:from>
      <xdr:col>4</xdr:col>
      <xdr:colOff>2167854</xdr:colOff>
      <xdr:row>34</xdr:row>
      <xdr:rowOff>71964</xdr:rowOff>
    </xdr:from>
    <xdr:to>
      <xdr:col>4</xdr:col>
      <xdr:colOff>5176812</xdr:colOff>
      <xdr:row>34</xdr:row>
      <xdr:rowOff>76727</xdr:rowOff>
    </xdr:to>
    <xdr:cxnSp macro="">
      <xdr:nvCxnSpPr>
        <xdr:cNvPr id="3" name="8 Conector recto"/>
        <xdr:cNvCxnSpPr/>
      </xdr:nvCxnSpPr>
      <xdr:spPr>
        <a:xfrm>
          <a:off x="8644854" y="603461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3662742</xdr:colOff>
      <xdr:row>34</xdr:row>
      <xdr:rowOff>108990</xdr:rowOff>
    </xdr:from>
    <xdr:to>
      <xdr:col>2</xdr:col>
      <xdr:colOff>1222947</xdr:colOff>
      <xdr:row>34</xdr:row>
      <xdr:rowOff>113753</xdr:rowOff>
    </xdr:to>
    <xdr:cxnSp macro="">
      <xdr:nvCxnSpPr>
        <xdr:cNvPr id="4" name="9 Conector recto"/>
        <xdr:cNvCxnSpPr/>
      </xdr:nvCxnSpPr>
      <xdr:spPr>
        <a:xfrm>
          <a:off x="3662742" y="6071640"/>
          <a:ext cx="2703705"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115095</xdr:colOff>
      <xdr:row>2</xdr:row>
      <xdr:rowOff>83080</xdr:rowOff>
    </xdr:from>
    <xdr:to>
      <xdr:col>2</xdr:col>
      <xdr:colOff>152401</xdr:colOff>
      <xdr:row>5</xdr:row>
      <xdr:rowOff>105099</xdr:rowOff>
    </xdr:to>
    <xdr:pic>
      <xdr:nvPicPr>
        <xdr:cNvPr id="2" name="7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095" y="83080"/>
          <a:ext cx="551656" cy="660194"/>
        </a:xfrm>
        <a:prstGeom prst="rect">
          <a:avLst/>
        </a:prstGeom>
      </xdr:spPr>
    </xdr:pic>
    <xdr:clientData/>
  </xdr:twoCellAnchor>
  <xdr:twoCellAnchor>
    <xdr:from>
      <xdr:col>6</xdr:col>
      <xdr:colOff>2167854</xdr:colOff>
      <xdr:row>54</xdr:row>
      <xdr:rowOff>71964</xdr:rowOff>
    </xdr:from>
    <xdr:to>
      <xdr:col>6</xdr:col>
      <xdr:colOff>5176812</xdr:colOff>
      <xdr:row>54</xdr:row>
      <xdr:rowOff>76727</xdr:rowOff>
    </xdr:to>
    <xdr:cxnSp macro="">
      <xdr:nvCxnSpPr>
        <xdr:cNvPr id="3" name="8 Conector recto"/>
        <xdr:cNvCxnSpPr/>
      </xdr:nvCxnSpPr>
      <xdr:spPr>
        <a:xfrm>
          <a:off x="7644729" y="1001606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1803086</xdr:colOff>
      <xdr:row>54</xdr:row>
      <xdr:rowOff>108990</xdr:rowOff>
    </xdr:from>
    <xdr:to>
      <xdr:col>5</xdr:col>
      <xdr:colOff>344180</xdr:colOff>
      <xdr:row>54</xdr:row>
      <xdr:rowOff>113753</xdr:rowOff>
    </xdr:to>
    <xdr:cxnSp macro="">
      <xdr:nvCxnSpPr>
        <xdr:cNvPr id="4" name="9 Conector recto"/>
        <xdr:cNvCxnSpPr/>
      </xdr:nvCxnSpPr>
      <xdr:spPr>
        <a:xfrm>
          <a:off x="2260286" y="10053090"/>
          <a:ext cx="3217869"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85726</xdr:colOff>
      <xdr:row>1</xdr:row>
      <xdr:rowOff>66676</xdr:rowOff>
    </xdr:from>
    <xdr:to>
      <xdr:col>1</xdr:col>
      <xdr:colOff>814917</xdr:colOff>
      <xdr:row>4</xdr:row>
      <xdr:rowOff>140130</xdr:rowOff>
    </xdr:to>
    <xdr:pic>
      <xdr:nvPicPr>
        <xdr:cNvPr id="2" name="7 Imagen">
          <a:extLst>
            <a:ext uri="{FF2B5EF4-FFF2-40B4-BE49-F238E27FC236}">
              <a16:creationId xmlns:a16="http://schemas.microsoft.com/office/drawing/2014/main" xmlns="" id="{2BEF358C-09A5-4C26-A4BC-6434D53C4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6" y="66676"/>
          <a:ext cx="729191" cy="711629"/>
        </a:xfrm>
        <a:prstGeom prst="rect">
          <a:avLst/>
        </a:prstGeom>
      </xdr:spPr>
    </xdr:pic>
    <xdr:clientData/>
  </xdr:twoCellAnchor>
  <xdr:twoCellAnchor>
    <xdr:from>
      <xdr:col>3</xdr:col>
      <xdr:colOff>357454</xdr:colOff>
      <xdr:row>45</xdr:row>
      <xdr:rowOff>114300</xdr:rowOff>
    </xdr:from>
    <xdr:to>
      <xdr:col>6</xdr:col>
      <xdr:colOff>777760</xdr:colOff>
      <xdr:row>45</xdr:row>
      <xdr:rowOff>119063</xdr:rowOff>
    </xdr:to>
    <xdr:cxnSp macro="">
      <xdr:nvCxnSpPr>
        <xdr:cNvPr id="3" name="4 Conector recto"/>
        <xdr:cNvCxnSpPr/>
      </xdr:nvCxnSpPr>
      <xdr:spPr>
        <a:xfrm>
          <a:off x="3710254" y="7972425"/>
          <a:ext cx="3334956"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20(x86)/Common%20Files/SAP%20Shared/BW/BExAnalyzer.xl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20Files/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tabSelected="1" topLeftCell="A3" zoomScale="80" zoomScaleNormal="80" workbookViewId="0">
      <selection activeCell="A3" sqref="A3:M3"/>
    </sheetView>
  </sheetViews>
  <sheetFormatPr baseColWidth="10" defaultColWidth="9.140625" defaultRowHeight="12.75" x14ac:dyDescent="0.2"/>
  <cols>
    <col min="1" max="1" width="3.7109375" customWidth="1"/>
    <col min="2" max="2" width="63.85546875" customWidth="1"/>
    <col min="3" max="3" width="26.42578125" hidden="1" customWidth="1"/>
    <col min="4" max="4" width="17.5703125" customWidth="1"/>
    <col min="5" max="5" width="16" style="77" customWidth="1"/>
    <col min="6" max="6" width="2" customWidth="1"/>
    <col min="7" max="7" width="1.28515625" customWidth="1"/>
    <col min="8" max="8" width="2.42578125" customWidth="1"/>
    <col min="9" max="9" width="57" customWidth="1"/>
    <col min="10" max="10" width="6.5703125" hidden="1" customWidth="1"/>
    <col min="11" max="11" width="17" customWidth="1"/>
    <col min="12" max="12" width="14.5703125" customWidth="1"/>
    <col min="13" max="13" width="1.42578125" customWidth="1"/>
    <col min="14" max="14" width="17.42578125" hidden="1" customWidth="1"/>
    <col min="15" max="15" width="0" hidden="1" customWidth="1"/>
    <col min="16" max="16" width="14.5703125" bestFit="1" customWidth="1"/>
  </cols>
  <sheetData>
    <row r="1" spans="1:13" s="5" customFormat="1" ht="11.25" hidden="1" customHeight="1" x14ac:dyDescent="0.2">
      <c r="A1" s="1" t="s">
        <v>0</v>
      </c>
      <c r="B1" s="2" t="s">
        <v>1</v>
      </c>
      <c r="C1" s="2" t="s">
        <v>2</v>
      </c>
      <c r="D1" s="2" t="s">
        <v>3</v>
      </c>
      <c r="E1" s="3"/>
      <c r="F1" s="2" t="s">
        <v>4</v>
      </c>
      <c r="G1" s="4" t="s">
        <v>5</v>
      </c>
      <c r="H1" s="5" t="s">
        <v>6</v>
      </c>
      <c r="I1" s="5" t="s">
        <v>7</v>
      </c>
      <c r="J1" s="3" t="s">
        <v>8</v>
      </c>
      <c r="K1" s="6">
        <v>42735</v>
      </c>
      <c r="L1" s="5">
        <v>31</v>
      </c>
    </row>
    <row r="2" spans="1:13" s="11" customFormat="1" ht="13.5" hidden="1" thickBot="1" x14ac:dyDescent="0.25">
      <c r="A2" s="7"/>
      <c r="B2" s="8"/>
      <c r="C2" s="8"/>
      <c r="D2" s="8"/>
      <c r="E2" s="9"/>
      <c r="F2" s="8"/>
      <c r="G2" s="10"/>
      <c r="J2" s="9"/>
      <c r="K2" s="12"/>
    </row>
    <row r="3" spans="1:13" ht="20.25" customHeight="1" x14ac:dyDescent="0.3">
      <c r="A3" s="614" t="s">
        <v>9</v>
      </c>
      <c r="B3" s="615"/>
      <c r="C3" s="615"/>
      <c r="D3" s="615"/>
      <c r="E3" s="615"/>
      <c r="F3" s="615"/>
      <c r="G3" s="615"/>
      <c r="H3" s="615"/>
      <c r="I3" s="615"/>
      <c r="J3" s="615"/>
      <c r="K3" s="615"/>
      <c r="L3" s="615"/>
      <c r="M3" s="616"/>
    </row>
    <row r="4" spans="1:13" ht="15.75" x14ac:dyDescent="0.25">
      <c r="A4" s="617" t="s">
        <v>10</v>
      </c>
      <c r="B4" s="618"/>
      <c r="C4" s="618"/>
      <c r="D4" s="618"/>
      <c r="E4" s="618"/>
      <c r="F4" s="618"/>
      <c r="G4" s="618"/>
      <c r="H4" s="618"/>
      <c r="I4" s="618"/>
      <c r="J4" s="618"/>
      <c r="K4" s="618"/>
      <c r="L4" s="618"/>
      <c r="M4" s="619"/>
    </row>
    <row r="5" spans="1:13" ht="15.75" x14ac:dyDescent="0.25">
      <c r="A5" s="617" t="s">
        <v>71</v>
      </c>
      <c r="B5" s="618"/>
      <c r="C5" s="618"/>
      <c r="D5" s="618"/>
      <c r="E5" s="618"/>
      <c r="F5" s="618"/>
      <c r="G5" s="618"/>
      <c r="H5" s="618"/>
      <c r="I5" s="618"/>
      <c r="J5" s="618"/>
      <c r="K5" s="618"/>
      <c r="L5" s="618"/>
      <c r="M5" s="619"/>
    </row>
    <row r="6" spans="1:13" ht="27" customHeight="1" thickBot="1" x14ac:dyDescent="0.25">
      <c r="A6" s="620"/>
      <c r="B6" s="621"/>
      <c r="C6" s="621"/>
      <c r="D6" s="621"/>
      <c r="E6" s="621"/>
      <c r="F6" s="621"/>
      <c r="G6" s="621"/>
      <c r="H6" s="621"/>
      <c r="I6" s="621"/>
      <c r="J6" s="621"/>
      <c r="K6" s="621"/>
      <c r="L6" s="621"/>
      <c r="M6" s="622"/>
    </row>
    <row r="7" spans="1:13" ht="15.75" thickBot="1" x14ac:dyDescent="0.3">
      <c r="A7" s="623"/>
      <c r="B7" s="624"/>
      <c r="C7" s="624"/>
      <c r="D7" s="624"/>
      <c r="E7" s="624"/>
      <c r="F7" s="624"/>
      <c r="G7" s="624"/>
      <c r="H7" s="624"/>
      <c r="I7" s="624"/>
      <c r="J7" s="624"/>
      <c r="K7" s="624"/>
      <c r="L7" s="624"/>
      <c r="M7" s="625"/>
    </row>
    <row r="8" spans="1:13" x14ac:dyDescent="0.2">
      <c r="A8" s="13"/>
      <c r="B8" s="14"/>
      <c r="C8" s="14"/>
      <c r="D8" s="15"/>
      <c r="E8" s="16"/>
      <c r="F8" s="14"/>
      <c r="G8" s="14"/>
      <c r="H8" s="14"/>
      <c r="I8" s="14"/>
      <c r="J8" s="14"/>
      <c r="K8" s="14"/>
      <c r="L8" s="14"/>
      <c r="M8" s="17"/>
    </row>
    <row r="9" spans="1:13" s="27" customFormat="1" ht="15" x14ac:dyDescent="0.25">
      <c r="A9" s="18" t="s">
        <v>11</v>
      </c>
      <c r="B9" s="19"/>
      <c r="C9" s="20"/>
      <c r="D9" s="21" t="s">
        <v>12</v>
      </c>
      <c r="E9" s="22">
        <v>2016</v>
      </c>
      <c r="F9" s="23"/>
      <c r="G9" s="20"/>
      <c r="H9" s="24" t="s">
        <v>13</v>
      </c>
      <c r="I9" s="25"/>
      <c r="J9" s="20"/>
      <c r="K9" s="22" t="s">
        <v>12</v>
      </c>
      <c r="L9" s="22">
        <v>2016</v>
      </c>
      <c r="M9" s="26"/>
    </row>
    <row r="10" spans="1:13" s="27" customFormat="1" ht="15" x14ac:dyDescent="0.25">
      <c r="A10" s="28" t="s">
        <v>14</v>
      </c>
      <c r="B10" s="29"/>
      <c r="C10" s="30"/>
      <c r="D10" s="30"/>
      <c r="E10" s="31"/>
      <c r="F10" s="30"/>
      <c r="G10" s="30"/>
      <c r="H10" s="32" t="s">
        <v>15</v>
      </c>
      <c r="I10" s="25"/>
      <c r="J10" s="23"/>
      <c r="K10" s="23"/>
      <c r="L10" s="23"/>
      <c r="M10" s="26"/>
    </row>
    <row r="11" spans="1:13" x14ac:dyDescent="0.2">
      <c r="A11" s="33"/>
      <c r="B11" s="34" t="s">
        <v>16</v>
      </c>
      <c r="C11" s="35"/>
      <c r="D11" s="80">
        <v>5254127855</v>
      </c>
      <c r="E11" s="36">
        <v>4381579475</v>
      </c>
      <c r="F11" s="35"/>
      <c r="G11" s="35"/>
      <c r="H11" s="37"/>
      <c r="I11" s="34" t="s">
        <v>17</v>
      </c>
      <c r="J11" s="35"/>
      <c r="K11" s="80">
        <v>4388109311</v>
      </c>
      <c r="L11" s="80">
        <v>5154110090</v>
      </c>
      <c r="M11" s="38"/>
    </row>
    <row r="12" spans="1:13" x14ac:dyDescent="0.2">
      <c r="A12" s="33"/>
      <c r="B12" s="34" t="s">
        <v>18</v>
      </c>
      <c r="C12" s="35"/>
      <c r="D12" s="80">
        <v>1856156690</v>
      </c>
      <c r="E12" s="36">
        <v>1869627208</v>
      </c>
      <c r="F12" s="35"/>
      <c r="G12" s="35"/>
      <c r="H12" s="37"/>
      <c r="I12" s="34" t="s">
        <v>19</v>
      </c>
      <c r="J12" s="35"/>
      <c r="K12" s="80">
        <v>1974300755</v>
      </c>
      <c r="L12" s="80">
        <v>2355970029</v>
      </c>
      <c r="M12" s="38"/>
    </row>
    <row r="13" spans="1:13" ht="25.5" x14ac:dyDescent="0.2">
      <c r="A13" s="33"/>
      <c r="B13" s="34" t="s">
        <v>20</v>
      </c>
      <c r="C13" s="35"/>
      <c r="D13" s="80">
        <v>952061974</v>
      </c>
      <c r="E13" s="36">
        <v>865874851</v>
      </c>
      <c r="F13" s="35"/>
      <c r="G13" s="35"/>
      <c r="H13" s="37"/>
      <c r="I13" s="34" t="s">
        <v>21</v>
      </c>
      <c r="J13" s="35"/>
      <c r="K13" s="80">
        <v>244203343</v>
      </c>
      <c r="L13" s="80">
        <v>487182990</v>
      </c>
      <c r="M13" s="38"/>
    </row>
    <row r="14" spans="1:13" x14ac:dyDescent="0.2">
      <c r="A14" s="33"/>
      <c r="B14" s="34" t="s">
        <v>22</v>
      </c>
      <c r="C14" s="35"/>
      <c r="D14" s="81">
        <v>0</v>
      </c>
      <c r="E14" s="39">
        <v>0</v>
      </c>
      <c r="F14" s="35"/>
      <c r="G14" s="35"/>
      <c r="H14" s="37"/>
      <c r="I14" s="34" t="s">
        <v>23</v>
      </c>
      <c r="J14" s="35"/>
      <c r="K14" s="81">
        <v>0</v>
      </c>
      <c r="L14" s="81">
        <v>0</v>
      </c>
      <c r="M14" s="38"/>
    </row>
    <row r="15" spans="1:13" x14ac:dyDescent="0.2">
      <c r="A15" s="33"/>
      <c r="B15" s="34" t="s">
        <v>24</v>
      </c>
      <c r="C15" s="35"/>
      <c r="D15" s="81">
        <v>0</v>
      </c>
      <c r="E15" s="39">
        <v>0</v>
      </c>
      <c r="F15" s="35"/>
      <c r="G15" s="35"/>
      <c r="H15" s="37"/>
      <c r="I15" s="34" t="s">
        <v>70</v>
      </c>
      <c r="J15" s="35"/>
      <c r="K15" s="80">
        <v>122090533</v>
      </c>
      <c r="L15" s="80">
        <v>120062545</v>
      </c>
      <c r="M15" s="38"/>
    </row>
    <row r="16" spans="1:13" ht="25.5" x14ac:dyDescent="0.2">
      <c r="A16" s="33"/>
      <c r="B16" s="40" t="s">
        <v>25</v>
      </c>
      <c r="C16" s="41"/>
      <c r="D16" s="81">
        <v>0</v>
      </c>
      <c r="E16" s="42">
        <v>0</v>
      </c>
      <c r="F16" s="35"/>
      <c r="G16" s="35"/>
      <c r="H16" s="37"/>
      <c r="I16" s="34" t="s">
        <v>72</v>
      </c>
      <c r="J16" s="35"/>
      <c r="K16" s="82">
        <v>427605722</v>
      </c>
      <c r="L16" s="82">
        <v>388408185</v>
      </c>
      <c r="M16" s="38"/>
    </row>
    <row r="17" spans="1:16" x14ac:dyDescent="0.2">
      <c r="A17" s="33"/>
      <c r="B17" s="34" t="s">
        <v>26</v>
      </c>
      <c r="C17" s="35"/>
      <c r="D17" s="80">
        <v>38005027</v>
      </c>
      <c r="E17" s="36">
        <v>37540027</v>
      </c>
      <c r="F17" s="35"/>
      <c r="G17" s="35"/>
      <c r="H17" s="37"/>
      <c r="I17" s="34" t="s">
        <v>27</v>
      </c>
      <c r="J17" s="35"/>
      <c r="K17" s="81">
        <v>0</v>
      </c>
      <c r="L17" s="81">
        <v>0</v>
      </c>
      <c r="M17" s="38"/>
    </row>
    <row r="18" spans="1:16" x14ac:dyDescent="0.2">
      <c r="A18" s="33"/>
      <c r="B18" s="34"/>
      <c r="C18" s="35"/>
      <c r="D18" s="44"/>
      <c r="E18" s="44"/>
      <c r="F18" s="35"/>
      <c r="G18" s="35"/>
      <c r="H18" s="37"/>
      <c r="I18" s="34" t="s">
        <v>69</v>
      </c>
      <c r="J18" s="35"/>
      <c r="K18" s="80">
        <v>14086615</v>
      </c>
      <c r="L18" s="80">
        <v>7164702</v>
      </c>
      <c r="M18" s="38"/>
    </row>
    <row r="19" spans="1:16" ht="15" x14ac:dyDescent="0.25">
      <c r="A19" s="45" t="s">
        <v>28</v>
      </c>
      <c r="B19" s="34"/>
      <c r="C19" s="35"/>
      <c r="D19" s="71">
        <f>SUM(D11:D17)</f>
        <v>8100351546</v>
      </c>
      <c r="E19" s="71">
        <f>SUM(E11:E18)</f>
        <v>7154621561</v>
      </c>
      <c r="F19" s="35"/>
      <c r="G19" s="35"/>
      <c r="H19" s="37"/>
      <c r="I19" s="34"/>
      <c r="J19" s="35"/>
      <c r="K19" s="60"/>
      <c r="L19" s="60"/>
      <c r="M19" s="38"/>
    </row>
    <row r="20" spans="1:16" ht="15" x14ac:dyDescent="0.25">
      <c r="A20" s="45"/>
      <c r="B20" s="34"/>
      <c r="C20" s="35"/>
      <c r="D20" s="44"/>
      <c r="E20" s="44"/>
      <c r="F20" s="35"/>
      <c r="G20" s="35"/>
      <c r="H20" s="32" t="s">
        <v>29</v>
      </c>
      <c r="I20" s="47"/>
      <c r="J20" s="35"/>
      <c r="K20" s="48">
        <f>SUM(K11:K18)</f>
        <v>7170396279</v>
      </c>
      <c r="L20" s="48">
        <f>SUM(L11:L18)</f>
        <v>8512898541</v>
      </c>
      <c r="M20" s="38"/>
    </row>
    <row r="21" spans="1:16" ht="15" x14ac:dyDescent="0.25">
      <c r="A21" s="45" t="s">
        <v>30</v>
      </c>
      <c r="B21" s="19"/>
      <c r="C21" s="23"/>
      <c r="D21" s="44"/>
      <c r="E21" s="44"/>
      <c r="F21" s="35"/>
      <c r="G21" s="35"/>
      <c r="H21" s="35"/>
      <c r="I21" s="35"/>
      <c r="J21" s="35"/>
      <c r="K21" s="46"/>
      <c r="L21" s="46"/>
      <c r="M21" s="38"/>
    </row>
    <row r="22" spans="1:16" s="27" customFormat="1" ht="15" x14ac:dyDescent="0.25">
      <c r="A22" s="33"/>
      <c r="B22" s="34" t="s">
        <v>31</v>
      </c>
      <c r="C22" s="35"/>
      <c r="D22" s="36">
        <v>126577593</v>
      </c>
      <c r="E22" s="49">
        <v>190374382</v>
      </c>
      <c r="F22" s="23"/>
      <c r="G22" s="23"/>
      <c r="H22" s="32" t="s">
        <v>32</v>
      </c>
      <c r="I22" s="25"/>
      <c r="J22" s="23"/>
      <c r="K22" s="49"/>
      <c r="L22" s="49"/>
      <c r="M22" s="26"/>
    </row>
    <row r="23" spans="1:16" x14ac:dyDescent="0.2">
      <c r="A23" s="33"/>
      <c r="B23" s="34" t="s">
        <v>33</v>
      </c>
      <c r="C23" s="35"/>
      <c r="D23" s="36">
        <v>401414</v>
      </c>
      <c r="E23" s="49">
        <v>401414</v>
      </c>
      <c r="F23" s="35"/>
      <c r="G23" s="35"/>
      <c r="H23" s="37"/>
      <c r="I23" s="34" t="s">
        <v>34</v>
      </c>
      <c r="J23" s="35"/>
      <c r="K23" s="39">
        <v>0</v>
      </c>
      <c r="L23" s="39">
        <v>0</v>
      </c>
      <c r="M23" s="38"/>
    </row>
    <row r="24" spans="1:16" x14ac:dyDescent="0.2">
      <c r="A24" s="33"/>
      <c r="B24" s="40" t="s">
        <v>35</v>
      </c>
      <c r="C24" s="35"/>
      <c r="D24" s="36">
        <v>35330514868</v>
      </c>
      <c r="E24" s="50">
        <v>34948858566</v>
      </c>
      <c r="F24" s="35"/>
      <c r="G24" s="35"/>
      <c r="H24" s="37"/>
      <c r="I24" s="34" t="s">
        <v>36</v>
      </c>
      <c r="J24" s="35"/>
      <c r="K24" s="39">
        <v>0</v>
      </c>
      <c r="L24" s="39">
        <v>0</v>
      </c>
      <c r="M24" s="38"/>
    </row>
    <row r="25" spans="1:16" x14ac:dyDescent="0.2">
      <c r="A25" s="33"/>
      <c r="B25" s="34" t="s">
        <v>37</v>
      </c>
      <c r="C25" s="35"/>
      <c r="D25" s="36">
        <v>1987186230</v>
      </c>
      <c r="E25" s="49">
        <v>1980678174</v>
      </c>
      <c r="F25" s="35"/>
      <c r="G25" s="35"/>
      <c r="H25" s="37"/>
      <c r="I25" s="34" t="s">
        <v>38</v>
      </c>
      <c r="J25" s="35"/>
      <c r="K25" s="36">
        <v>20529693868</v>
      </c>
      <c r="L25" s="36">
        <v>20239110675</v>
      </c>
      <c r="M25" s="38"/>
      <c r="P25" s="78"/>
    </row>
    <row r="26" spans="1:16" x14ac:dyDescent="0.2">
      <c r="A26" s="33"/>
      <c r="B26" s="34" t="s">
        <v>39</v>
      </c>
      <c r="C26" s="35"/>
      <c r="D26" s="36">
        <v>534593656</v>
      </c>
      <c r="E26" s="49">
        <v>528550169</v>
      </c>
      <c r="F26" s="35"/>
      <c r="G26" s="35"/>
      <c r="H26" s="37"/>
      <c r="I26" s="34" t="s">
        <v>40</v>
      </c>
      <c r="J26" s="51"/>
      <c r="K26" s="39">
        <v>0</v>
      </c>
      <c r="L26" s="39">
        <v>0</v>
      </c>
      <c r="M26" s="38"/>
    </row>
    <row r="27" spans="1:16" ht="25.5" x14ac:dyDescent="0.2">
      <c r="A27" s="33"/>
      <c r="B27" s="40" t="s">
        <v>41</v>
      </c>
      <c r="C27" s="35"/>
      <c r="D27" s="43">
        <v>-1997598114</v>
      </c>
      <c r="E27" s="50">
        <v>-1888780322</v>
      </c>
      <c r="F27" s="35"/>
      <c r="G27" s="35"/>
      <c r="H27" s="37"/>
      <c r="I27" s="34" t="s">
        <v>42</v>
      </c>
      <c r="J27" s="51"/>
      <c r="K27" s="36">
        <v>4343733</v>
      </c>
      <c r="L27" s="43">
        <v>1800000</v>
      </c>
      <c r="M27" s="38"/>
    </row>
    <row r="28" spans="1:16" x14ac:dyDescent="0.2">
      <c r="A28" s="33"/>
      <c r="B28" s="34" t="s">
        <v>43</v>
      </c>
      <c r="C28" s="35"/>
      <c r="D28" s="36">
        <v>4299800</v>
      </c>
      <c r="E28" s="49">
        <v>4299800</v>
      </c>
      <c r="F28" s="35"/>
      <c r="G28" s="35"/>
      <c r="H28" s="37"/>
      <c r="I28" s="34" t="s">
        <v>44</v>
      </c>
      <c r="J28" s="52"/>
      <c r="K28" s="39">
        <v>0</v>
      </c>
      <c r="L28" s="39">
        <v>0</v>
      </c>
      <c r="M28" s="38"/>
    </row>
    <row r="29" spans="1:16" x14ac:dyDescent="0.2">
      <c r="A29" s="33"/>
      <c r="B29" s="40" t="s">
        <v>45</v>
      </c>
      <c r="C29" s="41"/>
      <c r="D29" s="39">
        <v>0</v>
      </c>
      <c r="E29" s="50">
        <v>0</v>
      </c>
      <c r="F29" s="35"/>
      <c r="G29" s="35"/>
      <c r="H29" s="37"/>
      <c r="I29" s="35"/>
      <c r="J29" s="35"/>
      <c r="K29" s="46"/>
      <c r="L29" s="46"/>
      <c r="M29" s="38"/>
    </row>
    <row r="30" spans="1:16" x14ac:dyDescent="0.2">
      <c r="A30" s="33"/>
      <c r="B30" s="34" t="s">
        <v>46</v>
      </c>
      <c r="C30" s="35"/>
      <c r="D30" s="36">
        <v>91524323</v>
      </c>
      <c r="E30" s="49">
        <v>91524323</v>
      </c>
      <c r="F30" s="35"/>
      <c r="G30" s="35"/>
      <c r="H30" s="37"/>
      <c r="I30" s="47"/>
      <c r="J30" s="52"/>
      <c r="K30" s="44"/>
      <c r="L30" s="44"/>
      <c r="M30" s="38"/>
    </row>
    <row r="31" spans="1:16" ht="15" x14ac:dyDescent="0.25">
      <c r="A31" s="33"/>
      <c r="B31" s="34"/>
      <c r="C31" s="35"/>
      <c r="D31" s="44"/>
      <c r="E31" s="44"/>
      <c r="F31" s="35"/>
      <c r="G31" s="35"/>
      <c r="H31" s="32" t="s">
        <v>47</v>
      </c>
      <c r="I31" s="47"/>
      <c r="J31" s="35"/>
      <c r="K31" s="48">
        <f>SUM(K23:K28)</f>
        <v>20534037601</v>
      </c>
      <c r="L31" s="48">
        <f>SUM(L23:L28)</f>
        <v>20240910675</v>
      </c>
      <c r="M31" s="38"/>
    </row>
    <row r="32" spans="1:16" ht="15" x14ac:dyDescent="0.25">
      <c r="A32" s="45" t="s">
        <v>48</v>
      </c>
      <c r="B32" s="47"/>
      <c r="C32" s="51"/>
      <c r="D32" s="71">
        <f>SUM(D22:D30)</f>
        <v>36077499770</v>
      </c>
      <c r="E32" s="71">
        <f>SUM(E22:E30)</f>
        <v>35855906506</v>
      </c>
      <c r="F32" s="35"/>
      <c r="G32" s="35"/>
      <c r="H32" s="35"/>
      <c r="I32" s="35"/>
      <c r="J32" s="35"/>
      <c r="K32" s="46"/>
      <c r="L32" s="46"/>
      <c r="M32" s="38"/>
    </row>
    <row r="33" spans="1:13" ht="15" x14ac:dyDescent="0.25">
      <c r="A33" s="53"/>
      <c r="B33" s="47"/>
      <c r="C33" s="51"/>
      <c r="D33" s="44"/>
      <c r="E33" s="44"/>
      <c r="F33" s="35"/>
      <c r="G33" s="35"/>
      <c r="H33" s="24" t="s">
        <v>49</v>
      </c>
      <c r="I33" s="47"/>
      <c r="J33" s="35"/>
      <c r="K33" s="54">
        <f>+K20+K31</f>
        <v>27704433880</v>
      </c>
      <c r="L33" s="54">
        <f>+L20+L31</f>
        <v>28753809216</v>
      </c>
      <c r="M33" s="38"/>
    </row>
    <row r="34" spans="1:13" ht="15" x14ac:dyDescent="0.25">
      <c r="A34" s="55" t="s">
        <v>50</v>
      </c>
      <c r="B34" s="47"/>
      <c r="C34" s="51"/>
      <c r="D34" s="71">
        <f>+D19+D32</f>
        <v>44177851316</v>
      </c>
      <c r="E34" s="71">
        <f>+E19+E32</f>
        <v>43010528067</v>
      </c>
      <c r="F34" s="35"/>
      <c r="G34" s="35"/>
      <c r="H34" s="35"/>
      <c r="I34" s="35"/>
      <c r="J34" s="35"/>
      <c r="K34" s="46"/>
      <c r="L34" s="46"/>
      <c r="M34" s="38"/>
    </row>
    <row r="35" spans="1:13" ht="15" x14ac:dyDescent="0.25">
      <c r="A35" s="56"/>
      <c r="B35" s="35"/>
      <c r="C35" s="35"/>
      <c r="D35" s="35"/>
      <c r="E35" s="57"/>
      <c r="F35" s="35"/>
      <c r="G35" s="35"/>
      <c r="H35" s="58" t="s">
        <v>51</v>
      </c>
      <c r="I35" s="47"/>
      <c r="J35" s="35"/>
      <c r="K35" s="46"/>
      <c r="L35" s="46"/>
      <c r="M35" s="38"/>
    </row>
    <row r="36" spans="1:13" x14ac:dyDescent="0.2">
      <c r="A36" s="56"/>
      <c r="B36" s="35"/>
      <c r="C36" s="35"/>
      <c r="D36" s="35"/>
      <c r="E36" s="57"/>
      <c r="F36" s="35"/>
      <c r="G36" s="35"/>
      <c r="H36" s="37" t="s">
        <v>52</v>
      </c>
      <c r="I36" s="47"/>
      <c r="J36" s="35"/>
      <c r="K36" s="44">
        <f>SUM(K37:K39)</f>
        <v>73900</v>
      </c>
      <c r="L36" s="44">
        <f>SUM(L37:L39)</f>
        <v>0</v>
      </c>
      <c r="M36" s="38"/>
    </row>
    <row r="37" spans="1:13" x14ac:dyDescent="0.2">
      <c r="A37" s="56"/>
      <c r="B37" s="35"/>
      <c r="C37" s="35"/>
      <c r="D37" s="35"/>
      <c r="E37" s="57"/>
      <c r="F37" s="35"/>
      <c r="G37" s="35"/>
      <c r="H37" s="51"/>
      <c r="I37" s="47" t="s">
        <v>53</v>
      </c>
      <c r="J37" s="35"/>
      <c r="K37" s="46">
        <v>0</v>
      </c>
      <c r="L37" s="46">
        <v>0</v>
      </c>
      <c r="M37" s="38"/>
    </row>
    <row r="38" spans="1:13" x14ac:dyDescent="0.2">
      <c r="A38" s="53"/>
      <c r="B38" s="47"/>
      <c r="C38" s="51"/>
      <c r="D38" s="57"/>
      <c r="E38" s="57"/>
      <c r="F38" s="35"/>
      <c r="G38" s="35"/>
      <c r="H38" s="51"/>
      <c r="I38" s="47" t="s">
        <v>54</v>
      </c>
      <c r="J38" s="35"/>
      <c r="K38" s="46">
        <v>73900</v>
      </c>
      <c r="L38" s="46">
        <v>0</v>
      </c>
      <c r="M38" s="38"/>
    </row>
    <row r="39" spans="1:13" x14ac:dyDescent="0.2">
      <c r="A39" s="53"/>
      <c r="B39" s="47"/>
      <c r="C39" s="51"/>
      <c r="D39" s="57"/>
      <c r="E39" s="57"/>
      <c r="F39" s="35"/>
      <c r="G39" s="35"/>
      <c r="H39" s="51"/>
      <c r="I39" s="47" t="s">
        <v>55</v>
      </c>
      <c r="J39" s="35"/>
      <c r="K39" s="46">
        <v>0</v>
      </c>
      <c r="L39" s="46">
        <v>0</v>
      </c>
      <c r="M39" s="38"/>
    </row>
    <row r="40" spans="1:13" x14ac:dyDescent="0.2">
      <c r="A40" s="53"/>
      <c r="B40" s="34"/>
      <c r="C40" s="35"/>
      <c r="D40" s="57"/>
      <c r="E40" s="57"/>
      <c r="F40" s="35"/>
      <c r="G40" s="35"/>
      <c r="H40" s="35"/>
      <c r="I40" s="35"/>
      <c r="J40" s="35"/>
      <c r="K40" s="46"/>
      <c r="L40" s="46"/>
      <c r="M40" s="38"/>
    </row>
    <row r="41" spans="1:13" x14ac:dyDescent="0.2">
      <c r="A41" s="53"/>
      <c r="B41" s="34"/>
      <c r="C41" s="35"/>
      <c r="D41" s="59"/>
      <c r="E41" s="59"/>
      <c r="F41" s="35"/>
      <c r="G41" s="35"/>
      <c r="H41" s="37" t="s">
        <v>56</v>
      </c>
      <c r="I41" s="47"/>
      <c r="J41" s="35"/>
      <c r="K41" s="44">
        <f>SUM(K42:K46)</f>
        <v>16473343535.82</v>
      </c>
      <c r="L41" s="44">
        <f>SUM(L42:L46)</f>
        <v>14256718851</v>
      </c>
      <c r="M41" s="38"/>
    </row>
    <row r="42" spans="1:13" x14ac:dyDescent="0.2">
      <c r="A42" s="53"/>
      <c r="B42" s="34"/>
      <c r="C42" s="35"/>
      <c r="D42" s="57"/>
      <c r="E42" s="57"/>
      <c r="F42" s="35"/>
      <c r="G42" s="35"/>
      <c r="H42" s="51"/>
      <c r="I42" s="47" t="s">
        <v>57</v>
      </c>
      <c r="J42" s="35"/>
      <c r="K42" s="46">
        <v>2066523831.5799999</v>
      </c>
      <c r="L42" s="36">
        <v>-1067565204</v>
      </c>
      <c r="M42" s="38"/>
    </row>
    <row r="43" spans="1:13" x14ac:dyDescent="0.2">
      <c r="A43" s="53"/>
      <c r="B43" s="34"/>
      <c r="C43" s="35"/>
      <c r="D43" s="57"/>
      <c r="E43" s="57"/>
      <c r="F43" s="35"/>
      <c r="G43" s="35"/>
      <c r="H43" s="51"/>
      <c r="I43" s="47" t="s">
        <v>58</v>
      </c>
      <c r="J43" s="35"/>
      <c r="K43" s="46">
        <v>5135884530.29</v>
      </c>
      <c r="L43" s="36">
        <v>6053348881</v>
      </c>
      <c r="M43" s="38"/>
    </row>
    <row r="44" spans="1:13" x14ac:dyDescent="0.2">
      <c r="A44" s="53"/>
      <c r="B44" s="34"/>
      <c r="C44" s="35"/>
      <c r="D44" s="57"/>
      <c r="E44" s="57"/>
      <c r="F44" s="35"/>
      <c r="G44" s="35"/>
      <c r="H44" s="51"/>
      <c r="I44" s="47" t="s">
        <v>59</v>
      </c>
      <c r="J44" s="51"/>
      <c r="K44" s="60">
        <v>9270935173.9500008</v>
      </c>
      <c r="L44" s="36">
        <v>9270935174</v>
      </c>
      <c r="M44" s="38"/>
    </row>
    <row r="45" spans="1:13" x14ac:dyDescent="0.2">
      <c r="A45" s="53"/>
      <c r="B45" s="34"/>
      <c r="C45" s="35"/>
      <c r="D45" s="57"/>
      <c r="E45" s="57"/>
      <c r="F45" s="35"/>
      <c r="G45" s="35"/>
      <c r="H45" s="51"/>
      <c r="I45" s="47" t="s">
        <v>60</v>
      </c>
      <c r="J45" s="51"/>
      <c r="K45" s="61">
        <v>0</v>
      </c>
      <c r="L45" s="62">
        <v>0</v>
      </c>
      <c r="M45" s="38"/>
    </row>
    <row r="46" spans="1:13" x14ac:dyDescent="0.2">
      <c r="A46" s="53"/>
      <c r="B46" s="34"/>
      <c r="C46" s="35"/>
      <c r="D46" s="59"/>
      <c r="E46" s="59"/>
      <c r="F46" s="35"/>
      <c r="G46" s="35"/>
      <c r="H46" s="51"/>
      <c r="I46" s="47" t="s">
        <v>61</v>
      </c>
      <c r="J46" s="35"/>
      <c r="K46" s="49">
        <v>0</v>
      </c>
      <c r="L46" s="62">
        <v>0</v>
      </c>
      <c r="M46" s="38"/>
    </row>
    <row r="47" spans="1:13" ht="15" x14ac:dyDescent="0.2">
      <c r="A47" s="53"/>
      <c r="B47" s="34"/>
      <c r="C47" s="35"/>
      <c r="D47" s="57"/>
      <c r="E47" s="57"/>
      <c r="F47" s="35"/>
      <c r="G47" s="35"/>
      <c r="H47" s="37"/>
      <c r="I47" s="47"/>
      <c r="J47" s="35"/>
      <c r="K47" s="63"/>
      <c r="M47" s="38"/>
    </row>
    <row r="48" spans="1:13" x14ac:dyDescent="0.2">
      <c r="A48" s="53"/>
      <c r="B48" s="34"/>
      <c r="C48" s="35"/>
      <c r="D48" s="57"/>
      <c r="E48" s="57"/>
      <c r="F48" s="35"/>
      <c r="G48" s="35"/>
      <c r="H48" s="64" t="s">
        <v>62</v>
      </c>
      <c r="I48" s="51"/>
      <c r="J48" s="35"/>
      <c r="K48" s="44">
        <f>SUM(K49:K50)</f>
        <v>0</v>
      </c>
      <c r="L48" s="44">
        <f>SUM(L49:L50)</f>
        <v>0</v>
      </c>
      <c r="M48" s="38"/>
    </row>
    <row r="49" spans="1:13" ht="15" x14ac:dyDescent="0.25">
      <c r="A49" s="53"/>
      <c r="B49" s="65"/>
      <c r="C49" s="66"/>
      <c r="D49" s="67"/>
      <c r="E49" s="59"/>
      <c r="F49" s="35"/>
      <c r="G49" s="35"/>
      <c r="H49" s="51"/>
      <c r="I49" s="47" t="s">
        <v>63</v>
      </c>
      <c r="J49" s="35"/>
      <c r="K49" s="46">
        <v>0</v>
      </c>
      <c r="L49" s="46">
        <v>0</v>
      </c>
      <c r="M49" s="38"/>
    </row>
    <row r="50" spans="1:13" ht="15" x14ac:dyDescent="0.25">
      <c r="A50" s="53"/>
      <c r="B50" s="34"/>
      <c r="C50" s="66"/>
      <c r="D50" s="68"/>
      <c r="E50" s="57"/>
      <c r="F50" s="35"/>
      <c r="G50" s="35"/>
      <c r="H50" s="51"/>
      <c r="I50" s="47" t="s">
        <v>64</v>
      </c>
      <c r="J50" s="35"/>
      <c r="K50" s="46">
        <v>0</v>
      </c>
      <c r="L50" s="46">
        <v>0</v>
      </c>
      <c r="M50" s="38"/>
    </row>
    <row r="51" spans="1:13" ht="4.5" customHeight="1" x14ac:dyDescent="0.25">
      <c r="A51" s="53"/>
      <c r="B51" s="34"/>
      <c r="C51" s="66"/>
      <c r="D51" s="68"/>
      <c r="E51" s="57"/>
      <c r="F51" s="35"/>
      <c r="G51" s="35"/>
      <c r="H51" s="51"/>
      <c r="I51" s="47"/>
      <c r="J51" s="35"/>
      <c r="K51" s="46"/>
      <c r="L51" s="46"/>
      <c r="M51" s="38"/>
    </row>
    <row r="52" spans="1:13" ht="15" x14ac:dyDescent="0.25">
      <c r="A52" s="53"/>
      <c r="B52" s="65"/>
      <c r="C52" s="66"/>
      <c r="D52" s="68"/>
      <c r="E52" s="69"/>
      <c r="F52" s="35"/>
      <c r="G52" s="35"/>
      <c r="H52" s="37"/>
      <c r="I52" s="70" t="s">
        <v>65</v>
      </c>
      <c r="J52" s="20"/>
      <c r="K52" s="71">
        <f>+K36+K41+K48</f>
        <v>16473417435.82</v>
      </c>
      <c r="L52" s="71">
        <f>+L36+L41+L48</f>
        <v>14256718851</v>
      </c>
      <c r="M52" s="38"/>
    </row>
    <row r="53" spans="1:13" ht="6.75" customHeight="1" x14ac:dyDescent="0.2">
      <c r="A53" s="53"/>
      <c r="B53" s="47"/>
      <c r="C53" s="51"/>
      <c r="D53" s="67"/>
      <c r="E53" s="59"/>
      <c r="F53" s="35"/>
      <c r="G53" s="35"/>
      <c r="H53" s="51"/>
      <c r="I53" s="47"/>
      <c r="J53" s="35"/>
      <c r="K53" s="46"/>
      <c r="L53" s="46"/>
      <c r="M53" s="38"/>
    </row>
    <row r="54" spans="1:13" ht="15" x14ac:dyDescent="0.25">
      <c r="A54" s="53"/>
      <c r="B54" s="34"/>
      <c r="C54" s="51"/>
      <c r="D54" s="68"/>
      <c r="E54" s="57"/>
      <c r="F54" s="35"/>
      <c r="G54" s="35"/>
      <c r="H54" s="51"/>
      <c r="I54" s="72" t="s">
        <v>66</v>
      </c>
      <c r="J54" s="20"/>
      <c r="K54" s="71">
        <f>+K33+K52</f>
        <v>44177851315.82</v>
      </c>
      <c r="L54" s="71">
        <f>+L33+L52</f>
        <v>43010528067</v>
      </c>
      <c r="M54" s="38"/>
    </row>
    <row r="55" spans="1:13" ht="3.75" customHeight="1" thickBot="1" x14ac:dyDescent="0.25">
      <c r="A55" s="73"/>
      <c r="B55" s="74"/>
      <c r="C55" s="74"/>
      <c r="D55" s="74"/>
      <c r="E55" s="75"/>
      <c r="F55" s="74"/>
      <c r="G55" s="74"/>
      <c r="H55" s="74"/>
      <c r="I55" s="74"/>
      <c r="J55" s="74"/>
      <c r="K55" s="74"/>
      <c r="L55" s="74"/>
      <c r="M55" s="76"/>
    </row>
    <row r="58" spans="1:13" x14ac:dyDescent="0.2">
      <c r="K58" s="78"/>
    </row>
    <row r="59" spans="1:13" x14ac:dyDescent="0.2">
      <c r="E59"/>
      <c r="K59" s="79"/>
    </row>
    <row r="60" spans="1:13" ht="15" x14ac:dyDescent="0.25">
      <c r="A60" s="613" t="s">
        <v>67</v>
      </c>
      <c r="B60" s="613"/>
      <c r="C60" s="613"/>
      <c r="D60" s="613"/>
      <c r="E60" s="613"/>
      <c r="F60" s="613"/>
      <c r="G60" s="613"/>
      <c r="H60" s="613"/>
      <c r="I60" s="613"/>
      <c r="J60" s="613"/>
      <c r="K60" s="613"/>
      <c r="L60" s="613"/>
      <c r="M60" s="613"/>
    </row>
    <row r="61" spans="1:13" ht="15" x14ac:dyDescent="0.25">
      <c r="A61" s="613" t="s">
        <v>68</v>
      </c>
      <c r="B61" s="613"/>
      <c r="C61" s="613"/>
      <c r="D61" s="613"/>
      <c r="E61" s="613"/>
      <c r="F61" s="613"/>
      <c r="G61" s="613"/>
      <c r="H61" s="613"/>
      <c r="I61" s="613"/>
      <c r="J61" s="613"/>
      <c r="K61" s="613"/>
      <c r="L61" s="613"/>
      <c r="M61" s="613"/>
    </row>
  </sheetData>
  <mergeCells count="7">
    <mergeCell ref="A61:M61"/>
    <mergeCell ref="A3:M3"/>
    <mergeCell ref="A4:M4"/>
    <mergeCell ref="A5:M5"/>
    <mergeCell ref="A6:M6"/>
    <mergeCell ref="A7:M7"/>
    <mergeCell ref="A60:M60"/>
  </mergeCells>
  <printOptions horizontalCentered="1"/>
  <pageMargins left="3.937007874015748E-2" right="3.937007874015748E-2" top="0.15748031496062992" bottom="0.15748031496062992" header="0.31496062992125984" footer="0.31496062992125984"/>
  <pageSetup scale="70" fitToHeight="2"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8"/>
  <sheetViews>
    <sheetView workbookViewId="0">
      <selection activeCell="E19" sqref="E19"/>
    </sheetView>
  </sheetViews>
  <sheetFormatPr baseColWidth="10" defaultRowHeight="12.75" x14ac:dyDescent="0.2"/>
  <cols>
    <col min="1" max="1" width="27.85546875" style="365" customWidth="1"/>
    <col min="2" max="2" width="17.28515625" style="365" hidden="1" customWidth="1"/>
    <col min="3" max="3" width="11.7109375" style="365" customWidth="1"/>
    <col min="4" max="4" width="15.42578125" style="365" bestFit="1" customWidth="1"/>
    <col min="5" max="5" width="10.85546875" style="365" bestFit="1" customWidth="1"/>
    <col min="6" max="6" width="13.5703125" style="365" customWidth="1"/>
    <col min="7" max="7" width="9" style="365" customWidth="1"/>
    <col min="8" max="8" width="16.28515625" style="365" customWidth="1"/>
    <col min="9" max="9" width="16.42578125" style="365" bestFit="1" customWidth="1"/>
    <col min="10" max="11" width="15.140625" style="365" bestFit="1" customWidth="1"/>
    <col min="12" max="12" width="15.85546875" style="365" customWidth="1"/>
    <col min="13" max="16384" width="11.42578125" style="365"/>
  </cols>
  <sheetData>
    <row r="1" spans="1:12" ht="15.75" x14ac:dyDescent="0.2">
      <c r="A1" s="722" t="s">
        <v>9</v>
      </c>
      <c r="B1" s="723"/>
      <c r="C1" s="723"/>
      <c r="D1" s="723"/>
      <c r="E1" s="723"/>
      <c r="F1" s="723"/>
      <c r="G1" s="723"/>
      <c r="H1" s="723"/>
      <c r="I1" s="723"/>
      <c r="J1" s="723"/>
      <c r="K1" s="723"/>
      <c r="L1" s="724"/>
    </row>
    <row r="2" spans="1:12" ht="15" x14ac:dyDescent="0.2">
      <c r="A2" s="725" t="s">
        <v>455</v>
      </c>
      <c r="B2" s="726"/>
      <c r="C2" s="726"/>
      <c r="D2" s="726"/>
      <c r="E2" s="726"/>
      <c r="F2" s="726"/>
      <c r="G2" s="726"/>
      <c r="H2" s="726"/>
      <c r="I2" s="726"/>
      <c r="J2" s="726"/>
      <c r="K2" s="726"/>
      <c r="L2" s="727"/>
    </row>
    <row r="3" spans="1:12" x14ac:dyDescent="0.2">
      <c r="A3" s="728" t="s">
        <v>190</v>
      </c>
      <c r="B3" s="729"/>
      <c r="C3" s="729"/>
      <c r="D3" s="729"/>
      <c r="E3" s="729"/>
      <c r="F3" s="729"/>
      <c r="G3" s="729"/>
      <c r="H3" s="729"/>
      <c r="I3" s="729"/>
      <c r="J3" s="729"/>
      <c r="K3" s="729"/>
      <c r="L3" s="730"/>
    </row>
    <row r="4" spans="1:12" ht="13.5" thickBot="1" x14ac:dyDescent="0.25">
      <c r="A4" s="731"/>
      <c r="B4" s="732"/>
      <c r="C4" s="732"/>
      <c r="D4" s="732"/>
      <c r="E4" s="732"/>
      <c r="F4" s="732"/>
      <c r="G4" s="732"/>
      <c r="H4" s="732"/>
      <c r="I4" s="732"/>
      <c r="J4" s="732"/>
      <c r="K4" s="732"/>
      <c r="L4" s="733"/>
    </row>
    <row r="5" spans="1:12" ht="84.75" thickBot="1" x14ac:dyDescent="0.25">
      <c r="A5" s="460" t="s">
        <v>456</v>
      </c>
      <c r="B5" s="461" t="s">
        <v>457</v>
      </c>
      <c r="C5" s="461" t="s">
        <v>458</v>
      </c>
      <c r="D5" s="461" t="s">
        <v>459</v>
      </c>
      <c r="E5" s="461" t="s">
        <v>460</v>
      </c>
      <c r="F5" s="461" t="s">
        <v>461</v>
      </c>
      <c r="G5" s="461" t="s">
        <v>462</v>
      </c>
      <c r="H5" s="461" t="s">
        <v>463</v>
      </c>
      <c r="I5" s="461" t="s">
        <v>464</v>
      </c>
      <c r="J5" s="461" t="s">
        <v>465</v>
      </c>
      <c r="K5" s="461" t="s">
        <v>466</v>
      </c>
      <c r="L5" s="461" t="s">
        <v>467</v>
      </c>
    </row>
    <row r="6" spans="1:12" x14ac:dyDescent="0.2">
      <c r="A6" s="462"/>
      <c r="B6" s="463"/>
      <c r="C6" s="464"/>
      <c r="D6" s="464"/>
      <c r="E6" s="464"/>
      <c r="F6" s="464"/>
      <c r="G6" s="464"/>
      <c r="H6" s="464"/>
      <c r="I6" s="464"/>
      <c r="J6" s="464"/>
      <c r="K6" s="464"/>
      <c r="L6" s="464"/>
    </row>
    <row r="7" spans="1:12" ht="24" x14ac:dyDescent="0.2">
      <c r="A7" s="465" t="s">
        <v>468</v>
      </c>
      <c r="B7" s="466">
        <f>B8+B9+B10+B11</f>
        <v>0</v>
      </c>
      <c r="C7" s="463"/>
      <c r="D7" s="463"/>
      <c r="E7" s="463"/>
      <c r="F7" s="463"/>
      <c r="G7" s="463"/>
      <c r="H7" s="463"/>
      <c r="I7" s="463"/>
      <c r="J7" s="463"/>
      <c r="K7" s="463"/>
      <c r="L7" s="463"/>
    </row>
    <row r="8" spans="1:12" x14ac:dyDescent="0.2">
      <c r="A8" s="467" t="s">
        <v>469</v>
      </c>
      <c r="B8" s="468"/>
      <c r="C8" s="463"/>
      <c r="D8" s="463"/>
      <c r="E8" s="463"/>
      <c r="F8" s="463"/>
      <c r="G8" s="463"/>
      <c r="H8" s="463"/>
      <c r="I8" s="463"/>
      <c r="J8" s="463"/>
      <c r="K8" s="463"/>
      <c r="L8" s="463"/>
    </row>
    <row r="9" spans="1:12" x14ac:dyDescent="0.2">
      <c r="A9" s="467" t="s">
        <v>470</v>
      </c>
      <c r="B9" s="468"/>
      <c r="C9" s="463"/>
      <c r="D9" s="463"/>
      <c r="E9" s="463"/>
      <c r="F9" s="463"/>
      <c r="G9" s="463"/>
      <c r="H9" s="463"/>
      <c r="I9" s="463"/>
      <c r="J9" s="463"/>
      <c r="K9" s="463"/>
      <c r="L9" s="463"/>
    </row>
    <row r="10" spans="1:12" x14ac:dyDescent="0.2">
      <c r="A10" s="467" t="s">
        <v>471</v>
      </c>
      <c r="B10" s="468"/>
      <c r="C10" s="463"/>
      <c r="D10" s="463"/>
      <c r="E10" s="463"/>
      <c r="F10" s="463"/>
      <c r="G10" s="463"/>
      <c r="H10" s="463"/>
      <c r="I10" s="463"/>
      <c r="J10" s="463"/>
      <c r="K10" s="463"/>
      <c r="L10" s="463"/>
    </row>
    <row r="11" spans="1:12" x14ac:dyDescent="0.2">
      <c r="A11" s="467" t="s">
        <v>472</v>
      </c>
      <c r="B11" s="468"/>
      <c r="C11" s="463"/>
      <c r="D11" s="463"/>
      <c r="E11" s="463"/>
      <c r="F11" s="463"/>
      <c r="G11" s="463"/>
      <c r="H11" s="463"/>
      <c r="I11" s="463"/>
      <c r="J11" s="463"/>
      <c r="K11" s="463"/>
      <c r="L11" s="463"/>
    </row>
    <row r="12" spans="1:12" x14ac:dyDescent="0.2">
      <c r="A12" s="469"/>
      <c r="B12" s="470"/>
      <c r="C12" s="463"/>
      <c r="D12" s="463"/>
      <c r="E12" s="463"/>
      <c r="F12" s="463"/>
      <c r="G12" s="463"/>
      <c r="H12" s="463"/>
      <c r="I12" s="463"/>
      <c r="J12" s="463"/>
      <c r="K12" s="463"/>
      <c r="L12" s="463"/>
    </row>
    <row r="13" spans="1:12" ht="24" x14ac:dyDescent="0.2">
      <c r="A13" s="465" t="s">
        <v>473</v>
      </c>
      <c r="B13" s="466">
        <f>B14+B15+B16+B17</f>
        <v>0</v>
      </c>
      <c r="C13" s="463"/>
      <c r="D13" s="463"/>
      <c r="E13" s="463"/>
      <c r="F13" s="463"/>
      <c r="G13" s="463"/>
      <c r="H13" s="463"/>
      <c r="I13" s="463"/>
      <c r="J13" s="463"/>
      <c r="K13" s="463"/>
      <c r="L13" s="463"/>
    </row>
    <row r="14" spans="1:12" x14ac:dyDescent="0.2">
      <c r="A14" s="467" t="s">
        <v>474</v>
      </c>
      <c r="B14" s="468"/>
      <c r="C14" s="463"/>
      <c r="D14" s="463"/>
      <c r="E14" s="463"/>
      <c r="F14" s="463"/>
      <c r="G14" s="463"/>
      <c r="H14" s="463"/>
      <c r="I14" s="463"/>
      <c r="J14" s="463"/>
      <c r="K14" s="463"/>
      <c r="L14" s="463"/>
    </row>
    <row r="15" spans="1:12" x14ac:dyDescent="0.2">
      <c r="A15" s="467" t="s">
        <v>475</v>
      </c>
      <c r="B15" s="468"/>
      <c r="C15" s="463"/>
      <c r="D15" s="463"/>
      <c r="E15" s="463"/>
      <c r="F15" s="463"/>
      <c r="G15" s="463"/>
      <c r="H15" s="463"/>
      <c r="I15" s="463"/>
      <c r="J15" s="463"/>
      <c r="K15" s="463"/>
      <c r="L15" s="463"/>
    </row>
    <row r="16" spans="1:12" x14ac:dyDescent="0.2">
      <c r="A16" s="467" t="s">
        <v>476</v>
      </c>
      <c r="B16" s="468"/>
      <c r="C16" s="463"/>
      <c r="D16" s="463"/>
      <c r="E16" s="463"/>
      <c r="F16" s="463"/>
      <c r="G16" s="463"/>
      <c r="H16" s="463"/>
      <c r="I16" s="463"/>
      <c r="J16" s="463"/>
      <c r="K16" s="463"/>
      <c r="L16" s="463"/>
    </row>
    <row r="17" spans="1:12" x14ac:dyDescent="0.2">
      <c r="A17" s="467" t="s">
        <v>477</v>
      </c>
      <c r="B17" s="468"/>
      <c r="C17" s="463"/>
      <c r="D17" s="463"/>
      <c r="E17" s="463"/>
      <c r="F17" s="463"/>
      <c r="G17" s="463"/>
      <c r="H17" s="463"/>
      <c r="I17" s="463"/>
      <c r="J17" s="463"/>
      <c r="K17" s="463"/>
      <c r="L17" s="463"/>
    </row>
    <row r="18" spans="1:12" x14ac:dyDescent="0.2">
      <c r="A18" s="469"/>
      <c r="B18" s="470"/>
      <c r="C18" s="463"/>
      <c r="D18" s="463"/>
      <c r="E18" s="463"/>
      <c r="F18" s="463"/>
      <c r="G18" s="463"/>
      <c r="H18" s="463"/>
      <c r="I18" s="463"/>
      <c r="J18" s="463"/>
      <c r="K18" s="463"/>
      <c r="L18" s="463"/>
    </row>
    <row r="19" spans="1:12" ht="36" x14ac:dyDescent="0.2">
      <c r="A19" s="465" t="s">
        <v>478</v>
      </c>
      <c r="B19" s="466">
        <f>B7+B13</f>
        <v>0</v>
      </c>
      <c r="C19" s="463"/>
      <c r="D19" s="463"/>
      <c r="E19" s="463"/>
      <c r="F19" s="463"/>
      <c r="G19" s="463"/>
      <c r="H19" s="463"/>
      <c r="I19" s="463"/>
      <c r="J19" s="463"/>
      <c r="K19" s="463"/>
      <c r="L19" s="463"/>
    </row>
    <row r="20" spans="1:12" ht="13.5" thickBot="1" x14ac:dyDescent="0.25">
      <c r="A20" s="471"/>
      <c r="B20" s="472"/>
      <c r="C20" s="473"/>
      <c r="D20" s="473"/>
      <c r="E20" s="473"/>
      <c r="F20" s="473"/>
      <c r="G20" s="473"/>
      <c r="H20" s="473"/>
      <c r="I20" s="473"/>
      <c r="J20" s="473"/>
      <c r="K20" s="473"/>
      <c r="L20" s="473"/>
    </row>
    <row r="22" spans="1:12" ht="15" x14ac:dyDescent="0.25">
      <c r="A22" s="474" t="s">
        <v>479</v>
      </c>
    </row>
    <row r="25" spans="1:12" x14ac:dyDescent="0.2">
      <c r="D25"/>
      <c r="E25"/>
      <c r="F25"/>
      <c r="G25"/>
      <c r="H25"/>
    </row>
    <row r="26" spans="1:12" ht="15" x14ac:dyDescent="0.25">
      <c r="B26" s="475"/>
      <c r="C26" s="475"/>
      <c r="D26" s="475"/>
      <c r="E26" s="475"/>
      <c r="F26" s="475"/>
      <c r="G26" s="475"/>
      <c r="H26" s="475"/>
    </row>
    <row r="27" spans="1:12" ht="15" x14ac:dyDescent="0.25">
      <c r="A27" s="613" t="s">
        <v>67</v>
      </c>
      <c r="B27" s="613"/>
      <c r="C27" s="613"/>
      <c r="D27" s="613"/>
      <c r="E27" s="613"/>
      <c r="F27" s="613"/>
      <c r="G27" s="613"/>
      <c r="H27" s="613"/>
      <c r="I27" s="613"/>
      <c r="J27" s="613"/>
      <c r="K27" s="613"/>
      <c r="L27" s="613"/>
    </row>
    <row r="28" spans="1:12" ht="15" x14ac:dyDescent="0.25">
      <c r="A28" s="613" t="s">
        <v>68</v>
      </c>
      <c r="B28" s="613"/>
      <c r="C28" s="613"/>
      <c r="D28" s="613"/>
      <c r="E28" s="613"/>
      <c r="F28" s="613"/>
      <c r="G28" s="613"/>
      <c r="H28" s="613"/>
      <c r="I28" s="613"/>
      <c r="J28" s="613"/>
      <c r="K28" s="613"/>
      <c r="L28" s="613"/>
    </row>
  </sheetData>
  <mergeCells count="6">
    <mergeCell ref="A28:L28"/>
    <mergeCell ref="A1:L1"/>
    <mergeCell ref="A2:L2"/>
    <mergeCell ref="A3:L3"/>
    <mergeCell ref="A4:L4"/>
    <mergeCell ref="A27:L27"/>
  </mergeCells>
  <pageMargins left="0.7" right="0.7" top="0.75" bottom="0.75" header="0.3" footer="0.3"/>
  <pageSetup scale="74"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topLeftCell="A2" workbookViewId="0">
      <selection activeCell="E15" sqref="E15"/>
    </sheetView>
  </sheetViews>
  <sheetFormatPr baseColWidth="10" defaultColWidth="28.42578125" defaultRowHeight="12.75" x14ac:dyDescent="0.2"/>
  <cols>
    <col min="1" max="1" width="28.42578125" style="478"/>
    <col min="2" max="2" width="19.85546875" style="478" customWidth="1"/>
    <col min="3" max="3" width="22.140625" style="478" customWidth="1"/>
    <col min="4" max="4" width="21.140625" style="478" customWidth="1"/>
    <col min="5" max="16384" width="28.42578125" style="478"/>
  </cols>
  <sheetData>
    <row r="1" spans="1:4" s="477" customFormat="1" hidden="1" x14ac:dyDescent="0.2">
      <c r="A1" s="476" t="s">
        <v>0</v>
      </c>
      <c r="B1" s="476" t="s">
        <v>1</v>
      </c>
      <c r="D1" s="477" t="s">
        <v>5</v>
      </c>
    </row>
    <row r="2" spans="1:4" ht="18.75" x14ac:dyDescent="0.3">
      <c r="A2" s="665" t="s">
        <v>9</v>
      </c>
      <c r="B2" s="666"/>
      <c r="C2" s="666"/>
      <c r="D2" s="667"/>
    </row>
    <row r="3" spans="1:4" ht="23.25" customHeight="1" x14ac:dyDescent="0.25">
      <c r="A3" s="668" t="s">
        <v>480</v>
      </c>
      <c r="B3" s="669"/>
      <c r="C3" s="669"/>
      <c r="D3" s="670"/>
    </row>
    <row r="4" spans="1:4" ht="20.25" customHeight="1" x14ac:dyDescent="0.25">
      <c r="A4" s="668" t="s">
        <v>190</v>
      </c>
      <c r="B4" s="669"/>
      <c r="C4" s="669"/>
      <c r="D4" s="670"/>
    </row>
    <row r="5" spans="1:4" ht="18" customHeight="1" thickBot="1" x14ac:dyDescent="0.3">
      <c r="A5" s="741"/>
      <c r="B5" s="742"/>
      <c r="C5" s="742"/>
      <c r="D5" s="743"/>
    </row>
    <row r="6" spans="1:4" ht="15" x14ac:dyDescent="0.25">
      <c r="A6" s="479"/>
      <c r="B6" s="480"/>
      <c r="C6" s="480"/>
      <c r="D6" s="481"/>
    </row>
    <row r="7" spans="1:4" s="390" customFormat="1" ht="36.75" customHeight="1" x14ac:dyDescent="0.2">
      <c r="A7" s="738" t="s">
        <v>481</v>
      </c>
      <c r="B7" s="739"/>
      <c r="C7" s="739"/>
      <c r="D7" s="740"/>
    </row>
    <row r="8" spans="1:4" s="390" customFormat="1" x14ac:dyDescent="0.2">
      <c r="A8" s="486"/>
      <c r="B8" s="487"/>
      <c r="C8" s="487"/>
      <c r="D8" s="488"/>
    </row>
    <row r="9" spans="1:4" s="390" customFormat="1" ht="96" customHeight="1" x14ac:dyDescent="0.2">
      <c r="A9" s="738" t="s">
        <v>482</v>
      </c>
      <c r="B9" s="739"/>
      <c r="C9" s="739"/>
      <c r="D9" s="740"/>
    </row>
    <row r="10" spans="1:4" s="390" customFormat="1" x14ac:dyDescent="0.2">
      <c r="A10" s="486"/>
      <c r="B10" s="487"/>
      <c r="C10" s="487"/>
      <c r="D10" s="488"/>
    </row>
    <row r="11" spans="1:4" s="390" customFormat="1" ht="96" customHeight="1" x14ac:dyDescent="0.2">
      <c r="A11" s="738" t="s">
        <v>483</v>
      </c>
      <c r="B11" s="739"/>
      <c r="C11" s="739"/>
      <c r="D11" s="740"/>
    </row>
    <row r="12" spans="1:4" s="390" customFormat="1" x14ac:dyDescent="0.2">
      <c r="A12" s="486"/>
      <c r="B12" s="487"/>
      <c r="C12" s="487"/>
      <c r="D12" s="488"/>
    </row>
    <row r="13" spans="1:4" s="390" customFormat="1" ht="96" customHeight="1" x14ac:dyDescent="0.2">
      <c r="A13" s="738" t="s">
        <v>484</v>
      </c>
      <c r="B13" s="739"/>
      <c r="C13" s="739"/>
      <c r="D13" s="740"/>
    </row>
    <row r="14" spans="1:4" s="390" customFormat="1" x14ac:dyDescent="0.2">
      <c r="A14" s="486"/>
      <c r="B14" s="487"/>
      <c r="C14" s="487"/>
      <c r="D14" s="488"/>
    </row>
    <row r="15" spans="1:4" s="390" customFormat="1" ht="93.75" customHeight="1" x14ac:dyDescent="0.2">
      <c r="A15" s="738" t="s">
        <v>485</v>
      </c>
      <c r="B15" s="739"/>
      <c r="C15" s="739"/>
      <c r="D15" s="740"/>
    </row>
    <row r="16" spans="1:4" s="390" customFormat="1" x14ac:dyDescent="0.2">
      <c r="A16" s="486"/>
      <c r="B16" s="487"/>
      <c r="C16" s="487"/>
      <c r="D16" s="488"/>
    </row>
    <row r="17" spans="1:4" s="390" customFormat="1" ht="71.25" customHeight="1" x14ac:dyDescent="0.2">
      <c r="A17" s="738" t="s">
        <v>486</v>
      </c>
      <c r="B17" s="739"/>
      <c r="C17" s="739"/>
      <c r="D17" s="740"/>
    </row>
    <row r="18" spans="1:4" s="390" customFormat="1" x14ac:dyDescent="0.2">
      <c r="A18" s="486"/>
      <c r="B18" s="487"/>
      <c r="C18" s="487"/>
      <c r="D18" s="488"/>
    </row>
    <row r="19" spans="1:4" s="390" customFormat="1" ht="84.75" customHeight="1" x14ac:dyDescent="0.2">
      <c r="A19" s="738" t="s">
        <v>487</v>
      </c>
      <c r="B19" s="739"/>
      <c r="C19" s="739"/>
      <c r="D19" s="740"/>
    </row>
    <row r="20" spans="1:4" s="390" customFormat="1" x14ac:dyDescent="0.2">
      <c r="A20" s="486"/>
      <c r="B20" s="487"/>
      <c r="C20" s="487"/>
      <c r="D20" s="488"/>
    </row>
    <row r="21" spans="1:4" s="390" customFormat="1" ht="89.25" customHeight="1" x14ac:dyDescent="0.2">
      <c r="A21" s="738" t="s">
        <v>488</v>
      </c>
      <c r="B21" s="739"/>
      <c r="C21" s="739"/>
      <c r="D21" s="740"/>
    </row>
    <row r="22" spans="1:4" s="390" customFormat="1" x14ac:dyDescent="0.2">
      <c r="A22" s="738"/>
      <c r="B22" s="739"/>
      <c r="C22" s="739"/>
      <c r="D22" s="740"/>
    </row>
    <row r="23" spans="1:4" s="390" customFormat="1" ht="77.25" customHeight="1" x14ac:dyDescent="0.2">
      <c r="A23" s="738" t="s">
        <v>489</v>
      </c>
      <c r="B23" s="739"/>
      <c r="C23" s="739"/>
      <c r="D23" s="740"/>
    </row>
    <row r="24" spans="1:4" s="390" customFormat="1" x14ac:dyDescent="0.2">
      <c r="A24" s="738"/>
      <c r="B24" s="739"/>
      <c r="C24" s="739"/>
      <c r="D24" s="740"/>
    </row>
    <row r="25" spans="1:4" s="390" customFormat="1" ht="69.75" customHeight="1" x14ac:dyDescent="0.2">
      <c r="A25" s="738" t="s">
        <v>490</v>
      </c>
      <c r="B25" s="739"/>
      <c r="C25" s="739"/>
      <c r="D25" s="740"/>
    </row>
    <row r="26" spans="1:4" s="390" customFormat="1" x14ac:dyDescent="0.2">
      <c r="A26" s="738"/>
      <c r="B26" s="739"/>
      <c r="C26" s="739"/>
      <c r="D26" s="740"/>
    </row>
    <row r="27" spans="1:4" s="390" customFormat="1" ht="60.75" customHeight="1" x14ac:dyDescent="0.2">
      <c r="A27" s="738" t="s">
        <v>491</v>
      </c>
      <c r="B27" s="739"/>
      <c r="C27" s="739"/>
      <c r="D27" s="740"/>
    </row>
    <row r="28" spans="1:4" s="390" customFormat="1" ht="13.5" customHeight="1" x14ac:dyDescent="0.2">
      <c r="A28" s="738"/>
      <c r="B28" s="739"/>
      <c r="C28" s="739"/>
      <c r="D28" s="740"/>
    </row>
    <row r="29" spans="1:4" s="390" customFormat="1" ht="87" customHeight="1" x14ac:dyDescent="0.2">
      <c r="A29" s="738" t="s">
        <v>492</v>
      </c>
      <c r="B29" s="739"/>
      <c r="C29" s="739"/>
      <c r="D29" s="740"/>
    </row>
    <row r="30" spans="1:4" s="390" customFormat="1" ht="69" customHeight="1" x14ac:dyDescent="0.2">
      <c r="A30" s="738" t="s">
        <v>493</v>
      </c>
      <c r="B30" s="739"/>
      <c r="C30" s="739"/>
      <c r="D30" s="740"/>
    </row>
    <row r="31" spans="1:4" s="390" customFormat="1" x14ac:dyDescent="0.2">
      <c r="A31" s="738"/>
      <c r="B31" s="739"/>
      <c r="C31" s="739"/>
      <c r="D31" s="740"/>
    </row>
    <row r="32" spans="1:4" s="390" customFormat="1" ht="74.25" customHeight="1" x14ac:dyDescent="0.2">
      <c r="A32" s="738" t="s">
        <v>494</v>
      </c>
      <c r="B32" s="739"/>
      <c r="C32" s="739"/>
      <c r="D32" s="740"/>
    </row>
    <row r="33" spans="1:4" s="390" customFormat="1" x14ac:dyDescent="0.2">
      <c r="A33" s="738"/>
      <c r="B33" s="739"/>
      <c r="C33" s="739"/>
      <c r="D33" s="740"/>
    </row>
    <row r="34" spans="1:4" s="390" customFormat="1" ht="71.25" customHeight="1" x14ac:dyDescent="0.2">
      <c r="A34" s="738" t="s">
        <v>495</v>
      </c>
      <c r="B34" s="739"/>
      <c r="C34" s="739"/>
      <c r="D34" s="740"/>
    </row>
    <row r="35" spans="1:4" s="390" customFormat="1" x14ac:dyDescent="0.2">
      <c r="A35" s="738"/>
      <c r="B35" s="739"/>
      <c r="C35" s="739"/>
      <c r="D35" s="740"/>
    </row>
    <row r="36" spans="1:4" s="390" customFormat="1" ht="70.5" customHeight="1" x14ac:dyDescent="0.2">
      <c r="A36" s="738" t="s">
        <v>496</v>
      </c>
      <c r="B36" s="739"/>
      <c r="C36" s="739"/>
      <c r="D36" s="740"/>
    </row>
    <row r="37" spans="1:4" s="390" customFormat="1" x14ac:dyDescent="0.2">
      <c r="A37" s="738"/>
      <c r="B37" s="739"/>
      <c r="C37" s="739"/>
      <c r="D37" s="740"/>
    </row>
    <row r="38" spans="1:4" s="390" customFormat="1" ht="81" customHeight="1" x14ac:dyDescent="0.2">
      <c r="A38" s="738" t="s">
        <v>497</v>
      </c>
      <c r="B38" s="739"/>
      <c r="C38" s="739"/>
      <c r="D38" s="740"/>
    </row>
    <row r="39" spans="1:4" s="390" customFormat="1" x14ac:dyDescent="0.2">
      <c r="A39" s="738"/>
      <c r="B39" s="739"/>
      <c r="C39" s="739"/>
      <c r="D39" s="740"/>
    </row>
    <row r="40" spans="1:4" s="390" customFormat="1" ht="73.5" customHeight="1" x14ac:dyDescent="0.2">
      <c r="A40" s="738" t="s">
        <v>498</v>
      </c>
      <c r="B40" s="739"/>
      <c r="C40" s="739"/>
      <c r="D40" s="740"/>
    </row>
    <row r="41" spans="1:4" s="390" customFormat="1" ht="13.5" customHeight="1" x14ac:dyDescent="0.2">
      <c r="A41" s="738"/>
      <c r="B41" s="739"/>
      <c r="C41" s="739"/>
      <c r="D41" s="740"/>
    </row>
    <row r="42" spans="1:4" s="390" customFormat="1" ht="83.25" customHeight="1" x14ac:dyDescent="0.2">
      <c r="A42" s="738" t="s">
        <v>499</v>
      </c>
      <c r="B42" s="739"/>
      <c r="C42" s="739"/>
      <c r="D42" s="740"/>
    </row>
    <row r="43" spans="1:4" s="390" customFormat="1" x14ac:dyDescent="0.2">
      <c r="A43" s="738"/>
      <c r="B43" s="739"/>
      <c r="C43" s="739"/>
      <c r="D43" s="740"/>
    </row>
    <row r="44" spans="1:4" s="390" customFormat="1" ht="102" customHeight="1" x14ac:dyDescent="0.2">
      <c r="A44" s="738" t="s">
        <v>500</v>
      </c>
      <c r="B44" s="739"/>
      <c r="C44" s="739"/>
      <c r="D44" s="740"/>
    </row>
    <row r="45" spans="1:4" s="390" customFormat="1" x14ac:dyDescent="0.2">
      <c r="A45" s="738"/>
      <c r="B45" s="739"/>
      <c r="C45" s="739"/>
      <c r="D45" s="740"/>
    </row>
    <row r="46" spans="1:4" s="390" customFormat="1" ht="84.75" customHeight="1" x14ac:dyDescent="0.2">
      <c r="A46" s="738" t="s">
        <v>501</v>
      </c>
      <c r="B46" s="739"/>
      <c r="C46" s="739"/>
      <c r="D46" s="740"/>
    </row>
    <row r="47" spans="1:4" s="390" customFormat="1" x14ac:dyDescent="0.2">
      <c r="A47" s="738"/>
      <c r="B47" s="739"/>
      <c r="C47" s="739"/>
      <c r="D47" s="740"/>
    </row>
    <row r="48" spans="1:4" s="390" customFormat="1" ht="96.75" customHeight="1" x14ac:dyDescent="0.2">
      <c r="A48" s="738" t="s">
        <v>502</v>
      </c>
      <c r="B48" s="739"/>
      <c r="C48" s="739"/>
      <c r="D48" s="740"/>
    </row>
    <row r="49" spans="1:4" s="390" customFormat="1" x14ac:dyDescent="0.2">
      <c r="A49" s="738"/>
      <c r="B49" s="739"/>
      <c r="C49" s="739"/>
      <c r="D49" s="740"/>
    </row>
    <row r="50" spans="1:4" s="390" customFormat="1" x14ac:dyDescent="0.2">
      <c r="A50" s="738"/>
      <c r="B50" s="739"/>
      <c r="C50" s="739"/>
      <c r="D50" s="740"/>
    </row>
    <row r="51" spans="1:4" s="390" customFormat="1" ht="13.5" customHeight="1" x14ac:dyDescent="0.2">
      <c r="A51" s="738" t="s">
        <v>503</v>
      </c>
      <c r="B51" s="739"/>
      <c r="C51" s="739"/>
      <c r="D51" s="740"/>
    </row>
    <row r="52" spans="1:4" s="390" customFormat="1" x14ac:dyDescent="0.2">
      <c r="A52" s="738"/>
      <c r="B52" s="739"/>
      <c r="C52" s="739"/>
      <c r="D52" s="740"/>
    </row>
    <row r="53" spans="1:4" s="390" customFormat="1" ht="67.5" customHeight="1" x14ac:dyDescent="0.2">
      <c r="A53" s="738" t="s">
        <v>504</v>
      </c>
      <c r="B53" s="739"/>
      <c r="C53" s="739"/>
      <c r="D53" s="740"/>
    </row>
    <row r="54" spans="1:4" s="390" customFormat="1" x14ac:dyDescent="0.2">
      <c r="A54" s="738"/>
      <c r="B54" s="739"/>
      <c r="C54" s="739"/>
      <c r="D54" s="740"/>
    </row>
    <row r="55" spans="1:4" s="390" customFormat="1" ht="74.25" customHeight="1" x14ac:dyDescent="0.2">
      <c r="A55" s="738" t="s">
        <v>505</v>
      </c>
      <c r="B55" s="739"/>
      <c r="C55" s="739"/>
      <c r="D55" s="740"/>
    </row>
    <row r="56" spans="1:4" s="390" customFormat="1" ht="79.5" customHeight="1" x14ac:dyDescent="0.2">
      <c r="A56" s="738" t="s">
        <v>506</v>
      </c>
      <c r="B56" s="739"/>
      <c r="C56" s="739"/>
      <c r="D56" s="740"/>
    </row>
    <row r="57" spans="1:4" s="390" customFormat="1" x14ac:dyDescent="0.2">
      <c r="A57" s="738"/>
      <c r="B57" s="739"/>
      <c r="C57" s="739"/>
      <c r="D57" s="740"/>
    </row>
    <row r="58" spans="1:4" s="390" customFormat="1" ht="15.75" customHeight="1" x14ac:dyDescent="0.2">
      <c r="A58" s="738" t="s">
        <v>507</v>
      </c>
      <c r="B58" s="739"/>
      <c r="C58" s="739"/>
      <c r="D58" s="740"/>
    </row>
    <row r="59" spans="1:4" s="390" customFormat="1" ht="13.5" customHeight="1" x14ac:dyDescent="0.2">
      <c r="A59" s="738"/>
      <c r="B59" s="739"/>
      <c r="C59" s="739"/>
      <c r="D59" s="740"/>
    </row>
    <row r="60" spans="1:4" s="390" customFormat="1" ht="30.75" customHeight="1" x14ac:dyDescent="0.2">
      <c r="A60" s="738" t="s">
        <v>508</v>
      </c>
      <c r="B60" s="739"/>
      <c r="C60" s="739"/>
      <c r="D60" s="740"/>
    </row>
    <row r="61" spans="1:4" s="390" customFormat="1" x14ac:dyDescent="0.2">
      <c r="A61" s="738"/>
      <c r="B61" s="739"/>
      <c r="C61" s="739"/>
      <c r="D61" s="740"/>
    </row>
    <row r="62" spans="1:4" s="390" customFormat="1" ht="13.5" customHeight="1" x14ac:dyDescent="0.2">
      <c r="A62" s="738" t="s">
        <v>509</v>
      </c>
      <c r="B62" s="739"/>
      <c r="C62" s="739"/>
      <c r="D62" s="740"/>
    </row>
    <row r="63" spans="1:4" s="390" customFormat="1" x14ac:dyDescent="0.2">
      <c r="A63" s="738"/>
      <c r="B63" s="739"/>
      <c r="C63" s="739"/>
      <c r="D63" s="740"/>
    </row>
    <row r="64" spans="1:4" s="390" customFormat="1" ht="13.5" customHeight="1" x14ac:dyDescent="0.2">
      <c r="A64" s="738" t="s">
        <v>510</v>
      </c>
      <c r="B64" s="739"/>
      <c r="C64" s="739"/>
      <c r="D64" s="740"/>
    </row>
    <row r="65" spans="1:4" s="390" customFormat="1" ht="13.5" customHeight="1" x14ac:dyDescent="0.2">
      <c r="A65" s="489"/>
      <c r="B65" s="490"/>
      <c r="C65" s="490"/>
      <c r="D65" s="491"/>
    </row>
    <row r="66" spans="1:4" s="390" customFormat="1" ht="70.5" customHeight="1" x14ac:dyDescent="0.2">
      <c r="A66" s="734" t="s">
        <v>511</v>
      </c>
      <c r="B66" s="735"/>
      <c r="C66" s="735"/>
      <c r="D66" s="736"/>
    </row>
    <row r="67" spans="1:4" s="390" customFormat="1" ht="13.5" customHeight="1" x14ac:dyDescent="0.2">
      <c r="A67" s="489"/>
      <c r="B67" s="490"/>
      <c r="C67" s="490"/>
      <c r="D67" s="491"/>
    </row>
    <row r="68" spans="1:4" s="390" customFormat="1" ht="71.25" customHeight="1" x14ac:dyDescent="0.2">
      <c r="A68" s="734" t="s">
        <v>512</v>
      </c>
      <c r="B68" s="735"/>
      <c r="C68" s="735"/>
      <c r="D68" s="736"/>
    </row>
    <row r="69" spans="1:4" s="390" customFormat="1" ht="13.5" customHeight="1" x14ac:dyDescent="0.2">
      <c r="A69" s="489"/>
      <c r="B69" s="490"/>
      <c r="C69" s="490"/>
      <c r="D69" s="491"/>
    </row>
    <row r="70" spans="1:4" s="390" customFormat="1" ht="66.75" customHeight="1" x14ac:dyDescent="0.2">
      <c r="A70" s="734" t="s">
        <v>513</v>
      </c>
      <c r="B70" s="735"/>
      <c r="C70" s="735"/>
      <c r="D70" s="736"/>
    </row>
    <row r="71" spans="1:4" ht="13.5" thickBot="1" x14ac:dyDescent="0.25">
      <c r="A71" s="482"/>
      <c r="B71" s="483"/>
      <c r="C71" s="483"/>
      <c r="D71" s="484"/>
    </row>
    <row r="75" spans="1:4" x14ac:dyDescent="0.2">
      <c r="B75" s="154"/>
      <c r="C75" s="154"/>
      <c r="D75" s="485"/>
    </row>
    <row r="76" spans="1:4" x14ac:dyDescent="0.2">
      <c r="B76" s="154"/>
      <c r="D76" s="154"/>
    </row>
    <row r="77" spans="1:4" ht="15.75" x14ac:dyDescent="0.25">
      <c r="A77" s="737" t="s">
        <v>67</v>
      </c>
      <c r="B77" s="737"/>
      <c r="C77" s="737"/>
      <c r="D77" s="737"/>
    </row>
    <row r="78" spans="1:4" ht="15.75" x14ac:dyDescent="0.25">
      <c r="A78" s="737" t="s">
        <v>68</v>
      </c>
      <c r="B78" s="737"/>
      <c r="C78" s="737"/>
      <c r="D78" s="737"/>
    </row>
  </sheetData>
  <mergeCells count="60">
    <mergeCell ref="A21:D21"/>
    <mergeCell ref="A2:D2"/>
    <mergeCell ref="A3:D3"/>
    <mergeCell ref="A4:D4"/>
    <mergeCell ref="A5:D5"/>
    <mergeCell ref="A7:D7"/>
    <mergeCell ref="A9:D9"/>
    <mergeCell ref="A11:D11"/>
    <mergeCell ref="A13:D13"/>
    <mergeCell ref="A15:D15"/>
    <mergeCell ref="A17:D17"/>
    <mergeCell ref="A19:D19"/>
    <mergeCell ref="A28:D28"/>
    <mergeCell ref="A29:D29"/>
    <mergeCell ref="A22:D22"/>
    <mergeCell ref="A23:D23"/>
    <mergeCell ref="A24:D24"/>
    <mergeCell ref="A25:D25"/>
    <mergeCell ref="A26:D26"/>
    <mergeCell ref="A27:D27"/>
    <mergeCell ref="A40:D40"/>
    <mergeCell ref="A30:D30"/>
    <mergeCell ref="A31:D31"/>
    <mergeCell ref="A32:D32"/>
    <mergeCell ref="A33:D33"/>
    <mergeCell ref="A34:D34"/>
    <mergeCell ref="A35:D35"/>
    <mergeCell ref="A36:D36"/>
    <mergeCell ref="A37:D37"/>
    <mergeCell ref="A38:D38"/>
    <mergeCell ref="A39:D39"/>
    <mergeCell ref="A52:D52"/>
    <mergeCell ref="A41:D41"/>
    <mergeCell ref="A42:D42"/>
    <mergeCell ref="A43:D43"/>
    <mergeCell ref="A44:D44"/>
    <mergeCell ref="A45:D45"/>
    <mergeCell ref="A46:D46"/>
    <mergeCell ref="A47:D47"/>
    <mergeCell ref="A48:D48"/>
    <mergeCell ref="A49:D49"/>
    <mergeCell ref="A50:D50"/>
    <mergeCell ref="A51:D51"/>
    <mergeCell ref="A56:D56"/>
    <mergeCell ref="A57:D57"/>
    <mergeCell ref="A58:D58"/>
    <mergeCell ref="A59:D59"/>
    <mergeCell ref="A53:D53"/>
    <mergeCell ref="A54:D54"/>
    <mergeCell ref="A55:D55"/>
    <mergeCell ref="A68:D68"/>
    <mergeCell ref="A70:D70"/>
    <mergeCell ref="A77:D77"/>
    <mergeCell ref="A78:D78"/>
    <mergeCell ref="A60:D60"/>
    <mergeCell ref="A61:D61"/>
    <mergeCell ref="A62:D62"/>
    <mergeCell ref="A63:D63"/>
    <mergeCell ref="A64:D64"/>
    <mergeCell ref="A66:D66"/>
  </mergeCells>
  <pageMargins left="0.70866141732283472" right="0.70866141732283472" top="0.74803149606299213" bottom="0.74803149606299213" header="0.31496062992125984" footer="0.31496062992125984"/>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opLeftCell="A2" workbookViewId="0">
      <selection activeCell="D10" sqref="D10"/>
    </sheetView>
  </sheetViews>
  <sheetFormatPr baseColWidth="10" defaultRowHeight="12.75" x14ac:dyDescent="0.2"/>
  <cols>
    <col min="1" max="1" width="5.85546875" style="154" customWidth="1"/>
    <col min="2" max="2" width="43.42578125" style="154" customWidth="1"/>
    <col min="3" max="3" width="15.42578125" style="154" customWidth="1"/>
    <col min="4" max="5" width="15.140625" style="154" bestFit="1" customWidth="1"/>
    <col min="6" max="7" width="18.5703125" style="154" bestFit="1" customWidth="1"/>
    <col min="8" max="8" width="5.85546875" style="154" bestFit="1" customWidth="1"/>
    <col min="9" max="9" width="17.42578125" style="154" bestFit="1" customWidth="1"/>
    <col min="10" max="10" width="18.5703125" style="154" bestFit="1" customWidth="1"/>
    <col min="11" max="16384" width="11.42578125" style="154"/>
  </cols>
  <sheetData>
    <row r="1" spans="1:10" s="494" customFormat="1" hidden="1" x14ac:dyDescent="0.2">
      <c r="A1" s="492" t="s">
        <v>0</v>
      </c>
      <c r="B1" s="493"/>
      <c r="C1" s="492" t="s">
        <v>3</v>
      </c>
      <c r="E1" s="492" t="s">
        <v>1</v>
      </c>
      <c r="F1" s="494" t="s">
        <v>8</v>
      </c>
      <c r="G1" s="494" t="s">
        <v>5</v>
      </c>
      <c r="H1" s="494" t="s">
        <v>6</v>
      </c>
      <c r="I1" s="494" t="s">
        <v>7</v>
      </c>
      <c r="J1" s="494">
        <v>12</v>
      </c>
    </row>
    <row r="2" spans="1:10" ht="13.5" thickBot="1" x14ac:dyDescent="0.25"/>
    <row r="3" spans="1:10" ht="18.75" x14ac:dyDescent="0.3">
      <c r="A3" s="755" t="s">
        <v>9</v>
      </c>
      <c r="B3" s="756"/>
      <c r="C3" s="756"/>
      <c r="D3" s="756"/>
      <c r="E3" s="757"/>
      <c r="F3" s="495"/>
      <c r="G3" s="495"/>
      <c r="H3" s="495"/>
      <c r="I3" s="495"/>
      <c r="J3" s="495"/>
    </row>
    <row r="4" spans="1:10" ht="15.75" x14ac:dyDescent="0.25">
      <c r="A4" s="758" t="s">
        <v>514</v>
      </c>
      <c r="B4" s="759"/>
      <c r="C4" s="759"/>
      <c r="D4" s="759"/>
      <c r="E4" s="760"/>
      <c r="F4" s="495"/>
      <c r="G4" s="495"/>
      <c r="H4" s="495"/>
      <c r="I4" s="495"/>
      <c r="J4" s="495"/>
    </row>
    <row r="5" spans="1:10" x14ac:dyDescent="0.2">
      <c r="A5" s="761"/>
      <c r="B5" s="762"/>
      <c r="C5" s="762"/>
      <c r="D5" s="762"/>
      <c r="E5" s="763"/>
      <c r="F5" s="495"/>
      <c r="G5" s="495"/>
      <c r="H5" s="495"/>
      <c r="I5" s="495"/>
      <c r="J5" s="495"/>
    </row>
    <row r="6" spans="1:10" ht="15.75" x14ac:dyDescent="0.2">
      <c r="A6" s="764" t="s">
        <v>190</v>
      </c>
      <c r="B6" s="765"/>
      <c r="C6" s="765"/>
      <c r="D6" s="765"/>
      <c r="E6" s="766"/>
      <c r="F6" s="496"/>
      <c r="G6" s="496"/>
      <c r="H6" s="496"/>
      <c r="I6" s="496"/>
      <c r="J6" s="496"/>
    </row>
    <row r="7" spans="1:10" ht="13.5" thickBot="1" x14ac:dyDescent="0.25">
      <c r="A7" s="767"/>
      <c r="B7" s="768"/>
      <c r="C7" s="768"/>
      <c r="D7" s="768"/>
      <c r="E7" s="769"/>
      <c r="F7" s="495"/>
      <c r="G7" s="495"/>
      <c r="H7" s="495"/>
      <c r="I7" s="495"/>
      <c r="J7" s="495"/>
    </row>
    <row r="8" spans="1:10" ht="13.5" thickBot="1" x14ac:dyDescent="0.25">
      <c r="A8" s="770"/>
      <c r="B8" s="771"/>
      <c r="C8" s="771"/>
      <c r="D8" s="771"/>
      <c r="E8" s="772"/>
    </row>
    <row r="9" spans="1:10" ht="15.75" thickBot="1" x14ac:dyDescent="0.25">
      <c r="A9" s="751" t="s">
        <v>253</v>
      </c>
      <c r="B9" s="752"/>
      <c r="C9" s="497" t="s">
        <v>515</v>
      </c>
      <c r="D9" s="497" t="s">
        <v>516</v>
      </c>
      <c r="E9" s="498" t="s">
        <v>517</v>
      </c>
    </row>
    <row r="10" spans="1:10" ht="13.5" thickBot="1" x14ac:dyDescent="0.25">
      <c r="A10" s="499"/>
      <c r="B10" s="500"/>
      <c r="C10" s="501"/>
      <c r="D10" s="501"/>
      <c r="E10" s="502"/>
      <c r="G10" s="503"/>
    </row>
    <row r="11" spans="1:10" ht="14.25" thickBot="1" x14ac:dyDescent="0.25">
      <c r="A11" s="749" t="s">
        <v>253</v>
      </c>
      <c r="B11" s="750"/>
      <c r="C11" s="504" t="s">
        <v>515</v>
      </c>
      <c r="D11" s="504" t="s">
        <v>516</v>
      </c>
      <c r="E11" s="505" t="s">
        <v>518</v>
      </c>
      <c r="F11" s="506"/>
    </row>
    <row r="12" spans="1:10" x14ac:dyDescent="0.2">
      <c r="A12" s="507"/>
      <c r="B12" s="508"/>
      <c r="C12" s="509"/>
      <c r="D12" s="509"/>
      <c r="E12" s="510"/>
      <c r="F12" s="335"/>
    </row>
    <row r="13" spans="1:10" x14ac:dyDescent="0.2">
      <c r="A13" s="753" t="s">
        <v>519</v>
      </c>
      <c r="B13" s="754"/>
      <c r="C13" s="511">
        <f>+C14+C15</f>
        <v>51951879944</v>
      </c>
      <c r="D13" s="511">
        <f t="shared" ref="D13:E13" si="0">+D14+D15</f>
        <v>15044790777</v>
      </c>
      <c r="E13" s="511">
        <f t="shared" si="0"/>
        <v>15044790777</v>
      </c>
      <c r="F13" s="335"/>
    </row>
    <row r="14" spans="1:10" ht="13.5" x14ac:dyDescent="0.2">
      <c r="A14" s="512"/>
      <c r="B14" s="513" t="s">
        <v>520</v>
      </c>
      <c r="C14" s="514">
        <v>44765109078</v>
      </c>
      <c r="D14" s="514">
        <v>13183021181</v>
      </c>
      <c r="E14" s="515">
        <v>13183021181</v>
      </c>
    </row>
    <row r="15" spans="1:10" ht="13.5" x14ac:dyDescent="0.2">
      <c r="A15" s="512"/>
      <c r="B15" s="513" t="s">
        <v>521</v>
      </c>
      <c r="C15" s="514">
        <v>7186770866</v>
      </c>
      <c r="D15" s="514">
        <v>1861769596</v>
      </c>
      <c r="E15" s="515">
        <v>1861769596</v>
      </c>
    </row>
    <row r="16" spans="1:10" x14ac:dyDescent="0.2">
      <c r="A16" s="516"/>
      <c r="B16" s="517"/>
      <c r="C16" s="518" t="s">
        <v>522</v>
      </c>
      <c r="D16" s="518" t="s">
        <v>522</v>
      </c>
      <c r="E16" s="519" t="s">
        <v>522</v>
      </c>
    </row>
    <row r="17" spans="1:6" x14ac:dyDescent="0.2">
      <c r="A17" s="747" t="s">
        <v>523</v>
      </c>
      <c r="B17" s="748"/>
      <c r="C17" s="520">
        <f>+C18+C19</f>
        <v>53643850691</v>
      </c>
      <c r="D17" s="520">
        <f t="shared" ref="D17:E17" si="1">+D18+D19</f>
        <v>14524083354</v>
      </c>
      <c r="E17" s="520">
        <f t="shared" si="1"/>
        <v>13304502377</v>
      </c>
    </row>
    <row r="18" spans="1:6" ht="13.5" x14ac:dyDescent="0.2">
      <c r="A18" s="512"/>
      <c r="B18" s="513" t="s">
        <v>524</v>
      </c>
      <c r="C18" s="514">
        <v>46457079825</v>
      </c>
      <c r="D18" s="514">
        <v>12662313758</v>
      </c>
      <c r="E18" s="515">
        <v>11442732781</v>
      </c>
    </row>
    <row r="19" spans="1:6" ht="13.5" x14ac:dyDescent="0.2">
      <c r="A19" s="512"/>
      <c r="B19" s="513" t="s">
        <v>525</v>
      </c>
      <c r="C19" s="514">
        <v>7186770866</v>
      </c>
      <c r="D19" s="514">
        <v>1861769596</v>
      </c>
      <c r="E19" s="515">
        <v>1861769596</v>
      </c>
      <c r="F19" s="521"/>
    </row>
    <row r="20" spans="1:6" x14ac:dyDescent="0.2">
      <c r="A20" s="522"/>
      <c r="B20" s="523"/>
      <c r="C20" s="524" t="s">
        <v>522</v>
      </c>
      <c r="D20" s="524" t="s">
        <v>522</v>
      </c>
      <c r="E20" s="525" t="s">
        <v>522</v>
      </c>
    </row>
    <row r="21" spans="1:6" ht="13.5" thickBot="1" x14ac:dyDescent="0.25">
      <c r="A21" s="744" t="s">
        <v>526</v>
      </c>
      <c r="B21" s="745"/>
      <c r="C21" s="526">
        <f>+C13-C17</f>
        <v>-1691970747</v>
      </c>
      <c r="D21" s="526">
        <f t="shared" ref="D21:E21" si="2">+D13-D17</f>
        <v>520707423</v>
      </c>
      <c r="E21" s="526">
        <f t="shared" si="2"/>
        <v>1740288400</v>
      </c>
    </row>
    <row r="22" spans="1:6" ht="13.5" thickBot="1" x14ac:dyDescent="0.25">
      <c r="A22" s="527"/>
      <c r="B22" s="528"/>
      <c r="C22" s="528"/>
      <c r="D22" s="528"/>
      <c r="E22" s="529"/>
    </row>
    <row r="23" spans="1:6" ht="14.25" thickBot="1" x14ac:dyDescent="0.25">
      <c r="A23" s="749" t="s">
        <v>253</v>
      </c>
      <c r="B23" s="750"/>
      <c r="C23" s="504" t="s">
        <v>515</v>
      </c>
      <c r="D23" s="504" t="s">
        <v>516</v>
      </c>
      <c r="E23" s="505" t="s">
        <v>518</v>
      </c>
    </row>
    <row r="24" spans="1:6" x14ac:dyDescent="0.2">
      <c r="A24" s="530"/>
      <c r="B24" s="531"/>
      <c r="C24" s="532"/>
      <c r="D24" s="532"/>
      <c r="E24" s="533"/>
    </row>
    <row r="25" spans="1:6" ht="12.75" customHeight="1" x14ac:dyDescent="0.2">
      <c r="A25" s="747" t="s">
        <v>527</v>
      </c>
      <c r="B25" s="748"/>
      <c r="C25" s="514">
        <f>+C21</f>
        <v>-1691970747</v>
      </c>
      <c r="D25" s="514">
        <f>+D21</f>
        <v>520707423</v>
      </c>
      <c r="E25" s="515">
        <f>+E21</f>
        <v>1740288400</v>
      </c>
    </row>
    <row r="26" spans="1:6" x14ac:dyDescent="0.2">
      <c r="A26" s="516"/>
      <c r="B26" s="517"/>
      <c r="C26" s="520" t="s">
        <v>522</v>
      </c>
      <c r="D26" s="520" t="s">
        <v>522</v>
      </c>
      <c r="E26" s="534" t="s">
        <v>522</v>
      </c>
    </row>
    <row r="27" spans="1:6" x14ac:dyDescent="0.2">
      <c r="A27" s="747" t="s">
        <v>528</v>
      </c>
      <c r="B27" s="748"/>
      <c r="C27" s="514">
        <v>1385357205</v>
      </c>
      <c r="D27" s="514">
        <v>432974420</v>
      </c>
      <c r="E27" s="515">
        <v>432046420</v>
      </c>
    </row>
    <row r="28" spans="1:6" x14ac:dyDescent="0.2">
      <c r="A28" s="522"/>
      <c r="B28" s="523"/>
      <c r="C28" s="520" t="s">
        <v>522</v>
      </c>
      <c r="D28" s="520" t="s">
        <v>522</v>
      </c>
      <c r="E28" s="534" t="s">
        <v>522</v>
      </c>
    </row>
    <row r="29" spans="1:6" ht="13.5" thickBot="1" x14ac:dyDescent="0.25">
      <c r="A29" s="744" t="s">
        <v>529</v>
      </c>
      <c r="B29" s="745"/>
      <c r="C29" s="535">
        <f>+C25-C27</f>
        <v>-3077327952</v>
      </c>
      <c r="D29" s="535">
        <f>+D25-D27</f>
        <v>87733003</v>
      </c>
      <c r="E29" s="535">
        <f>+E25-E27</f>
        <v>1308241980</v>
      </c>
    </row>
    <row r="30" spans="1:6" ht="13.5" thickBot="1" x14ac:dyDescent="0.25">
      <c r="A30" s="527"/>
      <c r="B30" s="528"/>
      <c r="C30" s="528"/>
      <c r="D30" s="528"/>
      <c r="E30" s="529"/>
    </row>
    <row r="31" spans="1:6" ht="14.25" thickBot="1" x14ac:dyDescent="0.25">
      <c r="A31" s="749" t="s">
        <v>253</v>
      </c>
      <c r="B31" s="750"/>
      <c r="C31" s="504" t="s">
        <v>515</v>
      </c>
      <c r="D31" s="504" t="s">
        <v>516</v>
      </c>
      <c r="E31" s="505" t="s">
        <v>518</v>
      </c>
    </row>
    <row r="32" spans="1:6" x14ac:dyDescent="0.2">
      <c r="A32" s="530"/>
      <c r="B32" s="531"/>
      <c r="C32" s="536"/>
      <c r="D32" s="536"/>
      <c r="E32" s="537"/>
    </row>
    <row r="33" spans="1:10" ht="12.75" customHeight="1" x14ac:dyDescent="0.2">
      <c r="A33" s="747" t="s">
        <v>530</v>
      </c>
      <c r="B33" s="748"/>
      <c r="C33" s="514">
        <v>4500000000</v>
      </c>
      <c r="D33" s="514">
        <v>2016150842</v>
      </c>
      <c r="E33" s="515">
        <v>2016150842</v>
      </c>
    </row>
    <row r="34" spans="1:10" x14ac:dyDescent="0.2">
      <c r="A34" s="516"/>
      <c r="B34" s="517"/>
      <c r="C34" s="514" t="s">
        <v>522</v>
      </c>
      <c r="D34" s="514" t="s">
        <v>522</v>
      </c>
      <c r="E34" s="515" t="s">
        <v>522</v>
      </c>
    </row>
    <row r="35" spans="1:10" x14ac:dyDescent="0.2">
      <c r="A35" s="747" t="s">
        <v>531</v>
      </c>
      <c r="B35" s="748"/>
      <c r="C35" s="514">
        <v>1422672048</v>
      </c>
      <c r="D35" s="514">
        <v>2350216571</v>
      </c>
      <c r="E35" s="515">
        <v>2350216571</v>
      </c>
    </row>
    <row r="36" spans="1:10" x14ac:dyDescent="0.2">
      <c r="A36" s="522"/>
      <c r="B36" s="523"/>
      <c r="C36" s="520" t="s">
        <v>522</v>
      </c>
      <c r="D36" s="520" t="s">
        <v>522</v>
      </c>
      <c r="E36" s="534" t="s">
        <v>522</v>
      </c>
    </row>
    <row r="37" spans="1:10" ht="13.5" thickBot="1" x14ac:dyDescent="0.25">
      <c r="A37" s="744" t="s">
        <v>532</v>
      </c>
      <c r="B37" s="745"/>
      <c r="C37" s="535">
        <f>+C33-C35</f>
        <v>3077327952</v>
      </c>
      <c r="D37" s="535">
        <f t="shared" ref="D37:E37" si="3">+D33-D35</f>
        <v>-334065729</v>
      </c>
      <c r="E37" s="535">
        <f t="shared" si="3"/>
        <v>-334065729</v>
      </c>
    </row>
    <row r="38" spans="1:10" ht="13.5" thickBot="1" x14ac:dyDescent="0.25">
      <c r="A38" s="538"/>
      <c r="B38" s="539"/>
      <c r="C38" s="539"/>
      <c r="D38" s="539"/>
      <c r="E38" s="540"/>
    </row>
    <row r="43" spans="1:10" x14ac:dyDescent="0.2">
      <c r="A43" s="746" t="s">
        <v>67</v>
      </c>
      <c r="B43" s="746"/>
      <c r="C43" s="746"/>
      <c r="D43" s="746"/>
      <c r="E43" s="746"/>
      <c r="F43" s="541"/>
      <c r="G43" s="541"/>
      <c r="H43" s="541"/>
      <c r="I43" s="541"/>
      <c r="J43" s="541"/>
    </row>
    <row r="44" spans="1:10" x14ac:dyDescent="0.2">
      <c r="A44" s="746" t="s">
        <v>68</v>
      </c>
      <c r="B44" s="746"/>
      <c r="C44" s="746"/>
      <c r="D44" s="746"/>
      <c r="E44" s="746"/>
      <c r="F44" s="541"/>
      <c r="G44" s="541"/>
      <c r="H44" s="541"/>
      <c r="I44" s="541"/>
      <c r="J44" s="541"/>
    </row>
  </sheetData>
  <mergeCells count="21">
    <mergeCell ref="A23:B23"/>
    <mergeCell ref="A3:E3"/>
    <mergeCell ref="A4:E4"/>
    <mergeCell ref="A5:E5"/>
    <mergeCell ref="A6:E6"/>
    <mergeCell ref="A7:E7"/>
    <mergeCell ref="A8:E8"/>
    <mergeCell ref="A9:B9"/>
    <mergeCell ref="A11:B11"/>
    <mergeCell ref="A13:B13"/>
    <mergeCell ref="A17:B17"/>
    <mergeCell ref="A21:B21"/>
    <mergeCell ref="A37:B37"/>
    <mergeCell ref="A43:E43"/>
    <mergeCell ref="A44:E44"/>
    <mergeCell ref="A25:B25"/>
    <mergeCell ref="A27:B27"/>
    <mergeCell ref="A29:B29"/>
    <mergeCell ref="A31:B31"/>
    <mergeCell ref="A33:B33"/>
    <mergeCell ref="A35:B35"/>
  </mergeCells>
  <pageMargins left="0.7" right="0.7" top="0.75" bottom="0.75" header="0.3" footer="0.3"/>
  <pageSetup scale="9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opLeftCell="A3" workbookViewId="0">
      <selection activeCell="H12" sqref="H12"/>
    </sheetView>
  </sheetViews>
  <sheetFormatPr baseColWidth="10" defaultRowHeight="12.75" x14ac:dyDescent="0.2"/>
  <cols>
    <col min="1" max="2" width="5.85546875" style="548" customWidth="1"/>
    <col min="3" max="3" width="7.5703125" style="548" customWidth="1"/>
    <col min="4" max="4" width="46.28515625" style="548" customWidth="1"/>
    <col min="5" max="5" width="14.85546875" style="548" bestFit="1" customWidth="1"/>
    <col min="6" max="6" width="15.85546875" style="548" bestFit="1" customWidth="1"/>
    <col min="7" max="7" width="15.7109375" style="548" bestFit="1" customWidth="1"/>
    <col min="8" max="16384" width="11.42578125" style="548"/>
  </cols>
  <sheetData>
    <row r="1" spans="1:7" s="543" customFormat="1" ht="12" hidden="1" customHeight="1" x14ac:dyDescent="0.2">
      <c r="A1" s="542"/>
      <c r="D1" s="542"/>
      <c r="E1" s="544"/>
      <c r="F1" s="544"/>
    </row>
    <row r="2" spans="1:7" ht="15.75" hidden="1" customHeight="1" x14ac:dyDescent="0.2">
      <c r="A2" s="545"/>
      <c r="B2" s="546"/>
      <c r="C2" s="546"/>
      <c r="D2" s="545"/>
      <c r="E2" s="547"/>
      <c r="F2" s="547"/>
    </row>
    <row r="3" spans="1:7" x14ac:dyDescent="0.2">
      <c r="A3" s="780" t="s">
        <v>9</v>
      </c>
      <c r="B3" s="781"/>
      <c r="C3" s="781"/>
      <c r="D3" s="781"/>
      <c r="E3" s="781"/>
      <c r="F3" s="782"/>
    </row>
    <row r="4" spans="1:7" x14ac:dyDescent="0.2">
      <c r="A4" s="783" t="s">
        <v>533</v>
      </c>
      <c r="B4" s="784"/>
      <c r="C4" s="784"/>
      <c r="D4" s="784"/>
      <c r="E4" s="784"/>
      <c r="F4" s="785"/>
    </row>
    <row r="5" spans="1:7" x14ac:dyDescent="0.2">
      <c r="A5" s="783" t="s">
        <v>190</v>
      </c>
      <c r="B5" s="784"/>
      <c r="C5" s="784"/>
      <c r="D5" s="784"/>
      <c r="E5" s="784"/>
      <c r="F5" s="785"/>
    </row>
    <row r="6" spans="1:7" ht="15.75" customHeight="1" thickBot="1" x14ac:dyDescent="0.25">
      <c r="A6" s="786"/>
      <c r="B6" s="787"/>
      <c r="C6" s="787"/>
      <c r="D6" s="787"/>
      <c r="E6" s="787"/>
      <c r="F6" s="788"/>
    </row>
    <row r="7" spans="1:7" x14ac:dyDescent="0.2">
      <c r="A7" s="549"/>
      <c r="B7" s="550"/>
      <c r="C7" s="550"/>
      <c r="D7" s="551"/>
      <c r="E7" s="552"/>
      <c r="F7" s="553"/>
    </row>
    <row r="8" spans="1:7" x14ac:dyDescent="0.2">
      <c r="A8" s="554" t="s">
        <v>534</v>
      </c>
      <c r="B8" s="555"/>
      <c r="C8" s="555"/>
      <c r="D8" s="556"/>
      <c r="E8" s="557"/>
      <c r="F8" s="558">
        <v>17060941619</v>
      </c>
      <c r="G8" s="559"/>
    </row>
    <row r="9" spans="1:7" x14ac:dyDescent="0.2">
      <c r="A9" s="560"/>
      <c r="B9" s="561"/>
      <c r="C9" s="561"/>
      <c r="D9" s="561"/>
      <c r="E9" s="562"/>
      <c r="F9" s="563"/>
    </row>
    <row r="10" spans="1:7" x14ac:dyDescent="0.2">
      <c r="A10" s="564" t="s">
        <v>535</v>
      </c>
      <c r="B10" s="565"/>
      <c r="C10" s="565"/>
      <c r="D10" s="565"/>
      <c r="E10" s="566"/>
      <c r="F10" s="567">
        <v>0</v>
      </c>
    </row>
    <row r="11" spans="1:7" x14ac:dyDescent="0.2">
      <c r="A11" s="568"/>
      <c r="B11" s="569" t="s">
        <v>536</v>
      </c>
      <c r="C11" s="569"/>
      <c r="D11" s="569"/>
      <c r="E11" s="570"/>
      <c r="F11" s="789"/>
    </row>
    <row r="12" spans="1:7" x14ac:dyDescent="0.2">
      <c r="A12" s="568"/>
      <c r="B12" s="569" t="s">
        <v>537</v>
      </c>
      <c r="C12" s="569"/>
      <c r="D12" s="569"/>
      <c r="E12" s="571"/>
      <c r="F12" s="790"/>
    </row>
    <row r="13" spans="1:7" x14ac:dyDescent="0.2">
      <c r="A13" s="568"/>
      <c r="B13" s="569" t="s">
        <v>538</v>
      </c>
      <c r="C13" s="569"/>
      <c r="D13" s="569"/>
      <c r="E13" s="572"/>
      <c r="F13" s="790"/>
    </row>
    <row r="14" spans="1:7" x14ac:dyDescent="0.2">
      <c r="A14" s="568"/>
      <c r="B14" s="569" t="s">
        <v>539</v>
      </c>
      <c r="C14" s="569"/>
      <c r="D14" s="569"/>
      <c r="E14" s="573">
        <v>0</v>
      </c>
      <c r="F14" s="790"/>
    </row>
    <row r="15" spans="1:7" x14ac:dyDescent="0.2">
      <c r="A15" s="568" t="s">
        <v>540</v>
      </c>
      <c r="B15" s="569"/>
      <c r="C15" s="569"/>
      <c r="D15" s="569"/>
      <c r="E15" s="571"/>
      <c r="F15" s="791"/>
    </row>
    <row r="16" spans="1:7" x14ac:dyDescent="0.2">
      <c r="A16" s="560"/>
      <c r="B16" s="561"/>
      <c r="C16" s="561"/>
      <c r="D16" s="561"/>
      <c r="E16" s="562"/>
      <c r="F16" s="563"/>
    </row>
    <row r="17" spans="1:6" x14ac:dyDescent="0.2">
      <c r="A17" s="564" t="s">
        <v>541</v>
      </c>
      <c r="B17" s="565"/>
      <c r="C17" s="565"/>
      <c r="D17" s="565"/>
      <c r="E17" s="562"/>
      <c r="F17" s="567">
        <v>2016150842</v>
      </c>
    </row>
    <row r="18" spans="1:6" x14ac:dyDescent="0.2">
      <c r="A18" s="568"/>
      <c r="B18" s="569" t="s">
        <v>542</v>
      </c>
      <c r="C18" s="569"/>
      <c r="D18" s="569"/>
      <c r="E18" s="574">
        <v>0</v>
      </c>
      <c r="F18" s="792"/>
    </row>
    <row r="19" spans="1:6" x14ac:dyDescent="0.2">
      <c r="A19" s="575"/>
      <c r="B19" s="576" t="s">
        <v>543</v>
      </c>
      <c r="C19" s="576"/>
      <c r="D19" s="576"/>
      <c r="E19" s="572"/>
      <c r="F19" s="793"/>
    </row>
    <row r="20" spans="1:6" x14ac:dyDescent="0.2">
      <c r="A20" s="568"/>
      <c r="B20" s="569" t="s">
        <v>544</v>
      </c>
      <c r="C20" s="569"/>
      <c r="D20" s="569"/>
      <c r="E20" s="573">
        <v>2016150842</v>
      </c>
      <c r="F20" s="793"/>
    </row>
    <row r="21" spans="1:6" x14ac:dyDescent="0.2">
      <c r="A21" s="575" t="s">
        <v>545</v>
      </c>
      <c r="B21" s="576"/>
      <c r="C21" s="576"/>
      <c r="D21" s="576"/>
      <c r="E21" s="577"/>
      <c r="F21" s="794"/>
    </row>
    <row r="22" spans="1:6" x14ac:dyDescent="0.2">
      <c r="A22" s="560"/>
      <c r="B22" s="561"/>
      <c r="C22" s="561"/>
      <c r="D22" s="561"/>
      <c r="E22" s="578"/>
      <c r="F22" s="563"/>
    </row>
    <row r="23" spans="1:6" ht="13.5" thickBot="1" x14ac:dyDescent="0.25">
      <c r="A23" s="579" t="s">
        <v>546</v>
      </c>
      <c r="B23" s="580"/>
      <c r="C23" s="580"/>
      <c r="D23" s="580"/>
      <c r="E23" s="581"/>
      <c r="F23" s="582">
        <v>15044790777</v>
      </c>
    </row>
    <row r="24" spans="1:6" ht="13.5" thickBot="1" x14ac:dyDescent="0.25">
      <c r="A24" s="583"/>
      <c r="B24" s="583"/>
      <c r="C24" s="583"/>
      <c r="D24" s="583"/>
      <c r="E24" s="583"/>
      <c r="F24" s="583"/>
    </row>
    <row r="25" spans="1:6" ht="18.75" x14ac:dyDescent="0.3">
      <c r="A25" s="773" t="s">
        <v>9</v>
      </c>
      <c r="B25" s="774"/>
      <c r="C25" s="774"/>
      <c r="D25" s="774"/>
      <c r="E25" s="774"/>
      <c r="F25" s="775"/>
    </row>
    <row r="26" spans="1:6" ht="15" x14ac:dyDescent="0.25">
      <c r="A26" s="776" t="s">
        <v>547</v>
      </c>
      <c r="B26" s="777"/>
      <c r="C26" s="777"/>
      <c r="D26" s="777"/>
      <c r="E26" s="777"/>
      <c r="F26" s="778"/>
    </row>
    <row r="27" spans="1:6" ht="15" x14ac:dyDescent="0.25">
      <c r="A27" s="776" t="s">
        <v>190</v>
      </c>
      <c r="B27" s="777"/>
      <c r="C27" s="777"/>
      <c r="D27" s="777"/>
      <c r="E27" s="777"/>
      <c r="F27" s="778"/>
    </row>
    <row r="28" spans="1:6" ht="15.75" thickBot="1" x14ac:dyDescent="0.3">
      <c r="A28" s="584"/>
      <c r="B28" s="585"/>
      <c r="C28" s="585"/>
      <c r="D28" s="585"/>
      <c r="E28" s="586"/>
      <c r="F28" s="587"/>
    </row>
    <row r="29" spans="1:6" x14ac:dyDescent="0.2">
      <c r="A29" s="588" t="s">
        <v>548</v>
      </c>
      <c r="B29" s="589"/>
      <c r="C29" s="589"/>
      <c r="D29" s="589"/>
      <c r="E29" s="590"/>
      <c r="F29" s="591">
        <v>17307274345</v>
      </c>
    </row>
    <row r="30" spans="1:6" x14ac:dyDescent="0.2">
      <c r="A30" s="592"/>
      <c r="B30" s="593"/>
      <c r="C30" s="594"/>
      <c r="D30" s="594"/>
      <c r="E30" s="595"/>
      <c r="F30" s="596"/>
    </row>
    <row r="31" spans="1:6" x14ac:dyDescent="0.2">
      <c r="A31" s="592" t="s">
        <v>549</v>
      </c>
      <c r="B31" s="593"/>
      <c r="C31" s="593"/>
      <c r="D31" s="593"/>
      <c r="E31" s="597"/>
      <c r="F31" s="591">
        <v>4437825191</v>
      </c>
    </row>
    <row r="32" spans="1:6" x14ac:dyDescent="0.2">
      <c r="A32" s="598"/>
      <c r="B32" s="599" t="s">
        <v>550</v>
      </c>
      <c r="C32" s="599"/>
      <c r="D32" s="599"/>
      <c r="E32" s="600">
        <v>711041</v>
      </c>
      <c r="F32" s="601"/>
    </row>
    <row r="33" spans="1:6" x14ac:dyDescent="0.2">
      <c r="A33" s="598"/>
      <c r="B33" s="599" t="s">
        <v>551</v>
      </c>
      <c r="C33" s="599"/>
      <c r="D33" s="599"/>
      <c r="E33" s="600">
        <v>342200</v>
      </c>
      <c r="F33" s="602"/>
    </row>
    <row r="34" spans="1:6" x14ac:dyDescent="0.2">
      <c r="A34" s="598"/>
      <c r="B34" s="599" t="s">
        <v>552</v>
      </c>
      <c r="C34" s="599"/>
      <c r="D34" s="599"/>
      <c r="E34" s="600">
        <v>107751</v>
      </c>
      <c r="F34" s="602"/>
    </row>
    <row r="35" spans="1:6" x14ac:dyDescent="0.2">
      <c r="A35" s="598"/>
      <c r="B35" s="599" t="s">
        <v>553</v>
      </c>
      <c r="C35" s="599"/>
      <c r="D35" s="599"/>
      <c r="E35" s="600">
        <v>0</v>
      </c>
      <c r="F35" s="602"/>
    </row>
    <row r="36" spans="1:6" x14ac:dyDescent="0.2">
      <c r="A36" s="598"/>
      <c r="B36" s="599" t="s">
        <v>554</v>
      </c>
      <c r="C36" s="599"/>
      <c r="D36" s="599"/>
      <c r="E36" s="600">
        <v>0</v>
      </c>
      <c r="F36" s="602"/>
    </row>
    <row r="37" spans="1:6" x14ac:dyDescent="0.2">
      <c r="A37" s="598"/>
      <c r="B37" s="599" t="s">
        <v>555</v>
      </c>
      <c r="C37" s="599"/>
      <c r="D37" s="599"/>
      <c r="E37" s="600">
        <v>5273164</v>
      </c>
      <c r="F37" s="602"/>
    </row>
    <row r="38" spans="1:6" x14ac:dyDescent="0.2">
      <c r="A38" s="598"/>
      <c r="B38" s="599" t="s">
        <v>556</v>
      </c>
      <c r="C38" s="599"/>
      <c r="D38" s="599"/>
      <c r="E38" s="600">
        <v>0</v>
      </c>
      <c r="F38" s="602"/>
    </row>
    <row r="39" spans="1:6" x14ac:dyDescent="0.2">
      <c r="A39" s="598"/>
      <c r="B39" s="599" t="s">
        <v>557</v>
      </c>
      <c r="C39" s="599"/>
      <c r="D39" s="599"/>
      <c r="E39" s="600">
        <v>0</v>
      </c>
      <c r="F39" s="602"/>
    </row>
    <row r="40" spans="1:6" x14ac:dyDescent="0.2">
      <c r="A40" s="598"/>
      <c r="B40" s="599" t="s">
        <v>558</v>
      </c>
      <c r="C40" s="599"/>
      <c r="D40" s="599"/>
      <c r="E40" s="600">
        <v>6043487</v>
      </c>
      <c r="F40" s="602"/>
    </row>
    <row r="41" spans="1:6" x14ac:dyDescent="0.2">
      <c r="A41" s="598"/>
      <c r="B41" s="599" t="s">
        <v>559</v>
      </c>
      <c r="C41" s="599"/>
      <c r="D41" s="599"/>
      <c r="E41" s="600">
        <v>255379208</v>
      </c>
      <c r="F41" s="602"/>
    </row>
    <row r="42" spans="1:6" x14ac:dyDescent="0.2">
      <c r="A42" s="598"/>
      <c r="B42" s="599" t="s">
        <v>560</v>
      </c>
      <c r="C42" s="599"/>
      <c r="D42" s="599"/>
      <c r="E42" s="600">
        <v>126277094</v>
      </c>
      <c r="F42" s="602"/>
    </row>
    <row r="43" spans="1:6" x14ac:dyDescent="0.2">
      <c r="A43" s="598"/>
      <c r="B43" s="599" t="s">
        <v>561</v>
      </c>
      <c r="C43" s="599"/>
      <c r="D43" s="599"/>
      <c r="E43" s="600">
        <v>0</v>
      </c>
      <c r="F43" s="602"/>
    </row>
    <row r="44" spans="1:6" x14ac:dyDescent="0.2">
      <c r="A44" s="598"/>
      <c r="B44" s="599" t="s">
        <v>562</v>
      </c>
      <c r="C44" s="599"/>
      <c r="D44" s="599"/>
      <c r="E44" s="600">
        <v>0</v>
      </c>
      <c r="F44" s="602"/>
    </row>
    <row r="45" spans="1:6" x14ac:dyDescent="0.2">
      <c r="A45" s="598"/>
      <c r="B45" s="599" t="s">
        <v>563</v>
      </c>
      <c r="C45" s="599"/>
      <c r="D45" s="599"/>
      <c r="E45" s="600">
        <v>0</v>
      </c>
      <c r="F45" s="602"/>
    </row>
    <row r="46" spans="1:6" x14ac:dyDescent="0.2">
      <c r="A46" s="598"/>
      <c r="B46" s="599" t="s">
        <v>564</v>
      </c>
      <c r="C46" s="599"/>
      <c r="D46" s="599"/>
      <c r="E46" s="600">
        <v>0</v>
      </c>
      <c r="F46" s="602"/>
    </row>
    <row r="47" spans="1:6" x14ac:dyDescent="0.2">
      <c r="A47" s="598"/>
      <c r="B47" s="599" t="s">
        <v>565</v>
      </c>
      <c r="C47" s="599"/>
      <c r="D47" s="599"/>
      <c r="E47" s="600">
        <v>0</v>
      </c>
      <c r="F47" s="602"/>
    </row>
    <row r="48" spans="1:6" x14ac:dyDescent="0.2">
      <c r="A48" s="598"/>
      <c r="B48" s="599" t="s">
        <v>566</v>
      </c>
      <c r="C48" s="599"/>
      <c r="D48" s="599"/>
      <c r="E48" s="600">
        <v>2350216571</v>
      </c>
      <c r="F48" s="602"/>
    </row>
    <row r="49" spans="1:7" x14ac:dyDescent="0.2">
      <c r="A49" s="598"/>
      <c r="B49" s="599" t="s">
        <v>567</v>
      </c>
      <c r="C49" s="599"/>
      <c r="D49" s="599"/>
      <c r="E49" s="600">
        <v>1693474675</v>
      </c>
      <c r="F49" s="602"/>
    </row>
    <row r="50" spans="1:7" x14ac:dyDescent="0.2">
      <c r="A50" s="598" t="s">
        <v>568</v>
      </c>
      <c r="B50" s="599"/>
      <c r="C50" s="599"/>
      <c r="D50" s="599"/>
      <c r="E50" s="600"/>
      <c r="F50" s="603"/>
    </row>
    <row r="51" spans="1:7" x14ac:dyDescent="0.2">
      <c r="A51" s="592"/>
      <c r="B51" s="593"/>
      <c r="C51" s="594"/>
      <c r="D51" s="594"/>
      <c r="E51" s="595"/>
      <c r="F51" s="596"/>
    </row>
    <row r="52" spans="1:7" x14ac:dyDescent="0.2">
      <c r="A52" s="592" t="s">
        <v>569</v>
      </c>
      <c r="B52" s="593"/>
      <c r="C52" s="593"/>
      <c r="D52" s="593"/>
      <c r="E52" s="597"/>
      <c r="F52" s="604">
        <v>108817791</v>
      </c>
    </row>
    <row r="53" spans="1:7" x14ac:dyDescent="0.2">
      <c r="A53" s="598"/>
      <c r="B53" s="599" t="s">
        <v>570</v>
      </c>
      <c r="C53" s="599"/>
      <c r="D53" s="599"/>
      <c r="E53" s="600">
        <v>108817791</v>
      </c>
      <c r="F53" s="601"/>
    </row>
    <row r="54" spans="1:7" x14ac:dyDescent="0.2">
      <c r="A54" s="598"/>
      <c r="B54" s="599" t="s">
        <v>571</v>
      </c>
      <c r="C54" s="599"/>
      <c r="D54" s="599"/>
      <c r="E54" s="600">
        <v>0</v>
      </c>
      <c r="F54" s="602"/>
    </row>
    <row r="55" spans="1:7" x14ac:dyDescent="0.2">
      <c r="A55" s="598"/>
      <c r="B55" s="599" t="s">
        <v>572</v>
      </c>
      <c r="C55" s="599"/>
      <c r="D55" s="599"/>
      <c r="E55" s="600">
        <v>0</v>
      </c>
      <c r="F55" s="602"/>
    </row>
    <row r="56" spans="1:7" x14ac:dyDescent="0.2">
      <c r="A56" s="598"/>
      <c r="B56" s="599" t="s">
        <v>573</v>
      </c>
      <c r="C56" s="599"/>
      <c r="D56" s="599"/>
      <c r="E56" s="600">
        <v>0</v>
      </c>
      <c r="F56" s="602"/>
    </row>
    <row r="57" spans="1:7" x14ac:dyDescent="0.2">
      <c r="A57" s="598"/>
      <c r="B57" s="599" t="s">
        <v>574</v>
      </c>
      <c r="C57" s="599"/>
      <c r="D57" s="599"/>
      <c r="E57" s="600">
        <v>0</v>
      </c>
      <c r="F57" s="602"/>
    </row>
    <row r="58" spans="1:7" x14ac:dyDescent="0.2">
      <c r="A58" s="598"/>
      <c r="B58" s="599" t="s">
        <v>575</v>
      </c>
      <c r="C58" s="599"/>
      <c r="D58" s="599"/>
      <c r="E58" s="600"/>
      <c r="F58" s="602"/>
    </row>
    <row r="59" spans="1:7" x14ac:dyDescent="0.2">
      <c r="A59" s="598" t="s">
        <v>576</v>
      </c>
      <c r="B59" s="599"/>
      <c r="C59" s="599"/>
      <c r="D59" s="599"/>
      <c r="E59" s="600">
        <v>0</v>
      </c>
      <c r="F59" s="603"/>
    </row>
    <row r="60" spans="1:7" x14ac:dyDescent="0.2">
      <c r="A60" s="588"/>
      <c r="B60" s="605"/>
      <c r="C60" s="605"/>
      <c r="D60" s="605"/>
      <c r="E60" s="595"/>
      <c r="F60" s="596"/>
    </row>
    <row r="61" spans="1:7" ht="13.5" thickBot="1" x14ac:dyDescent="0.25">
      <c r="A61" s="606" t="s">
        <v>577</v>
      </c>
      <c r="B61" s="607"/>
      <c r="C61" s="607"/>
      <c r="D61" s="607"/>
      <c r="E61" s="608"/>
      <c r="F61" s="609">
        <v>12978266945</v>
      </c>
      <c r="G61" s="610"/>
    </row>
    <row r="62" spans="1:7" x14ac:dyDescent="0.2">
      <c r="A62" s="583"/>
      <c r="B62" s="583"/>
      <c r="C62" s="583"/>
      <c r="D62" s="583"/>
      <c r="E62" s="583"/>
      <c r="F62" s="583"/>
    </row>
    <row r="63" spans="1:7" x14ac:dyDescent="0.2">
      <c r="A63" s="611"/>
      <c r="B63" s="611"/>
      <c r="C63" s="611"/>
      <c r="D63" s="611"/>
      <c r="E63" s="611"/>
      <c r="F63" s="611"/>
    </row>
    <row r="64" spans="1:7" x14ac:dyDescent="0.2">
      <c r="C64" s="612"/>
      <c r="F64" s="612"/>
    </row>
    <row r="65" spans="1:6" x14ac:dyDescent="0.2">
      <c r="A65" s="779" t="s">
        <v>67</v>
      </c>
      <c r="B65" s="779"/>
      <c r="C65" s="779"/>
      <c r="D65" s="779"/>
      <c r="E65" s="779"/>
      <c r="F65" s="779"/>
    </row>
    <row r="66" spans="1:6" x14ac:dyDescent="0.2">
      <c r="A66" s="779" t="s">
        <v>68</v>
      </c>
      <c r="B66" s="779"/>
      <c r="C66" s="779"/>
      <c r="D66" s="779"/>
      <c r="E66" s="779"/>
      <c r="F66" s="779"/>
    </row>
  </sheetData>
  <mergeCells count="11">
    <mergeCell ref="F18:F21"/>
    <mergeCell ref="A3:F3"/>
    <mergeCell ref="A4:F4"/>
    <mergeCell ref="A5:F5"/>
    <mergeCell ref="A6:F6"/>
    <mergeCell ref="F11:F15"/>
    <mergeCell ref="A25:F25"/>
    <mergeCell ref="A26:F26"/>
    <mergeCell ref="A27:F27"/>
    <mergeCell ref="A65:F65"/>
    <mergeCell ref="A66:F66"/>
  </mergeCells>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workbookViewId="0">
      <selection activeCell="A19" sqref="A19"/>
    </sheetView>
  </sheetViews>
  <sheetFormatPr baseColWidth="10" defaultRowHeight="10.5" x14ac:dyDescent="0.15"/>
  <cols>
    <col min="1" max="1" width="51.7109375" style="83" customWidth="1"/>
    <col min="2" max="3" width="15" style="143" bestFit="1" customWidth="1"/>
    <col min="4" max="4" width="1.140625" style="83" customWidth="1"/>
    <col min="5" max="5" width="47" style="83" customWidth="1"/>
    <col min="6" max="6" width="15" style="143" bestFit="1" customWidth="1"/>
    <col min="7" max="7" width="14.5703125" style="143" bestFit="1" customWidth="1"/>
    <col min="8" max="8" width="11.42578125" style="83" customWidth="1"/>
    <col min="9" max="9" width="14.5703125" style="83" bestFit="1" customWidth="1"/>
    <col min="10" max="16384" width="11.42578125" style="83"/>
  </cols>
  <sheetData>
    <row r="1" spans="1:8" ht="17.25" customHeight="1" x14ac:dyDescent="0.15">
      <c r="A1" s="626" t="s">
        <v>9</v>
      </c>
      <c r="B1" s="627"/>
      <c r="C1" s="627"/>
      <c r="D1" s="627"/>
      <c r="E1" s="627"/>
      <c r="F1" s="627"/>
      <c r="G1" s="628"/>
    </row>
    <row r="2" spans="1:8" ht="17.25" customHeight="1" x14ac:dyDescent="0.15">
      <c r="A2" s="629" t="s">
        <v>73</v>
      </c>
      <c r="B2" s="630"/>
      <c r="C2" s="630"/>
      <c r="D2" s="630"/>
      <c r="E2" s="630"/>
      <c r="F2" s="630"/>
      <c r="G2" s="631"/>
    </row>
    <row r="3" spans="1:8" ht="17.25" customHeight="1" x14ac:dyDescent="0.15">
      <c r="A3" s="632" t="s">
        <v>71</v>
      </c>
      <c r="B3" s="633"/>
      <c r="C3" s="633"/>
      <c r="D3" s="633"/>
      <c r="E3" s="633"/>
      <c r="F3" s="633"/>
      <c r="G3" s="634"/>
    </row>
    <row r="4" spans="1:8" ht="11.25" customHeight="1" thickBot="1" x14ac:dyDescent="0.2">
      <c r="A4" s="635" t="s">
        <v>74</v>
      </c>
      <c r="B4" s="636"/>
      <c r="C4" s="636"/>
      <c r="D4" s="636"/>
      <c r="E4" s="636"/>
      <c r="F4" s="636"/>
      <c r="G4" s="637"/>
    </row>
    <row r="5" spans="1:8" ht="22.5" customHeight="1" x14ac:dyDescent="0.15">
      <c r="A5" s="84" t="s">
        <v>75</v>
      </c>
      <c r="B5" s="85" t="s">
        <v>12</v>
      </c>
      <c r="C5" s="85">
        <v>2016</v>
      </c>
      <c r="D5" s="86"/>
      <c r="E5" s="87" t="s">
        <v>75</v>
      </c>
      <c r="F5" s="85" t="s">
        <v>12</v>
      </c>
      <c r="G5" s="88">
        <v>2016</v>
      </c>
    </row>
    <row r="6" spans="1:8" ht="12" customHeight="1" x14ac:dyDescent="0.15">
      <c r="A6" s="89" t="s">
        <v>76</v>
      </c>
      <c r="B6" s="90"/>
      <c r="C6" s="90"/>
      <c r="D6" s="91"/>
      <c r="E6" s="92" t="s">
        <v>77</v>
      </c>
      <c r="F6" s="90"/>
      <c r="G6" s="93"/>
      <c r="H6" s="94"/>
    </row>
    <row r="7" spans="1:8" x14ac:dyDescent="0.15">
      <c r="A7" s="95" t="s">
        <v>14</v>
      </c>
      <c r="B7" s="96"/>
      <c r="C7" s="97"/>
      <c r="D7" s="98"/>
      <c r="E7" s="92" t="s">
        <v>15</v>
      </c>
      <c r="F7" s="97"/>
      <c r="G7" s="99"/>
      <c r="H7" s="94"/>
    </row>
    <row r="8" spans="1:8" ht="21" x14ac:dyDescent="0.15">
      <c r="A8" s="100" t="s">
        <v>78</v>
      </c>
      <c r="B8" s="101">
        <f>SUM(B9:B15)</f>
        <v>5254127855</v>
      </c>
      <c r="C8" s="101">
        <f>SUM(C9:C15)</f>
        <v>4381579475</v>
      </c>
      <c r="D8" s="102"/>
      <c r="E8" s="98" t="s">
        <v>79</v>
      </c>
      <c r="F8" s="103">
        <f>SUM(F9:F17)</f>
        <v>4388109311</v>
      </c>
      <c r="G8" s="104">
        <f>SUM(G9:G17)</f>
        <v>5154110090</v>
      </c>
      <c r="H8" s="94"/>
    </row>
    <row r="9" spans="1:8" x14ac:dyDescent="0.15">
      <c r="A9" s="105" t="s">
        <v>80</v>
      </c>
      <c r="B9" s="101">
        <v>16507304</v>
      </c>
      <c r="C9" s="101">
        <v>6678820</v>
      </c>
      <c r="D9" s="102"/>
      <c r="E9" s="98" t="s">
        <v>81</v>
      </c>
      <c r="F9" s="106">
        <v>210356518</v>
      </c>
      <c r="G9" s="104">
        <v>77108654</v>
      </c>
      <c r="H9" s="94"/>
    </row>
    <row r="10" spans="1:8" x14ac:dyDescent="0.15">
      <c r="A10" s="105" t="s">
        <v>82</v>
      </c>
      <c r="B10" s="101">
        <v>3408618142</v>
      </c>
      <c r="C10" s="101">
        <v>3556557118</v>
      </c>
      <c r="D10" s="102"/>
      <c r="E10" s="98" t="s">
        <v>83</v>
      </c>
      <c r="F10" s="106">
        <v>1149816746</v>
      </c>
      <c r="G10" s="104">
        <v>1184781254</v>
      </c>
      <c r="H10" s="94"/>
    </row>
    <row r="11" spans="1:8" x14ac:dyDescent="0.15">
      <c r="A11" s="105" t="s">
        <v>84</v>
      </c>
      <c r="B11" s="107">
        <v>0</v>
      </c>
      <c r="C11" s="101">
        <v>0</v>
      </c>
      <c r="D11" s="102"/>
      <c r="E11" s="98" t="s">
        <v>85</v>
      </c>
      <c r="F11" s="106">
        <v>50788833</v>
      </c>
      <c r="G11" s="104">
        <v>324418064</v>
      </c>
      <c r="H11" s="94"/>
    </row>
    <row r="12" spans="1:8" x14ac:dyDescent="0.15">
      <c r="A12" s="105" t="s">
        <v>86</v>
      </c>
      <c r="B12" s="101">
        <v>1188565071</v>
      </c>
      <c r="C12" s="101">
        <v>223042614</v>
      </c>
      <c r="D12" s="102"/>
      <c r="E12" s="98" t="s">
        <v>87</v>
      </c>
      <c r="F12" s="106">
        <v>51139914</v>
      </c>
      <c r="G12" s="104">
        <v>87192066</v>
      </c>
      <c r="H12" s="94"/>
    </row>
    <row r="13" spans="1:8" x14ac:dyDescent="0.15">
      <c r="A13" s="105" t="s">
        <v>88</v>
      </c>
      <c r="B13" s="101">
        <v>613504559</v>
      </c>
      <c r="C13" s="101">
        <v>556464370</v>
      </c>
      <c r="D13" s="102"/>
      <c r="E13" s="98" t="s">
        <v>89</v>
      </c>
      <c r="F13" s="106">
        <v>547989236</v>
      </c>
      <c r="G13" s="104">
        <v>950671970</v>
      </c>
      <c r="H13" s="94"/>
    </row>
    <row r="14" spans="1:8" ht="21" x14ac:dyDescent="0.15">
      <c r="A14" s="105" t="s">
        <v>90</v>
      </c>
      <c r="B14" s="101">
        <v>26932779</v>
      </c>
      <c r="C14" s="101">
        <v>38836553</v>
      </c>
      <c r="D14" s="102"/>
      <c r="E14" s="98" t="s">
        <v>91</v>
      </c>
      <c r="F14" s="106">
        <v>857634</v>
      </c>
      <c r="G14" s="104">
        <v>857634</v>
      </c>
      <c r="H14" s="94"/>
    </row>
    <row r="15" spans="1:8" x14ac:dyDescent="0.15">
      <c r="A15" s="105" t="s">
        <v>92</v>
      </c>
      <c r="B15" s="107">
        <v>0</v>
      </c>
      <c r="C15" s="101">
        <v>0</v>
      </c>
      <c r="D15" s="102"/>
      <c r="E15" s="98" t="s">
        <v>93</v>
      </c>
      <c r="F15" s="106">
        <v>1497492569</v>
      </c>
      <c r="G15" s="104">
        <v>1519767047</v>
      </c>
      <c r="H15" s="94"/>
    </row>
    <row r="16" spans="1:8" ht="21" x14ac:dyDescent="0.15">
      <c r="A16" s="100" t="s">
        <v>94</v>
      </c>
      <c r="B16" s="101">
        <f>SUM(B17:B23)</f>
        <v>1856156690</v>
      </c>
      <c r="C16" s="101">
        <f>SUM(C17:C23)</f>
        <v>1869627208</v>
      </c>
      <c r="D16" s="102"/>
      <c r="E16" s="98" t="s">
        <v>95</v>
      </c>
      <c r="F16" s="106">
        <v>7779360</v>
      </c>
      <c r="G16" s="104">
        <v>7106412</v>
      </c>
      <c r="H16" s="94"/>
    </row>
    <row r="17" spans="1:8" x14ac:dyDescent="0.15">
      <c r="A17" s="105" t="s">
        <v>96</v>
      </c>
      <c r="B17" s="107">
        <v>0</v>
      </c>
      <c r="C17" s="101">
        <v>0</v>
      </c>
      <c r="D17" s="102"/>
      <c r="E17" s="98" t="s">
        <v>97</v>
      </c>
      <c r="F17" s="106">
        <v>871888501</v>
      </c>
      <c r="G17" s="104">
        <v>1002206989</v>
      </c>
      <c r="H17" s="94"/>
    </row>
    <row r="18" spans="1:8" x14ac:dyDescent="0.15">
      <c r="A18" s="105" t="s">
        <v>98</v>
      </c>
      <c r="B18" s="107">
        <v>0</v>
      </c>
      <c r="C18" s="101">
        <v>0</v>
      </c>
      <c r="D18" s="102"/>
      <c r="E18" s="98" t="s">
        <v>99</v>
      </c>
      <c r="F18" s="103">
        <f>+F19+F20+F21</f>
        <v>1974300755</v>
      </c>
      <c r="G18" s="104">
        <f>+G19+G20+G21</f>
        <v>2355970029</v>
      </c>
      <c r="H18" s="94"/>
    </row>
    <row r="19" spans="1:8" x14ac:dyDescent="0.15">
      <c r="A19" s="105" t="s">
        <v>100</v>
      </c>
      <c r="B19" s="101">
        <v>830269369</v>
      </c>
      <c r="C19" s="101">
        <v>917974911</v>
      </c>
      <c r="D19" s="102"/>
      <c r="E19" s="98" t="s">
        <v>101</v>
      </c>
      <c r="F19" s="106">
        <v>1974300755</v>
      </c>
      <c r="G19" s="104">
        <v>2355970029</v>
      </c>
      <c r="H19" s="94"/>
    </row>
    <row r="20" spans="1:8" ht="21" x14ac:dyDescent="0.15">
      <c r="A20" s="105" t="s">
        <v>102</v>
      </c>
      <c r="B20" s="101">
        <v>122035097</v>
      </c>
      <c r="C20" s="101">
        <v>119994209</v>
      </c>
      <c r="D20" s="102"/>
      <c r="E20" s="98" t="s">
        <v>103</v>
      </c>
      <c r="F20" s="108">
        <v>0</v>
      </c>
      <c r="G20" s="104">
        <v>0</v>
      </c>
      <c r="H20" s="94"/>
    </row>
    <row r="21" spans="1:8" x14ac:dyDescent="0.15">
      <c r="A21" s="105" t="s">
        <v>104</v>
      </c>
      <c r="B21" s="101">
        <v>899719981</v>
      </c>
      <c r="C21" s="101">
        <v>827525845</v>
      </c>
      <c r="D21" s="102"/>
      <c r="E21" s="98" t="s">
        <v>105</v>
      </c>
      <c r="F21" s="108">
        <v>0</v>
      </c>
      <c r="G21" s="104">
        <v>0</v>
      </c>
      <c r="H21" s="94"/>
    </row>
    <row r="22" spans="1:8" x14ac:dyDescent="0.15">
      <c r="A22" s="105" t="s">
        <v>106</v>
      </c>
      <c r="B22" s="107">
        <v>0</v>
      </c>
      <c r="C22" s="101">
        <v>0</v>
      </c>
      <c r="D22" s="102"/>
      <c r="E22" s="98" t="s">
        <v>107</v>
      </c>
      <c r="F22" s="103">
        <f>+F23+F24</f>
        <v>244203343</v>
      </c>
      <c r="G22" s="104">
        <f>+G23+G24</f>
        <v>487182990</v>
      </c>
      <c r="H22" s="94"/>
    </row>
    <row r="23" spans="1:8" x14ac:dyDescent="0.15">
      <c r="A23" s="105" t="s">
        <v>108</v>
      </c>
      <c r="B23" s="109">
        <v>4132243</v>
      </c>
      <c r="C23" s="101">
        <v>4132243</v>
      </c>
      <c r="D23" s="102"/>
      <c r="E23" s="98" t="s">
        <v>109</v>
      </c>
      <c r="F23" s="106">
        <v>244203343</v>
      </c>
      <c r="G23" s="104">
        <v>487182990</v>
      </c>
      <c r="H23" s="94"/>
    </row>
    <row r="24" spans="1:8" x14ac:dyDescent="0.15">
      <c r="A24" s="105" t="s">
        <v>110</v>
      </c>
      <c r="B24" s="101">
        <f>SUM(B25:B29)</f>
        <v>952061974</v>
      </c>
      <c r="C24" s="101">
        <f>SUM(C25:C29)</f>
        <v>865874851</v>
      </c>
      <c r="D24" s="102"/>
      <c r="E24" s="98" t="s">
        <v>111</v>
      </c>
      <c r="F24" s="108">
        <v>0</v>
      </c>
      <c r="G24" s="104">
        <v>0</v>
      </c>
      <c r="H24" s="94"/>
    </row>
    <row r="25" spans="1:8" ht="21" x14ac:dyDescent="0.15">
      <c r="A25" s="105" t="s">
        <v>112</v>
      </c>
      <c r="B25" s="101">
        <v>731153233</v>
      </c>
      <c r="C25" s="101">
        <v>647347911</v>
      </c>
      <c r="D25" s="102"/>
      <c r="E25" s="98" t="s">
        <v>113</v>
      </c>
      <c r="F25" s="103">
        <v>0</v>
      </c>
      <c r="G25" s="104">
        <v>0</v>
      </c>
      <c r="H25" s="94"/>
    </row>
    <row r="26" spans="1:8" ht="21" x14ac:dyDescent="0.15">
      <c r="A26" s="105" t="s">
        <v>114</v>
      </c>
      <c r="B26" s="107">
        <v>0</v>
      </c>
      <c r="C26" s="101">
        <v>0</v>
      </c>
      <c r="D26" s="102"/>
      <c r="E26" s="98" t="s">
        <v>115</v>
      </c>
      <c r="F26" s="103">
        <f>+F27+F28+F29</f>
        <v>122090533</v>
      </c>
      <c r="G26" s="104">
        <f>+G27+G28+G29</f>
        <v>120062545</v>
      </c>
      <c r="H26" s="94"/>
    </row>
    <row r="27" spans="1:8" ht="21" x14ac:dyDescent="0.15">
      <c r="A27" s="105" t="s">
        <v>116</v>
      </c>
      <c r="B27" s="107">
        <v>0</v>
      </c>
      <c r="C27" s="101">
        <v>0</v>
      </c>
      <c r="D27" s="102"/>
      <c r="E27" s="98" t="s">
        <v>117</v>
      </c>
      <c r="F27" s="108">
        <v>0</v>
      </c>
      <c r="G27" s="104">
        <v>0</v>
      </c>
      <c r="H27" s="94"/>
    </row>
    <row r="28" spans="1:8" x14ac:dyDescent="0.15">
      <c r="A28" s="105" t="s">
        <v>118</v>
      </c>
      <c r="B28" s="101">
        <v>220781283</v>
      </c>
      <c r="C28" s="101">
        <v>218399482</v>
      </c>
      <c r="D28" s="102"/>
      <c r="E28" s="98" t="s">
        <v>119</v>
      </c>
      <c r="F28" s="108">
        <v>0</v>
      </c>
      <c r="G28" s="104">
        <v>0</v>
      </c>
      <c r="H28" s="94"/>
    </row>
    <row r="29" spans="1:8" x14ac:dyDescent="0.15">
      <c r="A29" s="105" t="s">
        <v>120</v>
      </c>
      <c r="B29" s="101">
        <v>127458</v>
      </c>
      <c r="C29" s="101">
        <v>127458</v>
      </c>
      <c r="D29" s="102"/>
      <c r="E29" s="98" t="s">
        <v>121</v>
      </c>
      <c r="F29" s="106">
        <v>122090533</v>
      </c>
      <c r="G29" s="104">
        <v>120062545</v>
      </c>
      <c r="H29" s="94"/>
    </row>
    <row r="30" spans="1:8" ht="21" x14ac:dyDescent="0.15">
      <c r="A30" s="105" t="s">
        <v>122</v>
      </c>
      <c r="B30" s="101">
        <f>SUM(B31:B35)</f>
        <v>0</v>
      </c>
      <c r="C30" s="101">
        <f>SUM(C31:C35)</f>
        <v>0</v>
      </c>
      <c r="D30" s="102"/>
      <c r="E30" s="98" t="s">
        <v>123</v>
      </c>
      <c r="F30" s="103">
        <f>SUM(F31:F36)</f>
        <v>427605722</v>
      </c>
      <c r="G30" s="104">
        <f>SUM(G31:G36)</f>
        <v>388408185</v>
      </c>
      <c r="H30" s="94"/>
    </row>
    <row r="31" spans="1:8" x14ac:dyDescent="0.15">
      <c r="A31" s="105" t="s">
        <v>124</v>
      </c>
      <c r="B31" s="110">
        <v>0</v>
      </c>
      <c r="C31" s="101">
        <v>0</v>
      </c>
      <c r="D31" s="102"/>
      <c r="E31" s="98" t="s">
        <v>125</v>
      </c>
      <c r="F31" s="108">
        <v>0</v>
      </c>
      <c r="G31" s="104">
        <v>0</v>
      </c>
      <c r="H31" s="94"/>
    </row>
    <row r="32" spans="1:8" x14ac:dyDescent="0.15">
      <c r="A32" s="105" t="s">
        <v>126</v>
      </c>
      <c r="B32" s="110">
        <v>0</v>
      </c>
      <c r="C32" s="101">
        <v>0</v>
      </c>
      <c r="D32" s="102"/>
      <c r="E32" s="98" t="s">
        <v>127</v>
      </c>
      <c r="F32" s="106">
        <v>304478122</v>
      </c>
      <c r="G32" s="104">
        <v>200753221</v>
      </c>
      <c r="H32" s="94"/>
    </row>
    <row r="33" spans="1:8" x14ac:dyDescent="0.15">
      <c r="A33" s="105" t="s">
        <v>128</v>
      </c>
      <c r="B33" s="110">
        <v>0</v>
      </c>
      <c r="C33" s="101">
        <v>0</v>
      </c>
      <c r="D33" s="102"/>
      <c r="E33" s="98" t="s">
        <v>129</v>
      </c>
      <c r="F33" s="108">
        <v>0</v>
      </c>
      <c r="G33" s="104">
        <v>0</v>
      </c>
      <c r="H33" s="94"/>
    </row>
    <row r="34" spans="1:8" ht="21" x14ac:dyDescent="0.15">
      <c r="A34" s="105" t="s">
        <v>130</v>
      </c>
      <c r="B34" s="110">
        <v>0</v>
      </c>
      <c r="C34" s="101">
        <v>0</v>
      </c>
      <c r="D34" s="102"/>
      <c r="E34" s="98" t="s">
        <v>131</v>
      </c>
      <c r="F34" s="106">
        <v>123127600</v>
      </c>
      <c r="G34" s="111">
        <v>187654964</v>
      </c>
      <c r="H34" s="94"/>
    </row>
    <row r="35" spans="1:8" ht="21" x14ac:dyDescent="0.15">
      <c r="A35" s="105" t="s">
        <v>132</v>
      </c>
      <c r="B35" s="101">
        <v>0</v>
      </c>
      <c r="C35" s="101">
        <v>0</v>
      </c>
      <c r="D35" s="102"/>
      <c r="E35" s="98" t="s">
        <v>133</v>
      </c>
      <c r="F35" s="108">
        <v>0</v>
      </c>
      <c r="G35" s="104">
        <v>0</v>
      </c>
      <c r="H35" s="94"/>
    </row>
    <row r="36" spans="1:8" x14ac:dyDescent="0.15">
      <c r="A36" s="105" t="s">
        <v>134</v>
      </c>
      <c r="B36" s="101">
        <v>0</v>
      </c>
      <c r="C36" s="101">
        <v>0</v>
      </c>
      <c r="D36" s="102"/>
      <c r="E36" s="98" t="s">
        <v>135</v>
      </c>
      <c r="F36" s="108">
        <v>0</v>
      </c>
      <c r="G36" s="104">
        <v>0</v>
      </c>
      <c r="H36" s="94"/>
    </row>
    <row r="37" spans="1:8" x14ac:dyDescent="0.15">
      <c r="A37" s="105" t="s">
        <v>136</v>
      </c>
      <c r="B37" s="101">
        <f>SUM(B38:B39)</f>
        <v>0</v>
      </c>
      <c r="C37" s="101">
        <f>SUM(C38:C39)</f>
        <v>0</v>
      </c>
      <c r="D37" s="102"/>
      <c r="E37" s="98" t="s">
        <v>137</v>
      </c>
      <c r="F37" s="103">
        <f>SUM(F38:F40)</f>
        <v>0</v>
      </c>
      <c r="G37" s="104">
        <f>SUM(G38:G40)</f>
        <v>0</v>
      </c>
      <c r="H37" s="94"/>
    </row>
    <row r="38" spans="1:8" ht="21" x14ac:dyDescent="0.15">
      <c r="A38" s="105" t="s">
        <v>138</v>
      </c>
      <c r="B38" s="101">
        <v>0</v>
      </c>
      <c r="C38" s="101">
        <v>0</v>
      </c>
      <c r="D38" s="102"/>
      <c r="E38" s="98" t="s">
        <v>139</v>
      </c>
      <c r="F38" s="103">
        <v>0</v>
      </c>
      <c r="G38" s="104">
        <v>0</v>
      </c>
      <c r="H38" s="94"/>
    </row>
    <row r="39" spans="1:8" x14ac:dyDescent="0.15">
      <c r="A39" s="105" t="s">
        <v>140</v>
      </c>
      <c r="B39" s="101">
        <v>0</v>
      </c>
      <c r="C39" s="101">
        <v>0</v>
      </c>
      <c r="D39" s="102"/>
      <c r="E39" s="98" t="s">
        <v>141</v>
      </c>
      <c r="F39" s="103">
        <v>0</v>
      </c>
      <c r="G39" s="104">
        <v>0</v>
      </c>
      <c r="H39" s="94"/>
    </row>
    <row r="40" spans="1:8" x14ac:dyDescent="0.15">
      <c r="A40" s="105" t="s">
        <v>142</v>
      </c>
      <c r="B40" s="101">
        <f>SUM(B41:B44)</f>
        <v>38005027</v>
      </c>
      <c r="C40" s="101">
        <f>SUM(C41:C44)</f>
        <v>37540027.469999999</v>
      </c>
      <c r="D40" s="102"/>
      <c r="E40" s="98" t="s">
        <v>143</v>
      </c>
      <c r="F40" s="103">
        <v>0</v>
      </c>
      <c r="G40" s="104">
        <v>0</v>
      </c>
      <c r="H40" s="94"/>
    </row>
    <row r="41" spans="1:8" x14ac:dyDescent="0.15">
      <c r="A41" s="105" t="s">
        <v>144</v>
      </c>
      <c r="B41" s="107">
        <v>0</v>
      </c>
      <c r="C41" s="101">
        <v>0</v>
      </c>
      <c r="D41" s="102"/>
      <c r="E41" s="98" t="s">
        <v>145</v>
      </c>
      <c r="F41" s="112">
        <f>SUM(F42:F44)</f>
        <v>14086615</v>
      </c>
      <c r="G41" s="111">
        <f>SUM(G42:G44)</f>
        <v>7164702</v>
      </c>
      <c r="H41" s="94"/>
    </row>
    <row r="42" spans="1:8" x14ac:dyDescent="0.15">
      <c r="A42" s="105" t="s">
        <v>146</v>
      </c>
      <c r="B42" s="107">
        <v>0</v>
      </c>
      <c r="C42" s="101">
        <v>0</v>
      </c>
      <c r="D42" s="102"/>
      <c r="E42" s="98" t="s">
        <v>147</v>
      </c>
      <c r="F42" s="113">
        <v>6644433</v>
      </c>
      <c r="G42" s="111">
        <v>0</v>
      </c>
      <c r="H42" s="94"/>
    </row>
    <row r="43" spans="1:8" ht="21" x14ac:dyDescent="0.15">
      <c r="A43" s="105" t="s">
        <v>148</v>
      </c>
      <c r="B43" s="101">
        <v>38005027</v>
      </c>
      <c r="C43" s="101">
        <v>37540027.469999999</v>
      </c>
      <c r="D43" s="102"/>
      <c r="E43" s="98" t="s">
        <v>149</v>
      </c>
      <c r="F43" s="114">
        <v>0</v>
      </c>
      <c r="G43" s="111">
        <v>0</v>
      </c>
      <c r="H43" s="94"/>
    </row>
    <row r="44" spans="1:8" x14ac:dyDescent="0.15">
      <c r="A44" s="105" t="s">
        <v>150</v>
      </c>
      <c r="B44" s="115"/>
      <c r="C44" s="116"/>
      <c r="D44" s="102"/>
      <c r="E44" s="98" t="s">
        <v>151</v>
      </c>
      <c r="F44" s="113">
        <v>7442182</v>
      </c>
      <c r="G44" s="111">
        <v>7164702</v>
      </c>
      <c r="H44" s="94"/>
    </row>
    <row r="45" spans="1:8" ht="4.5" customHeight="1" x14ac:dyDescent="0.15">
      <c r="A45" s="105"/>
      <c r="B45" s="116"/>
      <c r="C45" s="116"/>
      <c r="D45" s="102"/>
      <c r="E45" s="98"/>
      <c r="F45" s="117"/>
      <c r="G45" s="118"/>
      <c r="H45" s="94"/>
    </row>
    <row r="46" spans="1:8" ht="25.5" customHeight="1" x14ac:dyDescent="0.15">
      <c r="A46" s="95" t="s">
        <v>152</v>
      </c>
      <c r="B46" s="119">
        <f>+B8+B16+B24+B30+B36+B37+B40</f>
        <v>8100351546</v>
      </c>
      <c r="C46" s="119">
        <f>+C8+C16+C24+C30+C36+C37+C40</f>
        <v>7154621561.4700003</v>
      </c>
      <c r="D46" s="102"/>
      <c r="E46" s="92" t="s">
        <v>153</v>
      </c>
      <c r="F46" s="120">
        <f>+F8+F18+F22+F25+F26+F30+F37+F41</f>
        <v>7170396279</v>
      </c>
      <c r="G46" s="121">
        <f>+G8+G18+G22+G25+G26+G30+G37+G41</f>
        <v>8512898541</v>
      </c>
      <c r="H46" s="94"/>
    </row>
    <row r="47" spans="1:8" ht="4.5" customHeight="1" x14ac:dyDescent="0.15">
      <c r="A47" s="105"/>
      <c r="B47" s="122"/>
      <c r="C47" s="122"/>
      <c r="D47" s="102"/>
      <c r="E47" s="98"/>
      <c r="F47" s="117"/>
      <c r="G47" s="123"/>
    </row>
    <row r="48" spans="1:8" x14ac:dyDescent="0.15">
      <c r="A48" s="105" t="s">
        <v>30</v>
      </c>
      <c r="B48" s="122"/>
      <c r="C48" s="122"/>
      <c r="D48" s="102"/>
      <c r="E48" s="98" t="s">
        <v>32</v>
      </c>
      <c r="F48" s="103"/>
      <c r="G48" s="104"/>
    </row>
    <row r="49" spans="1:9" x14ac:dyDescent="0.15">
      <c r="A49" s="105" t="s">
        <v>154</v>
      </c>
      <c r="B49" s="110">
        <v>126577592.73</v>
      </c>
      <c r="C49" s="101">
        <v>190374382</v>
      </c>
      <c r="D49" s="102"/>
      <c r="E49" s="98" t="s">
        <v>155</v>
      </c>
      <c r="F49" s="108">
        <v>0</v>
      </c>
      <c r="G49" s="104">
        <v>0</v>
      </c>
    </row>
    <row r="50" spans="1:9" x14ac:dyDescent="0.15">
      <c r="A50" s="105" t="s">
        <v>156</v>
      </c>
      <c r="B50" s="110">
        <v>401414.39</v>
      </c>
      <c r="C50" s="101">
        <v>401414</v>
      </c>
      <c r="D50" s="102"/>
      <c r="E50" s="98" t="s">
        <v>157</v>
      </c>
      <c r="F50" s="108">
        <v>0</v>
      </c>
      <c r="G50" s="104">
        <v>0</v>
      </c>
    </row>
    <row r="51" spans="1:9" ht="23.25" customHeight="1" x14ac:dyDescent="0.15">
      <c r="A51" s="105" t="s">
        <v>158</v>
      </c>
      <c r="B51" s="110">
        <v>35330514867.900002</v>
      </c>
      <c r="C51" s="101">
        <v>34948858566</v>
      </c>
      <c r="D51" s="102"/>
      <c r="E51" s="98" t="s">
        <v>159</v>
      </c>
      <c r="F51" s="106">
        <v>20529693868</v>
      </c>
      <c r="G51" s="104">
        <v>20239110675</v>
      </c>
    </row>
    <row r="52" spans="1:9" x14ac:dyDescent="0.15">
      <c r="A52" s="105" t="s">
        <v>160</v>
      </c>
      <c r="B52" s="110">
        <v>1987186230.22</v>
      </c>
      <c r="C52" s="101">
        <v>1980678174</v>
      </c>
      <c r="D52" s="102"/>
      <c r="E52" s="98" t="s">
        <v>161</v>
      </c>
      <c r="F52" s="108">
        <v>0</v>
      </c>
      <c r="G52" s="104">
        <v>0</v>
      </c>
    </row>
    <row r="53" spans="1:9" ht="21.75" customHeight="1" x14ac:dyDescent="0.15">
      <c r="A53" s="105" t="s">
        <v>162</v>
      </c>
      <c r="B53" s="110">
        <v>534593655.79000002</v>
      </c>
      <c r="C53" s="101">
        <v>528550169</v>
      </c>
      <c r="D53" s="102"/>
      <c r="E53" s="98" t="s">
        <v>163</v>
      </c>
      <c r="F53" s="106">
        <v>4343733</v>
      </c>
      <c r="G53" s="104">
        <v>1800000</v>
      </c>
    </row>
    <row r="54" spans="1:9" x14ac:dyDescent="0.15">
      <c r="A54" s="105" t="s">
        <v>164</v>
      </c>
      <c r="B54" s="110">
        <v>-1997598114</v>
      </c>
      <c r="C54" s="101">
        <v>-1888780322</v>
      </c>
      <c r="D54" s="102"/>
      <c r="E54" s="98" t="s">
        <v>165</v>
      </c>
      <c r="F54" s="108">
        <v>0</v>
      </c>
      <c r="G54" s="104">
        <v>0</v>
      </c>
    </row>
    <row r="55" spans="1:9" ht="27.75" customHeight="1" x14ac:dyDescent="0.15">
      <c r="A55" s="105" t="s">
        <v>166</v>
      </c>
      <c r="B55" s="110">
        <v>4299800</v>
      </c>
      <c r="C55" s="101">
        <v>4299800</v>
      </c>
      <c r="D55" s="102"/>
      <c r="E55" s="92" t="s">
        <v>167</v>
      </c>
      <c r="F55" s="120">
        <f>+F49+F50+F51+F52+F53+F54</f>
        <v>20534037601</v>
      </c>
      <c r="G55" s="124">
        <f>+G49+G50+G51+G52+G53+G54</f>
        <v>20240910675</v>
      </c>
      <c r="H55" s="94"/>
      <c r="I55" s="125"/>
    </row>
    <row r="56" spans="1:9" ht="15.75" customHeight="1" x14ac:dyDescent="0.15">
      <c r="A56" s="105" t="s">
        <v>168</v>
      </c>
      <c r="B56" s="110">
        <v>0</v>
      </c>
      <c r="C56" s="107">
        <v>0</v>
      </c>
      <c r="D56" s="102"/>
      <c r="E56" s="98"/>
      <c r="F56" s="117"/>
      <c r="G56" s="126"/>
      <c r="I56" s="125"/>
    </row>
    <row r="57" spans="1:9" x14ac:dyDescent="0.15">
      <c r="A57" s="105" t="s">
        <v>169</v>
      </c>
      <c r="B57" s="110">
        <v>91524322.519999996</v>
      </c>
      <c r="C57" s="101">
        <v>91524323</v>
      </c>
      <c r="D57" s="102"/>
      <c r="E57" s="92" t="s">
        <v>170</v>
      </c>
      <c r="F57" s="127">
        <f>+F46+F55</f>
        <v>27704433880</v>
      </c>
      <c r="G57" s="121">
        <f>+G46+G55</f>
        <v>28753809216</v>
      </c>
      <c r="I57" s="125"/>
    </row>
    <row r="58" spans="1:9" ht="6" customHeight="1" x14ac:dyDescent="0.15">
      <c r="A58" s="105"/>
      <c r="B58" s="122"/>
      <c r="C58" s="122"/>
      <c r="D58" s="102"/>
      <c r="E58" s="98"/>
      <c r="F58" s="117"/>
      <c r="G58" s="126"/>
      <c r="I58" s="125"/>
    </row>
    <row r="59" spans="1:9" ht="21.75" customHeight="1" x14ac:dyDescent="0.15">
      <c r="A59" s="95" t="s">
        <v>171</v>
      </c>
      <c r="B59" s="119">
        <f>+B49+B50+B51+B52+B53+B54+B55+B56+B57</f>
        <v>36077499769.550003</v>
      </c>
      <c r="C59" s="119">
        <f>+C49+C50+C51+C52+C53+C54+C55+C56+C57</f>
        <v>35855906506</v>
      </c>
      <c r="D59" s="102"/>
      <c r="E59" s="98" t="s">
        <v>172</v>
      </c>
      <c r="F59" s="117"/>
      <c r="G59" s="126"/>
      <c r="I59" s="125"/>
    </row>
    <row r="60" spans="1:9" ht="29.25" customHeight="1" x14ac:dyDescent="0.15">
      <c r="A60" s="105"/>
      <c r="B60" s="122"/>
      <c r="C60" s="122"/>
      <c r="D60" s="102"/>
      <c r="E60" s="92" t="s">
        <v>173</v>
      </c>
      <c r="F60" s="120">
        <f>+F61+F62+F63</f>
        <v>73900</v>
      </c>
      <c r="G60" s="124">
        <f>+G61+G62+G63</f>
        <v>0</v>
      </c>
    </row>
    <row r="61" spans="1:9" x14ac:dyDescent="0.15">
      <c r="A61" s="105" t="s">
        <v>174</v>
      </c>
      <c r="B61" s="119">
        <f>+B46+B59</f>
        <v>44177851315.550003</v>
      </c>
      <c r="C61" s="119">
        <f>+C46+C59</f>
        <v>43010528067.470001</v>
      </c>
      <c r="D61" s="102"/>
      <c r="E61" s="98" t="s">
        <v>175</v>
      </c>
      <c r="F61" s="108">
        <v>0</v>
      </c>
      <c r="G61" s="104">
        <v>0</v>
      </c>
    </row>
    <row r="62" spans="1:9" x14ac:dyDescent="0.15">
      <c r="A62" s="105"/>
      <c r="B62" s="97"/>
      <c r="C62" s="97"/>
      <c r="D62" s="98"/>
      <c r="E62" s="98" t="s">
        <v>176</v>
      </c>
      <c r="F62" s="106">
        <v>73900</v>
      </c>
      <c r="G62" s="104">
        <v>0</v>
      </c>
    </row>
    <row r="63" spans="1:9" x14ac:dyDescent="0.15">
      <c r="A63" s="105"/>
      <c r="B63" s="97"/>
      <c r="C63" s="97"/>
      <c r="D63" s="98"/>
      <c r="E63" s="98" t="s">
        <v>177</v>
      </c>
      <c r="F63" s="108">
        <v>0</v>
      </c>
      <c r="G63" s="104">
        <v>0</v>
      </c>
    </row>
    <row r="64" spans="1:9" ht="4.5" customHeight="1" x14ac:dyDescent="0.15">
      <c r="A64" s="105"/>
      <c r="B64" s="97"/>
      <c r="C64" s="97"/>
      <c r="D64" s="98"/>
      <c r="E64" s="98"/>
      <c r="F64" s="117"/>
      <c r="G64" s="128"/>
    </row>
    <row r="65" spans="1:7" ht="24.75" customHeight="1" x14ac:dyDescent="0.15">
      <c r="A65" s="105"/>
      <c r="B65" s="97"/>
      <c r="C65" s="97"/>
      <c r="D65" s="98"/>
      <c r="E65" s="92" t="s">
        <v>178</v>
      </c>
      <c r="F65" s="120">
        <f>+F66+F67+F68+F69+F70</f>
        <v>16473343536</v>
      </c>
      <c r="G65" s="124">
        <f>+G66+G67+G68+G69+G70</f>
        <v>14256718851</v>
      </c>
    </row>
    <row r="66" spans="1:7" ht="15" customHeight="1" x14ac:dyDescent="0.15">
      <c r="A66" s="105"/>
      <c r="B66" s="97"/>
      <c r="C66" s="97"/>
      <c r="D66" s="98"/>
      <c r="E66" s="98" t="s">
        <v>179</v>
      </c>
      <c r="F66" s="113">
        <v>2066523832</v>
      </c>
      <c r="G66" s="129">
        <v>-1067565204</v>
      </c>
    </row>
    <row r="67" spans="1:7" x14ac:dyDescent="0.15">
      <c r="A67" s="105"/>
      <c r="B67" s="97"/>
      <c r="C67" s="97"/>
      <c r="D67" s="98"/>
      <c r="E67" s="98" t="s">
        <v>180</v>
      </c>
      <c r="F67" s="106">
        <v>5135884530</v>
      </c>
      <c r="G67" s="129">
        <v>6053348881</v>
      </c>
    </row>
    <row r="68" spans="1:7" x14ac:dyDescent="0.15">
      <c r="A68" s="105"/>
      <c r="B68" s="97"/>
      <c r="C68" s="97"/>
      <c r="D68" s="98"/>
      <c r="E68" s="98" t="s">
        <v>181</v>
      </c>
      <c r="F68" s="106">
        <v>9270935174</v>
      </c>
      <c r="G68" s="129">
        <v>9270935174</v>
      </c>
    </row>
    <row r="69" spans="1:7" x14ac:dyDescent="0.15">
      <c r="A69" s="105"/>
      <c r="B69" s="97"/>
      <c r="C69" s="97"/>
      <c r="D69" s="98"/>
      <c r="E69" s="98" t="s">
        <v>182</v>
      </c>
      <c r="F69" s="108">
        <v>0</v>
      </c>
      <c r="G69" s="130">
        <v>0</v>
      </c>
    </row>
    <row r="70" spans="1:7" x14ac:dyDescent="0.15">
      <c r="A70" s="105"/>
      <c r="B70" s="97"/>
      <c r="C70" s="97"/>
      <c r="D70" s="98"/>
      <c r="E70" s="98" t="s">
        <v>183</v>
      </c>
      <c r="F70" s="108">
        <v>0</v>
      </c>
      <c r="G70" s="130">
        <v>0</v>
      </c>
    </row>
    <row r="71" spans="1:7" ht="5.25" customHeight="1" x14ac:dyDescent="0.15">
      <c r="A71" s="105"/>
      <c r="B71" s="97"/>
      <c r="C71" s="97"/>
      <c r="D71" s="98"/>
      <c r="E71" s="98"/>
      <c r="F71" s="131"/>
      <c r="G71" s="128"/>
    </row>
    <row r="72" spans="1:7" ht="21" x14ac:dyDescent="0.15">
      <c r="A72" s="105"/>
      <c r="B72" s="97"/>
      <c r="C72" s="97"/>
      <c r="D72" s="98"/>
      <c r="E72" s="92" t="s">
        <v>184</v>
      </c>
      <c r="F72" s="120">
        <f>+F73+F74</f>
        <v>0</v>
      </c>
      <c r="G72" s="124">
        <f>+G73+G74</f>
        <v>0</v>
      </c>
    </row>
    <row r="73" spans="1:7" ht="16.5" customHeight="1" x14ac:dyDescent="0.15">
      <c r="A73" s="105"/>
      <c r="B73" s="97"/>
      <c r="C73" s="97"/>
      <c r="D73" s="98"/>
      <c r="E73" s="98" t="s">
        <v>185</v>
      </c>
      <c r="F73" s="132">
        <v>0</v>
      </c>
      <c r="G73" s="133">
        <v>0</v>
      </c>
    </row>
    <row r="74" spans="1:7" x14ac:dyDescent="0.15">
      <c r="A74" s="105"/>
      <c r="B74" s="97"/>
      <c r="C74" s="97"/>
      <c r="D74" s="98"/>
      <c r="E74" s="98" t="s">
        <v>186</v>
      </c>
      <c r="F74" s="132">
        <v>0</v>
      </c>
      <c r="G74" s="133">
        <v>0</v>
      </c>
    </row>
    <row r="75" spans="1:7" ht="5.25" customHeight="1" x14ac:dyDescent="0.15">
      <c r="A75" s="105"/>
      <c r="B75" s="97"/>
      <c r="C75" s="97"/>
      <c r="D75" s="98"/>
      <c r="E75" s="98"/>
      <c r="F75" s="117"/>
      <c r="G75" s="126"/>
    </row>
    <row r="76" spans="1:7" ht="24" customHeight="1" x14ac:dyDescent="0.15">
      <c r="A76" s="105"/>
      <c r="B76" s="97"/>
      <c r="C76" s="97"/>
      <c r="D76" s="98"/>
      <c r="E76" s="92" t="s">
        <v>187</v>
      </c>
      <c r="F76" s="120">
        <f>+F60+F65+F72</f>
        <v>16473417436</v>
      </c>
      <c r="G76" s="124">
        <f>+G60+G65+G72</f>
        <v>14256718851</v>
      </c>
    </row>
    <row r="77" spans="1:7" ht="5.25" customHeight="1" x14ac:dyDescent="0.15">
      <c r="A77" s="105"/>
      <c r="B77" s="97"/>
      <c r="C77" s="97"/>
      <c r="D77" s="98"/>
      <c r="E77" s="98"/>
      <c r="F77" s="131"/>
      <c r="G77" s="126"/>
    </row>
    <row r="78" spans="1:7" ht="27.75" customHeight="1" x14ac:dyDescent="0.15">
      <c r="A78" s="105"/>
      <c r="B78" s="97"/>
      <c r="C78" s="97"/>
      <c r="D78" s="98"/>
      <c r="E78" s="92" t="s">
        <v>188</v>
      </c>
      <c r="F78" s="120">
        <f>+F57+F76</f>
        <v>44177851316</v>
      </c>
      <c r="G78" s="121">
        <f>+G57+G76</f>
        <v>43010528067</v>
      </c>
    </row>
    <row r="79" spans="1:7" ht="4.5" customHeight="1" x14ac:dyDescent="0.15">
      <c r="A79" s="105"/>
      <c r="B79" s="97"/>
      <c r="C79" s="97"/>
      <c r="D79" s="98"/>
      <c r="E79" s="94"/>
      <c r="F79" s="134"/>
      <c r="G79" s="93"/>
    </row>
    <row r="80" spans="1:7" ht="11.25" thickBot="1" x14ac:dyDescent="0.2">
      <c r="A80" s="135"/>
      <c r="B80" s="136"/>
      <c r="C80" s="136"/>
      <c r="D80" s="137"/>
      <c r="E80" s="138"/>
      <c r="F80" s="139"/>
      <c r="G80" s="140"/>
    </row>
    <row r="83" spans="1:7" x14ac:dyDescent="0.15">
      <c r="A83" s="141"/>
      <c r="B83" s="142"/>
      <c r="C83" s="142"/>
    </row>
    <row r="84" spans="1:7" x14ac:dyDescent="0.15">
      <c r="A84" s="638" t="s">
        <v>67</v>
      </c>
      <c r="B84" s="638"/>
      <c r="C84" s="638"/>
      <c r="D84" s="638"/>
      <c r="E84" s="638"/>
      <c r="F84" s="638"/>
      <c r="G84" s="638"/>
    </row>
    <row r="85" spans="1:7" ht="15" customHeight="1" x14ac:dyDescent="0.15">
      <c r="A85" s="638"/>
      <c r="B85" s="638"/>
      <c r="C85" s="638"/>
      <c r="D85" s="638"/>
      <c r="E85" s="638"/>
      <c r="F85" s="638"/>
      <c r="G85" s="638"/>
    </row>
    <row r="86" spans="1:7" x14ac:dyDescent="0.15">
      <c r="A86" s="638" t="s">
        <v>68</v>
      </c>
      <c r="B86" s="638"/>
      <c r="C86" s="638"/>
      <c r="D86" s="638"/>
      <c r="E86" s="638"/>
      <c r="F86" s="638"/>
      <c r="G86" s="638"/>
    </row>
  </sheetData>
  <mergeCells count="6">
    <mergeCell ref="A86:G86"/>
    <mergeCell ref="A1:G1"/>
    <mergeCell ref="A2:G2"/>
    <mergeCell ref="A3:G3"/>
    <mergeCell ref="A4:G4"/>
    <mergeCell ref="A84:G85"/>
  </mergeCells>
  <pageMargins left="0.70866141732283472" right="0.70866141732283472" top="0.74803149606299213" bottom="0.74803149606299213" header="0.31496062992125984" footer="0.31496062992125984"/>
  <pageSetup scale="57"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topLeftCell="A3" workbookViewId="0">
      <selection activeCell="F19" sqref="F19"/>
    </sheetView>
  </sheetViews>
  <sheetFormatPr baseColWidth="10" defaultColWidth="9.140625" defaultRowHeight="12.75" x14ac:dyDescent="0.2"/>
  <cols>
    <col min="1" max="1" width="3.7109375" style="155" customWidth="1"/>
    <col min="2" max="2" width="3" style="155" customWidth="1"/>
    <col min="3" max="3" width="81.5703125" style="155" customWidth="1"/>
    <col min="4" max="4" width="20.140625" style="155" hidden="1" customWidth="1"/>
    <col min="5" max="5" width="16.42578125" style="174" bestFit="1" customWidth="1"/>
    <col min="6" max="6" width="16.42578125" style="155" bestFit="1" customWidth="1"/>
    <col min="7" max="7" width="1.42578125" style="155" customWidth="1"/>
    <col min="8" max="8" width="9.140625" style="154"/>
    <col min="9" max="16384" width="9.140625" style="155"/>
  </cols>
  <sheetData>
    <row r="1" spans="1:8" s="146" customFormat="1" ht="4.5" hidden="1" customHeight="1" x14ac:dyDescent="0.2">
      <c r="A1" s="144"/>
      <c r="B1" s="145"/>
      <c r="C1" s="145"/>
      <c r="E1" s="147"/>
      <c r="F1" s="145"/>
      <c r="G1" s="148"/>
      <c r="H1" s="149"/>
    </row>
    <row r="2" spans="1:8" ht="6" hidden="1" customHeight="1" x14ac:dyDescent="0.2">
      <c r="A2" s="150"/>
      <c r="B2" s="151"/>
      <c r="C2" s="151"/>
      <c r="D2" s="152"/>
      <c r="E2" s="147"/>
      <c r="F2" s="151"/>
      <c r="G2" s="153"/>
    </row>
    <row r="3" spans="1:8" ht="18.75" x14ac:dyDescent="0.3">
      <c r="A3" s="614" t="s">
        <v>9</v>
      </c>
      <c r="B3" s="640"/>
      <c r="C3" s="640"/>
      <c r="D3" s="640"/>
      <c r="E3" s="640"/>
      <c r="F3" s="640"/>
      <c r="G3" s="641"/>
    </row>
    <row r="4" spans="1:8" ht="15.75" x14ac:dyDescent="0.25">
      <c r="A4" s="617" t="s">
        <v>189</v>
      </c>
      <c r="B4" s="618"/>
      <c r="C4" s="618"/>
      <c r="D4" s="618"/>
      <c r="E4" s="618"/>
      <c r="F4" s="618"/>
      <c r="G4" s="619"/>
    </row>
    <row r="5" spans="1:8" ht="15.75" x14ac:dyDescent="0.25">
      <c r="A5" s="617" t="s">
        <v>190</v>
      </c>
      <c r="B5" s="618"/>
      <c r="C5" s="618"/>
      <c r="D5" s="618"/>
      <c r="E5" s="618"/>
      <c r="F5" s="618"/>
      <c r="G5" s="619"/>
    </row>
    <row r="6" spans="1:8" ht="15.75" x14ac:dyDescent="0.2">
      <c r="A6" s="642"/>
      <c r="B6" s="643"/>
      <c r="C6" s="643"/>
      <c r="D6" s="643"/>
      <c r="E6" s="643"/>
      <c r="F6" s="643"/>
      <c r="G6" s="644"/>
    </row>
    <row r="7" spans="1:8" ht="4.5" customHeight="1" thickBot="1" x14ac:dyDescent="0.3">
      <c r="A7" s="645"/>
      <c r="B7" s="646"/>
      <c r="C7" s="646"/>
      <c r="D7" s="646"/>
      <c r="E7" s="646"/>
      <c r="F7" s="646"/>
      <c r="G7" s="647"/>
    </row>
    <row r="8" spans="1:8" x14ac:dyDescent="0.2">
      <c r="A8" s="156"/>
      <c r="B8" s="157"/>
      <c r="C8" s="157"/>
      <c r="D8" s="157"/>
      <c r="E8" s="158" t="s">
        <v>191</v>
      </c>
      <c r="F8" s="159" t="s">
        <v>192</v>
      </c>
      <c r="G8" s="160"/>
    </row>
    <row r="9" spans="1:8" x14ac:dyDescent="0.2">
      <c r="A9" s="161" t="s">
        <v>193</v>
      </c>
      <c r="B9" s="157"/>
      <c r="C9" s="157"/>
      <c r="D9" s="162" t="s">
        <v>194</v>
      </c>
      <c r="E9" s="163"/>
      <c r="F9" s="163"/>
      <c r="G9" s="160"/>
    </row>
    <row r="10" spans="1:8" x14ac:dyDescent="0.2">
      <c r="A10" s="161" t="s">
        <v>195</v>
      </c>
      <c r="B10" s="157"/>
      <c r="C10" s="164"/>
      <c r="D10" s="157" t="s">
        <v>196</v>
      </c>
      <c r="E10" s="165">
        <f>SUM(E11:E18)</f>
        <v>2153617095</v>
      </c>
      <c r="F10" s="165">
        <f>SUM(F11:F18)</f>
        <v>1881512133</v>
      </c>
      <c r="G10" s="160"/>
    </row>
    <row r="11" spans="1:8" x14ac:dyDescent="0.2">
      <c r="A11" s="156"/>
      <c r="B11" s="166" t="s">
        <v>197</v>
      </c>
      <c r="C11" s="164"/>
      <c r="D11" s="157" t="s">
        <v>198</v>
      </c>
      <c r="E11" s="165">
        <v>818600195</v>
      </c>
      <c r="F11" s="165">
        <v>760754685</v>
      </c>
      <c r="G11" s="160"/>
    </row>
    <row r="12" spans="1:8" x14ac:dyDescent="0.2">
      <c r="A12" s="156"/>
      <c r="B12" s="166" t="s">
        <v>199</v>
      </c>
      <c r="C12" s="164"/>
      <c r="D12" s="157"/>
      <c r="E12" s="165">
        <v>0</v>
      </c>
      <c r="F12" s="165">
        <v>0</v>
      </c>
      <c r="G12" s="160"/>
    </row>
    <row r="13" spans="1:8" x14ac:dyDescent="0.2">
      <c r="A13" s="156"/>
      <c r="B13" s="166" t="s">
        <v>200</v>
      </c>
      <c r="C13" s="164"/>
      <c r="D13" s="157"/>
      <c r="E13" s="165">
        <v>0</v>
      </c>
      <c r="F13" s="165">
        <v>0</v>
      </c>
      <c r="G13" s="160"/>
    </row>
    <row r="14" spans="1:8" x14ac:dyDescent="0.2">
      <c r="A14" s="156"/>
      <c r="B14" s="166" t="s">
        <v>201</v>
      </c>
      <c r="C14" s="164"/>
      <c r="D14" s="157"/>
      <c r="E14" s="165">
        <v>653224460</v>
      </c>
      <c r="F14" s="165">
        <v>672294155</v>
      </c>
      <c r="G14" s="160"/>
    </row>
    <row r="15" spans="1:8" x14ac:dyDescent="0.2">
      <c r="A15" s="156"/>
      <c r="B15" s="166" t="s">
        <v>202</v>
      </c>
      <c r="C15" s="164"/>
      <c r="D15" s="157"/>
      <c r="E15" s="165">
        <v>25645157</v>
      </c>
      <c r="F15" s="165">
        <v>6091409</v>
      </c>
      <c r="G15" s="160"/>
    </row>
    <row r="16" spans="1:8" x14ac:dyDescent="0.2">
      <c r="A16" s="156"/>
      <c r="B16" s="166" t="s">
        <v>203</v>
      </c>
      <c r="C16" s="164"/>
      <c r="D16" s="157"/>
      <c r="E16" s="167">
        <v>654883427</v>
      </c>
      <c r="F16" s="165">
        <v>440119522</v>
      </c>
      <c r="G16" s="160"/>
    </row>
    <row r="17" spans="1:7" x14ac:dyDescent="0.2">
      <c r="A17" s="156"/>
      <c r="B17" s="166" t="s">
        <v>204</v>
      </c>
      <c r="C17" s="164"/>
      <c r="D17" s="157"/>
      <c r="E17" s="165">
        <v>695537</v>
      </c>
      <c r="F17" s="165">
        <v>1203981</v>
      </c>
      <c r="G17" s="160"/>
    </row>
    <row r="18" spans="1:7" ht="38.25" customHeight="1" x14ac:dyDescent="0.2">
      <c r="A18" s="156"/>
      <c r="B18" s="648" t="s">
        <v>205</v>
      </c>
      <c r="C18" s="648"/>
      <c r="D18" s="157"/>
      <c r="E18" s="165">
        <v>568319</v>
      </c>
      <c r="F18" s="165">
        <v>1048381</v>
      </c>
      <c r="G18" s="160"/>
    </row>
    <row r="19" spans="1:7" x14ac:dyDescent="0.2">
      <c r="A19" s="161" t="s">
        <v>206</v>
      </c>
      <c r="B19" s="168"/>
      <c r="C19" s="164"/>
      <c r="D19" s="157"/>
      <c r="E19" s="165">
        <f>SUM(E20:E21)</f>
        <v>12889709290</v>
      </c>
      <c r="F19" s="165">
        <f>SUM(F20:F21)</f>
        <v>10654768110</v>
      </c>
      <c r="G19" s="160"/>
    </row>
    <row r="20" spans="1:7" x14ac:dyDescent="0.2">
      <c r="A20" s="156"/>
      <c r="B20" s="166" t="s">
        <v>207</v>
      </c>
      <c r="C20" s="164"/>
      <c r="D20" s="157"/>
      <c r="E20" s="165">
        <v>10578129237</v>
      </c>
      <c r="F20" s="165">
        <v>8575210796</v>
      </c>
      <c r="G20" s="160"/>
    </row>
    <row r="21" spans="1:7" x14ac:dyDescent="0.2">
      <c r="A21" s="156"/>
      <c r="B21" s="166" t="s">
        <v>208</v>
      </c>
      <c r="C21" s="164"/>
      <c r="D21" s="157"/>
      <c r="E21" s="165">
        <v>2311580053</v>
      </c>
      <c r="F21" s="165">
        <v>2079557314</v>
      </c>
      <c r="G21" s="160"/>
    </row>
    <row r="22" spans="1:7" x14ac:dyDescent="0.2">
      <c r="A22" s="161" t="s">
        <v>209</v>
      </c>
      <c r="B22" s="168"/>
      <c r="C22" s="164"/>
      <c r="D22" s="157"/>
      <c r="E22" s="165">
        <f>SUM(E23:E27)</f>
        <v>1464392</v>
      </c>
      <c r="F22" s="165">
        <f>SUM(F23:F27)</f>
        <v>1290668</v>
      </c>
      <c r="G22" s="160"/>
    </row>
    <row r="23" spans="1:7" x14ac:dyDescent="0.2">
      <c r="A23" s="156"/>
      <c r="B23" s="157" t="s">
        <v>210</v>
      </c>
      <c r="C23" s="164"/>
      <c r="D23" s="157"/>
      <c r="E23" s="165">
        <v>0</v>
      </c>
      <c r="F23" s="165">
        <v>0</v>
      </c>
      <c r="G23" s="160"/>
    </row>
    <row r="24" spans="1:7" x14ac:dyDescent="0.2">
      <c r="A24" s="156"/>
      <c r="B24" s="157" t="s">
        <v>211</v>
      </c>
      <c r="C24" s="164"/>
      <c r="D24" s="157"/>
      <c r="E24" s="165">
        <v>0</v>
      </c>
      <c r="F24" s="165">
        <v>0</v>
      </c>
      <c r="G24" s="160"/>
    </row>
    <row r="25" spans="1:7" x14ac:dyDescent="0.2">
      <c r="A25" s="156"/>
      <c r="B25" s="157" t="s">
        <v>212</v>
      </c>
      <c r="C25" s="164"/>
      <c r="D25" s="157"/>
      <c r="E25" s="165">
        <v>0</v>
      </c>
      <c r="F25" s="165">
        <v>0</v>
      </c>
      <c r="G25" s="160"/>
    </row>
    <row r="26" spans="1:7" x14ac:dyDescent="0.2">
      <c r="A26" s="156"/>
      <c r="B26" s="157" t="s">
        <v>213</v>
      </c>
      <c r="C26" s="164"/>
      <c r="D26" s="157"/>
      <c r="E26" s="165">
        <v>0</v>
      </c>
      <c r="F26" s="165">
        <v>0</v>
      </c>
      <c r="G26" s="160"/>
    </row>
    <row r="27" spans="1:7" x14ac:dyDescent="0.2">
      <c r="A27" s="156"/>
      <c r="B27" s="157" t="s">
        <v>214</v>
      </c>
      <c r="C27" s="164"/>
      <c r="D27" s="157"/>
      <c r="E27" s="165">
        <v>1464392</v>
      </c>
      <c r="F27" s="165">
        <v>1290668</v>
      </c>
      <c r="G27" s="160"/>
    </row>
    <row r="28" spans="1:7" ht="6.75" customHeight="1" x14ac:dyDescent="0.2">
      <c r="A28" s="156"/>
      <c r="B28" s="157"/>
      <c r="C28" s="164"/>
      <c r="D28" s="157"/>
      <c r="E28" s="165"/>
      <c r="F28" s="165"/>
      <c r="G28" s="160"/>
    </row>
    <row r="29" spans="1:7" x14ac:dyDescent="0.2">
      <c r="A29" s="161" t="s">
        <v>215</v>
      </c>
      <c r="B29" s="157"/>
      <c r="C29" s="164"/>
      <c r="D29" s="157"/>
      <c r="E29" s="165">
        <f>+E10+E19+E22</f>
        <v>15044790777</v>
      </c>
      <c r="F29" s="165">
        <f>+F10+F19+F22</f>
        <v>12537570911</v>
      </c>
      <c r="G29" s="160"/>
    </row>
    <row r="30" spans="1:7" ht="6" customHeight="1" x14ac:dyDescent="0.2">
      <c r="A30" s="156"/>
      <c r="B30" s="157"/>
      <c r="C30" s="164"/>
      <c r="D30" s="157"/>
      <c r="E30" s="165"/>
      <c r="F30" s="165"/>
      <c r="G30" s="160"/>
    </row>
    <row r="31" spans="1:7" x14ac:dyDescent="0.2">
      <c r="A31" s="161" t="s">
        <v>216</v>
      </c>
      <c r="B31" s="157"/>
      <c r="C31" s="164"/>
      <c r="D31" s="157"/>
      <c r="E31" s="165"/>
      <c r="F31" s="165"/>
      <c r="G31" s="160"/>
    </row>
    <row r="32" spans="1:7" x14ac:dyDescent="0.2">
      <c r="A32" s="161" t="s">
        <v>217</v>
      </c>
      <c r="B32" s="157"/>
      <c r="C32" s="164"/>
      <c r="D32" s="157"/>
      <c r="E32" s="165">
        <f>SUM(E33:E35)</f>
        <v>2414504981</v>
      </c>
      <c r="F32" s="165">
        <f>SUM(F33:F35)</f>
        <v>2050285263</v>
      </c>
      <c r="G32" s="160"/>
    </row>
    <row r="33" spans="1:7" x14ac:dyDescent="0.2">
      <c r="A33" s="156"/>
      <c r="B33" s="157" t="s">
        <v>218</v>
      </c>
      <c r="C33" s="164"/>
      <c r="D33" s="157"/>
      <c r="E33" s="165">
        <v>2119032910</v>
      </c>
      <c r="F33" s="165">
        <v>1864385780</v>
      </c>
      <c r="G33" s="160"/>
    </row>
    <row r="34" spans="1:7" x14ac:dyDescent="0.2">
      <c r="A34" s="156"/>
      <c r="B34" s="157" t="s">
        <v>219</v>
      </c>
      <c r="C34" s="164"/>
      <c r="D34" s="157"/>
      <c r="E34" s="165">
        <v>78892415</v>
      </c>
      <c r="F34" s="165">
        <v>51576331</v>
      </c>
      <c r="G34" s="160"/>
    </row>
    <row r="35" spans="1:7" x14ac:dyDescent="0.2">
      <c r="A35" s="156"/>
      <c r="B35" s="157" t="s">
        <v>220</v>
      </c>
      <c r="C35" s="164"/>
      <c r="D35" s="157"/>
      <c r="E35" s="165">
        <v>216579656</v>
      </c>
      <c r="F35" s="165">
        <v>134323152</v>
      </c>
      <c r="G35" s="160"/>
    </row>
    <row r="36" spans="1:7" x14ac:dyDescent="0.2">
      <c r="A36" s="161" t="s">
        <v>221</v>
      </c>
      <c r="B36" s="157"/>
      <c r="C36" s="157"/>
      <c r="D36" s="157"/>
      <c r="E36" s="165">
        <f>SUM(E37:E45)</f>
        <v>8121030598</v>
      </c>
      <c r="F36" s="165">
        <f>SUM(F37:F45)</f>
        <v>6484644142</v>
      </c>
      <c r="G36" s="160"/>
    </row>
    <row r="37" spans="1:7" x14ac:dyDescent="0.2">
      <c r="A37" s="156"/>
      <c r="B37" s="157" t="s">
        <v>222</v>
      </c>
      <c r="C37" s="157"/>
      <c r="D37" s="157"/>
      <c r="E37" s="165">
        <v>7812361334</v>
      </c>
      <c r="F37" s="165">
        <v>6218881226</v>
      </c>
      <c r="G37" s="160"/>
    </row>
    <row r="38" spans="1:7" x14ac:dyDescent="0.2">
      <c r="A38" s="156"/>
      <c r="B38" s="157" t="s">
        <v>223</v>
      </c>
      <c r="C38" s="157"/>
      <c r="D38" s="157"/>
      <c r="E38" s="165">
        <v>6869036</v>
      </c>
      <c r="F38" s="165">
        <v>5495623</v>
      </c>
      <c r="G38" s="160"/>
    </row>
    <row r="39" spans="1:7" x14ac:dyDescent="0.2">
      <c r="A39" s="156"/>
      <c r="B39" s="157" t="s">
        <v>224</v>
      </c>
      <c r="C39" s="157"/>
      <c r="D39" s="157"/>
      <c r="E39" s="165">
        <v>82927418</v>
      </c>
      <c r="F39" s="165">
        <v>73370466</v>
      </c>
      <c r="G39" s="160"/>
    </row>
    <row r="40" spans="1:7" x14ac:dyDescent="0.2">
      <c r="A40" s="156"/>
      <c r="B40" s="157" t="s">
        <v>225</v>
      </c>
      <c r="C40" s="157"/>
      <c r="D40" s="157"/>
      <c r="E40" s="165">
        <v>218872810</v>
      </c>
      <c r="F40" s="165">
        <v>186896827</v>
      </c>
      <c r="G40" s="160"/>
    </row>
    <row r="41" spans="1:7" x14ac:dyDescent="0.2">
      <c r="A41" s="156"/>
      <c r="B41" s="157" t="s">
        <v>226</v>
      </c>
      <c r="C41" s="157"/>
      <c r="D41" s="157"/>
      <c r="E41" s="165">
        <v>0</v>
      </c>
      <c r="F41" s="165">
        <v>0</v>
      </c>
      <c r="G41" s="160"/>
    </row>
    <row r="42" spans="1:7" x14ac:dyDescent="0.2">
      <c r="A42" s="156"/>
      <c r="B42" s="157" t="s">
        <v>227</v>
      </c>
      <c r="C42" s="157"/>
      <c r="D42" s="157"/>
      <c r="E42" s="165">
        <v>0</v>
      </c>
      <c r="F42" s="165">
        <v>0</v>
      </c>
      <c r="G42" s="160"/>
    </row>
    <row r="43" spans="1:7" x14ac:dyDescent="0.2">
      <c r="A43" s="156"/>
      <c r="B43" s="157" t="s">
        <v>228</v>
      </c>
      <c r="C43" s="157"/>
      <c r="D43" s="157"/>
      <c r="E43" s="165">
        <v>0</v>
      </c>
      <c r="F43" s="165">
        <v>0</v>
      </c>
      <c r="G43" s="160"/>
    </row>
    <row r="44" spans="1:7" x14ac:dyDescent="0.2">
      <c r="A44" s="156"/>
      <c r="B44" s="157" t="s">
        <v>229</v>
      </c>
      <c r="C44" s="157"/>
      <c r="D44" s="157"/>
      <c r="E44" s="165">
        <v>0</v>
      </c>
      <c r="F44" s="165">
        <v>0</v>
      </c>
      <c r="G44" s="160"/>
    </row>
    <row r="45" spans="1:7" x14ac:dyDescent="0.2">
      <c r="A45" s="156"/>
      <c r="B45" s="157" t="s">
        <v>230</v>
      </c>
      <c r="C45" s="157"/>
      <c r="D45" s="157"/>
      <c r="E45" s="165">
        <v>0</v>
      </c>
      <c r="F45" s="165">
        <v>0</v>
      </c>
      <c r="G45" s="160"/>
    </row>
    <row r="46" spans="1:7" x14ac:dyDescent="0.2">
      <c r="A46" s="161" t="s">
        <v>231</v>
      </c>
      <c r="B46" s="157"/>
      <c r="C46" s="157"/>
      <c r="D46" s="157"/>
      <c r="E46" s="165">
        <f>SUM(E47:E49)</f>
        <v>1843253745</v>
      </c>
      <c r="F46" s="165">
        <f>SUM(F47:F49)</f>
        <v>1367399113</v>
      </c>
      <c r="G46" s="160"/>
    </row>
    <row r="47" spans="1:7" x14ac:dyDescent="0.2">
      <c r="A47" s="161"/>
      <c r="B47" s="157" t="s">
        <v>232</v>
      </c>
      <c r="C47" s="157"/>
      <c r="D47" s="157"/>
      <c r="E47" s="165">
        <v>1150297418</v>
      </c>
      <c r="F47" s="165">
        <v>856497082</v>
      </c>
      <c r="G47" s="160"/>
    </row>
    <row r="48" spans="1:7" x14ac:dyDescent="0.2">
      <c r="A48" s="161"/>
      <c r="B48" s="157" t="s">
        <v>53</v>
      </c>
      <c r="C48" s="157"/>
      <c r="D48" s="157"/>
      <c r="E48" s="165">
        <v>570589320</v>
      </c>
      <c r="F48" s="165">
        <v>510902031</v>
      </c>
      <c r="G48" s="160"/>
    </row>
    <row r="49" spans="1:7" x14ac:dyDescent="0.2">
      <c r="A49" s="161"/>
      <c r="B49" s="157" t="s">
        <v>233</v>
      </c>
      <c r="C49" s="157"/>
      <c r="D49" s="157"/>
      <c r="E49" s="165">
        <v>122367007</v>
      </c>
      <c r="F49" s="165">
        <v>0</v>
      </c>
      <c r="G49" s="160"/>
    </row>
    <row r="50" spans="1:7" x14ac:dyDescent="0.2">
      <c r="A50" s="161" t="s">
        <v>234</v>
      </c>
      <c r="B50" s="157"/>
      <c r="C50" s="157"/>
      <c r="D50" s="157"/>
      <c r="E50" s="165">
        <f>SUM(E51:E55)</f>
        <v>490659830</v>
      </c>
      <c r="F50" s="165">
        <f>SUM(F51:F55)</f>
        <v>286995242</v>
      </c>
      <c r="G50" s="160"/>
    </row>
    <row r="51" spans="1:7" x14ac:dyDescent="0.2">
      <c r="A51" s="161"/>
      <c r="B51" s="157" t="s">
        <v>235</v>
      </c>
      <c r="C51" s="157"/>
      <c r="D51" s="157"/>
      <c r="E51" s="165">
        <v>421127271</v>
      </c>
      <c r="F51" s="165">
        <v>209327099</v>
      </c>
      <c r="G51" s="160"/>
    </row>
    <row r="52" spans="1:7" x14ac:dyDescent="0.2">
      <c r="A52" s="161"/>
      <c r="B52" s="157" t="s">
        <v>236</v>
      </c>
      <c r="C52" s="157"/>
      <c r="D52" s="157"/>
      <c r="E52" s="165">
        <v>0</v>
      </c>
      <c r="F52" s="165">
        <v>15886804</v>
      </c>
      <c r="G52" s="160"/>
    </row>
    <row r="53" spans="1:7" x14ac:dyDescent="0.2">
      <c r="A53" s="161"/>
      <c r="B53" s="157" t="s">
        <v>237</v>
      </c>
      <c r="C53" s="157"/>
      <c r="D53" s="157"/>
      <c r="E53" s="165">
        <v>5926636</v>
      </c>
      <c r="F53" s="165">
        <v>0</v>
      </c>
      <c r="G53" s="160"/>
    </row>
    <row r="54" spans="1:7" x14ac:dyDescent="0.2">
      <c r="A54" s="161"/>
      <c r="B54" s="157" t="s">
        <v>238</v>
      </c>
      <c r="C54" s="157"/>
      <c r="D54" s="157"/>
      <c r="E54" s="165">
        <v>5920513</v>
      </c>
      <c r="F54" s="165">
        <v>15519150</v>
      </c>
      <c r="G54" s="160"/>
    </row>
    <row r="55" spans="1:7" x14ac:dyDescent="0.2">
      <c r="A55" s="161"/>
      <c r="B55" s="157" t="s">
        <v>239</v>
      </c>
      <c r="C55" s="157"/>
      <c r="D55" s="157"/>
      <c r="E55" s="165">
        <v>57685410</v>
      </c>
      <c r="F55" s="165">
        <v>46262189</v>
      </c>
      <c r="G55" s="160"/>
    </row>
    <row r="56" spans="1:7" x14ac:dyDescent="0.2">
      <c r="A56" s="161" t="s">
        <v>240</v>
      </c>
      <c r="B56" s="157"/>
      <c r="C56" s="157"/>
      <c r="D56" s="157"/>
      <c r="E56" s="165">
        <f>SUM(E57:E62)</f>
        <v>108817791</v>
      </c>
      <c r="F56" s="165">
        <f>SUM(F57:F62)</f>
        <v>103942296</v>
      </c>
      <c r="G56" s="160"/>
    </row>
    <row r="57" spans="1:7" x14ac:dyDescent="0.2">
      <c r="A57" s="161"/>
      <c r="B57" s="157" t="s">
        <v>241</v>
      </c>
      <c r="C57" s="157"/>
      <c r="D57" s="157"/>
      <c r="E57" s="165">
        <v>108817791</v>
      </c>
      <c r="F57" s="165">
        <v>103942296</v>
      </c>
      <c r="G57" s="160"/>
    </row>
    <row r="58" spans="1:7" x14ac:dyDescent="0.2">
      <c r="A58" s="161"/>
      <c r="B58" s="157" t="s">
        <v>242</v>
      </c>
      <c r="C58" s="157"/>
      <c r="D58" s="157"/>
      <c r="E58" s="165">
        <v>0</v>
      </c>
      <c r="F58" s="165">
        <v>0</v>
      </c>
      <c r="G58" s="160"/>
    </row>
    <row r="59" spans="1:7" x14ac:dyDescent="0.2">
      <c r="A59" s="161"/>
      <c r="B59" s="157" t="s">
        <v>243</v>
      </c>
      <c r="C59" s="157"/>
      <c r="D59" s="157"/>
      <c r="E59" s="165">
        <v>0</v>
      </c>
      <c r="F59" s="165">
        <v>0</v>
      </c>
      <c r="G59" s="160"/>
    </row>
    <row r="60" spans="1:7" x14ac:dyDescent="0.2">
      <c r="A60" s="161"/>
      <c r="B60" s="157" t="s">
        <v>244</v>
      </c>
      <c r="C60" s="157"/>
      <c r="D60" s="157"/>
      <c r="E60" s="165">
        <v>0</v>
      </c>
      <c r="F60" s="165">
        <v>0</v>
      </c>
      <c r="G60" s="160"/>
    </row>
    <row r="61" spans="1:7" x14ac:dyDescent="0.2">
      <c r="A61" s="161"/>
      <c r="B61" s="157" t="s">
        <v>245</v>
      </c>
      <c r="C61" s="157"/>
      <c r="D61" s="157"/>
      <c r="E61" s="165">
        <v>0</v>
      </c>
      <c r="F61" s="165">
        <v>0</v>
      </c>
      <c r="G61" s="160"/>
    </row>
    <row r="62" spans="1:7" x14ac:dyDescent="0.2">
      <c r="A62" s="161"/>
      <c r="B62" s="157" t="s">
        <v>246</v>
      </c>
      <c r="C62" s="157"/>
      <c r="D62" s="157"/>
      <c r="E62" s="165">
        <v>0</v>
      </c>
      <c r="F62" s="165">
        <v>0</v>
      </c>
      <c r="G62" s="160"/>
    </row>
    <row r="63" spans="1:7" x14ac:dyDescent="0.2">
      <c r="A63" s="161" t="s">
        <v>247</v>
      </c>
      <c r="B63" s="157"/>
      <c r="C63" s="157"/>
      <c r="D63" s="157"/>
      <c r="E63" s="165">
        <f>+E64</f>
        <v>0</v>
      </c>
      <c r="F63" s="165">
        <f>+F64</f>
        <v>0</v>
      </c>
      <c r="G63" s="160"/>
    </row>
    <row r="64" spans="1:7" x14ac:dyDescent="0.2">
      <c r="A64" s="161"/>
      <c r="B64" s="157" t="s">
        <v>248</v>
      </c>
      <c r="C64" s="157"/>
      <c r="D64" s="157"/>
      <c r="E64" s="165">
        <v>0</v>
      </c>
      <c r="F64" s="165">
        <v>0</v>
      </c>
      <c r="G64" s="160"/>
    </row>
    <row r="65" spans="1:7" ht="7.5" customHeight="1" x14ac:dyDescent="0.2">
      <c r="A65" s="161"/>
      <c r="B65" s="157"/>
      <c r="C65" s="157"/>
      <c r="D65" s="157"/>
      <c r="E65" s="165"/>
      <c r="F65" s="165"/>
      <c r="G65" s="160"/>
    </row>
    <row r="66" spans="1:7" x14ac:dyDescent="0.2">
      <c r="A66" s="161" t="s">
        <v>249</v>
      </c>
      <c r="B66" s="157"/>
      <c r="C66" s="157"/>
      <c r="D66" s="157"/>
      <c r="E66" s="165">
        <f>+E32+E36+E46+E50+E56+E63</f>
        <v>12978266945</v>
      </c>
      <c r="F66" s="165">
        <f>+F32+F36+F46+F50+F56+F63</f>
        <v>10293266056</v>
      </c>
      <c r="G66" s="160"/>
    </row>
    <row r="67" spans="1:7" ht="4.5" customHeight="1" x14ac:dyDescent="0.2">
      <c r="A67" s="156"/>
      <c r="B67" s="157"/>
      <c r="C67" s="157"/>
      <c r="D67" s="157"/>
      <c r="E67" s="165"/>
      <c r="F67" s="165"/>
      <c r="G67" s="160"/>
    </row>
    <row r="68" spans="1:7" x14ac:dyDescent="0.2">
      <c r="A68" s="161" t="s">
        <v>250</v>
      </c>
      <c r="B68" s="157"/>
      <c r="C68" s="157"/>
      <c r="D68" s="157"/>
      <c r="E68" s="165">
        <f>+E29-E66</f>
        <v>2066523832</v>
      </c>
      <c r="F68" s="165">
        <f>+F29-F66</f>
        <v>2244304855</v>
      </c>
      <c r="G68" s="160"/>
    </row>
    <row r="69" spans="1:7" ht="5.25" customHeight="1" thickBot="1" x14ac:dyDescent="0.25">
      <c r="A69" s="169"/>
      <c r="B69" s="170"/>
      <c r="C69" s="170"/>
      <c r="D69" s="170"/>
      <c r="E69" s="171"/>
      <c r="F69" s="172"/>
      <c r="G69" s="173"/>
    </row>
    <row r="72" spans="1:7" x14ac:dyDescent="0.2">
      <c r="E72" s="155"/>
      <c r="G72" s="174"/>
    </row>
    <row r="73" spans="1:7" x14ac:dyDescent="0.2">
      <c r="E73" s="155"/>
    </row>
    <row r="74" spans="1:7" x14ac:dyDescent="0.2">
      <c r="A74" s="639" t="s">
        <v>67</v>
      </c>
      <c r="B74" s="639"/>
      <c r="C74" s="639"/>
      <c r="D74" s="639"/>
      <c r="E74" s="639"/>
      <c r="F74" s="639"/>
      <c r="G74" s="639"/>
    </row>
    <row r="75" spans="1:7" x14ac:dyDescent="0.2">
      <c r="A75" s="639" t="s">
        <v>68</v>
      </c>
      <c r="B75" s="639"/>
      <c r="C75" s="639"/>
      <c r="D75" s="639"/>
      <c r="E75" s="639"/>
      <c r="F75" s="639"/>
      <c r="G75" s="639"/>
    </row>
  </sheetData>
  <mergeCells count="8">
    <mergeCell ref="A74:G74"/>
    <mergeCell ref="A75:G75"/>
    <mergeCell ref="A3:G3"/>
    <mergeCell ref="A4:G4"/>
    <mergeCell ref="A5:G5"/>
    <mergeCell ref="A6:G6"/>
    <mergeCell ref="A7:G7"/>
    <mergeCell ref="B18:C18"/>
  </mergeCells>
  <pageMargins left="0.7" right="0.7" top="0.75" bottom="0.75" header="0.3" footer="0.3"/>
  <pageSetup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3" workbookViewId="0">
      <selection activeCell="L27" sqref="L27"/>
    </sheetView>
  </sheetViews>
  <sheetFormatPr baseColWidth="10" defaultColWidth="9.140625" defaultRowHeight="12.75" x14ac:dyDescent="0.2"/>
  <cols>
    <col min="1" max="1" width="64.85546875" customWidth="1"/>
    <col min="2" max="2" width="2" hidden="1" customWidth="1"/>
    <col min="3" max="4" width="13.7109375" customWidth="1"/>
    <col min="5" max="6" width="13.7109375" style="77" customWidth="1"/>
    <col min="7" max="7" width="13.7109375" customWidth="1"/>
  </cols>
  <sheetData>
    <row r="1" spans="1:7" s="5" customFormat="1" ht="13.5" hidden="1" thickBot="1" x14ac:dyDescent="0.25">
      <c r="A1" s="1" t="s">
        <v>0</v>
      </c>
      <c r="B1" s="2" t="s">
        <v>1</v>
      </c>
      <c r="C1" s="2" t="s">
        <v>3</v>
      </c>
      <c r="D1" s="2" t="s">
        <v>2</v>
      </c>
      <c r="E1" s="175" t="s">
        <v>2</v>
      </c>
      <c r="F1" s="175" t="s">
        <v>4</v>
      </c>
      <c r="G1" s="4" t="s">
        <v>5</v>
      </c>
    </row>
    <row r="2" spans="1:7" ht="13.5" hidden="1" thickBot="1" x14ac:dyDescent="0.25">
      <c r="A2" s="7"/>
      <c r="B2" s="8"/>
      <c r="C2" s="8"/>
      <c r="D2" s="8"/>
      <c r="E2" s="176"/>
      <c r="F2" s="176"/>
      <c r="G2" s="10"/>
    </row>
    <row r="3" spans="1:7" ht="18.75" x14ac:dyDescent="0.3">
      <c r="A3" s="614" t="s">
        <v>9</v>
      </c>
      <c r="B3" s="640"/>
      <c r="C3" s="640"/>
      <c r="D3" s="640"/>
      <c r="E3" s="640"/>
      <c r="F3" s="640"/>
      <c r="G3" s="641"/>
    </row>
    <row r="4" spans="1:7" ht="15.75" x14ac:dyDescent="0.25">
      <c r="A4" s="617" t="s">
        <v>251</v>
      </c>
      <c r="B4" s="618"/>
      <c r="C4" s="618"/>
      <c r="D4" s="618"/>
      <c r="E4" s="618"/>
      <c r="F4" s="618"/>
      <c r="G4" s="619"/>
    </row>
    <row r="5" spans="1:7" ht="15.75" x14ac:dyDescent="0.2">
      <c r="A5" s="642" t="s">
        <v>71</v>
      </c>
      <c r="B5" s="643"/>
      <c r="C5" s="643"/>
      <c r="D5" s="643"/>
      <c r="E5" s="643"/>
      <c r="F5" s="643"/>
      <c r="G5" s="644"/>
    </row>
    <row r="6" spans="1:7" ht="15.75" x14ac:dyDescent="0.2">
      <c r="A6" s="642"/>
      <c r="B6" s="643"/>
      <c r="C6" s="643"/>
      <c r="D6" s="643"/>
      <c r="E6" s="643"/>
      <c r="F6" s="643"/>
      <c r="G6" s="644"/>
    </row>
    <row r="7" spans="1:7" ht="15.75" thickBot="1" x14ac:dyDescent="0.3">
      <c r="A7" s="650" t="s">
        <v>252</v>
      </c>
      <c r="B7" s="651"/>
      <c r="C7" s="651"/>
      <c r="D7" s="651"/>
      <c r="E7" s="651"/>
      <c r="F7" s="651"/>
      <c r="G7" s="652"/>
    </row>
    <row r="8" spans="1:7" ht="77.25" thickBot="1" x14ac:dyDescent="0.25">
      <c r="A8" s="177" t="s">
        <v>253</v>
      </c>
      <c r="B8" s="178"/>
      <c r="C8" s="179" t="s">
        <v>254</v>
      </c>
      <c r="D8" s="179" t="s">
        <v>255</v>
      </c>
      <c r="E8" s="179" t="s">
        <v>256</v>
      </c>
      <c r="F8" s="179" t="s">
        <v>257</v>
      </c>
      <c r="G8" s="180" t="s">
        <v>258</v>
      </c>
    </row>
    <row r="9" spans="1:7" ht="13.5" thickBot="1" x14ac:dyDescent="0.25">
      <c r="A9" s="181"/>
      <c r="B9" s="181"/>
      <c r="C9" s="182"/>
      <c r="D9" s="182"/>
      <c r="E9" s="182"/>
      <c r="F9" s="183"/>
      <c r="G9" s="184"/>
    </row>
    <row r="10" spans="1:7" x14ac:dyDescent="0.2">
      <c r="A10" s="185"/>
      <c r="B10" s="186"/>
      <c r="C10" s="187"/>
      <c r="D10" s="188"/>
      <c r="E10" s="187"/>
      <c r="F10" s="189"/>
      <c r="G10" s="190"/>
    </row>
    <row r="11" spans="1:7" x14ac:dyDescent="0.2">
      <c r="A11" s="191" t="s">
        <v>61</v>
      </c>
      <c r="B11" s="192"/>
      <c r="C11" s="193"/>
      <c r="D11" s="193">
        <v>0</v>
      </c>
      <c r="E11" s="193"/>
      <c r="F11" s="194"/>
      <c r="G11" s="195">
        <f>SUM(C11:F11)</f>
        <v>0</v>
      </c>
    </row>
    <row r="12" spans="1:7" x14ac:dyDescent="0.2">
      <c r="A12" s="196"/>
      <c r="B12" s="197"/>
      <c r="C12" s="193"/>
      <c r="D12" s="193"/>
      <c r="E12" s="198"/>
      <c r="F12" s="194"/>
      <c r="G12" s="193"/>
    </row>
    <row r="13" spans="1:7" x14ac:dyDescent="0.2">
      <c r="A13" s="199"/>
      <c r="B13" s="200"/>
      <c r="C13" s="193"/>
      <c r="D13" s="193"/>
      <c r="E13" s="193"/>
      <c r="F13" s="194"/>
      <c r="G13" s="193"/>
    </row>
    <row r="14" spans="1:7" x14ac:dyDescent="0.2">
      <c r="A14" s="191" t="s">
        <v>259</v>
      </c>
      <c r="B14" s="192"/>
      <c r="C14" s="193"/>
      <c r="D14" s="193"/>
      <c r="E14" s="193"/>
      <c r="F14" s="194"/>
      <c r="G14" s="195"/>
    </row>
    <row r="15" spans="1:7" x14ac:dyDescent="0.2">
      <c r="A15" s="199" t="s">
        <v>53</v>
      </c>
      <c r="B15" s="200" t="s">
        <v>260</v>
      </c>
      <c r="C15" s="198">
        <v>0</v>
      </c>
      <c r="D15" s="198"/>
      <c r="E15" s="193"/>
      <c r="F15" s="194"/>
      <c r="G15" s="195">
        <f>SUM(C15:F15)</f>
        <v>0</v>
      </c>
    </row>
    <row r="16" spans="1:7" x14ac:dyDescent="0.2">
      <c r="A16" s="199" t="s">
        <v>54</v>
      </c>
      <c r="B16" s="200" t="s">
        <v>261</v>
      </c>
      <c r="C16" s="198">
        <v>0</v>
      </c>
      <c r="D16" s="198"/>
      <c r="E16" s="193"/>
      <c r="F16" s="194"/>
      <c r="G16" s="195">
        <f>SUM(C16:F16)</f>
        <v>0</v>
      </c>
    </row>
    <row r="17" spans="1:7" x14ac:dyDescent="0.2">
      <c r="A17" s="199" t="s">
        <v>262</v>
      </c>
      <c r="B17" s="200"/>
      <c r="C17" s="198"/>
      <c r="D17" s="198"/>
      <c r="E17" s="193"/>
      <c r="F17" s="194">
        <v>0</v>
      </c>
      <c r="G17" s="195">
        <f>SUM(C17:F17)</f>
        <v>0</v>
      </c>
    </row>
    <row r="18" spans="1:7" x14ac:dyDescent="0.2">
      <c r="A18" s="199"/>
      <c r="B18" s="200"/>
      <c r="C18" s="193"/>
      <c r="D18" s="193"/>
      <c r="E18" s="193"/>
      <c r="F18" s="194"/>
      <c r="G18" s="193"/>
    </row>
    <row r="19" spans="1:7" x14ac:dyDescent="0.2">
      <c r="A19" s="201" t="s">
        <v>263</v>
      </c>
      <c r="B19" s="186"/>
      <c r="C19" s="193"/>
      <c r="D19" s="193"/>
      <c r="E19" s="193"/>
      <c r="F19" s="194"/>
      <c r="G19" s="195"/>
    </row>
    <row r="20" spans="1:7" x14ac:dyDescent="0.2">
      <c r="A20" s="202" t="s">
        <v>250</v>
      </c>
      <c r="B20" s="203" t="s">
        <v>264</v>
      </c>
      <c r="C20" s="193"/>
      <c r="D20" s="204"/>
      <c r="E20" s="205">
        <v>-1067565204</v>
      </c>
      <c r="F20" s="206"/>
      <c r="G20" s="195">
        <f>SUM(C20:F20)</f>
        <v>-1067565204</v>
      </c>
    </row>
    <row r="21" spans="1:7" x14ac:dyDescent="0.2">
      <c r="A21" s="202" t="s">
        <v>58</v>
      </c>
      <c r="B21" s="203" t="s">
        <v>265</v>
      </c>
      <c r="C21" s="193"/>
      <c r="D21" s="207">
        <v>6053348881</v>
      </c>
      <c r="E21" s="208"/>
      <c r="F21" s="206"/>
      <c r="G21" s="195">
        <f>SUM(C21:F21)</f>
        <v>6053348881</v>
      </c>
    </row>
    <row r="22" spans="1:7" x14ac:dyDescent="0.2">
      <c r="A22" s="202" t="s">
        <v>59</v>
      </c>
      <c r="B22" s="203" t="s">
        <v>266</v>
      </c>
      <c r="C22" s="193"/>
      <c r="D22" s="209"/>
      <c r="E22" s="210"/>
      <c r="F22" s="211">
        <v>9270935174</v>
      </c>
      <c r="G22" s="195">
        <f>SUM(C22:F22)</f>
        <v>9270935174</v>
      </c>
    </row>
    <row r="23" spans="1:7" x14ac:dyDescent="0.2">
      <c r="A23" s="202" t="s">
        <v>60</v>
      </c>
      <c r="B23" s="203" t="s">
        <v>267</v>
      </c>
      <c r="C23" s="193"/>
      <c r="D23" s="198">
        <v>0</v>
      </c>
      <c r="E23" s="198"/>
      <c r="F23" s="194"/>
      <c r="G23" s="195">
        <f>SUM(C23:F23)</f>
        <v>0</v>
      </c>
    </row>
    <row r="24" spans="1:7" x14ac:dyDescent="0.2">
      <c r="A24" s="212"/>
      <c r="B24" s="213"/>
      <c r="C24" s="195"/>
      <c r="D24" s="198"/>
      <c r="E24" s="198"/>
      <c r="F24" s="194"/>
      <c r="G24" s="193"/>
    </row>
    <row r="25" spans="1:7" x14ac:dyDescent="0.2">
      <c r="A25" s="199"/>
      <c r="B25" s="200"/>
      <c r="C25" s="193"/>
      <c r="D25" s="193"/>
      <c r="E25" s="193"/>
      <c r="F25" s="194"/>
      <c r="G25" s="193"/>
    </row>
    <row r="26" spans="1:7" x14ac:dyDescent="0.2">
      <c r="A26" s="214" t="s">
        <v>268</v>
      </c>
      <c r="B26" s="215"/>
      <c r="C26" s="216">
        <f>SUM(C11:C25)</f>
        <v>0</v>
      </c>
      <c r="D26" s="216">
        <f>SUM(D11:D25)</f>
        <v>6053348881</v>
      </c>
      <c r="E26" s="216">
        <f>SUM(E11:E25)</f>
        <v>-1067565204</v>
      </c>
      <c r="F26" s="216">
        <f>SUM(F11:F25)</f>
        <v>9270935174</v>
      </c>
      <c r="G26" s="216">
        <f>SUM(C26:F26)</f>
        <v>14256718851</v>
      </c>
    </row>
    <row r="27" spans="1:7" x14ac:dyDescent="0.2">
      <c r="A27" s="199"/>
      <c r="B27" s="200"/>
      <c r="C27" s="193"/>
      <c r="D27" s="198"/>
      <c r="E27" s="198"/>
      <c r="F27" s="194"/>
      <c r="G27" s="193"/>
    </row>
    <row r="28" spans="1:7" x14ac:dyDescent="0.2">
      <c r="A28" s="199"/>
      <c r="B28" s="200"/>
      <c r="C28" s="193"/>
      <c r="D28" s="198"/>
      <c r="E28" s="198"/>
      <c r="F28" s="194"/>
      <c r="G28" s="193"/>
    </row>
    <row r="29" spans="1:7" x14ac:dyDescent="0.2">
      <c r="A29" s="201" t="s">
        <v>269</v>
      </c>
      <c r="B29" s="186"/>
      <c r="C29" s="193"/>
      <c r="D29" s="198"/>
      <c r="E29" s="198"/>
      <c r="F29" s="194"/>
      <c r="G29" s="195"/>
    </row>
    <row r="30" spans="1:7" x14ac:dyDescent="0.2">
      <c r="A30" s="202" t="s">
        <v>53</v>
      </c>
      <c r="B30" s="200"/>
      <c r="C30" s="198">
        <v>0</v>
      </c>
      <c r="D30" s="198"/>
      <c r="E30" s="193"/>
      <c r="F30" s="194"/>
      <c r="G30" s="195">
        <f>SUM(C30:F30)</f>
        <v>0</v>
      </c>
    </row>
    <row r="31" spans="1:7" x14ac:dyDescent="0.2">
      <c r="A31" s="202" t="s">
        <v>54</v>
      </c>
      <c r="B31" s="200"/>
      <c r="C31" s="198">
        <v>73900</v>
      </c>
      <c r="D31" s="198"/>
      <c r="E31" s="193"/>
      <c r="F31" s="194"/>
      <c r="G31" s="195">
        <f>SUM(C31:F31)</f>
        <v>73900</v>
      </c>
    </row>
    <row r="32" spans="1:7" x14ac:dyDescent="0.2">
      <c r="A32" s="202" t="s">
        <v>262</v>
      </c>
      <c r="B32" s="200"/>
      <c r="C32" s="198"/>
      <c r="D32" s="198"/>
      <c r="E32" s="193"/>
      <c r="F32" s="194">
        <v>0</v>
      </c>
      <c r="G32" s="195">
        <f>SUM(C32:F32)</f>
        <v>0</v>
      </c>
    </row>
    <row r="33" spans="1:7" x14ac:dyDescent="0.2">
      <c r="A33" s="217"/>
      <c r="B33" s="200"/>
      <c r="C33" s="193"/>
      <c r="D33" s="193"/>
      <c r="E33" s="193"/>
      <c r="F33" s="194"/>
      <c r="G33" s="193"/>
    </row>
    <row r="34" spans="1:7" x14ac:dyDescent="0.2">
      <c r="A34" s="217"/>
      <c r="B34" s="200"/>
      <c r="C34" s="193"/>
      <c r="D34" s="193"/>
      <c r="E34" s="193"/>
      <c r="F34" s="194"/>
      <c r="G34" s="195"/>
    </row>
    <row r="35" spans="1:7" x14ac:dyDescent="0.2">
      <c r="A35" s="218" t="s">
        <v>270</v>
      </c>
      <c r="B35" s="200"/>
      <c r="C35" s="193"/>
      <c r="D35" s="198"/>
      <c r="E35" s="198"/>
      <c r="F35" s="194"/>
      <c r="G35" s="193"/>
    </row>
    <row r="36" spans="1:7" x14ac:dyDescent="0.2">
      <c r="A36" s="202" t="s">
        <v>250</v>
      </c>
      <c r="B36" s="200"/>
      <c r="C36" s="193"/>
      <c r="D36" s="209"/>
      <c r="E36" s="205">
        <v>2066523832</v>
      </c>
      <c r="F36" s="194"/>
      <c r="G36" s="195">
        <f>SUM(C36:F36)</f>
        <v>2066523832</v>
      </c>
    </row>
    <row r="37" spans="1:7" x14ac:dyDescent="0.2">
      <c r="A37" s="202" t="s">
        <v>58</v>
      </c>
      <c r="B37" s="200"/>
      <c r="C37" s="193"/>
      <c r="D37" s="207">
        <v>-917464351</v>
      </c>
      <c r="E37" s="219">
        <v>1067565204</v>
      </c>
      <c r="F37" s="194"/>
      <c r="G37" s="195">
        <f>SUM(C37:F37)</f>
        <v>150100853</v>
      </c>
    </row>
    <row r="38" spans="1:7" x14ac:dyDescent="0.2">
      <c r="A38" s="202" t="s">
        <v>59</v>
      </c>
      <c r="B38" s="200"/>
      <c r="C38" s="193"/>
      <c r="D38" s="198"/>
      <c r="E38" s="198"/>
      <c r="F38" s="194">
        <v>0</v>
      </c>
      <c r="G38" s="195">
        <f>SUM(C38:F38)</f>
        <v>0</v>
      </c>
    </row>
    <row r="39" spans="1:7" x14ac:dyDescent="0.2">
      <c r="A39" s="202" t="s">
        <v>60</v>
      </c>
      <c r="B39" s="200"/>
      <c r="C39" s="195"/>
      <c r="D39" s="198"/>
      <c r="E39" s="220"/>
      <c r="F39" s="221">
        <v>0</v>
      </c>
      <c r="G39" s="195">
        <f>SUM(C39:F39)</f>
        <v>0</v>
      </c>
    </row>
    <row r="40" spans="1:7" x14ac:dyDescent="0.2">
      <c r="A40" s="217"/>
      <c r="B40" s="200"/>
      <c r="C40" s="193"/>
      <c r="D40" s="193"/>
      <c r="E40" s="193"/>
      <c r="F40" s="194"/>
      <c r="G40" s="193"/>
    </row>
    <row r="41" spans="1:7" x14ac:dyDescent="0.2">
      <c r="A41" s="199"/>
      <c r="B41" s="200"/>
      <c r="C41" s="193"/>
      <c r="D41" s="193"/>
      <c r="E41" s="193"/>
      <c r="F41" s="194"/>
      <c r="G41" s="193"/>
    </row>
    <row r="42" spans="1:7" x14ac:dyDescent="0.2">
      <c r="A42" s="222" t="s">
        <v>271</v>
      </c>
      <c r="B42" s="223"/>
      <c r="C42" s="216">
        <f>SUM(C26:C41)</f>
        <v>73900</v>
      </c>
      <c r="D42" s="216">
        <f>SUM(D26:D41)</f>
        <v>5135884530</v>
      </c>
      <c r="E42" s="216">
        <f>SUM(E26:E41)</f>
        <v>2066523832</v>
      </c>
      <c r="F42" s="216">
        <f>SUM(F26:F41)</f>
        <v>9270935174</v>
      </c>
      <c r="G42" s="216">
        <f>SUM(C42:F42)</f>
        <v>16473417436</v>
      </c>
    </row>
    <row r="43" spans="1:7" ht="15.75" thickBot="1" x14ac:dyDescent="0.3">
      <c r="A43" s="224"/>
      <c r="B43" s="225"/>
      <c r="C43" s="226"/>
      <c r="D43" s="226"/>
      <c r="E43" s="226"/>
      <c r="F43" s="227"/>
      <c r="G43" s="226"/>
    </row>
    <row r="46" spans="1:7" x14ac:dyDescent="0.2">
      <c r="C46" s="155"/>
      <c r="D46" s="228"/>
      <c r="E46" s="155"/>
      <c r="F46" s="155"/>
      <c r="G46" s="229"/>
    </row>
    <row r="47" spans="1:7" x14ac:dyDescent="0.2">
      <c r="C47" s="155"/>
      <c r="D47" s="228"/>
      <c r="E47" s="155"/>
      <c r="F47" s="155"/>
      <c r="G47" s="155"/>
    </row>
    <row r="48" spans="1:7" ht="15" x14ac:dyDescent="0.25">
      <c r="A48" s="649" t="s">
        <v>67</v>
      </c>
      <c r="B48" s="649"/>
      <c r="C48" s="649"/>
      <c r="D48" s="649"/>
      <c r="E48" s="649"/>
      <c r="F48" s="649"/>
      <c r="G48" s="649"/>
    </row>
    <row r="49" spans="1:7" ht="15" x14ac:dyDescent="0.25">
      <c r="A49" s="649" t="s">
        <v>68</v>
      </c>
      <c r="B49" s="649"/>
      <c r="C49" s="649"/>
      <c r="D49" s="649"/>
      <c r="E49" s="649"/>
      <c r="F49" s="649"/>
      <c r="G49" s="649"/>
    </row>
  </sheetData>
  <mergeCells count="7">
    <mergeCell ref="A49:G49"/>
    <mergeCell ref="A3:G3"/>
    <mergeCell ref="A4:G4"/>
    <mergeCell ref="A5:G5"/>
    <mergeCell ref="A6:G6"/>
    <mergeCell ref="A7:G7"/>
    <mergeCell ref="A48:G48"/>
  </mergeCells>
  <pageMargins left="0.7" right="0.7" top="0.75" bottom="0.75" header="0.3" footer="0.3"/>
  <pageSetup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topLeftCell="A3" workbookViewId="0">
      <selection activeCell="D17" sqref="D17"/>
    </sheetView>
  </sheetViews>
  <sheetFormatPr baseColWidth="10" defaultColWidth="9.140625" defaultRowHeight="12.75" x14ac:dyDescent="0.2"/>
  <cols>
    <col min="1" max="1" width="3.7109375" style="155" customWidth="1"/>
    <col min="2" max="2" width="72.7109375" style="155" customWidth="1"/>
    <col min="3" max="3" width="18.28515625" style="155" hidden="1" customWidth="1"/>
    <col min="4" max="4" width="19.85546875" style="155" customWidth="1"/>
    <col min="5" max="5" width="14.5703125" style="174" customWidth="1"/>
    <col min="6" max="6" width="3.140625" style="155" customWidth="1"/>
    <col min="7" max="7" width="12.28515625" style="155" bestFit="1" customWidth="1"/>
    <col min="8" max="9" width="9.140625" style="155"/>
    <col min="10" max="10" width="11.5703125" style="155" bestFit="1" customWidth="1"/>
    <col min="11" max="16384" width="9.140625" style="155"/>
  </cols>
  <sheetData>
    <row r="1" spans="1:7" s="146" customFormat="1" ht="7.5" hidden="1" customHeight="1" x14ac:dyDescent="0.2">
      <c r="A1" s="144" t="s">
        <v>0</v>
      </c>
      <c r="B1" s="145" t="s">
        <v>1</v>
      </c>
      <c r="C1" s="145" t="s">
        <v>2</v>
      </c>
      <c r="D1" s="145" t="s">
        <v>3</v>
      </c>
      <c r="E1" s="230"/>
      <c r="F1" s="145" t="s">
        <v>8</v>
      </c>
    </row>
    <row r="2" spans="1:7" ht="13.5" hidden="1" thickBot="1" x14ac:dyDescent="0.25">
      <c r="A2" s="150"/>
      <c r="B2" s="151"/>
      <c r="C2" s="151"/>
      <c r="D2" s="151"/>
      <c r="F2" s="151"/>
    </row>
    <row r="3" spans="1:7" ht="20.25" customHeight="1" x14ac:dyDescent="0.3">
      <c r="A3" s="614" t="s">
        <v>9</v>
      </c>
      <c r="B3" s="640"/>
      <c r="C3" s="640"/>
      <c r="D3" s="640"/>
      <c r="E3" s="640"/>
      <c r="F3" s="641"/>
    </row>
    <row r="4" spans="1:7" ht="15.75" x14ac:dyDescent="0.25">
      <c r="A4" s="617" t="s">
        <v>272</v>
      </c>
      <c r="B4" s="618"/>
      <c r="C4" s="618"/>
      <c r="D4" s="618"/>
      <c r="E4" s="618"/>
      <c r="F4" s="619"/>
    </row>
    <row r="5" spans="1:7" ht="15.75" x14ac:dyDescent="0.25">
      <c r="A5" s="617" t="s">
        <v>190</v>
      </c>
      <c r="B5" s="618"/>
      <c r="C5" s="618"/>
      <c r="D5" s="618"/>
      <c r="E5" s="618"/>
      <c r="F5" s="619"/>
    </row>
    <row r="6" spans="1:7" ht="18.75" customHeight="1" thickBot="1" x14ac:dyDescent="0.25">
      <c r="A6" s="620"/>
      <c r="B6" s="621"/>
      <c r="C6" s="621"/>
      <c r="D6" s="621"/>
      <c r="E6" s="621"/>
      <c r="F6" s="622"/>
    </row>
    <row r="7" spans="1:7" ht="13.5" thickBot="1" x14ac:dyDescent="0.25">
      <c r="A7" s="653" t="s">
        <v>252</v>
      </c>
      <c r="B7" s="654"/>
      <c r="C7" s="654"/>
      <c r="D7" s="654"/>
      <c r="E7" s="654"/>
      <c r="F7" s="655"/>
    </row>
    <row r="8" spans="1:7" ht="6.75" customHeight="1" x14ac:dyDescent="0.2">
      <c r="A8" s="231"/>
      <c r="B8" s="232"/>
      <c r="C8" s="232"/>
      <c r="D8" s="232"/>
      <c r="E8" s="233"/>
      <c r="F8" s="234"/>
    </row>
    <row r="9" spans="1:7" x14ac:dyDescent="0.2">
      <c r="A9" s="231"/>
      <c r="B9" s="232"/>
      <c r="C9" s="232"/>
      <c r="D9" s="235" t="s">
        <v>273</v>
      </c>
      <c r="E9" s="236" t="s">
        <v>274</v>
      </c>
      <c r="F9" s="234"/>
    </row>
    <row r="10" spans="1:7" ht="5.25" customHeight="1" x14ac:dyDescent="0.2">
      <c r="A10" s="231"/>
      <c r="B10" s="232"/>
      <c r="C10" s="232"/>
      <c r="D10" s="237"/>
      <c r="E10" s="238"/>
      <c r="F10" s="234"/>
    </row>
    <row r="11" spans="1:7" x14ac:dyDescent="0.2">
      <c r="A11" s="239" t="s">
        <v>11</v>
      </c>
      <c r="B11" s="240"/>
      <c r="C11" s="241" t="s">
        <v>275</v>
      </c>
      <c r="D11" s="242">
        <v>0</v>
      </c>
      <c r="E11" s="242">
        <f>E12+E21</f>
        <v>1167323249</v>
      </c>
      <c r="F11" s="234"/>
      <c r="G11" s="243"/>
    </row>
    <row r="12" spans="1:7" ht="15" x14ac:dyDescent="0.25">
      <c r="A12" s="244" t="s">
        <v>14</v>
      </c>
      <c r="B12" s="245"/>
      <c r="C12" s="246"/>
      <c r="D12" s="247">
        <v>0</v>
      </c>
      <c r="E12" s="247">
        <f>E13-D14+E15+E19</f>
        <v>945729985</v>
      </c>
      <c r="F12" s="248"/>
      <c r="G12" s="243"/>
    </row>
    <row r="13" spans="1:7" x14ac:dyDescent="0.2">
      <c r="A13" s="231"/>
      <c r="B13" s="249" t="s">
        <v>276</v>
      </c>
      <c r="C13" s="232" t="s">
        <v>277</v>
      </c>
      <c r="D13" s="250">
        <v>0</v>
      </c>
      <c r="E13" s="250">
        <v>872548380</v>
      </c>
      <c r="F13" s="234"/>
      <c r="G13" s="243"/>
    </row>
    <row r="14" spans="1:7" x14ac:dyDescent="0.2">
      <c r="A14" s="231"/>
      <c r="B14" s="249" t="s">
        <v>278</v>
      </c>
      <c r="C14" s="232" t="s">
        <v>279</v>
      </c>
      <c r="D14" s="250">
        <v>13470518</v>
      </c>
      <c r="E14" s="250">
        <v>0</v>
      </c>
      <c r="F14" s="234"/>
    </row>
    <row r="15" spans="1:7" x14ac:dyDescent="0.2">
      <c r="A15" s="231"/>
      <c r="B15" s="249" t="s">
        <v>280</v>
      </c>
      <c r="C15" s="232" t="s">
        <v>281</v>
      </c>
      <c r="D15" s="250">
        <v>0</v>
      </c>
      <c r="E15" s="250">
        <v>86187123</v>
      </c>
      <c r="F15" s="234"/>
    </row>
    <row r="16" spans="1:7" x14ac:dyDescent="0.2">
      <c r="A16" s="231"/>
      <c r="B16" s="249" t="s">
        <v>282</v>
      </c>
      <c r="C16" s="232" t="s">
        <v>283</v>
      </c>
      <c r="D16" s="250">
        <v>0</v>
      </c>
      <c r="E16" s="250">
        <v>0</v>
      </c>
      <c r="F16" s="234"/>
    </row>
    <row r="17" spans="1:7" x14ac:dyDescent="0.2">
      <c r="A17" s="231"/>
      <c r="B17" s="249" t="s">
        <v>24</v>
      </c>
      <c r="C17" s="232" t="s">
        <v>284</v>
      </c>
      <c r="D17" s="250">
        <v>0</v>
      </c>
      <c r="E17" s="250">
        <v>0</v>
      </c>
      <c r="F17" s="234"/>
    </row>
    <row r="18" spans="1:7" x14ac:dyDescent="0.2">
      <c r="A18" s="231"/>
      <c r="B18" s="249" t="s">
        <v>285</v>
      </c>
      <c r="C18" s="251" t="s">
        <v>286</v>
      </c>
      <c r="D18" s="250">
        <v>0</v>
      </c>
      <c r="E18" s="250">
        <v>0</v>
      </c>
      <c r="F18" s="234"/>
    </row>
    <row r="19" spans="1:7" x14ac:dyDescent="0.2">
      <c r="A19" s="231"/>
      <c r="B19" s="249" t="s">
        <v>287</v>
      </c>
      <c r="C19" s="232" t="s">
        <v>288</v>
      </c>
      <c r="D19" s="250">
        <v>0</v>
      </c>
      <c r="E19" s="250">
        <v>465000</v>
      </c>
      <c r="F19" s="234"/>
    </row>
    <row r="20" spans="1:7" ht="4.5" customHeight="1" x14ac:dyDescent="0.2">
      <c r="A20" s="231"/>
      <c r="B20" s="232"/>
      <c r="C20" s="232"/>
      <c r="D20" s="252"/>
      <c r="E20" s="250"/>
      <c r="F20" s="234"/>
    </row>
    <row r="21" spans="1:7" ht="15" x14ac:dyDescent="0.25">
      <c r="A21" s="244" t="s">
        <v>30</v>
      </c>
      <c r="B21" s="245"/>
      <c r="C21" s="246"/>
      <c r="D21" s="247">
        <v>0</v>
      </c>
      <c r="E21" s="247">
        <f>E24+E25+E26-D22-D27</f>
        <v>221593264</v>
      </c>
      <c r="F21" s="234"/>
      <c r="G21" s="243"/>
    </row>
    <row r="22" spans="1:7" x14ac:dyDescent="0.2">
      <c r="A22" s="231"/>
      <c r="B22" s="249" t="s">
        <v>289</v>
      </c>
      <c r="C22" s="232"/>
      <c r="D22" s="250">
        <v>63796789</v>
      </c>
      <c r="E22" s="250">
        <v>0</v>
      </c>
      <c r="F22" s="234"/>
    </row>
    <row r="23" spans="1:7" x14ac:dyDescent="0.2">
      <c r="A23" s="231"/>
      <c r="B23" s="249" t="s">
        <v>33</v>
      </c>
      <c r="C23" s="232" t="s">
        <v>290</v>
      </c>
      <c r="D23" s="250">
        <v>0</v>
      </c>
      <c r="E23" s="250">
        <v>0</v>
      </c>
      <c r="F23" s="234"/>
    </row>
    <row r="24" spans="1:7" x14ac:dyDescent="0.2">
      <c r="A24" s="231"/>
      <c r="B24" s="249" t="s">
        <v>291</v>
      </c>
      <c r="C24" s="232" t="s">
        <v>292</v>
      </c>
      <c r="D24" s="250">
        <v>0</v>
      </c>
      <c r="E24" s="250">
        <v>381656302</v>
      </c>
      <c r="F24" s="234"/>
    </row>
    <row r="25" spans="1:7" x14ac:dyDescent="0.2">
      <c r="A25" s="231"/>
      <c r="B25" s="249" t="s">
        <v>293</v>
      </c>
      <c r="C25" s="232" t="s">
        <v>294</v>
      </c>
      <c r="D25" s="250">
        <v>0</v>
      </c>
      <c r="E25" s="250">
        <v>6508056</v>
      </c>
      <c r="F25" s="234"/>
    </row>
    <row r="26" spans="1:7" x14ac:dyDescent="0.2">
      <c r="A26" s="231"/>
      <c r="B26" s="249" t="s">
        <v>295</v>
      </c>
      <c r="C26" s="232" t="s">
        <v>296</v>
      </c>
      <c r="D26" s="250">
        <v>0</v>
      </c>
      <c r="E26" s="250">
        <v>6043487</v>
      </c>
      <c r="F26" s="234"/>
    </row>
    <row r="27" spans="1:7" x14ac:dyDescent="0.2">
      <c r="A27" s="231"/>
      <c r="B27" s="253" t="s">
        <v>297</v>
      </c>
      <c r="C27" s="254" t="s">
        <v>298</v>
      </c>
      <c r="D27" s="250">
        <v>108817792</v>
      </c>
      <c r="E27" s="250">
        <v>0</v>
      </c>
      <c r="F27" s="234"/>
    </row>
    <row r="28" spans="1:7" x14ac:dyDescent="0.2">
      <c r="A28" s="231"/>
      <c r="B28" s="249" t="s">
        <v>43</v>
      </c>
      <c r="C28" s="232" t="s">
        <v>299</v>
      </c>
      <c r="D28" s="250">
        <v>0</v>
      </c>
      <c r="E28" s="250">
        <v>0</v>
      </c>
      <c r="F28" s="234"/>
    </row>
    <row r="29" spans="1:7" x14ac:dyDescent="0.2">
      <c r="A29" s="231"/>
      <c r="B29" s="249" t="s">
        <v>300</v>
      </c>
      <c r="C29" s="232" t="s">
        <v>301</v>
      </c>
      <c r="D29" s="250">
        <v>0</v>
      </c>
      <c r="E29" s="250">
        <v>0</v>
      </c>
      <c r="F29" s="234"/>
    </row>
    <row r="30" spans="1:7" x14ac:dyDescent="0.2">
      <c r="A30" s="231"/>
      <c r="B30" s="249" t="s">
        <v>302</v>
      </c>
      <c r="C30" s="232" t="s">
        <v>303</v>
      </c>
      <c r="D30" s="250">
        <v>0</v>
      </c>
      <c r="E30" s="250">
        <v>0</v>
      </c>
      <c r="F30" s="234"/>
      <c r="G30" s="154"/>
    </row>
    <row r="31" spans="1:7" ht="6" customHeight="1" x14ac:dyDescent="0.2">
      <c r="A31" s="231"/>
      <c r="B31" s="240"/>
      <c r="C31" s="232"/>
      <c r="D31" s="252"/>
      <c r="E31" s="252"/>
      <c r="F31" s="234"/>
    </row>
    <row r="32" spans="1:7" x14ac:dyDescent="0.2">
      <c r="A32" s="239" t="s">
        <v>13</v>
      </c>
      <c r="B32" s="240"/>
      <c r="C32" s="255" t="s">
        <v>275</v>
      </c>
      <c r="D32" s="242">
        <v>0</v>
      </c>
      <c r="E32" s="44">
        <f>E33-D43</f>
        <v>1049375337</v>
      </c>
      <c r="F32" s="234"/>
    </row>
    <row r="33" spans="1:6" ht="15" x14ac:dyDescent="0.25">
      <c r="A33" s="244" t="s">
        <v>15</v>
      </c>
      <c r="B33" s="240"/>
      <c r="C33" s="232"/>
      <c r="D33" s="256">
        <v>0</v>
      </c>
      <c r="E33" s="247">
        <f>E34+E35+E36-D38-D39-D41</f>
        <v>1342502262</v>
      </c>
      <c r="F33" s="234"/>
    </row>
    <row r="34" spans="1:6" x14ac:dyDescent="0.2">
      <c r="A34" s="257"/>
      <c r="B34" s="249" t="s">
        <v>304</v>
      </c>
      <c r="C34" s="232" t="s">
        <v>305</v>
      </c>
      <c r="D34" s="250">
        <v>0</v>
      </c>
      <c r="E34" s="250">
        <v>766000779</v>
      </c>
      <c r="F34" s="234"/>
    </row>
    <row r="35" spans="1:6" x14ac:dyDescent="0.2">
      <c r="A35" s="257"/>
      <c r="B35" s="249" t="s">
        <v>306</v>
      </c>
      <c r="C35" s="232" t="s">
        <v>307</v>
      </c>
      <c r="D35" s="250">
        <v>0</v>
      </c>
      <c r="E35" s="250">
        <v>381669274</v>
      </c>
      <c r="F35" s="234"/>
    </row>
    <row r="36" spans="1:6" x14ac:dyDescent="0.2">
      <c r="A36" s="257"/>
      <c r="B36" s="249" t="s">
        <v>308</v>
      </c>
      <c r="C36" s="232" t="s">
        <v>309</v>
      </c>
      <c r="D36" s="250">
        <v>0</v>
      </c>
      <c r="E36" s="250">
        <v>242979647</v>
      </c>
      <c r="F36" s="234"/>
    </row>
    <row r="37" spans="1:6" x14ac:dyDescent="0.2">
      <c r="A37" s="257"/>
      <c r="B37" s="249" t="s">
        <v>23</v>
      </c>
      <c r="C37" s="232" t="s">
        <v>310</v>
      </c>
      <c r="D37" s="250">
        <v>0</v>
      </c>
      <c r="E37" s="250">
        <v>0</v>
      </c>
      <c r="F37" s="234"/>
    </row>
    <row r="38" spans="1:6" x14ac:dyDescent="0.2">
      <c r="A38" s="257"/>
      <c r="B38" s="249" t="s">
        <v>311</v>
      </c>
      <c r="C38" s="232" t="s">
        <v>312</v>
      </c>
      <c r="D38" s="250">
        <v>2027988</v>
      </c>
      <c r="E38" s="250">
        <v>0</v>
      </c>
      <c r="F38" s="234"/>
    </row>
    <row r="39" spans="1:6" x14ac:dyDescent="0.2">
      <c r="A39" s="257"/>
      <c r="B39" s="249" t="s">
        <v>313</v>
      </c>
      <c r="C39" s="232" t="s">
        <v>314</v>
      </c>
      <c r="D39" s="250">
        <v>39197537</v>
      </c>
      <c r="E39" s="250">
        <v>0</v>
      </c>
      <c r="F39" s="234"/>
    </row>
    <row r="40" spans="1:6" x14ac:dyDescent="0.2">
      <c r="A40" s="257"/>
      <c r="B40" s="249" t="s">
        <v>27</v>
      </c>
      <c r="C40" s="232" t="s">
        <v>315</v>
      </c>
      <c r="D40" s="250">
        <v>0</v>
      </c>
      <c r="E40" s="250">
        <v>0</v>
      </c>
      <c r="F40" s="234"/>
    </row>
    <row r="41" spans="1:6" x14ac:dyDescent="0.2">
      <c r="A41" s="257"/>
      <c r="B41" s="249" t="s">
        <v>316</v>
      </c>
      <c r="C41" s="232" t="s">
        <v>317</v>
      </c>
      <c r="D41" s="250">
        <v>6921913</v>
      </c>
      <c r="E41" s="250">
        <v>0</v>
      </c>
      <c r="F41" s="234"/>
    </row>
    <row r="42" spans="1:6" ht="4.5" customHeight="1" x14ac:dyDescent="0.2">
      <c r="A42" s="231"/>
      <c r="B42" s="240"/>
      <c r="C42" s="232"/>
      <c r="D42" s="252"/>
      <c r="E42" s="252"/>
      <c r="F42" s="234"/>
    </row>
    <row r="43" spans="1:6" ht="15" x14ac:dyDescent="0.25">
      <c r="A43" s="244" t="s">
        <v>32</v>
      </c>
      <c r="B43" s="240"/>
      <c r="C43" s="232"/>
      <c r="D43" s="247">
        <f>D46+D48</f>
        <v>293126925</v>
      </c>
      <c r="E43" s="247">
        <v>0</v>
      </c>
      <c r="F43" s="234"/>
    </row>
    <row r="44" spans="1:6" x14ac:dyDescent="0.2">
      <c r="A44" s="231"/>
      <c r="B44" s="249" t="s">
        <v>34</v>
      </c>
      <c r="C44" s="232" t="s">
        <v>318</v>
      </c>
      <c r="D44" s="250">
        <v>0</v>
      </c>
      <c r="E44" s="250">
        <v>0</v>
      </c>
      <c r="F44" s="234"/>
    </row>
    <row r="45" spans="1:6" x14ac:dyDescent="0.2">
      <c r="A45" s="231"/>
      <c r="B45" s="249" t="s">
        <v>36</v>
      </c>
      <c r="C45" s="232" t="s">
        <v>319</v>
      </c>
      <c r="D45" s="250">
        <v>0</v>
      </c>
      <c r="E45" s="250">
        <v>0</v>
      </c>
      <c r="F45" s="234"/>
    </row>
    <row r="46" spans="1:6" x14ac:dyDescent="0.2">
      <c r="A46" s="231"/>
      <c r="B46" s="249" t="s">
        <v>320</v>
      </c>
      <c r="C46" s="232" t="s">
        <v>321</v>
      </c>
      <c r="D46" s="250">
        <v>290583192</v>
      </c>
      <c r="E46" s="250">
        <v>0</v>
      </c>
      <c r="F46" s="234"/>
    </row>
    <row r="47" spans="1:6" x14ac:dyDescent="0.2">
      <c r="A47" s="231"/>
      <c r="B47" s="249" t="s">
        <v>40</v>
      </c>
      <c r="C47" s="232" t="s">
        <v>322</v>
      </c>
      <c r="D47" s="250">
        <v>0</v>
      </c>
      <c r="E47" s="250">
        <v>0</v>
      </c>
      <c r="F47" s="234"/>
    </row>
    <row r="48" spans="1:6" x14ac:dyDescent="0.2">
      <c r="A48" s="231"/>
      <c r="B48" s="249" t="s">
        <v>323</v>
      </c>
      <c r="C48" s="232" t="s">
        <v>324</v>
      </c>
      <c r="D48" s="250">
        <v>2543733</v>
      </c>
      <c r="E48" s="250">
        <v>0</v>
      </c>
      <c r="F48" s="234"/>
    </row>
    <row r="49" spans="1:6" x14ac:dyDescent="0.2">
      <c r="A49" s="231"/>
      <c r="B49" s="249" t="s">
        <v>44</v>
      </c>
      <c r="C49" s="232" t="s">
        <v>325</v>
      </c>
      <c r="D49" s="250">
        <v>0</v>
      </c>
      <c r="E49" s="250">
        <v>0</v>
      </c>
      <c r="F49" s="234"/>
    </row>
    <row r="50" spans="1:6" ht="5.25" customHeight="1" x14ac:dyDescent="0.2">
      <c r="A50" s="231"/>
      <c r="B50" s="240"/>
      <c r="C50" s="232"/>
      <c r="D50" s="252"/>
      <c r="E50" s="252"/>
      <c r="F50" s="234"/>
    </row>
    <row r="51" spans="1:6" x14ac:dyDescent="0.2">
      <c r="A51" s="257" t="s">
        <v>326</v>
      </c>
      <c r="B51" s="240"/>
      <c r="C51" s="232"/>
      <c r="D51" s="242">
        <f>D52+D57</f>
        <v>2216698585</v>
      </c>
      <c r="E51" s="258">
        <v>0</v>
      </c>
      <c r="F51" s="234"/>
    </row>
    <row r="52" spans="1:6" x14ac:dyDescent="0.2">
      <c r="A52" s="257" t="s">
        <v>52</v>
      </c>
      <c r="B52" s="240"/>
      <c r="C52" s="232" t="s">
        <v>327</v>
      </c>
      <c r="D52" s="242">
        <f>D54</f>
        <v>73900</v>
      </c>
      <c r="E52" s="242">
        <v>0</v>
      </c>
      <c r="F52" s="234"/>
    </row>
    <row r="53" spans="1:6" x14ac:dyDescent="0.2">
      <c r="A53" s="231"/>
      <c r="B53" s="240" t="s">
        <v>53</v>
      </c>
      <c r="C53" s="232" t="s">
        <v>328</v>
      </c>
      <c r="D53" s="250">
        <v>0</v>
      </c>
      <c r="E53" s="250">
        <v>0</v>
      </c>
      <c r="F53" s="234"/>
    </row>
    <row r="54" spans="1:6" x14ac:dyDescent="0.2">
      <c r="A54" s="231"/>
      <c r="B54" s="240" t="s">
        <v>54</v>
      </c>
      <c r="C54" s="232" t="s">
        <v>329</v>
      </c>
      <c r="D54" s="250">
        <v>73900</v>
      </c>
      <c r="E54" s="250">
        <v>0</v>
      </c>
      <c r="F54" s="234"/>
    </row>
    <row r="55" spans="1:6" x14ac:dyDescent="0.2">
      <c r="A55" s="231"/>
      <c r="B55" s="240" t="s">
        <v>55</v>
      </c>
      <c r="C55" s="232" t="s">
        <v>330</v>
      </c>
      <c r="D55" s="250">
        <v>0</v>
      </c>
      <c r="E55" s="250">
        <v>0</v>
      </c>
      <c r="F55" s="234"/>
    </row>
    <row r="56" spans="1:6" ht="6" customHeight="1" x14ac:dyDescent="0.2">
      <c r="A56" s="231"/>
      <c r="B56" s="240"/>
      <c r="C56" s="232"/>
      <c r="D56" s="252"/>
      <c r="E56" s="252"/>
      <c r="F56" s="234"/>
    </row>
    <row r="57" spans="1:6" x14ac:dyDescent="0.2">
      <c r="A57" s="257" t="s">
        <v>56</v>
      </c>
      <c r="B57" s="240"/>
      <c r="C57" s="232" t="s">
        <v>331</v>
      </c>
      <c r="D57" s="242">
        <f>D58-E59</f>
        <v>2216624685</v>
      </c>
      <c r="E57" s="242">
        <v>0</v>
      </c>
      <c r="F57" s="234"/>
    </row>
    <row r="58" spans="1:6" x14ac:dyDescent="0.2">
      <c r="A58" s="231"/>
      <c r="B58" s="240" t="s">
        <v>332</v>
      </c>
      <c r="C58" s="232" t="s">
        <v>333</v>
      </c>
      <c r="D58" s="250">
        <v>3134089036</v>
      </c>
      <c r="E58" s="250">
        <v>0</v>
      </c>
      <c r="F58" s="234"/>
    </row>
    <row r="59" spans="1:6" x14ac:dyDescent="0.2">
      <c r="A59" s="231"/>
      <c r="B59" s="240" t="s">
        <v>58</v>
      </c>
      <c r="C59" s="232" t="s">
        <v>334</v>
      </c>
      <c r="D59" s="250">
        <v>0</v>
      </c>
      <c r="E59" s="250">
        <v>917464351</v>
      </c>
      <c r="F59" s="234"/>
    </row>
    <row r="60" spans="1:6" x14ac:dyDescent="0.2">
      <c r="A60" s="231"/>
      <c r="B60" s="259" t="s">
        <v>59</v>
      </c>
      <c r="C60" s="232" t="s">
        <v>335</v>
      </c>
      <c r="D60" s="250">
        <v>0</v>
      </c>
      <c r="E60" s="250">
        <v>0</v>
      </c>
      <c r="F60" s="234"/>
    </row>
    <row r="61" spans="1:6" x14ac:dyDescent="0.2">
      <c r="A61" s="231"/>
      <c r="B61" s="259" t="s">
        <v>60</v>
      </c>
      <c r="C61" s="232" t="s">
        <v>336</v>
      </c>
      <c r="D61" s="250">
        <v>0</v>
      </c>
      <c r="E61" s="250">
        <v>0</v>
      </c>
      <c r="F61" s="234"/>
    </row>
    <row r="62" spans="1:6" x14ac:dyDescent="0.2">
      <c r="A62" s="231"/>
      <c r="B62" s="240" t="s">
        <v>61</v>
      </c>
      <c r="C62" s="232" t="s">
        <v>337</v>
      </c>
      <c r="D62" s="250">
        <v>0</v>
      </c>
      <c r="E62" s="250">
        <v>0</v>
      </c>
      <c r="F62" s="234"/>
    </row>
    <row r="63" spans="1:6" ht="5.25" customHeight="1" x14ac:dyDescent="0.2">
      <c r="A63" s="231"/>
      <c r="B63" s="240"/>
      <c r="C63" s="232"/>
      <c r="D63" s="250"/>
      <c r="E63" s="250"/>
      <c r="F63" s="234"/>
    </row>
    <row r="64" spans="1:6" x14ac:dyDescent="0.2">
      <c r="A64" s="260" t="s">
        <v>338</v>
      </c>
      <c r="B64" s="240"/>
      <c r="C64" s="232"/>
      <c r="D64" s="242">
        <v>0</v>
      </c>
      <c r="E64" s="242">
        <v>0</v>
      </c>
      <c r="F64" s="234"/>
    </row>
    <row r="65" spans="1:6" x14ac:dyDescent="0.2">
      <c r="A65" s="231" t="s">
        <v>63</v>
      </c>
      <c r="B65" s="240"/>
      <c r="C65" s="232"/>
      <c r="D65" s="250">
        <v>0</v>
      </c>
      <c r="E65" s="250">
        <v>0</v>
      </c>
      <c r="F65" s="234"/>
    </row>
    <row r="66" spans="1:6" x14ac:dyDescent="0.2">
      <c r="A66" s="231" t="s">
        <v>64</v>
      </c>
      <c r="B66" s="240"/>
      <c r="C66" s="232"/>
      <c r="D66" s="250">
        <v>0</v>
      </c>
      <c r="E66" s="250">
        <v>0</v>
      </c>
      <c r="F66" s="234"/>
    </row>
    <row r="67" spans="1:6" x14ac:dyDescent="0.2">
      <c r="A67" s="231"/>
      <c r="B67" s="232"/>
      <c r="C67" s="241"/>
      <c r="D67" s="261"/>
      <c r="E67" s="261"/>
      <c r="F67" s="234"/>
    </row>
    <row r="68" spans="1:6" ht="13.5" thickBot="1" x14ac:dyDescent="0.25">
      <c r="A68" s="262"/>
      <c r="B68" s="263"/>
      <c r="C68" s="263"/>
      <c r="D68" s="263"/>
      <c r="E68" s="263"/>
      <c r="F68" s="264"/>
    </row>
    <row r="69" spans="1:6" x14ac:dyDescent="0.2">
      <c r="A69" s="265"/>
      <c r="E69" s="155"/>
      <c r="F69" s="265"/>
    </row>
    <row r="70" spans="1:6" x14ac:dyDescent="0.2">
      <c r="F70" s="265"/>
    </row>
    <row r="71" spans="1:6" x14ac:dyDescent="0.2">
      <c r="F71" s="265"/>
    </row>
    <row r="72" spans="1:6" x14ac:dyDescent="0.2">
      <c r="B72"/>
      <c r="C72"/>
      <c r="E72" s="228"/>
    </row>
    <row r="73" spans="1:6" ht="15" x14ac:dyDescent="0.25">
      <c r="A73" s="649" t="s">
        <v>67</v>
      </c>
      <c r="B73" s="649"/>
      <c r="C73" s="649"/>
      <c r="D73" s="649"/>
      <c r="E73" s="649"/>
      <c r="F73" s="649"/>
    </row>
    <row r="74" spans="1:6" ht="15" x14ac:dyDescent="0.25">
      <c r="A74" s="649" t="s">
        <v>68</v>
      </c>
      <c r="B74" s="649"/>
      <c r="C74" s="649"/>
      <c r="D74" s="649"/>
      <c r="E74" s="649"/>
      <c r="F74" s="649"/>
    </row>
    <row r="75" spans="1:6" x14ac:dyDescent="0.2">
      <c r="F75" s="265"/>
    </row>
  </sheetData>
  <mergeCells count="7">
    <mergeCell ref="A74:F74"/>
    <mergeCell ref="A3:F3"/>
    <mergeCell ref="A4:F4"/>
    <mergeCell ref="A5:F5"/>
    <mergeCell ref="A6:F6"/>
    <mergeCell ref="A7:F7"/>
    <mergeCell ref="A73:F73"/>
  </mergeCells>
  <pageMargins left="0.7" right="0.7" top="0.75" bottom="0.75" header="0.3" footer="0.3"/>
  <pageSetup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workbookViewId="0">
      <selection activeCell="G35" sqref="G35"/>
    </sheetView>
  </sheetViews>
  <sheetFormatPr baseColWidth="10" defaultColWidth="63" defaultRowHeight="12.75" x14ac:dyDescent="0.2"/>
  <cols>
    <col min="1" max="1" width="3.140625" style="155" customWidth="1"/>
    <col min="2" max="2" width="4.5703125" style="228" customWidth="1"/>
    <col min="3" max="3" width="71.140625" style="155" customWidth="1"/>
    <col min="4" max="4" width="18" style="335" bestFit="1" customWidth="1"/>
    <col min="5" max="5" width="18" style="313" bestFit="1" customWidth="1"/>
    <col min="6" max="6" width="24.85546875" style="155" hidden="1" customWidth="1"/>
    <col min="7" max="16384" width="63" style="155"/>
  </cols>
  <sheetData>
    <row r="1" spans="1:5" ht="18.75" x14ac:dyDescent="0.3">
      <c r="A1" s="614" t="s">
        <v>339</v>
      </c>
      <c r="B1" s="656"/>
      <c r="C1" s="656"/>
      <c r="D1" s="656"/>
      <c r="E1" s="657"/>
    </row>
    <row r="2" spans="1:5" ht="15.75" x14ac:dyDescent="0.25">
      <c r="A2" s="617" t="s">
        <v>340</v>
      </c>
      <c r="B2" s="618"/>
      <c r="C2" s="618"/>
      <c r="D2" s="618"/>
      <c r="E2" s="619"/>
    </row>
    <row r="3" spans="1:5" ht="15.75" x14ac:dyDescent="0.25">
      <c r="A3" s="617" t="s">
        <v>190</v>
      </c>
      <c r="B3" s="618"/>
      <c r="C3" s="618"/>
      <c r="D3" s="618"/>
      <c r="E3" s="619"/>
    </row>
    <row r="4" spans="1:5" x14ac:dyDescent="0.2">
      <c r="A4" s="658"/>
      <c r="B4" s="659"/>
      <c r="C4" s="659"/>
      <c r="D4" s="659"/>
      <c r="E4" s="660"/>
    </row>
    <row r="5" spans="1:5" ht="13.5" thickBot="1" x14ac:dyDescent="0.25">
      <c r="A5" s="661"/>
      <c r="B5" s="662"/>
      <c r="C5" s="662"/>
      <c r="D5" s="662"/>
      <c r="E5" s="663"/>
    </row>
    <row r="6" spans="1:5" ht="6.75" customHeight="1" x14ac:dyDescent="0.2">
      <c r="A6" s="266" t="s">
        <v>341</v>
      </c>
      <c r="B6" s="267"/>
      <c r="C6" s="268"/>
      <c r="D6" s="269"/>
      <c r="E6" s="270"/>
    </row>
    <row r="7" spans="1:5" x14ac:dyDescent="0.2">
      <c r="A7" s="156"/>
      <c r="B7" s="271"/>
      <c r="C7" s="157"/>
      <c r="D7" s="272" t="s">
        <v>191</v>
      </c>
      <c r="E7" s="273" t="s">
        <v>192</v>
      </c>
    </row>
    <row r="8" spans="1:5" x14ac:dyDescent="0.2">
      <c r="A8" s="274" t="s">
        <v>342</v>
      </c>
      <c r="B8" s="275"/>
      <c r="C8" s="275"/>
      <c r="D8" s="276"/>
      <c r="E8" s="277"/>
    </row>
    <row r="9" spans="1:5" x14ac:dyDescent="0.2">
      <c r="A9" s="274" t="s">
        <v>273</v>
      </c>
      <c r="B9" s="275"/>
      <c r="C9" s="275"/>
      <c r="D9" s="278">
        <f>SUM(D10:D21)</f>
        <v>15044790777</v>
      </c>
      <c r="E9" s="279">
        <f>SUM(E10:E21)</f>
        <v>12537570911</v>
      </c>
    </row>
    <row r="10" spans="1:5" x14ac:dyDescent="0.2">
      <c r="A10" s="280"/>
      <c r="B10" s="281" t="s">
        <v>197</v>
      </c>
      <c r="C10" s="282"/>
      <c r="D10" s="283">
        <v>818600195</v>
      </c>
      <c r="E10" s="284">
        <v>760754685</v>
      </c>
    </row>
    <row r="11" spans="1:5" x14ac:dyDescent="0.2">
      <c r="A11" s="285"/>
      <c r="B11" s="286" t="s">
        <v>199</v>
      </c>
      <c r="C11" s="282"/>
      <c r="D11" s="287">
        <v>0</v>
      </c>
      <c r="E11" s="288">
        <v>0</v>
      </c>
    </row>
    <row r="12" spans="1:5" x14ac:dyDescent="0.2">
      <c r="A12" s="285"/>
      <c r="B12" s="286" t="s">
        <v>343</v>
      </c>
      <c r="C12" s="289"/>
      <c r="D12" s="287">
        <v>0</v>
      </c>
      <c r="E12" s="288">
        <v>0</v>
      </c>
    </row>
    <row r="13" spans="1:5" x14ac:dyDescent="0.2">
      <c r="A13" s="285"/>
      <c r="B13" s="286" t="s">
        <v>201</v>
      </c>
      <c r="C13" s="289"/>
      <c r="D13" s="283">
        <v>653224460</v>
      </c>
      <c r="E13" s="284">
        <v>672294155</v>
      </c>
    </row>
    <row r="14" spans="1:5" x14ac:dyDescent="0.2">
      <c r="A14" s="285"/>
      <c r="B14" s="286" t="s">
        <v>344</v>
      </c>
      <c r="C14" s="289"/>
      <c r="D14" s="287">
        <v>25645157</v>
      </c>
      <c r="E14" s="284">
        <v>6091409</v>
      </c>
    </row>
    <row r="15" spans="1:5" x14ac:dyDescent="0.2">
      <c r="A15" s="285"/>
      <c r="B15" s="286" t="s">
        <v>203</v>
      </c>
      <c r="C15" s="289"/>
      <c r="D15" s="287">
        <v>654883427</v>
      </c>
      <c r="E15" s="284">
        <v>440119522</v>
      </c>
    </row>
    <row r="16" spans="1:5" x14ac:dyDescent="0.2">
      <c r="A16" s="285"/>
      <c r="B16" s="286" t="s">
        <v>204</v>
      </c>
      <c r="C16" s="289"/>
      <c r="D16" s="287">
        <v>695537</v>
      </c>
      <c r="E16" s="284">
        <v>1203981</v>
      </c>
    </row>
    <row r="17" spans="1:5" ht="24" customHeight="1" x14ac:dyDescent="0.2">
      <c r="A17" s="285"/>
      <c r="B17" s="664" t="s">
        <v>345</v>
      </c>
      <c r="C17" s="664"/>
      <c r="D17" s="287">
        <v>568319</v>
      </c>
      <c r="E17" s="284">
        <v>1048381</v>
      </c>
    </row>
    <row r="18" spans="1:5" x14ac:dyDescent="0.2">
      <c r="A18" s="285"/>
      <c r="B18" s="286" t="s">
        <v>346</v>
      </c>
      <c r="C18" s="289"/>
      <c r="D18" s="287"/>
      <c r="E18" s="290"/>
    </row>
    <row r="19" spans="1:5" x14ac:dyDescent="0.2">
      <c r="A19" s="285"/>
      <c r="B19" s="286" t="s">
        <v>207</v>
      </c>
      <c r="C19" s="289"/>
      <c r="D19" s="287">
        <v>10578129237</v>
      </c>
      <c r="E19" s="284">
        <v>8575210796</v>
      </c>
    </row>
    <row r="20" spans="1:5" x14ac:dyDescent="0.2">
      <c r="A20" s="285"/>
      <c r="B20" s="286" t="s">
        <v>347</v>
      </c>
      <c r="C20" s="289"/>
      <c r="D20" s="287">
        <v>2311580053</v>
      </c>
      <c r="E20" s="284">
        <v>2079557314</v>
      </c>
    </row>
    <row r="21" spans="1:5" x14ac:dyDescent="0.2">
      <c r="A21" s="285"/>
      <c r="B21" s="286" t="s">
        <v>348</v>
      </c>
      <c r="C21" s="265"/>
      <c r="D21" s="287">
        <v>1464392</v>
      </c>
      <c r="E21" s="284">
        <v>1290668</v>
      </c>
    </row>
    <row r="22" spans="1:5" ht="6.75" customHeight="1" x14ac:dyDescent="0.2">
      <c r="A22" s="291"/>
      <c r="B22" s="292"/>
      <c r="C22" s="293"/>
      <c r="D22" s="294"/>
      <c r="E22" s="295"/>
    </row>
    <row r="23" spans="1:5" x14ac:dyDescent="0.2">
      <c r="A23" s="296" t="s">
        <v>274</v>
      </c>
      <c r="B23" s="297"/>
      <c r="C23" s="289"/>
      <c r="D23" s="278">
        <f>SUM(D24:D39)</f>
        <v>12869449154</v>
      </c>
      <c r="E23" s="279">
        <f>SUM(E24:E39)</f>
        <v>10293266057</v>
      </c>
    </row>
    <row r="24" spans="1:5" x14ac:dyDescent="0.2">
      <c r="A24" s="285"/>
      <c r="B24" s="286" t="s">
        <v>218</v>
      </c>
      <c r="C24" s="289"/>
      <c r="D24" s="283">
        <v>2119032910</v>
      </c>
      <c r="E24" s="284">
        <v>1864459198</v>
      </c>
    </row>
    <row r="25" spans="1:5" x14ac:dyDescent="0.2">
      <c r="A25" s="285"/>
      <c r="B25" s="286" t="s">
        <v>219</v>
      </c>
      <c r="C25" s="289"/>
      <c r="D25" s="283">
        <v>78892415</v>
      </c>
      <c r="E25" s="284">
        <v>51576331</v>
      </c>
    </row>
    <row r="26" spans="1:5" x14ac:dyDescent="0.2">
      <c r="A26" s="285"/>
      <c r="B26" s="286" t="s">
        <v>220</v>
      </c>
      <c r="C26" s="289"/>
      <c r="D26" s="283">
        <v>216579656</v>
      </c>
      <c r="E26" s="284">
        <v>134323152</v>
      </c>
    </row>
    <row r="27" spans="1:5" x14ac:dyDescent="0.2">
      <c r="A27" s="291"/>
      <c r="B27" s="292" t="s">
        <v>222</v>
      </c>
      <c r="C27" s="289"/>
      <c r="D27" s="283">
        <v>7812361334</v>
      </c>
      <c r="E27" s="284">
        <v>6218807808</v>
      </c>
    </row>
    <row r="28" spans="1:5" x14ac:dyDescent="0.2">
      <c r="A28" s="291"/>
      <c r="B28" s="292" t="s">
        <v>349</v>
      </c>
      <c r="C28" s="289"/>
      <c r="D28" s="283">
        <v>6869036</v>
      </c>
      <c r="E28" s="284">
        <v>5495623</v>
      </c>
    </row>
    <row r="29" spans="1:5" x14ac:dyDescent="0.2">
      <c r="A29" s="291"/>
      <c r="B29" s="292" t="s">
        <v>224</v>
      </c>
      <c r="C29" s="289"/>
      <c r="D29" s="283">
        <v>82927418</v>
      </c>
      <c r="E29" s="284">
        <v>73370466</v>
      </c>
    </row>
    <row r="30" spans="1:5" x14ac:dyDescent="0.2">
      <c r="A30" s="291"/>
      <c r="B30" s="292" t="s">
        <v>225</v>
      </c>
      <c r="C30" s="289"/>
      <c r="D30" s="283">
        <v>218872810</v>
      </c>
      <c r="E30" s="284">
        <v>186896827</v>
      </c>
    </row>
    <row r="31" spans="1:5" x14ac:dyDescent="0.2">
      <c r="A31" s="291"/>
      <c r="B31" s="292" t="s">
        <v>226</v>
      </c>
      <c r="C31" s="289"/>
      <c r="D31" s="287">
        <v>0</v>
      </c>
      <c r="E31" s="288">
        <v>0</v>
      </c>
    </row>
    <row r="32" spans="1:5" x14ac:dyDescent="0.2">
      <c r="A32" s="291"/>
      <c r="B32" s="292" t="s">
        <v>227</v>
      </c>
      <c r="C32" s="289"/>
      <c r="D32" s="287">
        <v>0</v>
      </c>
      <c r="E32" s="288">
        <v>0</v>
      </c>
    </row>
    <row r="33" spans="1:7" x14ac:dyDescent="0.2">
      <c r="A33" s="291"/>
      <c r="B33" s="292" t="s">
        <v>228</v>
      </c>
      <c r="C33" s="289"/>
      <c r="D33" s="287">
        <v>0</v>
      </c>
      <c r="E33" s="288">
        <v>0</v>
      </c>
    </row>
    <row r="34" spans="1:7" x14ac:dyDescent="0.2">
      <c r="A34" s="291"/>
      <c r="B34" s="292" t="s">
        <v>229</v>
      </c>
      <c r="C34" s="289"/>
      <c r="D34" s="287">
        <v>0</v>
      </c>
      <c r="E34" s="288">
        <v>0</v>
      </c>
    </row>
    <row r="35" spans="1:7" x14ac:dyDescent="0.2">
      <c r="A35" s="291"/>
      <c r="B35" s="292" t="s">
        <v>230</v>
      </c>
      <c r="C35" s="289"/>
      <c r="D35" s="287">
        <v>0</v>
      </c>
      <c r="E35" s="288">
        <v>0</v>
      </c>
    </row>
    <row r="36" spans="1:7" x14ac:dyDescent="0.2">
      <c r="A36" s="298"/>
      <c r="B36" s="292" t="s">
        <v>232</v>
      </c>
      <c r="C36" s="289"/>
      <c r="D36" s="283">
        <v>1150297418</v>
      </c>
      <c r="E36" s="284">
        <v>856497082</v>
      </c>
    </row>
    <row r="37" spans="1:7" x14ac:dyDescent="0.2">
      <c r="A37" s="298"/>
      <c r="B37" s="292" t="s">
        <v>53</v>
      </c>
      <c r="C37" s="289"/>
      <c r="D37" s="283">
        <v>570589320</v>
      </c>
      <c r="E37" s="284">
        <v>510902031</v>
      </c>
    </row>
    <row r="38" spans="1:7" x14ac:dyDescent="0.2">
      <c r="A38" s="298"/>
      <c r="B38" s="292" t="s">
        <v>233</v>
      </c>
      <c r="C38" s="289"/>
      <c r="D38" s="283">
        <v>122367007</v>
      </c>
      <c r="E38" s="288">
        <v>0</v>
      </c>
      <c r="G38" s="154"/>
    </row>
    <row r="39" spans="1:7" x14ac:dyDescent="0.2">
      <c r="A39" s="298"/>
      <c r="B39" s="292" t="s">
        <v>350</v>
      </c>
      <c r="C39" s="289"/>
      <c r="D39" s="283">
        <v>490659830</v>
      </c>
      <c r="E39" s="284">
        <v>390937539</v>
      </c>
      <c r="G39" s="80"/>
    </row>
    <row r="40" spans="1:7" ht="6" customHeight="1" thickBot="1" x14ac:dyDescent="0.25">
      <c r="A40" s="299"/>
      <c r="B40" s="300"/>
      <c r="C40" s="300"/>
      <c r="D40" s="301"/>
      <c r="E40" s="302"/>
      <c r="G40" s="154"/>
    </row>
    <row r="41" spans="1:7" ht="13.5" thickBot="1" x14ac:dyDescent="0.25">
      <c r="A41" s="303" t="s">
        <v>351</v>
      </c>
      <c r="B41" s="304"/>
      <c r="C41" s="305"/>
      <c r="D41" s="306">
        <f>+D9-D23</f>
        <v>2175341623</v>
      </c>
      <c r="E41" s="307">
        <f>+E9-E23</f>
        <v>2244304854</v>
      </c>
      <c r="F41" s="155">
        <v>-776591396.55999994</v>
      </c>
      <c r="G41" s="154"/>
    </row>
    <row r="42" spans="1:7" ht="5.25" customHeight="1" x14ac:dyDescent="0.2">
      <c r="A42" s="308"/>
      <c r="B42" s="309"/>
      <c r="C42" s="310"/>
      <c r="D42" s="311"/>
      <c r="E42" s="312"/>
      <c r="G42" s="154"/>
    </row>
    <row r="43" spans="1:7" x14ac:dyDescent="0.2">
      <c r="A43" s="296" t="s">
        <v>352</v>
      </c>
      <c r="B43" s="297"/>
      <c r="C43" s="289"/>
      <c r="D43" s="294"/>
      <c r="E43" s="295"/>
      <c r="F43" s="313"/>
      <c r="G43" s="314"/>
    </row>
    <row r="44" spans="1:7" x14ac:dyDescent="0.2">
      <c r="A44" s="296" t="s">
        <v>273</v>
      </c>
      <c r="B44" s="315"/>
      <c r="C44" s="289"/>
      <c r="D44" s="316">
        <f>SUM(D45:D47)</f>
        <v>0</v>
      </c>
      <c r="E44" s="279">
        <f>SUM(E45:E47)</f>
        <v>149553483</v>
      </c>
    </row>
    <row r="45" spans="1:7" x14ac:dyDescent="0.2">
      <c r="A45" s="285"/>
      <c r="B45" s="286" t="s">
        <v>291</v>
      </c>
      <c r="C45" s="289"/>
      <c r="D45" s="317">
        <v>0</v>
      </c>
      <c r="E45" s="318">
        <v>0</v>
      </c>
    </row>
    <row r="46" spans="1:7" x14ac:dyDescent="0.2">
      <c r="A46" s="285"/>
      <c r="B46" s="286" t="s">
        <v>293</v>
      </c>
      <c r="C46" s="289"/>
      <c r="D46" s="317">
        <v>0</v>
      </c>
      <c r="E46" s="284">
        <v>103929161</v>
      </c>
    </row>
    <row r="47" spans="1:7" x14ac:dyDescent="0.2">
      <c r="A47" s="285"/>
      <c r="B47" s="286" t="s">
        <v>353</v>
      </c>
      <c r="C47" s="289"/>
      <c r="D47" s="317">
        <v>0</v>
      </c>
      <c r="E47" s="284">
        <v>45624322</v>
      </c>
      <c r="F47" s="155">
        <v>0</v>
      </c>
    </row>
    <row r="48" spans="1:7" ht="4.5" customHeight="1" x14ac:dyDescent="0.2">
      <c r="A48" s="285"/>
      <c r="B48" s="286"/>
      <c r="C48" s="289"/>
      <c r="D48" s="294"/>
      <c r="E48" s="295"/>
    </row>
    <row r="49" spans="1:6" x14ac:dyDescent="0.2">
      <c r="A49" s="296" t="s">
        <v>274</v>
      </c>
      <c r="B49" s="315"/>
      <c r="C49" s="289"/>
      <c r="D49" s="316">
        <f>SUM(D50:D52)</f>
        <v>403518761</v>
      </c>
      <c r="E49" s="279">
        <f>SUM(E50:E52)</f>
        <v>793370773</v>
      </c>
    </row>
    <row r="50" spans="1:6" x14ac:dyDescent="0.2">
      <c r="A50" s="285"/>
      <c r="B50" s="286" t="s">
        <v>291</v>
      </c>
      <c r="C50" s="289"/>
      <c r="D50" s="283">
        <v>381656302</v>
      </c>
      <c r="E50" s="284">
        <v>39509425</v>
      </c>
    </row>
    <row r="51" spans="1:6" x14ac:dyDescent="0.2">
      <c r="A51" s="285"/>
      <c r="B51" s="286" t="s">
        <v>293</v>
      </c>
      <c r="C51" s="289"/>
      <c r="D51" s="283">
        <v>6434157</v>
      </c>
      <c r="E51" s="284">
        <v>2571925</v>
      </c>
    </row>
    <row r="52" spans="1:6" ht="13.5" thickBot="1" x14ac:dyDescent="0.25">
      <c r="A52" s="299"/>
      <c r="B52" s="300" t="s">
        <v>354</v>
      </c>
      <c r="C52" s="319"/>
      <c r="D52" s="283">
        <v>15428302</v>
      </c>
      <c r="E52" s="284">
        <v>751289423</v>
      </c>
      <c r="F52" s="320">
        <v>776591396.55999994</v>
      </c>
    </row>
    <row r="53" spans="1:6" ht="13.5" thickBot="1" x14ac:dyDescent="0.25">
      <c r="A53" s="303" t="s">
        <v>355</v>
      </c>
      <c r="B53" s="304"/>
      <c r="C53" s="305"/>
      <c r="D53" s="306">
        <f>D44-D49</f>
        <v>-403518761</v>
      </c>
      <c r="E53" s="307">
        <f>+E44-E49</f>
        <v>-643817290</v>
      </c>
    </row>
    <row r="54" spans="1:6" ht="5.25" customHeight="1" x14ac:dyDescent="0.2">
      <c r="A54" s="308"/>
      <c r="B54" s="309"/>
      <c r="C54" s="310"/>
      <c r="D54" s="311"/>
      <c r="E54" s="312"/>
    </row>
    <row r="55" spans="1:6" x14ac:dyDescent="0.2">
      <c r="A55" s="296" t="s">
        <v>356</v>
      </c>
      <c r="B55" s="297"/>
      <c r="C55" s="289"/>
      <c r="D55" s="294"/>
      <c r="E55" s="295"/>
    </row>
    <row r="56" spans="1:6" x14ac:dyDescent="0.2">
      <c r="A56" s="296" t="s">
        <v>273</v>
      </c>
      <c r="B56" s="297"/>
      <c r="C56" s="289"/>
      <c r="D56" s="316">
        <f>D57+D60</f>
        <v>290583192</v>
      </c>
      <c r="E56" s="279">
        <f>+E57+E60</f>
        <v>41554600</v>
      </c>
    </row>
    <row r="57" spans="1:6" x14ac:dyDescent="0.2">
      <c r="A57" s="291"/>
      <c r="B57" s="292" t="s">
        <v>357</v>
      </c>
      <c r="C57" s="289"/>
      <c r="D57" s="316">
        <f>SUM(D58:D59)</f>
        <v>290583192</v>
      </c>
      <c r="E57" s="279">
        <f>SUM(E58:E59)</f>
        <v>1800000</v>
      </c>
    </row>
    <row r="58" spans="1:6" x14ac:dyDescent="0.2">
      <c r="A58" s="291"/>
      <c r="B58" s="292" t="s">
        <v>358</v>
      </c>
      <c r="C58" s="289"/>
      <c r="D58" s="283">
        <v>290583192</v>
      </c>
      <c r="E58" s="284">
        <v>1800000</v>
      </c>
    </row>
    <row r="59" spans="1:6" x14ac:dyDescent="0.2">
      <c r="A59" s="291"/>
      <c r="B59" s="292" t="s">
        <v>359</v>
      </c>
      <c r="C59" s="289"/>
      <c r="D59" s="287">
        <v>0</v>
      </c>
      <c r="E59" s="318">
        <v>0</v>
      </c>
    </row>
    <row r="60" spans="1:6" x14ac:dyDescent="0.2">
      <c r="A60" s="291"/>
      <c r="B60" s="289" t="s">
        <v>360</v>
      </c>
      <c r="C60" s="289"/>
      <c r="D60" s="287">
        <v>0</v>
      </c>
      <c r="E60" s="284">
        <v>39754600</v>
      </c>
    </row>
    <row r="61" spans="1:6" ht="6.75" customHeight="1" x14ac:dyDescent="0.2">
      <c r="A61" s="285"/>
      <c r="B61" s="286"/>
      <c r="C61" s="289"/>
      <c r="D61" s="294"/>
      <c r="E61" s="295"/>
    </row>
    <row r="62" spans="1:6" x14ac:dyDescent="0.2">
      <c r="A62" s="296" t="s">
        <v>274</v>
      </c>
      <c r="B62" s="297"/>
      <c r="C62" s="289"/>
      <c r="D62" s="316">
        <f>D63+D66</f>
        <v>1189857674</v>
      </c>
      <c r="E62" s="279">
        <f>+E63+E66</f>
        <v>295565055.72000003</v>
      </c>
    </row>
    <row r="63" spans="1:6" x14ac:dyDescent="0.2">
      <c r="A63" s="285"/>
      <c r="B63" s="286" t="s">
        <v>361</v>
      </c>
      <c r="C63" s="289"/>
      <c r="D63" s="316">
        <f>SUM(D64:D65)</f>
        <v>0</v>
      </c>
      <c r="E63" s="279">
        <f>SUM(E64:E65)</f>
        <v>295565055.72000003</v>
      </c>
    </row>
    <row r="64" spans="1:6" x14ac:dyDescent="0.2">
      <c r="A64" s="291"/>
      <c r="B64" s="292" t="s">
        <v>358</v>
      </c>
      <c r="C64" s="289"/>
      <c r="D64" s="287">
        <v>0</v>
      </c>
      <c r="E64" s="295">
        <v>295565055.72000003</v>
      </c>
    </row>
    <row r="65" spans="1:6" x14ac:dyDescent="0.2">
      <c r="A65" s="291"/>
      <c r="B65" s="292" t="s">
        <v>359</v>
      </c>
      <c r="C65" s="289"/>
      <c r="D65" s="321">
        <v>0</v>
      </c>
      <c r="E65" s="295">
        <v>0</v>
      </c>
    </row>
    <row r="66" spans="1:6" ht="13.5" thickBot="1" x14ac:dyDescent="0.25">
      <c r="A66" s="299"/>
      <c r="B66" s="300" t="s">
        <v>362</v>
      </c>
      <c r="C66" s="322"/>
      <c r="D66" s="323">
        <v>1189857674</v>
      </c>
      <c r="E66" s="302">
        <v>0</v>
      </c>
    </row>
    <row r="67" spans="1:6" ht="13.5" thickBot="1" x14ac:dyDescent="0.25">
      <c r="A67" s="303" t="s">
        <v>363</v>
      </c>
      <c r="B67" s="304"/>
      <c r="C67" s="324"/>
      <c r="D67" s="306">
        <f>D56-D62</f>
        <v>-899274482</v>
      </c>
      <c r="E67" s="307">
        <f>+E56-E62</f>
        <v>-254010455.72000003</v>
      </c>
    </row>
    <row r="68" spans="1:6" ht="6.75" customHeight="1" x14ac:dyDescent="0.2">
      <c r="A68" s="308"/>
      <c r="B68" s="309"/>
      <c r="C68" s="310"/>
      <c r="D68" s="311"/>
      <c r="E68" s="312"/>
    </row>
    <row r="69" spans="1:6" x14ac:dyDescent="0.2">
      <c r="A69" s="296" t="s">
        <v>364</v>
      </c>
      <c r="B69" s="297"/>
      <c r="C69" s="289"/>
      <c r="D69" s="316">
        <f>D41+D53+D67</f>
        <v>872548380</v>
      </c>
      <c r="E69" s="325">
        <f>+E41+E53+E67</f>
        <v>1346477108.28</v>
      </c>
    </row>
    <row r="70" spans="1:6" ht="15" x14ac:dyDescent="0.2">
      <c r="A70" s="296" t="s">
        <v>365</v>
      </c>
      <c r="B70" s="297"/>
      <c r="C70" s="289"/>
      <c r="D70" s="326">
        <v>4381579475</v>
      </c>
      <c r="E70" s="327">
        <v>1694956122</v>
      </c>
    </row>
    <row r="71" spans="1:6" ht="15" x14ac:dyDescent="0.2">
      <c r="A71" s="296" t="s">
        <v>366</v>
      </c>
      <c r="B71" s="297"/>
      <c r="C71" s="289"/>
      <c r="D71" s="316">
        <f>SUM(D69:D70)</f>
        <v>5254127855</v>
      </c>
      <c r="E71" s="279">
        <f>+E69+E70</f>
        <v>3041433230.2799997</v>
      </c>
    </row>
    <row r="72" spans="1:6" x14ac:dyDescent="0.2">
      <c r="A72" s="274" t="s">
        <v>367</v>
      </c>
      <c r="B72" s="328"/>
      <c r="C72" s="282"/>
      <c r="D72" s="329"/>
      <c r="E72" s="330"/>
    </row>
    <row r="73" spans="1:6" ht="7.5" customHeight="1" thickBot="1" x14ac:dyDescent="0.25">
      <c r="A73" s="331"/>
      <c r="B73" s="332"/>
      <c r="C73" s="332"/>
      <c r="D73" s="333"/>
      <c r="E73" s="334"/>
    </row>
    <row r="74" spans="1:6" ht="9.75" customHeight="1" x14ac:dyDescent="0.2"/>
    <row r="75" spans="1:6" ht="9.75" customHeight="1" x14ac:dyDescent="0.2"/>
    <row r="76" spans="1:6" ht="11.25" customHeight="1" x14ac:dyDescent="0.2"/>
    <row r="78" spans="1:6" x14ac:dyDescent="0.2">
      <c r="A78" s="639" t="s">
        <v>67</v>
      </c>
      <c r="B78" s="639"/>
      <c r="C78" s="639"/>
      <c r="D78" s="639"/>
      <c r="E78" s="639"/>
      <c r="F78" s="639"/>
    </row>
    <row r="79" spans="1:6" x14ac:dyDescent="0.2">
      <c r="A79" s="639" t="s">
        <v>68</v>
      </c>
      <c r="B79" s="639"/>
      <c r="C79" s="639"/>
      <c r="D79" s="639"/>
      <c r="E79" s="639"/>
      <c r="F79" s="639"/>
    </row>
  </sheetData>
  <mergeCells count="8">
    <mergeCell ref="A78:F78"/>
    <mergeCell ref="A79:F79"/>
    <mergeCell ref="A1:E1"/>
    <mergeCell ref="A2:E2"/>
    <mergeCell ref="A3:E3"/>
    <mergeCell ref="A4:E4"/>
    <mergeCell ref="A5:E5"/>
    <mergeCell ref="B17:C17"/>
  </mergeCells>
  <pageMargins left="0.7" right="0.7" top="0.75" bottom="0.75" header="0.3" footer="0.3"/>
  <pageSetup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opLeftCell="A3" workbookViewId="0">
      <selection activeCell="E34" sqref="E34"/>
    </sheetView>
  </sheetViews>
  <sheetFormatPr baseColWidth="10" defaultColWidth="9.140625" defaultRowHeight="12.75" x14ac:dyDescent="0.2"/>
  <cols>
    <col min="1" max="1" width="57" style="365" customWidth="1"/>
    <col min="2" max="2" width="18.140625" style="365" customWidth="1"/>
    <col min="3" max="3" width="15.140625" style="365" bestFit="1" customWidth="1"/>
    <col min="4" max="4" width="15.140625" style="366" bestFit="1" customWidth="1"/>
    <col min="5" max="5" width="14.140625" style="366" bestFit="1" customWidth="1"/>
    <col min="6" max="6" width="13.140625" style="365" bestFit="1" customWidth="1"/>
    <col min="7" max="7" width="15.42578125" customWidth="1"/>
    <col min="8" max="8" width="17.7109375" bestFit="1" customWidth="1"/>
    <col min="9" max="9" width="17.42578125" customWidth="1"/>
    <col min="11" max="12" width="17.42578125" hidden="1" customWidth="1"/>
  </cols>
  <sheetData>
    <row r="1" spans="1:13" s="5" customFormat="1" ht="13.5" hidden="1" thickBot="1" x14ac:dyDescent="0.25">
      <c r="A1" s="336" t="s">
        <v>2</v>
      </c>
      <c r="B1" s="336" t="s">
        <v>3</v>
      </c>
      <c r="C1" s="336" t="s">
        <v>4</v>
      </c>
      <c r="D1" s="337" t="s">
        <v>1</v>
      </c>
      <c r="E1" s="338" t="s">
        <v>8</v>
      </c>
      <c r="F1" s="4" t="s">
        <v>5</v>
      </c>
      <c r="G1" s="5" t="s">
        <v>6</v>
      </c>
      <c r="H1" s="5" t="s">
        <v>7</v>
      </c>
      <c r="J1" s="5">
        <v>12</v>
      </c>
    </row>
    <row r="2" spans="1:13" ht="13.5" hidden="1" thickBot="1" x14ac:dyDescent="0.25">
      <c r="A2" s="339"/>
      <c r="B2" s="339"/>
      <c r="C2" s="339"/>
      <c r="D2" s="340"/>
      <c r="E2" s="341"/>
      <c r="F2" s="10"/>
      <c r="G2" s="11"/>
      <c r="H2" s="11"/>
      <c r="I2" s="11"/>
      <c r="J2" s="11"/>
      <c r="K2" s="11"/>
      <c r="L2" s="11"/>
      <c r="M2" s="11"/>
    </row>
    <row r="3" spans="1:13" ht="18.75" x14ac:dyDescent="0.3">
      <c r="A3" s="614" t="s">
        <v>339</v>
      </c>
      <c r="B3" s="640"/>
      <c r="C3" s="640"/>
      <c r="D3" s="640"/>
      <c r="E3" s="640"/>
      <c r="F3" s="641"/>
    </row>
    <row r="4" spans="1:13" ht="15.75" x14ac:dyDescent="0.25">
      <c r="A4" s="617" t="s">
        <v>368</v>
      </c>
      <c r="B4" s="618"/>
      <c r="C4" s="618"/>
      <c r="D4" s="618"/>
      <c r="E4" s="618"/>
      <c r="F4" s="619"/>
    </row>
    <row r="5" spans="1:13" ht="15.75" x14ac:dyDescent="0.25">
      <c r="A5" s="617" t="s">
        <v>190</v>
      </c>
      <c r="B5" s="618"/>
      <c r="C5" s="618"/>
      <c r="D5" s="618"/>
      <c r="E5" s="618"/>
      <c r="F5" s="619"/>
    </row>
    <row r="6" spans="1:13" ht="15.75" x14ac:dyDescent="0.2">
      <c r="A6" s="642"/>
      <c r="B6" s="643"/>
      <c r="C6" s="643"/>
      <c r="D6" s="643"/>
      <c r="E6" s="643"/>
      <c r="F6" s="644"/>
    </row>
    <row r="7" spans="1:13" ht="15.75" thickBot="1" x14ac:dyDescent="0.3">
      <c r="A7" s="342"/>
      <c r="B7" s="343"/>
      <c r="C7" s="343"/>
      <c r="D7" s="343"/>
      <c r="E7" s="343"/>
      <c r="F7" s="344"/>
    </row>
    <row r="8" spans="1:13" ht="31.5" customHeight="1" thickBot="1" x14ac:dyDescent="0.25">
      <c r="A8" s="345"/>
      <c r="B8" s="346" t="s">
        <v>369</v>
      </c>
      <c r="C8" s="346" t="s">
        <v>370</v>
      </c>
      <c r="D8" s="346" t="s">
        <v>371</v>
      </c>
      <c r="E8" s="346" t="s">
        <v>372</v>
      </c>
      <c r="F8" s="347" t="s">
        <v>373</v>
      </c>
    </row>
    <row r="9" spans="1:13" x14ac:dyDescent="0.2">
      <c r="A9" s="348"/>
      <c r="B9" s="349"/>
      <c r="C9" s="349"/>
      <c r="D9" s="349"/>
      <c r="E9" s="349"/>
      <c r="F9" s="349"/>
    </row>
    <row r="10" spans="1:13" ht="15" x14ac:dyDescent="0.25">
      <c r="A10" s="350" t="s">
        <v>76</v>
      </c>
      <c r="B10" s="351">
        <f>+B12+B21</f>
        <v>43010528067</v>
      </c>
      <c r="C10" s="351">
        <f t="shared" ref="C10:E10" si="0">+C12+C21</f>
        <v>420117004818</v>
      </c>
      <c r="D10" s="351">
        <f t="shared" si="0"/>
        <v>418949681569</v>
      </c>
      <c r="E10" s="351">
        <f t="shared" si="0"/>
        <v>44177851316</v>
      </c>
      <c r="F10" s="351">
        <f>E10-B10</f>
        <v>1167323249</v>
      </c>
      <c r="G10" s="352"/>
    </row>
    <row r="11" spans="1:13" ht="15" x14ac:dyDescent="0.25">
      <c r="A11" s="350"/>
      <c r="B11" s="353"/>
      <c r="C11" s="353"/>
      <c r="D11" s="353"/>
      <c r="E11" s="353"/>
      <c r="F11" s="353"/>
      <c r="G11" s="352"/>
    </row>
    <row r="12" spans="1:13" ht="15" x14ac:dyDescent="0.25">
      <c r="A12" s="354" t="s">
        <v>374</v>
      </c>
      <c r="B12" s="353">
        <f>SUM(B13:B19)</f>
        <v>7154621561</v>
      </c>
      <c r="C12" s="353">
        <f t="shared" ref="C12:E12" si="1">SUM(C13:C19)</f>
        <v>419634578487</v>
      </c>
      <c r="D12" s="353">
        <f t="shared" si="1"/>
        <v>418688848502</v>
      </c>
      <c r="E12" s="353">
        <f t="shared" si="1"/>
        <v>8100351546</v>
      </c>
      <c r="F12" s="353">
        <f>E12-B12</f>
        <v>945729985</v>
      </c>
      <c r="G12" s="352"/>
      <c r="H12" s="352"/>
    </row>
    <row r="13" spans="1:13" ht="15" x14ac:dyDescent="0.25">
      <c r="A13" s="355" t="s">
        <v>276</v>
      </c>
      <c r="B13" s="356">
        <v>4381579475</v>
      </c>
      <c r="C13" s="357">
        <v>399122015169</v>
      </c>
      <c r="D13" s="357">
        <v>398249466789</v>
      </c>
      <c r="E13" s="357">
        <f>B13+C13-D13</f>
        <v>5254127855</v>
      </c>
      <c r="F13" s="358">
        <f>E13-B13</f>
        <v>872548380</v>
      </c>
      <c r="G13" s="352"/>
    </row>
    <row r="14" spans="1:13" ht="15" x14ac:dyDescent="0.25">
      <c r="A14" s="355" t="s">
        <v>278</v>
      </c>
      <c r="B14" s="359">
        <v>1869627208</v>
      </c>
      <c r="C14" s="357">
        <v>20276996870</v>
      </c>
      <c r="D14" s="357">
        <v>20290467388</v>
      </c>
      <c r="E14" s="357">
        <f t="shared" ref="E14:E19" si="2">B14+C14-D14</f>
        <v>1856156690</v>
      </c>
      <c r="F14" s="358">
        <f t="shared" ref="F14:F19" si="3">E14-B14</f>
        <v>-13470518</v>
      </c>
      <c r="G14" s="352"/>
    </row>
    <row r="15" spans="1:13" ht="15" x14ac:dyDescent="0.25">
      <c r="A15" s="355" t="s">
        <v>375</v>
      </c>
      <c r="B15" s="359">
        <v>865874851</v>
      </c>
      <c r="C15" s="357">
        <v>235097272</v>
      </c>
      <c r="D15" s="357">
        <v>148910149</v>
      </c>
      <c r="E15" s="357">
        <f t="shared" si="2"/>
        <v>952061974</v>
      </c>
      <c r="F15" s="358">
        <f t="shared" si="3"/>
        <v>86187123</v>
      </c>
      <c r="G15" s="352"/>
    </row>
    <row r="16" spans="1:13" ht="15" x14ac:dyDescent="0.25">
      <c r="A16" s="355" t="s">
        <v>376</v>
      </c>
      <c r="B16" s="360">
        <v>0</v>
      </c>
      <c r="C16" s="361">
        <v>0</v>
      </c>
      <c r="D16" s="361">
        <v>0</v>
      </c>
      <c r="E16" s="357">
        <f t="shared" si="2"/>
        <v>0</v>
      </c>
      <c r="F16" s="358">
        <f t="shared" si="3"/>
        <v>0</v>
      </c>
      <c r="G16" s="352"/>
    </row>
    <row r="17" spans="1:7" ht="15" x14ac:dyDescent="0.25">
      <c r="A17" s="355" t="s">
        <v>24</v>
      </c>
      <c r="B17" s="360">
        <v>0</v>
      </c>
      <c r="C17" s="357">
        <v>4176</v>
      </c>
      <c r="D17" s="357">
        <v>4176</v>
      </c>
      <c r="E17" s="357">
        <f t="shared" si="2"/>
        <v>0</v>
      </c>
      <c r="F17" s="358">
        <f t="shared" si="3"/>
        <v>0</v>
      </c>
      <c r="G17" s="352"/>
    </row>
    <row r="18" spans="1:7" ht="15" x14ac:dyDescent="0.25">
      <c r="A18" s="355" t="s">
        <v>377</v>
      </c>
      <c r="B18" s="360">
        <v>0</v>
      </c>
      <c r="C18" s="361">
        <v>0</v>
      </c>
      <c r="D18" s="361">
        <v>0</v>
      </c>
      <c r="E18" s="357">
        <f t="shared" si="2"/>
        <v>0</v>
      </c>
      <c r="F18" s="358">
        <f t="shared" si="3"/>
        <v>0</v>
      </c>
      <c r="G18" s="352"/>
    </row>
    <row r="19" spans="1:7" ht="15" x14ac:dyDescent="0.25">
      <c r="A19" s="355" t="s">
        <v>287</v>
      </c>
      <c r="B19" s="359">
        <v>37540027</v>
      </c>
      <c r="C19" s="357">
        <v>465000</v>
      </c>
      <c r="D19" s="361">
        <v>0</v>
      </c>
      <c r="E19" s="357">
        <f t="shared" si="2"/>
        <v>38005027</v>
      </c>
      <c r="F19" s="358">
        <f t="shared" si="3"/>
        <v>465000</v>
      </c>
      <c r="G19" s="352"/>
    </row>
    <row r="20" spans="1:7" ht="15" x14ac:dyDescent="0.25">
      <c r="A20" s="355"/>
      <c r="B20" s="362"/>
      <c r="C20" s="362"/>
      <c r="D20" s="362"/>
      <c r="E20" s="362"/>
      <c r="F20" s="362"/>
      <c r="G20" s="352"/>
    </row>
    <row r="21" spans="1:7" ht="15" x14ac:dyDescent="0.25">
      <c r="A21" s="354" t="s">
        <v>378</v>
      </c>
      <c r="B21" s="351">
        <f>SUM(B22:B30)</f>
        <v>35855906506</v>
      </c>
      <c r="C21" s="351">
        <f t="shared" ref="C21:E21" si="4">SUM(C22:C30)</f>
        <v>482426331</v>
      </c>
      <c r="D21" s="351">
        <f t="shared" si="4"/>
        <v>260833067</v>
      </c>
      <c r="E21" s="351">
        <f t="shared" si="4"/>
        <v>36077499770</v>
      </c>
      <c r="F21" s="351">
        <f>E21-B21</f>
        <v>221593264</v>
      </c>
      <c r="G21" s="352"/>
    </row>
    <row r="22" spans="1:7" ht="15" x14ac:dyDescent="0.25">
      <c r="A22" s="355" t="s">
        <v>379</v>
      </c>
      <c r="B22" s="357">
        <v>190374382</v>
      </c>
      <c r="C22" s="357">
        <v>8878211</v>
      </c>
      <c r="D22" s="357">
        <v>72675000</v>
      </c>
      <c r="E22" s="357">
        <f t="shared" ref="E22:E30" si="5">B22+C22-D22</f>
        <v>126577593</v>
      </c>
      <c r="F22" s="358">
        <f>E22-B22</f>
        <v>-63796789</v>
      </c>
      <c r="G22" s="352"/>
    </row>
    <row r="23" spans="1:7" ht="15" x14ac:dyDescent="0.25">
      <c r="A23" s="355" t="s">
        <v>33</v>
      </c>
      <c r="B23" s="357">
        <v>401414</v>
      </c>
      <c r="C23" s="361">
        <v>0</v>
      </c>
      <c r="D23" s="361">
        <v>0</v>
      </c>
      <c r="E23" s="357">
        <f t="shared" si="5"/>
        <v>401414</v>
      </c>
      <c r="F23" s="358">
        <f t="shared" ref="F23:F30" si="6">E23-B23</f>
        <v>0</v>
      </c>
      <c r="G23" s="352"/>
    </row>
    <row r="24" spans="1:7" ht="30" x14ac:dyDescent="0.25">
      <c r="A24" s="355" t="s">
        <v>291</v>
      </c>
      <c r="B24" s="357">
        <v>34948858566</v>
      </c>
      <c r="C24" s="357">
        <v>448816795</v>
      </c>
      <c r="D24" s="357">
        <v>67160493</v>
      </c>
      <c r="E24" s="357">
        <f t="shared" si="5"/>
        <v>35330514868</v>
      </c>
      <c r="F24" s="358">
        <f t="shared" si="6"/>
        <v>381656302</v>
      </c>
      <c r="G24" s="352"/>
    </row>
    <row r="25" spans="1:7" ht="15" x14ac:dyDescent="0.25">
      <c r="A25" s="355" t="s">
        <v>293</v>
      </c>
      <c r="B25" s="357">
        <v>1980678174</v>
      </c>
      <c r="C25" s="357">
        <v>6687838</v>
      </c>
      <c r="D25" s="357">
        <v>179782</v>
      </c>
      <c r="E25" s="357">
        <f t="shared" si="5"/>
        <v>1987186230</v>
      </c>
      <c r="F25" s="358">
        <f t="shared" si="6"/>
        <v>6508056</v>
      </c>
      <c r="G25" s="352"/>
    </row>
    <row r="26" spans="1:7" ht="15" x14ac:dyDescent="0.25">
      <c r="A26" s="355" t="s">
        <v>295</v>
      </c>
      <c r="B26" s="357">
        <v>528550169</v>
      </c>
      <c r="C26" s="357">
        <v>18043487</v>
      </c>
      <c r="D26" s="357">
        <v>12000000</v>
      </c>
      <c r="E26" s="357">
        <f t="shared" si="5"/>
        <v>534593656</v>
      </c>
      <c r="F26" s="358">
        <f t="shared" si="6"/>
        <v>6043487</v>
      </c>
      <c r="G26" s="352"/>
    </row>
    <row r="27" spans="1:7" ht="15" x14ac:dyDescent="0.25">
      <c r="A27" s="355" t="s">
        <v>380</v>
      </c>
      <c r="B27" s="357">
        <v>-1888780322</v>
      </c>
      <c r="C27" s="361">
        <v>0</v>
      </c>
      <c r="D27" s="357">
        <v>108817792</v>
      </c>
      <c r="E27" s="357">
        <f t="shared" si="5"/>
        <v>-1997598114</v>
      </c>
      <c r="F27" s="358">
        <f t="shared" si="6"/>
        <v>-108817792</v>
      </c>
      <c r="G27" s="352"/>
    </row>
    <row r="28" spans="1:7" ht="15" x14ac:dyDescent="0.25">
      <c r="A28" s="355" t="s">
        <v>43</v>
      </c>
      <c r="B28" s="357">
        <v>4299800</v>
      </c>
      <c r="C28" s="361">
        <v>0</v>
      </c>
      <c r="D28" s="361">
        <v>0</v>
      </c>
      <c r="E28" s="357">
        <f t="shared" si="5"/>
        <v>4299800</v>
      </c>
      <c r="F28" s="358">
        <f t="shared" si="6"/>
        <v>0</v>
      </c>
      <c r="G28" s="352"/>
    </row>
    <row r="29" spans="1:7" ht="15" x14ac:dyDescent="0.25">
      <c r="A29" s="355" t="s">
        <v>381</v>
      </c>
      <c r="B29" s="361">
        <v>0</v>
      </c>
      <c r="C29" s="361">
        <v>0</v>
      </c>
      <c r="D29" s="361">
        <v>0</v>
      </c>
      <c r="E29" s="357">
        <f t="shared" si="5"/>
        <v>0</v>
      </c>
      <c r="F29" s="358">
        <f t="shared" si="6"/>
        <v>0</v>
      </c>
      <c r="G29" s="352"/>
    </row>
    <row r="30" spans="1:7" ht="15" x14ac:dyDescent="0.25">
      <c r="A30" s="355" t="s">
        <v>382</v>
      </c>
      <c r="B30" s="357">
        <v>91524323</v>
      </c>
      <c r="C30" s="361">
        <v>0</v>
      </c>
      <c r="D30" s="361">
        <v>0</v>
      </c>
      <c r="E30" s="357">
        <f t="shared" si="5"/>
        <v>91524323</v>
      </c>
      <c r="F30" s="358">
        <f t="shared" si="6"/>
        <v>0</v>
      </c>
      <c r="G30" s="352"/>
    </row>
    <row r="31" spans="1:7" ht="15.75" thickBot="1" x14ac:dyDescent="0.3">
      <c r="A31" s="363"/>
      <c r="B31" s="364"/>
      <c r="C31" s="364"/>
      <c r="D31" s="364"/>
      <c r="E31" s="364"/>
      <c r="F31" s="364"/>
      <c r="G31" s="352"/>
    </row>
    <row r="32" spans="1:7" x14ac:dyDescent="0.2">
      <c r="G32" s="352"/>
    </row>
    <row r="34" spans="1:7" x14ac:dyDescent="0.2">
      <c r="A34" s="155"/>
      <c r="B34" s="228"/>
      <c r="C34" s="155"/>
      <c r="D34" s="155"/>
      <c r="E34" s="229"/>
      <c r="F34" s="229"/>
      <c r="G34" s="155"/>
    </row>
    <row r="35" spans="1:7" x14ac:dyDescent="0.2">
      <c r="A35" s="155"/>
      <c r="B35" s="228"/>
      <c r="C35" s="155"/>
      <c r="D35" s="155"/>
      <c r="E35" s="155"/>
      <c r="F35" s="155"/>
      <c r="G35" s="155"/>
    </row>
    <row r="36" spans="1:7" ht="15" x14ac:dyDescent="0.25">
      <c r="A36" s="649" t="s">
        <v>67</v>
      </c>
      <c r="B36" s="649"/>
      <c r="C36" s="649"/>
      <c r="D36" s="649"/>
      <c r="E36" s="649"/>
      <c r="F36" s="649"/>
      <c r="G36" s="367"/>
    </row>
    <row r="37" spans="1:7" ht="15" x14ac:dyDescent="0.25">
      <c r="A37" s="649" t="s">
        <v>68</v>
      </c>
      <c r="B37" s="649"/>
      <c r="C37" s="649"/>
      <c r="D37" s="649"/>
      <c r="E37" s="649"/>
      <c r="F37" s="649"/>
      <c r="G37" s="367"/>
    </row>
  </sheetData>
  <mergeCells count="6">
    <mergeCell ref="A37:F37"/>
    <mergeCell ref="A3:F3"/>
    <mergeCell ref="A4:F4"/>
    <mergeCell ref="A5:F5"/>
    <mergeCell ref="A6:F6"/>
    <mergeCell ref="A36:F36"/>
  </mergeCells>
  <pageMargins left="0.7" right="0.7" top="0.75" bottom="0.75" header="0.3" footer="0.3"/>
  <pageSetup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topLeftCell="A3" workbookViewId="0">
      <selection activeCell="L23" sqref="L23"/>
    </sheetView>
  </sheetViews>
  <sheetFormatPr baseColWidth="10" defaultColWidth="9.140625" defaultRowHeight="12.75" x14ac:dyDescent="0.2"/>
  <cols>
    <col min="1" max="1" width="3.7109375" customWidth="1"/>
    <col min="2" max="2" width="3.140625" customWidth="1"/>
    <col min="3" max="3" width="42.140625" customWidth="1"/>
    <col min="4" max="4" width="13.5703125" customWidth="1"/>
    <col min="5" max="5" width="13.42578125" customWidth="1"/>
    <col min="6" max="6" width="16.5703125" customWidth="1"/>
    <col min="7" max="7" width="15.140625" bestFit="1" customWidth="1"/>
  </cols>
  <sheetData>
    <row r="1" spans="1:7" s="5" customFormat="1" ht="13.5" hidden="1" thickBot="1" x14ac:dyDescent="0.25">
      <c r="A1" s="1" t="s">
        <v>0</v>
      </c>
      <c r="B1" s="2" t="s">
        <v>1</v>
      </c>
      <c r="C1" s="2" t="s">
        <v>2</v>
      </c>
      <c r="D1" s="2" t="s">
        <v>3</v>
      </c>
      <c r="E1" s="2"/>
      <c r="F1" s="2" t="s">
        <v>4</v>
      </c>
      <c r="G1" s="4" t="s">
        <v>5</v>
      </c>
    </row>
    <row r="2" spans="1:7" ht="13.5" hidden="1" thickBot="1" x14ac:dyDescent="0.25">
      <c r="A2" s="7"/>
      <c r="B2" s="8"/>
      <c r="C2" s="8"/>
      <c r="D2" s="8"/>
      <c r="E2" s="8"/>
      <c r="F2" s="8"/>
      <c r="G2" s="10"/>
    </row>
    <row r="3" spans="1:7" ht="18.75" customHeight="1" x14ac:dyDescent="0.3">
      <c r="A3" s="665" t="s">
        <v>9</v>
      </c>
      <c r="B3" s="666"/>
      <c r="C3" s="666"/>
      <c r="D3" s="666"/>
      <c r="E3" s="666"/>
      <c r="F3" s="666"/>
      <c r="G3" s="667"/>
    </row>
    <row r="4" spans="1:7" ht="15.75" x14ac:dyDescent="0.25">
      <c r="A4" s="668" t="s">
        <v>383</v>
      </c>
      <c r="B4" s="669"/>
      <c r="C4" s="669"/>
      <c r="D4" s="669"/>
      <c r="E4" s="669"/>
      <c r="F4" s="669"/>
      <c r="G4" s="670"/>
    </row>
    <row r="5" spans="1:7" ht="15.75" x14ac:dyDescent="0.25">
      <c r="A5" s="668" t="s">
        <v>384</v>
      </c>
      <c r="B5" s="669"/>
      <c r="C5" s="669"/>
      <c r="D5" s="669"/>
      <c r="E5" s="669"/>
      <c r="F5" s="669"/>
      <c r="G5" s="670"/>
    </row>
    <row r="6" spans="1:7" ht="16.5" thickBot="1" x14ac:dyDescent="0.25">
      <c r="A6" s="671"/>
      <c r="B6" s="672"/>
      <c r="C6" s="672"/>
      <c r="D6" s="672"/>
      <c r="E6" s="672"/>
      <c r="F6" s="672"/>
      <c r="G6" s="673"/>
    </row>
    <row r="7" spans="1:7" ht="15.75" thickBot="1" x14ac:dyDescent="0.3">
      <c r="A7" s="674"/>
      <c r="B7" s="624"/>
      <c r="C7" s="624"/>
      <c r="D7" s="624"/>
      <c r="E7" s="624"/>
      <c r="F7" s="624"/>
      <c r="G7" s="675"/>
    </row>
    <row r="8" spans="1:7" ht="17.25" customHeight="1" x14ac:dyDescent="0.2">
      <c r="A8" s="676" t="s">
        <v>385</v>
      </c>
      <c r="B8" s="677"/>
      <c r="C8" s="678"/>
      <c r="D8" s="682" t="s">
        <v>386</v>
      </c>
      <c r="E8" s="682" t="s">
        <v>387</v>
      </c>
      <c r="F8" s="682" t="s">
        <v>388</v>
      </c>
      <c r="G8" s="682" t="s">
        <v>389</v>
      </c>
    </row>
    <row r="9" spans="1:7" ht="18" customHeight="1" thickBot="1" x14ac:dyDescent="0.25">
      <c r="A9" s="679"/>
      <c r="B9" s="680"/>
      <c r="C9" s="681"/>
      <c r="D9" s="683"/>
      <c r="E9" s="683"/>
      <c r="F9" s="683"/>
      <c r="G9" s="683"/>
    </row>
    <row r="10" spans="1:7" x14ac:dyDescent="0.2">
      <c r="A10" s="13"/>
      <c r="B10" s="14"/>
      <c r="C10" s="14"/>
      <c r="D10" s="14"/>
      <c r="E10" s="14"/>
      <c r="F10" s="14"/>
      <c r="G10" s="17"/>
    </row>
    <row r="11" spans="1:7" ht="15.75" x14ac:dyDescent="0.25">
      <c r="A11" s="368" t="s">
        <v>390</v>
      </c>
      <c r="B11" s="35"/>
      <c r="C11" s="35"/>
      <c r="D11" s="35"/>
      <c r="E11" s="35"/>
      <c r="F11" s="52"/>
      <c r="G11" s="369"/>
    </row>
    <row r="12" spans="1:7" ht="15" x14ac:dyDescent="0.25">
      <c r="A12" s="370"/>
      <c r="B12" s="35"/>
      <c r="C12" s="35"/>
      <c r="D12" s="35"/>
      <c r="E12" s="35"/>
      <c r="F12" s="35"/>
      <c r="G12" s="38"/>
    </row>
    <row r="13" spans="1:7" ht="15.75" thickBot="1" x14ac:dyDescent="0.3">
      <c r="A13" s="371"/>
      <c r="B13" s="372" t="s">
        <v>391</v>
      </c>
      <c r="C13" s="372"/>
      <c r="D13" s="373"/>
      <c r="E13" s="373"/>
      <c r="F13" s="374"/>
      <c r="G13" s="375"/>
    </row>
    <row r="14" spans="1:7" ht="15.75" thickTop="1" x14ac:dyDescent="0.25">
      <c r="A14" s="370"/>
      <c r="B14" s="35"/>
      <c r="C14" s="35"/>
      <c r="D14" s="35"/>
      <c r="E14" s="35"/>
      <c r="F14" s="376"/>
      <c r="G14" s="377"/>
    </row>
    <row r="15" spans="1:7" ht="15" x14ac:dyDescent="0.25">
      <c r="A15" s="378"/>
      <c r="B15" s="379" t="s">
        <v>392</v>
      </c>
      <c r="C15" s="380"/>
      <c r="D15" s="35"/>
      <c r="E15" s="35"/>
      <c r="F15" s="381">
        <f>SUM(F17:F19)</f>
        <v>2355970029</v>
      </c>
      <c r="G15" s="382">
        <f>SUM(G17:G19)</f>
        <v>1954300755</v>
      </c>
    </row>
    <row r="16" spans="1:7" ht="15" x14ac:dyDescent="0.25">
      <c r="A16" s="370"/>
      <c r="B16" s="35"/>
      <c r="C16" s="35"/>
      <c r="D16" s="35"/>
      <c r="E16" s="35"/>
      <c r="F16" s="381"/>
      <c r="G16" s="382"/>
    </row>
    <row r="17" spans="1:7" ht="15" x14ac:dyDescent="0.25">
      <c r="A17" s="56"/>
      <c r="B17" s="35"/>
      <c r="C17" s="383" t="s">
        <v>393</v>
      </c>
      <c r="D17" s="35"/>
      <c r="E17" s="35"/>
      <c r="F17" s="384">
        <v>2355970029</v>
      </c>
      <c r="G17" s="385">
        <v>1954300755</v>
      </c>
    </row>
    <row r="18" spans="1:7" ht="15" x14ac:dyDescent="0.25">
      <c r="A18" s="56"/>
      <c r="B18" s="35"/>
      <c r="C18" s="383" t="s">
        <v>394</v>
      </c>
      <c r="D18" s="35"/>
      <c r="E18" s="35"/>
      <c r="F18" s="386">
        <v>0</v>
      </c>
      <c r="G18" s="387">
        <v>0</v>
      </c>
    </row>
    <row r="19" spans="1:7" ht="15" x14ac:dyDescent="0.25">
      <c r="A19" s="56"/>
      <c r="B19" s="35"/>
      <c r="C19" s="383" t="s">
        <v>395</v>
      </c>
      <c r="D19" s="35"/>
      <c r="E19" s="35"/>
      <c r="F19" s="386">
        <v>0</v>
      </c>
      <c r="G19" s="387">
        <v>0</v>
      </c>
    </row>
    <row r="20" spans="1:7" ht="15" x14ac:dyDescent="0.25">
      <c r="A20" s="370"/>
      <c r="B20" s="35"/>
      <c r="C20" s="35"/>
      <c r="D20" s="35"/>
      <c r="E20" s="35"/>
      <c r="F20" s="381"/>
      <c r="G20" s="382"/>
    </row>
    <row r="21" spans="1:7" ht="15" x14ac:dyDescent="0.25">
      <c r="A21" s="378"/>
      <c r="B21" s="379" t="s">
        <v>396</v>
      </c>
      <c r="C21" s="35"/>
      <c r="D21" s="35"/>
      <c r="E21" s="35"/>
      <c r="F21" s="381">
        <v>0</v>
      </c>
      <c r="G21" s="382">
        <v>0</v>
      </c>
    </row>
    <row r="22" spans="1:7" ht="15" x14ac:dyDescent="0.25">
      <c r="A22" s="370"/>
      <c r="B22" s="35"/>
      <c r="C22" s="35"/>
      <c r="D22" s="35"/>
      <c r="E22" s="35"/>
      <c r="F22" s="381"/>
      <c r="G22" s="382"/>
    </row>
    <row r="23" spans="1:7" ht="15" x14ac:dyDescent="0.25">
      <c r="A23" s="56"/>
      <c r="B23" s="35"/>
      <c r="C23" s="388" t="s">
        <v>397</v>
      </c>
      <c r="D23" s="35"/>
      <c r="E23" s="35"/>
      <c r="F23" s="381"/>
      <c r="G23" s="382"/>
    </row>
    <row r="24" spans="1:7" ht="15" x14ac:dyDescent="0.25">
      <c r="A24" s="56"/>
      <c r="B24" s="35"/>
      <c r="C24" s="383" t="s">
        <v>398</v>
      </c>
      <c r="D24" s="35"/>
      <c r="E24" s="35"/>
      <c r="F24" s="381"/>
      <c r="G24" s="382"/>
    </row>
    <row r="25" spans="1:7" ht="15" x14ac:dyDescent="0.25">
      <c r="A25" s="56"/>
      <c r="B25" s="35"/>
      <c r="C25" s="383" t="s">
        <v>394</v>
      </c>
      <c r="D25" s="35"/>
      <c r="E25" s="35"/>
      <c r="F25" s="381">
        <v>0</v>
      </c>
      <c r="G25" s="382">
        <v>0</v>
      </c>
    </row>
    <row r="26" spans="1:7" ht="15" x14ac:dyDescent="0.25">
      <c r="A26" s="56"/>
      <c r="B26" s="35"/>
      <c r="C26" s="383" t="s">
        <v>395</v>
      </c>
      <c r="D26" s="35"/>
      <c r="E26" s="35"/>
      <c r="F26" s="381">
        <v>0</v>
      </c>
      <c r="G26" s="382">
        <v>0</v>
      </c>
    </row>
    <row r="27" spans="1:7" ht="15" x14ac:dyDescent="0.25">
      <c r="A27" s="370"/>
      <c r="B27" s="35"/>
      <c r="C27" s="35"/>
      <c r="D27" s="35"/>
      <c r="E27" s="35"/>
      <c r="F27" s="381"/>
      <c r="G27" s="382"/>
    </row>
    <row r="28" spans="1:7" ht="15" x14ac:dyDescent="0.25">
      <c r="A28" s="56"/>
      <c r="B28" s="389" t="s">
        <v>399</v>
      </c>
      <c r="C28" s="390"/>
      <c r="D28" s="390"/>
      <c r="E28" s="390"/>
      <c r="F28" s="391">
        <f>+F15+F21</f>
        <v>2355970029</v>
      </c>
      <c r="G28" s="392">
        <f>+G15+G21</f>
        <v>1954300755</v>
      </c>
    </row>
    <row r="29" spans="1:7" ht="15" x14ac:dyDescent="0.25">
      <c r="A29" s="370"/>
      <c r="B29" s="35"/>
      <c r="C29" s="35"/>
      <c r="D29" s="35"/>
      <c r="E29" s="35"/>
      <c r="F29" s="381"/>
      <c r="G29" s="382"/>
    </row>
    <row r="30" spans="1:7" ht="15.75" thickBot="1" x14ac:dyDescent="0.3">
      <c r="A30" s="371" t="s">
        <v>400</v>
      </c>
      <c r="B30" s="373"/>
      <c r="C30" s="373"/>
      <c r="D30" s="373"/>
      <c r="E30" s="373"/>
      <c r="F30" s="393"/>
      <c r="G30" s="394"/>
    </row>
    <row r="31" spans="1:7" ht="15.75" thickTop="1" x14ac:dyDescent="0.25">
      <c r="A31" s="370"/>
      <c r="B31" s="35"/>
      <c r="C31" s="35"/>
      <c r="D31" s="35"/>
      <c r="E31" s="35"/>
      <c r="F31" s="381"/>
      <c r="G31" s="382"/>
    </row>
    <row r="32" spans="1:7" ht="15" x14ac:dyDescent="0.25">
      <c r="A32" s="56"/>
      <c r="B32" s="379" t="s">
        <v>392</v>
      </c>
      <c r="C32" s="35"/>
      <c r="D32" s="35"/>
      <c r="E32" s="35"/>
      <c r="F32" s="395">
        <f>SUM(F34:F36)</f>
        <v>20726293665</v>
      </c>
      <c r="G32" s="396">
        <f>SUM(G34:G36)</f>
        <v>20773897210</v>
      </c>
    </row>
    <row r="33" spans="1:7" ht="15" x14ac:dyDescent="0.25">
      <c r="A33" s="370"/>
      <c r="B33" s="35"/>
      <c r="C33" s="35"/>
      <c r="D33" s="35"/>
      <c r="E33" s="35"/>
      <c r="F33" s="397"/>
      <c r="G33" s="382"/>
    </row>
    <row r="34" spans="1:7" ht="15" x14ac:dyDescent="0.25">
      <c r="A34" s="56"/>
      <c r="B34" s="35"/>
      <c r="C34" s="383" t="s">
        <v>393</v>
      </c>
      <c r="D34" s="35"/>
      <c r="E34" s="35"/>
      <c r="F34" s="398">
        <v>20726293665</v>
      </c>
      <c r="G34" s="385">
        <v>20773897210</v>
      </c>
    </row>
    <row r="35" spans="1:7" ht="15" x14ac:dyDescent="0.25">
      <c r="A35" s="56"/>
      <c r="B35" s="35"/>
      <c r="C35" s="383" t="s">
        <v>394</v>
      </c>
      <c r="D35" s="35"/>
      <c r="E35" s="35"/>
      <c r="F35" s="386">
        <v>0</v>
      </c>
      <c r="G35" s="387">
        <v>0</v>
      </c>
    </row>
    <row r="36" spans="1:7" ht="15" x14ac:dyDescent="0.25">
      <c r="A36" s="56"/>
      <c r="B36" s="35"/>
      <c r="C36" s="383" t="s">
        <v>395</v>
      </c>
      <c r="D36" s="35"/>
      <c r="E36" s="35"/>
      <c r="F36" s="386">
        <v>0</v>
      </c>
      <c r="G36" s="387">
        <v>0</v>
      </c>
    </row>
    <row r="37" spans="1:7" ht="15" x14ac:dyDescent="0.25">
      <c r="A37" s="370"/>
      <c r="B37" s="35"/>
      <c r="C37" s="35"/>
      <c r="D37" s="35"/>
      <c r="E37" s="35"/>
      <c r="F37" s="381"/>
      <c r="G37" s="382"/>
    </row>
    <row r="38" spans="1:7" ht="15" x14ac:dyDescent="0.25">
      <c r="A38" s="378"/>
      <c r="B38" s="379" t="s">
        <v>396</v>
      </c>
      <c r="C38" s="35"/>
      <c r="D38" s="35"/>
      <c r="E38" s="35"/>
      <c r="F38" s="381">
        <f>SUM(F40:F43)</f>
        <v>0</v>
      </c>
      <c r="G38" s="382">
        <f>SUM(G40:G43)</f>
        <v>0</v>
      </c>
    </row>
    <row r="39" spans="1:7" ht="15" x14ac:dyDescent="0.25">
      <c r="A39" s="370"/>
      <c r="B39" s="35"/>
      <c r="C39" s="35"/>
      <c r="D39" s="35"/>
      <c r="E39" s="35"/>
      <c r="F39" s="381"/>
      <c r="G39" s="382"/>
    </row>
    <row r="40" spans="1:7" ht="15" x14ac:dyDescent="0.25">
      <c r="A40" s="56"/>
      <c r="B40" s="35"/>
      <c r="C40" s="388" t="s">
        <v>397</v>
      </c>
      <c r="D40" s="35"/>
      <c r="E40" s="35"/>
      <c r="F40" s="381"/>
      <c r="G40" s="382"/>
    </row>
    <row r="41" spans="1:7" ht="15" x14ac:dyDescent="0.25">
      <c r="A41" s="56"/>
      <c r="B41" s="35"/>
      <c r="C41" s="383" t="s">
        <v>398</v>
      </c>
      <c r="D41" s="35"/>
      <c r="E41" s="35"/>
      <c r="F41" s="381"/>
      <c r="G41" s="382"/>
    </row>
    <row r="42" spans="1:7" ht="15" x14ac:dyDescent="0.25">
      <c r="A42" s="56"/>
      <c r="B42" s="35"/>
      <c r="C42" s="383" t="s">
        <v>394</v>
      </c>
      <c r="D42" s="35"/>
      <c r="E42" s="35"/>
      <c r="F42" s="381">
        <v>0</v>
      </c>
      <c r="G42" s="382">
        <v>0</v>
      </c>
    </row>
    <row r="43" spans="1:7" ht="15" x14ac:dyDescent="0.25">
      <c r="A43" s="56"/>
      <c r="B43" s="35"/>
      <c r="C43" s="383" t="s">
        <v>395</v>
      </c>
      <c r="D43" s="35"/>
      <c r="E43" s="35"/>
      <c r="F43" s="381">
        <v>0</v>
      </c>
      <c r="G43" s="382">
        <v>0</v>
      </c>
    </row>
    <row r="44" spans="1:7" ht="15" x14ac:dyDescent="0.25">
      <c r="A44" s="370"/>
      <c r="B44" s="35"/>
      <c r="C44" s="35"/>
      <c r="D44" s="35"/>
      <c r="E44" s="35"/>
      <c r="F44" s="381"/>
      <c r="G44" s="382"/>
    </row>
    <row r="45" spans="1:7" ht="15" x14ac:dyDescent="0.25">
      <c r="A45" s="56"/>
      <c r="B45" s="389" t="s">
        <v>401</v>
      </c>
      <c r="C45" s="390"/>
      <c r="D45" s="390"/>
      <c r="E45" s="390"/>
      <c r="F45" s="391">
        <f>+F32+F38</f>
        <v>20726293665</v>
      </c>
      <c r="G45" s="392">
        <f>+G32+G38</f>
        <v>20773897210</v>
      </c>
    </row>
    <row r="46" spans="1:7" ht="15" x14ac:dyDescent="0.25">
      <c r="A46" s="370"/>
      <c r="B46" s="390"/>
      <c r="C46" s="390"/>
      <c r="D46" s="390"/>
      <c r="E46" s="390"/>
      <c r="F46" s="399"/>
      <c r="G46" s="400"/>
    </row>
    <row r="47" spans="1:7" ht="15" x14ac:dyDescent="0.25">
      <c r="A47" s="56"/>
      <c r="B47" s="389" t="s">
        <v>402</v>
      </c>
      <c r="C47" s="390"/>
      <c r="D47" s="390"/>
      <c r="E47" s="390"/>
      <c r="F47" s="401">
        <v>5671545522</v>
      </c>
      <c r="G47" s="402">
        <v>4976235915</v>
      </c>
    </row>
    <row r="48" spans="1:7" ht="15" x14ac:dyDescent="0.25">
      <c r="A48" s="370"/>
      <c r="B48" s="35"/>
      <c r="C48" s="35"/>
      <c r="D48" s="35"/>
      <c r="E48" s="35"/>
      <c r="F48" s="381"/>
      <c r="G48" s="382"/>
    </row>
    <row r="49" spans="1:7" ht="15" x14ac:dyDescent="0.25">
      <c r="A49" s="370"/>
      <c r="B49" s="35"/>
      <c r="C49" s="35"/>
      <c r="D49" s="35"/>
      <c r="E49" s="35"/>
      <c r="F49" s="381"/>
      <c r="G49" s="382"/>
    </row>
    <row r="50" spans="1:7" ht="15" x14ac:dyDescent="0.25">
      <c r="A50" s="403" t="s">
        <v>403</v>
      </c>
      <c r="B50" s="35"/>
      <c r="C50" s="35"/>
      <c r="D50" s="35"/>
      <c r="E50" s="35"/>
      <c r="F50" s="404">
        <f>+F28+F45+F47</f>
        <v>28753809216</v>
      </c>
      <c r="G50" s="405">
        <f>+G28+G45+G47</f>
        <v>27704433880</v>
      </c>
    </row>
    <row r="51" spans="1:7" ht="13.5" thickBot="1" x14ac:dyDescent="0.25">
      <c r="A51" s="73"/>
      <c r="B51" s="74"/>
      <c r="C51" s="74"/>
      <c r="D51" s="74"/>
      <c r="E51" s="74"/>
      <c r="F51" s="406"/>
      <c r="G51" s="407"/>
    </row>
    <row r="52" spans="1:7" x14ac:dyDescent="0.2">
      <c r="A52" s="35"/>
      <c r="B52" s="35"/>
      <c r="C52" s="35"/>
    </row>
    <row r="54" spans="1:7" x14ac:dyDescent="0.2">
      <c r="C54" s="155"/>
      <c r="D54" s="228"/>
      <c r="E54" s="155"/>
      <c r="F54" s="155"/>
      <c r="G54" s="229"/>
    </row>
    <row r="55" spans="1:7" x14ac:dyDescent="0.2">
      <c r="C55" s="155"/>
      <c r="D55" s="228"/>
      <c r="E55" s="155"/>
      <c r="F55" s="155"/>
      <c r="G55" s="155"/>
    </row>
    <row r="56" spans="1:7" ht="15" x14ac:dyDescent="0.25">
      <c r="A56" s="649" t="s">
        <v>67</v>
      </c>
      <c r="B56" s="649"/>
      <c r="C56" s="649"/>
      <c r="D56" s="649"/>
      <c r="E56" s="649"/>
      <c r="F56" s="649"/>
      <c r="G56" s="649"/>
    </row>
    <row r="57" spans="1:7" ht="15" x14ac:dyDescent="0.25">
      <c r="A57" s="649" t="s">
        <v>68</v>
      </c>
      <c r="B57" s="649"/>
      <c r="C57" s="649"/>
      <c r="D57" s="649"/>
      <c r="E57" s="649"/>
      <c r="F57" s="649"/>
      <c r="G57" s="649"/>
    </row>
  </sheetData>
  <mergeCells count="12">
    <mergeCell ref="A56:G56"/>
    <mergeCell ref="A57:G57"/>
    <mergeCell ref="A3:G3"/>
    <mergeCell ref="A4:G4"/>
    <mergeCell ref="A5:G5"/>
    <mergeCell ref="A6:G6"/>
    <mergeCell ref="A7:G7"/>
    <mergeCell ref="A8:C9"/>
    <mergeCell ref="D8:D9"/>
    <mergeCell ref="E8:E9"/>
    <mergeCell ref="F8:F9"/>
    <mergeCell ref="G8:G9"/>
  </mergeCells>
  <pageMargins left="0.7" right="0.7" top="0.75" bottom="0.75" header="0.3" footer="0.3"/>
  <pageSetup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A2" workbookViewId="0">
      <selection activeCell="H37" sqref="H37"/>
    </sheetView>
  </sheetViews>
  <sheetFormatPr baseColWidth="10" defaultRowHeight="12.75" x14ac:dyDescent="0.2"/>
  <cols>
    <col min="1" max="1" width="1.140625" style="155" customWidth="1"/>
    <col min="2" max="2" width="34.42578125" style="155" customWidth="1"/>
    <col min="3" max="3" width="14.7109375" style="155" bestFit="1" customWidth="1"/>
    <col min="4" max="4" width="15.42578125" style="155" bestFit="1" customWidth="1"/>
    <col min="5" max="5" width="12.7109375" style="155" bestFit="1" customWidth="1"/>
    <col min="6" max="6" width="13.7109375" style="155" customWidth="1"/>
    <col min="7" max="7" width="14.85546875" style="155" bestFit="1" customWidth="1"/>
    <col min="8" max="8" width="13.28515625" style="154" bestFit="1" customWidth="1"/>
    <col min="9" max="9" width="14.85546875" style="155" bestFit="1" customWidth="1"/>
    <col min="10" max="10" width="20.28515625" style="155" customWidth="1"/>
    <col min="11" max="11" width="11.42578125" style="155"/>
    <col min="12" max="12" width="15.28515625" style="155" bestFit="1" customWidth="1"/>
    <col min="13" max="16384" width="11.42578125" style="155"/>
  </cols>
  <sheetData>
    <row r="1" spans="1:12" ht="13.5" hidden="1" thickBot="1" x14ac:dyDescent="0.25">
      <c r="A1" s="408" t="s">
        <v>0</v>
      </c>
      <c r="B1" s="408" t="s">
        <v>404</v>
      </c>
      <c r="D1" s="408"/>
      <c r="G1" s="155" t="s">
        <v>405</v>
      </c>
      <c r="H1" s="154" t="s">
        <v>6</v>
      </c>
      <c r="I1" s="155" t="s">
        <v>7</v>
      </c>
      <c r="J1" s="155" t="s">
        <v>8</v>
      </c>
      <c r="K1" s="155" t="s">
        <v>405</v>
      </c>
      <c r="L1" s="409">
        <v>42735</v>
      </c>
    </row>
    <row r="2" spans="1:12" ht="18.75" customHeight="1" x14ac:dyDescent="0.2">
      <c r="B2" s="706" t="s">
        <v>9</v>
      </c>
      <c r="C2" s="707"/>
      <c r="D2" s="707"/>
      <c r="E2" s="707"/>
      <c r="F2" s="707"/>
      <c r="G2" s="707"/>
      <c r="H2" s="707"/>
      <c r="I2" s="707"/>
      <c r="J2" s="708"/>
      <c r="K2" s="410"/>
    </row>
    <row r="3" spans="1:12" ht="15.75" x14ac:dyDescent="0.2">
      <c r="B3" s="709" t="s">
        <v>406</v>
      </c>
      <c r="C3" s="710"/>
      <c r="D3" s="710"/>
      <c r="E3" s="710"/>
      <c r="F3" s="710"/>
      <c r="G3" s="710"/>
      <c r="H3" s="710"/>
      <c r="I3" s="710"/>
      <c r="J3" s="711"/>
      <c r="K3" s="410"/>
    </row>
    <row r="4" spans="1:12" ht="15.75" x14ac:dyDescent="0.2">
      <c r="B4" s="712" t="s">
        <v>190</v>
      </c>
      <c r="C4" s="713"/>
      <c r="D4" s="713"/>
      <c r="E4" s="713"/>
      <c r="F4" s="713"/>
      <c r="G4" s="713"/>
      <c r="H4" s="713"/>
      <c r="I4" s="713"/>
      <c r="J4" s="714"/>
      <c r="K4" s="410"/>
    </row>
    <row r="5" spans="1:12" ht="16.5" thickBot="1" x14ac:dyDescent="0.25">
      <c r="B5" s="715"/>
      <c r="C5" s="716"/>
      <c r="D5" s="716"/>
      <c r="E5" s="716"/>
      <c r="F5" s="716"/>
      <c r="G5" s="716"/>
      <c r="H5" s="716"/>
      <c r="I5" s="716"/>
      <c r="J5" s="717"/>
      <c r="K5" s="410"/>
    </row>
    <row r="6" spans="1:12" ht="38.25" x14ac:dyDescent="0.2">
      <c r="B6" s="718" t="s">
        <v>407</v>
      </c>
      <c r="C6" s="719"/>
      <c r="D6" s="411" t="s">
        <v>408</v>
      </c>
      <c r="E6" s="688" t="s">
        <v>409</v>
      </c>
      <c r="F6" s="688" t="s">
        <v>410</v>
      </c>
      <c r="G6" s="688" t="s">
        <v>411</v>
      </c>
      <c r="H6" s="412" t="s">
        <v>412</v>
      </c>
      <c r="I6" s="688" t="s">
        <v>413</v>
      </c>
      <c r="J6" s="688" t="s">
        <v>414</v>
      </c>
      <c r="K6" s="410"/>
    </row>
    <row r="7" spans="1:12" ht="26.25" thickBot="1" x14ac:dyDescent="0.25">
      <c r="B7" s="720"/>
      <c r="C7" s="721"/>
      <c r="D7" s="413" t="s">
        <v>415</v>
      </c>
      <c r="E7" s="690"/>
      <c r="F7" s="690"/>
      <c r="G7" s="690"/>
      <c r="H7" s="414" t="s">
        <v>416</v>
      </c>
      <c r="I7" s="690"/>
      <c r="J7" s="690"/>
      <c r="K7" s="410"/>
      <c r="L7" s="243"/>
    </row>
    <row r="8" spans="1:12" x14ac:dyDescent="0.2">
      <c r="B8" s="704"/>
      <c r="C8" s="705"/>
      <c r="D8" s="415"/>
      <c r="E8" s="416"/>
      <c r="F8" s="415"/>
      <c r="G8" s="416"/>
      <c r="H8" s="415"/>
      <c r="I8" s="416"/>
      <c r="J8" s="416"/>
      <c r="K8" s="410"/>
      <c r="L8" s="174"/>
    </row>
    <row r="9" spans="1:12" x14ac:dyDescent="0.2">
      <c r="B9" s="691" t="s">
        <v>417</v>
      </c>
      <c r="C9" s="692"/>
      <c r="D9" s="417">
        <f>+D10+D14</f>
        <v>23082263694</v>
      </c>
      <c r="E9" s="417">
        <f t="shared" ref="E9:G9" si="0">+E10+E14</f>
        <v>2016150842</v>
      </c>
      <c r="F9" s="417">
        <f t="shared" si="0"/>
        <v>2350216571</v>
      </c>
      <c r="G9" s="417">
        <f t="shared" si="0"/>
        <v>0</v>
      </c>
      <c r="H9" s="417">
        <f>+D9+E9-F9+G9</f>
        <v>22748197965</v>
      </c>
      <c r="I9" s="417">
        <f t="shared" ref="I9:J9" si="1">+I10+I14</f>
        <v>421127271</v>
      </c>
      <c r="J9" s="417">
        <f t="shared" si="1"/>
        <v>11847148.4</v>
      </c>
      <c r="K9" s="410"/>
    </row>
    <row r="10" spans="1:12" x14ac:dyDescent="0.2">
      <c r="B10" s="691" t="s">
        <v>418</v>
      </c>
      <c r="C10" s="692"/>
      <c r="D10" s="417">
        <f>+D11+D12+D13</f>
        <v>2355970029</v>
      </c>
      <c r="E10" s="417">
        <f t="shared" ref="E10:G10" si="2">+E11+E12+E13</f>
        <v>280000000</v>
      </c>
      <c r="F10" s="417">
        <f t="shared" si="2"/>
        <v>661669274</v>
      </c>
      <c r="G10" s="417">
        <f t="shared" si="2"/>
        <v>0</v>
      </c>
      <c r="H10" s="417">
        <f t="shared" ref="H10:H30" si="3">+D10+E10-F10+G10</f>
        <v>1974300755</v>
      </c>
      <c r="I10" s="417">
        <f t="shared" ref="I10:J10" si="4">+I11+I12+I13</f>
        <v>45561366</v>
      </c>
      <c r="J10" s="417">
        <f t="shared" si="4"/>
        <v>0</v>
      </c>
      <c r="K10" s="410"/>
    </row>
    <row r="11" spans="1:12" x14ac:dyDescent="0.2">
      <c r="B11" s="700" t="s">
        <v>419</v>
      </c>
      <c r="C11" s="701"/>
      <c r="D11" s="418" t="s">
        <v>420</v>
      </c>
      <c r="E11" s="418">
        <v>280000000</v>
      </c>
      <c r="F11" s="418">
        <v>661669274</v>
      </c>
      <c r="G11" s="418">
        <v>0</v>
      </c>
      <c r="H11" s="418">
        <f t="shared" si="3"/>
        <v>1974300755</v>
      </c>
      <c r="I11" s="418">
        <v>45561366</v>
      </c>
      <c r="J11" s="418">
        <v>0</v>
      </c>
      <c r="K11" s="410"/>
    </row>
    <row r="12" spans="1:12" x14ac:dyDescent="0.2">
      <c r="B12" s="700" t="s">
        <v>421</v>
      </c>
      <c r="C12" s="701"/>
      <c r="D12" s="418">
        <v>0</v>
      </c>
      <c r="E12" s="418">
        <v>0</v>
      </c>
      <c r="F12" s="418">
        <v>0</v>
      </c>
      <c r="G12" s="418">
        <v>0</v>
      </c>
      <c r="H12" s="418">
        <f t="shared" si="3"/>
        <v>0</v>
      </c>
      <c r="I12" s="418">
        <v>0</v>
      </c>
      <c r="J12" s="418">
        <v>0</v>
      </c>
      <c r="K12" s="410"/>
    </row>
    <row r="13" spans="1:12" x14ac:dyDescent="0.2">
      <c r="B13" s="700" t="s">
        <v>422</v>
      </c>
      <c r="C13" s="701"/>
      <c r="D13" s="418">
        <v>0</v>
      </c>
      <c r="E13" s="418">
        <v>0</v>
      </c>
      <c r="F13" s="418">
        <v>0</v>
      </c>
      <c r="G13" s="418">
        <v>0</v>
      </c>
      <c r="H13" s="418">
        <f t="shared" si="3"/>
        <v>0</v>
      </c>
      <c r="I13" s="418"/>
      <c r="J13" s="418"/>
      <c r="K13" s="410"/>
    </row>
    <row r="14" spans="1:12" x14ac:dyDescent="0.2">
      <c r="B14" s="691" t="s">
        <v>423</v>
      </c>
      <c r="C14" s="692"/>
      <c r="D14" s="419">
        <f>+D15+D16+D17</f>
        <v>20726293665</v>
      </c>
      <c r="E14" s="417">
        <f t="shared" ref="E14:G14" si="5">+E15+E16+E17</f>
        <v>1736150842</v>
      </c>
      <c r="F14" s="419">
        <f t="shared" si="5"/>
        <v>1688547297</v>
      </c>
      <c r="G14" s="417">
        <f t="shared" si="5"/>
        <v>0</v>
      </c>
      <c r="H14" s="417">
        <f t="shared" si="3"/>
        <v>20773897210</v>
      </c>
      <c r="I14" s="420">
        <f t="shared" ref="I14:J14" si="6">+I15+I16+I17</f>
        <v>375565905</v>
      </c>
      <c r="J14" s="417">
        <f t="shared" si="6"/>
        <v>11847148.4</v>
      </c>
      <c r="K14" s="410"/>
    </row>
    <row r="15" spans="1:12" x14ac:dyDescent="0.2">
      <c r="B15" s="700" t="s">
        <v>424</v>
      </c>
      <c r="C15" s="701"/>
      <c r="D15" s="418">
        <v>20726293665</v>
      </c>
      <c r="E15" s="421">
        <v>1736150842</v>
      </c>
      <c r="F15" s="422">
        <v>1688547297</v>
      </c>
      <c r="G15" s="423">
        <v>0</v>
      </c>
      <c r="H15" s="417">
        <f t="shared" si="3"/>
        <v>20773897210</v>
      </c>
      <c r="I15" s="424">
        <v>375565905</v>
      </c>
      <c r="J15" s="423">
        <v>11847148.4</v>
      </c>
      <c r="K15" s="410"/>
    </row>
    <row r="16" spans="1:12" x14ac:dyDescent="0.2">
      <c r="B16" s="700" t="s">
        <v>425</v>
      </c>
      <c r="C16" s="701"/>
      <c r="D16" s="425">
        <v>0</v>
      </c>
      <c r="E16" s="426">
        <v>0</v>
      </c>
      <c r="F16" s="422">
        <v>0</v>
      </c>
      <c r="G16" s="423">
        <v>0</v>
      </c>
      <c r="H16" s="417">
        <f t="shared" si="3"/>
        <v>0</v>
      </c>
      <c r="I16" s="427">
        <v>0</v>
      </c>
      <c r="J16" s="423">
        <v>0</v>
      </c>
      <c r="K16" s="410"/>
    </row>
    <row r="17" spans="2:11" x14ac:dyDescent="0.2">
      <c r="B17" s="702" t="s">
        <v>426</v>
      </c>
      <c r="C17" s="703"/>
      <c r="D17" s="425">
        <v>0</v>
      </c>
      <c r="E17" s="426">
        <v>0</v>
      </c>
      <c r="F17" s="422">
        <v>0</v>
      </c>
      <c r="G17" s="423">
        <v>0</v>
      </c>
      <c r="H17" s="417">
        <f t="shared" si="3"/>
        <v>0</v>
      </c>
      <c r="I17" s="427">
        <v>0</v>
      </c>
      <c r="J17" s="423">
        <v>0</v>
      </c>
      <c r="K17" s="410"/>
    </row>
    <row r="18" spans="2:11" x14ac:dyDescent="0.2">
      <c r="B18" s="691" t="s">
        <v>427</v>
      </c>
      <c r="C18" s="692"/>
      <c r="D18" s="428">
        <v>5671545522</v>
      </c>
      <c r="E18" s="429">
        <v>0</v>
      </c>
      <c r="F18" s="430">
        <v>0</v>
      </c>
      <c r="G18" s="429">
        <v>0</v>
      </c>
      <c r="H18" s="417">
        <v>4976235915</v>
      </c>
      <c r="I18" s="431"/>
      <c r="J18" s="429">
        <v>0</v>
      </c>
      <c r="K18" s="410"/>
    </row>
    <row r="19" spans="2:11" x14ac:dyDescent="0.2">
      <c r="B19" s="432"/>
      <c r="C19" s="433"/>
      <c r="D19" s="422"/>
      <c r="E19" s="434"/>
      <c r="F19" s="435"/>
      <c r="G19" s="434"/>
      <c r="H19" s="417">
        <f t="shared" si="3"/>
        <v>0</v>
      </c>
      <c r="I19" s="436"/>
      <c r="J19" s="434"/>
      <c r="K19" s="410"/>
    </row>
    <row r="20" spans="2:11" x14ac:dyDescent="0.2">
      <c r="B20" s="691" t="s">
        <v>428</v>
      </c>
      <c r="C20" s="692"/>
      <c r="D20" s="419">
        <f>+D9+D18</f>
        <v>28753809216</v>
      </c>
      <c r="E20" s="417">
        <f t="shared" ref="E20:G20" si="7">+E9+E18</f>
        <v>2016150842</v>
      </c>
      <c r="F20" s="419">
        <f t="shared" si="7"/>
        <v>2350216571</v>
      </c>
      <c r="G20" s="417">
        <f t="shared" si="7"/>
        <v>0</v>
      </c>
      <c r="H20" s="417">
        <f>H9+H18</f>
        <v>27724433880</v>
      </c>
      <c r="I20" s="420">
        <f t="shared" ref="I20:J20" si="8">+I9+I18</f>
        <v>421127271</v>
      </c>
      <c r="J20" s="417">
        <f t="shared" si="8"/>
        <v>11847148.4</v>
      </c>
      <c r="K20" s="410"/>
    </row>
    <row r="21" spans="2:11" x14ac:dyDescent="0.2">
      <c r="B21" s="691"/>
      <c r="C21" s="692"/>
      <c r="D21" s="419"/>
      <c r="E21" s="437"/>
      <c r="F21" s="438"/>
      <c r="G21" s="437"/>
      <c r="H21" s="417">
        <f t="shared" si="3"/>
        <v>0</v>
      </c>
      <c r="I21" s="439"/>
      <c r="J21" s="437"/>
      <c r="K21" s="410"/>
    </row>
    <row r="22" spans="2:11" x14ac:dyDescent="0.2">
      <c r="B22" s="691" t="s">
        <v>429</v>
      </c>
      <c r="C22" s="692"/>
      <c r="D22" s="440"/>
      <c r="E22" s="440"/>
      <c r="F22" s="440"/>
      <c r="G22" s="440"/>
      <c r="H22" s="417">
        <f t="shared" si="3"/>
        <v>0</v>
      </c>
      <c r="I22" s="441"/>
      <c r="J22" s="440"/>
      <c r="K22" s="410"/>
    </row>
    <row r="23" spans="2:11" x14ac:dyDescent="0.2">
      <c r="B23" s="693" t="s">
        <v>430</v>
      </c>
      <c r="C23" s="694"/>
      <c r="D23" s="421">
        <v>1382532868</v>
      </c>
      <c r="E23" s="418">
        <v>0</v>
      </c>
      <c r="F23" s="418">
        <v>25596330</v>
      </c>
      <c r="G23" s="426">
        <v>0</v>
      </c>
      <c r="H23" s="417">
        <f t="shared" si="3"/>
        <v>1356936538</v>
      </c>
      <c r="I23" s="421">
        <v>65279576</v>
      </c>
      <c r="J23" s="442">
        <v>10670957</v>
      </c>
      <c r="K23" s="410"/>
    </row>
    <row r="24" spans="2:11" x14ac:dyDescent="0.2">
      <c r="B24" s="693" t="s">
        <v>431</v>
      </c>
      <c r="C24" s="694"/>
      <c r="D24" s="422"/>
      <c r="E24" s="443"/>
      <c r="F24" s="444"/>
      <c r="G24" s="443"/>
      <c r="H24" s="417">
        <f t="shared" si="3"/>
        <v>0</v>
      </c>
      <c r="I24" s="445"/>
      <c r="J24" s="443"/>
      <c r="K24" s="410"/>
    </row>
    <row r="25" spans="2:11" x14ac:dyDescent="0.2">
      <c r="B25" s="693" t="s">
        <v>432</v>
      </c>
      <c r="C25" s="694"/>
      <c r="D25" s="446"/>
      <c r="E25" s="447"/>
      <c r="F25" s="448"/>
      <c r="G25" s="447"/>
      <c r="H25" s="417">
        <f t="shared" si="3"/>
        <v>0</v>
      </c>
      <c r="I25" s="449"/>
      <c r="J25" s="447"/>
      <c r="K25" s="410"/>
    </row>
    <row r="26" spans="2:11" x14ac:dyDescent="0.2">
      <c r="B26" s="698"/>
      <c r="C26" s="699"/>
      <c r="D26" s="450"/>
      <c r="E26" s="447"/>
      <c r="F26" s="448"/>
      <c r="G26" s="447"/>
      <c r="H26" s="417">
        <f t="shared" si="3"/>
        <v>0</v>
      </c>
      <c r="I26" s="449"/>
      <c r="J26" s="447"/>
      <c r="K26" s="410"/>
    </row>
    <row r="27" spans="2:11" x14ac:dyDescent="0.2">
      <c r="B27" s="691" t="s">
        <v>433</v>
      </c>
      <c r="C27" s="692"/>
      <c r="D27" s="417">
        <f>+D28+D29+D30</f>
        <v>0</v>
      </c>
      <c r="E27" s="417">
        <f t="shared" ref="E27:G27" si="9">+E28+E29+E30</f>
        <v>0</v>
      </c>
      <c r="F27" s="417">
        <f t="shared" si="9"/>
        <v>0</v>
      </c>
      <c r="G27" s="417">
        <f t="shared" si="9"/>
        <v>0</v>
      </c>
      <c r="H27" s="419">
        <f t="shared" si="3"/>
        <v>0</v>
      </c>
      <c r="I27" s="417">
        <f t="shared" ref="I27:J27" si="10">+I28+I29+I30</f>
        <v>0</v>
      </c>
      <c r="J27" s="417">
        <f t="shared" si="10"/>
        <v>0</v>
      </c>
      <c r="K27" s="410"/>
    </row>
    <row r="28" spans="2:11" x14ac:dyDescent="0.2">
      <c r="B28" s="693" t="s">
        <v>434</v>
      </c>
      <c r="C28" s="694"/>
      <c r="D28" s="446"/>
      <c r="E28" s="447"/>
      <c r="F28" s="448"/>
      <c r="G28" s="447"/>
      <c r="H28" s="419">
        <f t="shared" si="3"/>
        <v>0</v>
      </c>
      <c r="I28" s="447"/>
      <c r="J28" s="447"/>
      <c r="K28" s="410"/>
    </row>
    <row r="29" spans="2:11" x14ac:dyDescent="0.2">
      <c r="B29" s="693" t="s">
        <v>435</v>
      </c>
      <c r="C29" s="694"/>
      <c r="D29" s="446"/>
      <c r="E29" s="447"/>
      <c r="F29" s="448"/>
      <c r="G29" s="447"/>
      <c r="H29" s="419">
        <f t="shared" si="3"/>
        <v>0</v>
      </c>
      <c r="I29" s="447"/>
      <c r="J29" s="447"/>
      <c r="K29" s="410"/>
    </row>
    <row r="30" spans="2:11" x14ac:dyDescent="0.2">
      <c r="B30" s="693" t="s">
        <v>436</v>
      </c>
      <c r="C30" s="694"/>
      <c r="D30" s="450"/>
      <c r="E30" s="447"/>
      <c r="F30" s="448"/>
      <c r="G30" s="447"/>
      <c r="H30" s="419">
        <f t="shared" si="3"/>
        <v>0</v>
      </c>
      <c r="I30" s="447"/>
      <c r="J30" s="447"/>
      <c r="K30" s="410"/>
    </row>
    <row r="31" spans="2:11" ht="13.5" thickBot="1" x14ac:dyDescent="0.25">
      <c r="B31" s="695"/>
      <c r="C31" s="696"/>
      <c r="D31" s="451"/>
      <c r="E31" s="452"/>
      <c r="F31" s="453"/>
      <c r="G31" s="452"/>
      <c r="H31" s="454"/>
      <c r="I31" s="452"/>
      <c r="J31" s="452"/>
      <c r="K31" s="410"/>
    </row>
    <row r="32" spans="2:11" x14ac:dyDescent="0.2">
      <c r="B32" s="410"/>
      <c r="C32" s="410"/>
      <c r="D32" s="410"/>
      <c r="E32" s="410"/>
      <c r="F32" s="410"/>
      <c r="G32" s="410"/>
      <c r="I32" s="410"/>
      <c r="J32" s="410"/>
      <c r="K32" s="410"/>
    </row>
    <row r="33" spans="2:11" x14ac:dyDescent="0.2">
      <c r="B33" s="697" t="s">
        <v>437</v>
      </c>
      <c r="C33" s="697"/>
      <c r="D33" s="697"/>
      <c r="E33" s="697"/>
      <c r="F33" s="697"/>
      <c r="G33" s="697"/>
      <c r="H33" s="697"/>
      <c r="I33" s="697"/>
      <c r="J33" s="697"/>
      <c r="K33" s="410"/>
    </row>
    <row r="34" spans="2:11" x14ac:dyDescent="0.2">
      <c r="B34" s="684" t="s">
        <v>438</v>
      </c>
      <c r="C34" s="684"/>
      <c r="D34" s="684"/>
      <c r="E34" s="684"/>
      <c r="F34" s="684"/>
      <c r="G34" s="684"/>
      <c r="H34" s="684"/>
      <c r="I34" s="684"/>
      <c r="J34" s="684"/>
      <c r="K34" s="410"/>
    </row>
    <row r="35" spans="2:11" ht="13.5" thickBot="1" x14ac:dyDescent="0.25">
      <c r="B35" s="410"/>
      <c r="C35" s="410"/>
      <c r="D35" s="410"/>
      <c r="E35" s="410"/>
      <c r="F35" s="410"/>
      <c r="G35" s="410"/>
      <c r="I35" s="410"/>
      <c r="J35" s="410"/>
      <c r="K35" s="410"/>
    </row>
    <row r="36" spans="2:11" x14ac:dyDescent="0.2">
      <c r="B36" s="685" t="s">
        <v>439</v>
      </c>
      <c r="C36" s="455" t="s">
        <v>440</v>
      </c>
      <c r="D36" s="455" t="s">
        <v>441</v>
      </c>
      <c r="E36" s="455" t="s">
        <v>442</v>
      </c>
      <c r="F36" s="688" t="s">
        <v>443</v>
      </c>
      <c r="G36" s="455" t="s">
        <v>444</v>
      </c>
      <c r="I36" s="410"/>
      <c r="J36" s="410"/>
      <c r="K36" s="410"/>
    </row>
    <row r="37" spans="2:11" x14ac:dyDescent="0.2">
      <c r="B37" s="686"/>
      <c r="C37" s="411" t="s">
        <v>445</v>
      </c>
      <c r="D37" s="411" t="s">
        <v>446</v>
      </c>
      <c r="E37" s="411" t="s">
        <v>447</v>
      </c>
      <c r="F37" s="689"/>
      <c r="G37" s="411" t="s">
        <v>448</v>
      </c>
      <c r="I37" s="410"/>
      <c r="J37" s="410"/>
      <c r="K37" s="410"/>
    </row>
    <row r="38" spans="2:11" ht="13.5" thickBot="1" x14ac:dyDescent="0.25">
      <c r="B38" s="687"/>
      <c r="C38" s="456"/>
      <c r="D38" s="413" t="s">
        <v>449</v>
      </c>
      <c r="E38" s="456"/>
      <c r="F38" s="690"/>
      <c r="G38" s="456"/>
      <c r="I38" s="410"/>
      <c r="J38" s="410"/>
      <c r="K38" s="410"/>
    </row>
    <row r="39" spans="2:11" x14ac:dyDescent="0.2">
      <c r="B39" s="457" t="s">
        <v>450</v>
      </c>
      <c r="C39" s="433"/>
      <c r="D39" s="433"/>
      <c r="E39" s="433"/>
      <c r="F39" s="433"/>
      <c r="G39" s="433"/>
      <c r="I39" s="410"/>
      <c r="J39" s="410"/>
      <c r="K39" s="410"/>
    </row>
    <row r="40" spans="2:11" x14ac:dyDescent="0.2">
      <c r="B40" s="457" t="s">
        <v>451</v>
      </c>
      <c r="C40" s="420">
        <v>855970029</v>
      </c>
      <c r="D40" s="411">
        <v>12</v>
      </c>
      <c r="E40" s="411" t="s">
        <v>452</v>
      </c>
      <c r="F40" s="420">
        <v>0</v>
      </c>
      <c r="G40" s="411">
        <v>8.74</v>
      </c>
      <c r="I40" s="410"/>
      <c r="J40" s="410"/>
      <c r="K40" s="410"/>
    </row>
    <row r="41" spans="2:11" x14ac:dyDescent="0.2">
      <c r="B41" s="457" t="s">
        <v>451</v>
      </c>
      <c r="C41" s="420">
        <v>1500000000</v>
      </c>
      <c r="D41" s="411">
        <v>12</v>
      </c>
      <c r="E41" s="411" t="s">
        <v>452</v>
      </c>
      <c r="F41" s="420">
        <v>17226000</v>
      </c>
      <c r="G41" s="411">
        <v>8.74</v>
      </c>
      <c r="I41" s="410"/>
      <c r="J41" s="410"/>
      <c r="K41" s="410"/>
    </row>
    <row r="42" spans="2:11" ht="13.5" thickBot="1" x14ac:dyDescent="0.25">
      <c r="B42" s="458" t="s">
        <v>453</v>
      </c>
      <c r="C42" s="459">
        <v>500000000</v>
      </c>
      <c r="D42" s="413">
        <v>12</v>
      </c>
      <c r="E42" s="413" t="s">
        <v>454</v>
      </c>
      <c r="F42" s="459">
        <v>0</v>
      </c>
      <c r="G42" s="413">
        <v>8.59</v>
      </c>
      <c r="I42" s="410"/>
      <c r="J42" s="410"/>
      <c r="K42" s="410"/>
    </row>
    <row r="43" spans="2:11" x14ac:dyDescent="0.2">
      <c r="B43" s="410"/>
      <c r="C43" s="410"/>
      <c r="D43" s="410"/>
      <c r="E43" s="410"/>
      <c r="F43" s="410"/>
      <c r="G43" s="410"/>
      <c r="I43" s="410"/>
      <c r="J43" s="410"/>
      <c r="K43" s="410"/>
    </row>
    <row r="44" spans="2:11" x14ac:dyDescent="0.2">
      <c r="B44" s="410"/>
      <c r="C44" s="410"/>
      <c r="D44" s="410"/>
      <c r="E44" s="410"/>
      <c r="F44" s="410"/>
      <c r="G44" s="410"/>
      <c r="I44" s="410"/>
      <c r="J44" s="410"/>
      <c r="K44" s="410"/>
    </row>
    <row r="47" spans="2:11" ht="15" x14ac:dyDescent="0.25">
      <c r="B47" s="649" t="s">
        <v>67</v>
      </c>
      <c r="C47" s="649"/>
      <c r="D47" s="649"/>
      <c r="E47" s="649"/>
      <c r="F47" s="649"/>
      <c r="G47" s="649"/>
      <c r="H47" s="649"/>
      <c r="I47" s="649"/>
      <c r="J47" s="649"/>
    </row>
    <row r="48" spans="2:11" ht="15" x14ac:dyDescent="0.25">
      <c r="B48" s="649" t="s">
        <v>68</v>
      </c>
      <c r="C48" s="649"/>
      <c r="D48" s="649"/>
      <c r="E48" s="649"/>
      <c r="F48" s="649"/>
      <c r="G48" s="649"/>
      <c r="H48" s="649"/>
      <c r="I48" s="649"/>
      <c r="J48" s="649"/>
    </row>
  </sheetData>
  <mergeCells count="39">
    <mergeCell ref="B2:J2"/>
    <mergeCell ref="B3:J3"/>
    <mergeCell ref="B4:J4"/>
    <mergeCell ref="B5:J5"/>
    <mergeCell ref="B6:C7"/>
    <mergeCell ref="E6:E7"/>
    <mergeCell ref="F6:F7"/>
    <mergeCell ref="G6:G7"/>
    <mergeCell ref="I6:I7"/>
    <mergeCell ref="J6:J7"/>
    <mergeCell ref="B20:C20"/>
    <mergeCell ref="B8:C8"/>
    <mergeCell ref="B9:C9"/>
    <mergeCell ref="B10:C10"/>
    <mergeCell ref="B11:C11"/>
    <mergeCell ref="B12:C12"/>
    <mergeCell ref="B13:C13"/>
    <mergeCell ref="B14:C14"/>
    <mergeCell ref="B15:C15"/>
    <mergeCell ref="B16:C16"/>
    <mergeCell ref="B17:C17"/>
    <mergeCell ref="B18:C18"/>
    <mergeCell ref="B33:J33"/>
    <mergeCell ref="B21:C21"/>
    <mergeCell ref="B22:C22"/>
    <mergeCell ref="B23:C23"/>
    <mergeCell ref="B24:C24"/>
    <mergeCell ref="B25:C25"/>
    <mergeCell ref="B26:C26"/>
    <mergeCell ref="B27:C27"/>
    <mergeCell ref="B28:C28"/>
    <mergeCell ref="B29:C29"/>
    <mergeCell ref="B30:C30"/>
    <mergeCell ref="B31:C31"/>
    <mergeCell ref="B34:J34"/>
    <mergeCell ref="B36:B38"/>
    <mergeCell ref="F36:F38"/>
    <mergeCell ref="B47:J47"/>
    <mergeCell ref="B48:J48"/>
  </mergeCells>
  <pageMargins left="0.7" right="0.7" top="0.75" bottom="0.75" header="0.3" footer="0.3"/>
  <pageSetup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ESF</vt:lpstr>
      <vt:lpstr>ESF_LDF</vt:lpstr>
      <vt:lpstr>EA</vt:lpstr>
      <vt:lpstr>EVHP</vt:lpstr>
      <vt:lpstr>ECSF</vt:lpstr>
      <vt:lpstr>EFF</vt:lpstr>
      <vt:lpstr>EAA</vt:lpstr>
      <vt:lpstr>EADyOP</vt:lpstr>
      <vt:lpstr>ADPyOP_LDF</vt:lpstr>
      <vt:lpstr>AODF_LDF</vt:lpstr>
      <vt:lpstr>IPC</vt:lpstr>
      <vt:lpstr>IPF</vt:lpstr>
      <vt:lpstr>Conciliaciones Ing_Egr_Contable</vt:lpstr>
      <vt:lpstr>IPC!Títulos_a_imprimir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dc:creator>
  <cp:lastModifiedBy>Martha</cp:lastModifiedBy>
  <cp:lastPrinted>2017-05-15T19:00:31Z</cp:lastPrinted>
  <dcterms:created xsi:type="dcterms:W3CDTF">2017-05-13T21:22:36Z</dcterms:created>
  <dcterms:modified xsi:type="dcterms:W3CDTF">2017-05-15T19:40:59Z</dcterms:modified>
</cp:coreProperties>
</file>