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995" windowHeight="6150" activeTab="0"/>
  </bookViews>
  <sheets>
    <sheet name="Hoja1" sheetId="1" r:id="rId1"/>
    <sheet name="Hoja2" sheetId="2" r:id="rId2"/>
    <sheet name="Hoja3" sheetId="3" r:id="rId3"/>
  </sheets>
  <definedNames>
    <definedName name="_xlnm.Print_Area" localSheetId="0">'Hoja1'!$A$1:$AB$134</definedName>
    <definedName name="_xlnm.Print_Titles" localSheetId="0">'Hoja1'!$A:$B,'Hoja1'!$6:$6</definedName>
  </definedNames>
  <calcPr fullCalcOnLoad="1"/>
</workbook>
</file>

<file path=xl/sharedStrings.xml><?xml version="1.0" encoding="utf-8"?>
<sst xmlns="http://schemas.openxmlformats.org/spreadsheetml/2006/main" count="628" uniqueCount="422">
  <si>
    <t>Unidad de. Medida</t>
  </si>
  <si>
    <t>Total anual</t>
  </si>
  <si>
    <t>Ene</t>
  </si>
  <si>
    <t>Feb</t>
  </si>
  <si>
    <t>Mzo</t>
  </si>
  <si>
    <t>Abr</t>
  </si>
  <si>
    <t>May</t>
  </si>
  <si>
    <t>Jun</t>
  </si>
  <si>
    <t>2DO. TRIM.</t>
  </si>
  <si>
    <t>Jul</t>
  </si>
  <si>
    <t>Ago</t>
  </si>
  <si>
    <t>Sep</t>
  </si>
  <si>
    <t>Oct</t>
  </si>
  <si>
    <t>Nov</t>
  </si>
  <si>
    <t>Dic</t>
  </si>
  <si>
    <t>4TO. TRIM.</t>
  </si>
  <si>
    <t>Impartir servicios educativos en los 22 planteles y 23 centros EMSaD.</t>
  </si>
  <si>
    <t>Proceso</t>
  </si>
  <si>
    <t>Realizar auditorias directas y específicas a las unidades administrativas, planteles, centros EMSaD.</t>
  </si>
  <si>
    <t>Informe</t>
  </si>
  <si>
    <t>Recolectar las peticiones ciudadanos de los buzones.</t>
  </si>
  <si>
    <t>Dirección de Vinculación</t>
  </si>
  <si>
    <t>Supervisar el cumplimiento de los programas de Vinculación.</t>
  </si>
  <si>
    <t>Reporte</t>
  </si>
  <si>
    <t>Realizar los eventos especiales de Dirección General</t>
  </si>
  <si>
    <t>Evento</t>
  </si>
  <si>
    <t>Firmar convenios de colaboración.</t>
  </si>
  <si>
    <t xml:space="preserve">Convenio </t>
  </si>
  <si>
    <t xml:space="preserve">Realizar la promoción de los servicios educativos en puntos estratégicos  y participar en Exporienta </t>
  </si>
  <si>
    <t>Stand</t>
  </si>
  <si>
    <t>Supervisar la realización de visitas y viajes de estudio.</t>
  </si>
  <si>
    <t xml:space="preserve">Impartir cursos de capacitación del Programa contra las adicciones y fomento a la salud para los alumnos en los planteles </t>
  </si>
  <si>
    <t xml:space="preserve">Curso </t>
  </si>
  <si>
    <t>Impartir cursos de capacitación del Programa prevención de embarazo en adolescentes  en los planteles.</t>
  </si>
  <si>
    <t>Taller</t>
  </si>
  <si>
    <t>Realizar y participar en los eventos derivados del Concurso de Arte y Cultura y eventos culturales (Concurso, 2 caravanas culturales, eventos culturales y conferencia magistral). Supervisión de Arte y Cultura.</t>
  </si>
  <si>
    <t>Eventos</t>
  </si>
  <si>
    <t>Implementar y supervisar el Programa de Valores (platicas) y rescate de nuestras tradiciones  (eventos)</t>
  </si>
  <si>
    <t>Participar en las competencias Inter-CECyTES intramuros, Regional, Estatal y Nacional, así como eventos interinstitucionales en las disciplinas de Atletismo, Ajedrez, Básquetbol, Fútbol Soccer, Voleibol, Beisbol y Softbol.</t>
  </si>
  <si>
    <t>Realizar eventos cívicos  (lunes cívicos, desfile de independencia, desfile del 20 de noviembre, concurso de escolta y banda de guerra).</t>
  </si>
  <si>
    <t>Realizar cursos de capacitación para el personal responsable de las actividades cívicas  de los planteles y centros EMSaD.</t>
  </si>
  <si>
    <t>Realizar visitas de supervisión para evaluar y retroalimentar a los responsables de las actividades cívicas y deportivas de los Planteles y Centros EMSaD.</t>
  </si>
  <si>
    <t>Visitas/Reporte</t>
  </si>
  <si>
    <t>Proporcionar material para publicación a los medios de información.</t>
  </si>
  <si>
    <t>Documento</t>
  </si>
  <si>
    <t>Realizar el monitoreo y análisis de la información pública.</t>
  </si>
  <si>
    <t>Elaborar y distribuir el órgano de difusión y vinculación.</t>
  </si>
  <si>
    <t>Realizar campaña institucional.</t>
  </si>
  <si>
    <t>Campaña</t>
  </si>
  <si>
    <t>Dirección Financiera</t>
  </si>
  <si>
    <t>Elaborar los estados financieros para el año 2008.</t>
  </si>
  <si>
    <t>Coordinar el control interno de los procesos financieros</t>
  </si>
  <si>
    <t>Reunión</t>
  </si>
  <si>
    <t>Realizar las transferencias para el incremento del fondo de previsión.</t>
  </si>
  <si>
    <t>Elaborar los informes del control de presupuesto de egresos (Distribución y avance del presupuesto 2008 (marzo), Informe trimestral de la aplicación de los recursos 2008 (abr., ago., nov., dic.), elaboración de cuenta pública 2007 (mzo.), solicitud de ampliaciones al presupuesto de egresos 2008 (abr. y ago.) y elaboración del anteproyecto de presupuesto de egresos 2009 (sept.)</t>
  </si>
  <si>
    <t>Capacitar a los auxiliares administrativos de los planteles.</t>
  </si>
  <si>
    <t>Supervisar y analizar la cartera vencida del Colegio (supervisión personal de Dirección Financiera (4 reuniones) y análisis por auxiliares administrativos(4 reuniones).</t>
  </si>
  <si>
    <t>Registrar solicitudes de pago, ordenes de compra y de servicio e implementación del sistema vía Web (sept.).</t>
  </si>
  <si>
    <t>Implementar en línea del sistema para el control del Fondo para el retiro (foret).</t>
  </si>
  <si>
    <t>Sistema</t>
  </si>
  <si>
    <t>Implementar la actualización del sistema bancario.</t>
  </si>
  <si>
    <t>Implementar de la segunda fase del sistema de contabilidad.</t>
  </si>
  <si>
    <t>Módulo</t>
  </si>
  <si>
    <t>Implementar la sistema para simplificar el proceso de nóminas (Impresión de recibos 1/4 carta (abr.), Impresión de recibos en cada plantel (ago.) e impresión de constancias de percepciones (nov.).</t>
  </si>
  <si>
    <t>Implementar el sistema en línea del proceso de inscripción y reinscripción.</t>
  </si>
  <si>
    <t>Realizar las reuniones de la H. Junta Directiva.</t>
  </si>
  <si>
    <t>Realizar reuniones de trabajo en los planteles y centros EMSaD.</t>
  </si>
  <si>
    <t>Gestión de recursos, Gestión de Obra, Gestión Curricular, Participar en reuniones, celebrar convenios y representación institucional.</t>
  </si>
  <si>
    <t>Unidad de Sistemas</t>
  </si>
  <si>
    <t>Elaborar el  marco  normativo de la Unidad de Sistemas para el desarrollo de software y uso de aplicaciones.</t>
  </si>
  <si>
    <t>Realizar el seguimiento de la implementación de los procesos en la unidad administrativa correspondiente.</t>
  </si>
  <si>
    <t xml:space="preserve"> </t>
  </si>
  <si>
    <t>Realizar el servicio preventivo y correctivo a equipos de cómputo, mantenimiento de la red local, soporte técnico de software y hardware y servicio de Internet.</t>
  </si>
  <si>
    <t>Secretaría Técnica</t>
  </si>
  <si>
    <t>Actualizar periódicamente el portal de transparencia del Colegio.</t>
  </si>
  <si>
    <t>Impartir cursos de actualización y platicas en 20 planteles y 23 centros EMSaD.</t>
  </si>
  <si>
    <t>Curso</t>
  </si>
  <si>
    <t>Dirección Administrativa</t>
  </si>
  <si>
    <t>Realizar revisiones internas y  auditorias externas de vigilancia al Sistema de Gestión de Calidad de los procesos administrativos.</t>
  </si>
  <si>
    <t>Certificación</t>
  </si>
  <si>
    <t>Coordinar las actividades relacionadas con el proceso de levantamiento de inventarios.</t>
  </si>
  <si>
    <t>Elaborar y supervisar la aplicación del Programa Anual de Adquisiciones.</t>
  </si>
  <si>
    <t>Realizar reuniones del comité de adquisiciones.</t>
  </si>
  <si>
    <t>Realizar el proceso de licitaciones.</t>
  </si>
  <si>
    <t>Ofrecer cursos de capacitación al personal administrativo.</t>
  </si>
  <si>
    <t>Implementar acciones de mejoramiento del departamento de Recursos Humanos y atención de  situaciones laborales en los planteles (incluye asesoría jurídica).</t>
  </si>
  <si>
    <t>Supervisar la realización de los servicios básicos (Dir. Gral.).</t>
  </si>
  <si>
    <t>Supervisar y atender los requerimientos de equipo.</t>
  </si>
  <si>
    <t>Supervisar y atender el mantenimiento de los bienes inmuebles del Colegio.</t>
  </si>
  <si>
    <t>Asegurar puntualmente los activos de la institución (contratar la póliza de seguro).</t>
  </si>
  <si>
    <t>Póliza</t>
  </si>
  <si>
    <t>Realizar los eventos culturales del  Colegio</t>
  </si>
  <si>
    <t>Supervisar el cumplimiento de las actividades de la Dirección Administrativa.</t>
  </si>
  <si>
    <t>Dirección de Planeación</t>
  </si>
  <si>
    <t>Implementar el Programa de Seguimiento de Egresados</t>
  </si>
  <si>
    <t>Actualizar el expediente legal del terreno de cada centro EMSaD y plantel.</t>
  </si>
  <si>
    <t xml:space="preserve">Proceso </t>
  </si>
  <si>
    <t>Promover la escrituración y el registro ante el Ran de los terrenos del Francisco Javier Mina, Júpare, Bacerac y San Pedro de la Cueva.</t>
  </si>
  <si>
    <t>Integrar el Anteproyecto de Inversión y Obra 2009 (mar.) y realizar la supervisión de la ejecución de las obras autorizadas (ago. y dic.)..</t>
  </si>
  <si>
    <t>Administrar la actualización de datos del Sistema E-Kampus y capacitar al personal de servicios escolares de los planteles y centros EMSaD en la operación del sistema.</t>
  </si>
  <si>
    <t>Implementar el proceso de certificación de la generación 2005-2008.</t>
  </si>
  <si>
    <t>Supervisar el departamento de servicios escolares en los planteles y centros EMSaD.</t>
  </si>
  <si>
    <t>Desarrollo y equipamiento del departamento de servicios escolares</t>
  </si>
  <si>
    <t>Etapa</t>
  </si>
  <si>
    <t>Procesar los reportes estadísticos (911.7, 911.8, 911.2, estadística básica de inicio de cursos y estadística básica de fin de cursos) y agenda estadística.</t>
  </si>
  <si>
    <t xml:space="preserve">Elaborar los estudios de factibilidad  </t>
  </si>
  <si>
    <t>Integrar el Programa Operativo Anual 2009 estatal (jul) y federal (ago), evaluación trimestral del POA 2008 y programación detallada  para el ciclo escolar 2008-2009 (may.)</t>
  </si>
  <si>
    <t>Integrar los informes y actas de la junta directiva</t>
  </si>
  <si>
    <t>Supervisar el cumplimiento de las actividades de la Dirección de Planeación.</t>
  </si>
  <si>
    <t>Dirección Académica</t>
  </si>
  <si>
    <t>Aplicar el programa de promoción mérito (Abr. y nov.)  y examen de oposición docente ( jun y dic.) ( publicación de convocatoria y envío de resultados).</t>
  </si>
  <si>
    <t>Realizar el proceso de homologación docente (analizar documentación y emitir el dictamen de los profesores participantes).</t>
  </si>
  <si>
    <t>Integrar los expedientes de los profesores participantes para su evaluación y elaborar el informe de resultados.</t>
  </si>
  <si>
    <t xml:space="preserve">Realizar reestructuraciones a las dosificaciones de los programas de estudio, elaborar de reactivos y capacitar el personal a cargo de los centros de acopio. </t>
  </si>
  <si>
    <t>Aplicar las evaluaciones a través del SAEVA.</t>
  </si>
  <si>
    <t>Evaluación</t>
  </si>
  <si>
    <t>Realizar la evaluación para el examen nacional de conocimientos generales y el concurso nacional académico.</t>
  </si>
  <si>
    <t xml:space="preserve">Aplicar los exámenes a los alumnos (ingreso, egreso, ENLACE e IEEES). </t>
  </si>
  <si>
    <t>Participar en reuniones y/o capacitaciones nacionales.</t>
  </si>
  <si>
    <t>Capacitación</t>
  </si>
  <si>
    <t>Certificar a los profesores de informática y  responsables de las salas de cómputo en competencia laboral.</t>
  </si>
  <si>
    <t>Supervisar la implementación educativa en el aula (realizar reuniones de capacitación de orientadores y reuniones de seguimiento de actividades)</t>
  </si>
  <si>
    <t>Realizar el seguimiento del programa de fortalecimiento de laboratorios (diagnóstico de necesidades, adquisición de materiales y realización de practicas).</t>
  </si>
  <si>
    <t>Realizar cursos de capacitación y reuniones de trabajo con los responsables de los laboratorios.</t>
  </si>
  <si>
    <t>Gestionar la adquisición equipamiento para los laboratorios y capacitación de los responsables.</t>
  </si>
  <si>
    <t>Supervisar el adecuado funcionamiento de las bibliotecas y gestionar la adquisición de equipo y bibliografía.</t>
  </si>
  <si>
    <t>Realizar reuniones para la revisión y reestructuración de libros de texto.</t>
  </si>
  <si>
    <t>Realizar cursos para el programa de tutorías y asesoría académica.</t>
  </si>
  <si>
    <t>Aplicar el Programa de Estímulos al Desempeño Docente (publicación de la convocatoria y emisión de resultados).</t>
  </si>
  <si>
    <t>Realizar reuniones de trabajo de las academias (plantel (6 reuniones), regional (6 reuniones) y estatal (2 reuniones)).</t>
  </si>
  <si>
    <t>Aplicar el Programa de Desarrollo Estudiantil (seleccionar a los estudiantes destacados en cada disciplina, mejor promedio general, el verano de la ciencia  y el alumno distinguido en plantel).</t>
  </si>
  <si>
    <t>Realizar el seguimiento de los alumnos inscritos al servicio social, así como el avance y acreditación del mismo.</t>
  </si>
  <si>
    <t>Implementar y supervisar el proceso de titulación de los alumnos.</t>
  </si>
  <si>
    <t>Realizar y participar en los concursos académicos etapa plantel, estatal y nacional.</t>
  </si>
  <si>
    <t>Concurso</t>
  </si>
  <si>
    <t>Gestionar la adquisición del software  académico.</t>
  </si>
  <si>
    <t>Participar en el foro estatal de emprendedores.</t>
  </si>
  <si>
    <t>Operar el programa de capacitación, formación y actualización académica para docentes, admvos. y directivos.</t>
  </si>
  <si>
    <t>Realizar el seguimiento y evaluación de la reforma curricular del bachillerato tecnológico.</t>
  </si>
  <si>
    <t xml:space="preserve">Actualizar a los profesores de inglés </t>
  </si>
  <si>
    <t>Evaluar y dar seguimiento a las actividades implementadas por la Dirección Académica en planteles.</t>
  </si>
  <si>
    <t>Aplicar y supervisar el programa de difusión de las actividades tecnológicas.</t>
  </si>
  <si>
    <t xml:space="preserve">Elaborar  y distribución del calendario escolar. </t>
  </si>
  <si>
    <t>Realizar reuniones de trabajo con los directores de plantel y responsables de los centros EMSaD.</t>
  </si>
  <si>
    <t>Programa</t>
  </si>
  <si>
    <t>Supervisar la ejecución de las actividades programadas en el POA de planteles en los tiempos programados</t>
  </si>
  <si>
    <t>Total</t>
  </si>
  <si>
    <t>Atención a la demanda</t>
  </si>
  <si>
    <t>Órgano de control</t>
  </si>
  <si>
    <t>Dirección General</t>
  </si>
  <si>
    <t>Coordinaciones de Zona</t>
  </si>
  <si>
    <t>EVALUACIÓN TRIMESTRAL CUMPLIMIENTO DE METAS</t>
  </si>
  <si>
    <t xml:space="preserve">SEGUIMIENTO AL PROGRAMA ESTATAL </t>
  </si>
  <si>
    <t>DE EDUCACIÓN 2004-2009</t>
  </si>
  <si>
    <t>38 Colegio de Estudios Científicos y Tecnológicos del Estado de Sonora</t>
  </si>
  <si>
    <t>% DE CUMPLIMIENTO</t>
  </si>
  <si>
    <t xml:space="preserve">Enliste acciones realizadas para el logro de la meta </t>
  </si>
  <si>
    <t>Enliste evidencias de cumplimiento de la meta. Estas deberán ser enviadas físicamente a UNAPLADE.</t>
  </si>
  <si>
    <t xml:space="preserve">Describa resultados e impactos logrados con el cumplimiento de la meta. </t>
  </si>
  <si>
    <t xml:space="preserve">Señale obstáculos al cumplimiento de la meta </t>
  </si>
  <si>
    <t>Si no fue lograda la meta señale compromisos o reprogramación de la meta</t>
  </si>
  <si>
    <t>Metas 2008</t>
  </si>
  <si>
    <t>1ER. TRIM. PROG.</t>
  </si>
  <si>
    <t>No.</t>
  </si>
  <si>
    <t>N/A</t>
  </si>
  <si>
    <t>.</t>
  </si>
  <si>
    <t>Informar el cumplimiento de las metas establecidas por el Colegio y establecer el programa de trabajo.</t>
  </si>
  <si>
    <t xml:space="preserve">Actualizar los manuales y reglamentos (Manual de trámites y servicios ( abr.), Cartas compromiso (agos). </t>
  </si>
  <si>
    <t>Se elabora reporte con desglose mensual del cumplimiento de la actividades programadas en el POA 2008.</t>
  </si>
  <si>
    <t>Supervisar el cumplimiento  de las actividades de la dirección.</t>
  </si>
  <si>
    <t>Meta superada ya que la actualización de las CCC se adelantó por el proceso de certificación e inscripción.</t>
  </si>
  <si>
    <t>Ninguno.</t>
  </si>
  <si>
    <t>Reporte de actividades.</t>
  </si>
  <si>
    <t>Seguimiento y supervisión a las actividades realizadas por los planteles.</t>
  </si>
  <si>
    <t>Si la meta presenta un cumplimento, menor o mayor al 100% justifique la variación.</t>
  </si>
  <si>
    <t>Realizar el mantenimiento de los sistemas de información (CENET,  Orienta Web, SAEVA, Portal Educativo, Servicios al Cliente, Sistema de Recursos Humanos -SIGERH- y Nómina, consultoría y outsourcing de sistemas de información).</t>
  </si>
  <si>
    <t>Este proceso estaba programado para el mes de Julio, previendo un retraso en la emisión del formato de certificados, pero  en esta ocasión  los formatos  estuvieron listos en el mes de junio.</t>
  </si>
  <si>
    <t>No se realizaron estudios de factibilidad, debido a que en ciclo escolar 2008-2009, no se decidió la apertura  de un nuevo plantel.</t>
  </si>
  <si>
    <t>Aplicar y supervisar el programa de asesorías académicas.</t>
  </si>
  <si>
    <t>Orden del día, resumen de acuerdos.</t>
  </si>
  <si>
    <t>Informe de cumplimiento.</t>
  </si>
  <si>
    <t>Realización del XLII Reunión ordinaria de la H. Junta Directiva .</t>
  </si>
  <si>
    <t>Agilizar los trámites entre oficinas centrales y planteles.</t>
  </si>
  <si>
    <t>No aplica.</t>
  </si>
  <si>
    <t>3ER. TRIM.  PROGRAMADO</t>
  </si>
  <si>
    <t>3ER. TRIM. ALCANZADO</t>
  </si>
  <si>
    <t>Elaboración de carpetas para la realización del XLIII Reunión Ordinaria de H. Junta Directiva.</t>
  </si>
  <si>
    <t>Elaboración de II  Informe trimestral del POA 2008 (federal y estatal) .                            Eloración del POA 2009 (estatal)</t>
  </si>
  <si>
    <t>Copia de correo electrónico de envió a las instancias correspondientes, copia de correo electrónico con el que se envió informes POA 2008 y POA 2009.</t>
  </si>
  <si>
    <t>El Proograma Operativo Anuel 2009 (federal) se reprograma para entregarse durante el mes de octubre, debido por disposición federal se estan realizando los trabajos del marco lógico.</t>
  </si>
  <si>
    <t>Inicio el ciclo escolar 2008- 2009</t>
  </si>
  <si>
    <t>Reporte de  alumnos inscritos por plantel y centro EMSaD.</t>
  </si>
  <si>
    <t>Atender a la demanda de educación media superior.</t>
  </si>
  <si>
    <t>se  realizó  levantamiento   de los planteles , Banamichi, Granados,Nogales, Luis B. Sanchez, Masiaca, Quiriego, Potam, Pesqueira y Hermosillo I</t>
  </si>
  <si>
    <t>Actas de Visita</t>
  </si>
  <si>
    <t>contar con un padrón de  activos debidamente verificado</t>
  </si>
  <si>
    <t>se incremento debido a cambio de titulares de planteles</t>
  </si>
  <si>
    <t>se realizaron las adquisiciones de  los requirimientos de las unidads  administrativas</t>
  </si>
  <si>
    <t>relacion de compras de meses de  julio, agosto, septiembre</t>
  </si>
  <si>
    <t>se atendiò  los requerimientos de las unidades administrativas</t>
  </si>
  <si>
    <t>se llevaron a cabo 6  reuniones del  comité de adquisiciones, como un organo colegiado de toma de deciciones, las adquisiciones que de acuerdo el reglmento procedan</t>
  </si>
  <si>
    <t>actas de reunion de comité</t>
  </si>
  <si>
    <t>transparencia, eficacia en el uso de los recursos para  las  adquisiciones del colegio</t>
  </si>
  <si>
    <t>incremento en los requerimiento de las unidades administrativas</t>
  </si>
  <si>
    <t>un proceso de  de licitacion</t>
  </si>
  <si>
    <t>Actas de apertura</t>
  </si>
  <si>
    <t>disponibilidad de recursos se pospuso adquisicion de computadoras y pupitres</t>
  </si>
  <si>
    <t>2 en octubre 2 en noviembre</t>
  </si>
  <si>
    <t>no se se adquirió  aparatos de aire acondicionado y ni instalacion de cableado de voz y datos  para oficinas nuevas, mediante licitacion,</t>
  </si>
  <si>
    <t>Se programó y se ralizaron 3 cursos de capacitación y actualización a personal administrativo de Planteles y EMSaD.</t>
  </si>
  <si>
    <t>Se anexan oficios DA-0381/2008 (corresponde a curso realizado el 17/09/08 a Coord. Zona Norte). DA-0383/2008 (corresponde a curso realizado el 23/09/08 a Coord. Zona Sur). DA-0383/2008 (corresponde a curso realizado en Zona Centro)</t>
  </si>
  <si>
    <t>45 personas capacitadas del área administrativo (23 EMSaD y 22 de Planteles)</t>
  </si>
  <si>
    <t xml:space="preserve">Ninguno </t>
  </si>
  <si>
    <t>El curso que se había programado en el mes de junio y que no fue realizado se reprogramó para el mes de septiembre.</t>
  </si>
  <si>
    <t>Pago oportuno de los servicios a planteles y dirección general</t>
  </si>
  <si>
    <t>se anexa evidencia (solicitudes de pago 0009,0005,0008,0128,0046,0154 julio, agosto, septiembre)</t>
  </si>
  <si>
    <t>Los servicios se  dan de manera oportuna</t>
  </si>
  <si>
    <t>No hay Obstáculos</t>
  </si>
  <si>
    <t>Mantenimiento a los bienes muebles e inmuebles</t>
  </si>
  <si>
    <t>se anexa evidencia (solicitudes de pago 0004,0101,0028 julio, agosto y septiembre)</t>
  </si>
  <si>
    <t>Contamos con equipos en buenas condiciones</t>
  </si>
  <si>
    <t>Se fumigaron 46 edificios y se hicieron trabajos de mantto en planteles</t>
  </si>
  <si>
    <t>se anexa evidencia (solicitudes de pago 0084,0175,0010,0149,0199 julio, agosto y septiembre)</t>
  </si>
  <si>
    <t>Los Edificios son funcionales y seguros</t>
  </si>
  <si>
    <t xml:space="preserve">No había programada meta para este trimestre </t>
  </si>
  <si>
    <t>Contamos con todo nuestro patrimonio asegurado</t>
  </si>
  <si>
    <t>Se realizaron visitas de supervisión a diferentes EMSaD y Planteles.</t>
  </si>
  <si>
    <t>Se anexan oficios de comisión como evidencias.</t>
  </si>
  <si>
    <t>Supervisión de distintas actividades de Dir. Administrativa.</t>
  </si>
  <si>
    <t>Contabilizar información</t>
  </si>
  <si>
    <t>Oficio de envío de los estados financieros</t>
  </si>
  <si>
    <t>Cumplir en tiempo y forma con entrega de información</t>
  </si>
  <si>
    <t>Ninguno</t>
  </si>
  <si>
    <t>Invitaciones a reuniones</t>
  </si>
  <si>
    <t>Invitaciones a las reuniones para control interno de la Dirección Financiera</t>
  </si>
  <si>
    <t>Seguimiento de acuerdos para el funcionamiento de la Dirección de Finanzas</t>
  </si>
  <si>
    <t>Realizar transferencias de recursos</t>
  </si>
  <si>
    <t>Copia de las transferencias Meses de Julio, Agosto y Septiembre</t>
  </si>
  <si>
    <t>Incremento del Fondo de Previsión</t>
  </si>
  <si>
    <t>Llenado de formatos los correspondientes</t>
  </si>
  <si>
    <t>Oficio de Envío de Segundo Informe Trimestral, Oficio de Solicitud de Incremento Salarial y Crecimiento Natural</t>
  </si>
  <si>
    <t>Inlcuye la solicitud del incremento salarial programado para el trimestre anterior,ya que no se contaba con el oficio de autorización del mismo</t>
  </si>
  <si>
    <t>Visita a planteles para supervisión de cartera y adecuaciones al programa de ingresos</t>
  </si>
  <si>
    <t>Informe de la Comisión</t>
  </si>
  <si>
    <t>Disminuir la cartera vencida del Colegio y actualizar el programa de ingresos</t>
  </si>
  <si>
    <t>Checar  capturar en Programa de Presupuesto</t>
  </si>
  <si>
    <t>Solicitudes con sello de control presupuestal</t>
  </si>
  <si>
    <t>Conocer el avance presupuestal de las metas programadas</t>
  </si>
  <si>
    <t>Se reprogramó para el mes de Diciembre</t>
  </si>
  <si>
    <t>El Fideicomiso se encuentra en proceso de cambio de banco que si cuente con el servicio</t>
  </si>
  <si>
    <t>Reunión para capacitación e Instalación de programa de Contabildad</t>
  </si>
  <si>
    <t>Invitación para la capacitación sobre el programa de contabilidad</t>
  </si>
  <si>
    <t>Agilizar la entrega de información para la elaboración de los estados financieros</t>
  </si>
  <si>
    <t>Estaba programada para el mes de abril y se reprogramo para el mes de septiembre</t>
  </si>
  <si>
    <t>Adecuaciones al sistema de pago por el Plan de Remuneración total</t>
  </si>
  <si>
    <t>Cumplir con los requerimientos de información y coadyuvar a la toma de decisiones.</t>
  </si>
  <si>
    <t xml:space="preserve">Se procesaron y enviaron las estadísticas a la instancia correspondiente las básicas de fin e inicio de semestre. </t>
  </si>
  <si>
    <t>Copias de oficios de envío de las estadísticas básicas de inicio y fin de semestre , copia de acuses de recibo de estadística 911.8.</t>
  </si>
  <si>
    <t>Recabar información de los planteles</t>
  </si>
  <si>
    <t>Informe de Julio-Septimbre del avance de las obras e informe gráfico.</t>
  </si>
  <si>
    <t>atención a la demanda</t>
  </si>
  <si>
    <t>Realización de auditorias en apego al proceso de auditorias directas, verificando el cumplimiento de la Entidad respecto a la normatividad aplicable en el ejercicio de los recursos asignados. Proceso P01</t>
  </si>
  <si>
    <t xml:space="preserve">1.- Oficio de comisión
2.- Copia de Informe
</t>
  </si>
  <si>
    <t>El principal resultado se manifiesta en el fortalecimiento de los sistemas de control interno y el cumplimiento por parte de la Entidad de las normatividades y políticas internas vigentes.</t>
  </si>
  <si>
    <t>1.- Nada que manifestar.</t>
  </si>
  <si>
    <t>Recolección y atención de peticiones ciudadanas con el fin de impulsar la transparencia y combate a la corrupción. Proceso P02</t>
  </si>
  <si>
    <t xml:space="preserve">1.- Oficio de comisión
2.- Reporte de peticiones a Dirección General de Contraloría Social.
3.- Quejas y sugerencias obtenidas en los buzones.
4.- Oficio de turno de queja o sugerencia a los Directores de los planteles.
5.- Respuesta de los directores de los planteles a las quejas o sugerecias.
</t>
  </si>
  <si>
    <t>El impacto logrado se manifiesta en el cumplimiento de las peticiones hechas por el alumnado, logrando con esto mejorar la calidad en el aprendizaje y disminuir considerablemente el número de peticiones de los alumnos.</t>
  </si>
  <si>
    <t xml:space="preserve">1.- No se generaron peticiones en los meses de agosto y septiembre.
</t>
  </si>
  <si>
    <t>1.- En el mes de julio se presento una peticion que estaba en trámite del mes de junio.</t>
  </si>
  <si>
    <t>Se llevó a cabo reunión de Junta Directiva el 22 de septiembre.</t>
  </si>
  <si>
    <t>Se anexa resumen de acuerdos tomados.</t>
  </si>
  <si>
    <t>Se dio seguimiento a todos los acuerdos.</t>
  </si>
  <si>
    <t>Reunión y supervisión en planteles del sur del Estado del 7 al 9 de julio.</t>
  </si>
  <si>
    <t>Se anexa copia de oficio de comisión.</t>
  </si>
  <si>
    <t>Se dio seguimiento a todos los asuntos pendientes.</t>
  </si>
  <si>
    <t>Se rebasó la meta en virtud de tratarse del inicio del ciclo escolar.</t>
  </si>
  <si>
    <t>Atender asuntos en la Coordinación de Enlace Zona Sur el 11 y 12 de julio.</t>
  </si>
  <si>
    <t>Entrega de nombramiento al nuevo Director del Plantel Nogales el 4 de agosto.</t>
  </si>
  <si>
    <t>Se hizo entrega de nombramiento al Director para el inicio de sus funciones.</t>
  </si>
  <si>
    <t>Reunión previa con Directores de Plantel el 16 de agosto.</t>
  </si>
  <si>
    <t>Reunión con Directores de Plantel del 18 al 20 de agosto.</t>
  </si>
  <si>
    <t>Asistir a Curso Taller de Planeación Estratégica en Guaymas del 21 al 24 de agosto.</t>
  </si>
  <si>
    <t>Participación en Curso Taller.</t>
  </si>
  <si>
    <t>Asistir a visita de planteles de la región mayo del 4 al 6 de septiembre.</t>
  </si>
  <si>
    <t>Se atendieron asuntos pendientes.</t>
  </si>
  <si>
    <t>Asistir a reunión de Directores Generales de CECyTE's en Tuxtla Gtez., Chiapas del 14 al 19 de julio.</t>
  </si>
  <si>
    <t>Se rebasó la meta en virtud de continuar con el proceso de homologación salarial.</t>
  </si>
  <si>
    <t>Reunión en la Coordinación Nacional de los CECyTE's del 8 al 10 de agosto</t>
  </si>
  <si>
    <t>Asistir a la Jornada "Evaluación de Educación Media del CECYTE Jalisco del 27 al 31 de agosto.</t>
  </si>
  <si>
    <t>El Director General asistió con la representacion del CECYTES Sonora.</t>
  </si>
  <si>
    <t>Asistir a reunión en Coordinación Nacional el 12 y 13 de septiembre.</t>
  </si>
  <si>
    <t>Asistir a reunión en Coordinación Nacional el 17 y 18 de septiembre.</t>
  </si>
  <si>
    <t>Asistir a reunión de ANCECYTER el día 24 de septiembre y  con el Subsecretario de Educ. Media Superior sobre proceso de homologación del 24 al 27 de septiembre.</t>
  </si>
  <si>
    <t>Reunión en Coordinación sobre fin del proceso de homologación del 29 de septiembre al 1 de octubre.</t>
  </si>
  <si>
    <t>Informe mes por mes.</t>
  </si>
  <si>
    <t>Se anexan informes.</t>
  </si>
  <si>
    <t>Se muestran evidencias de las pláticas.</t>
  </si>
  <si>
    <t>se reprogramó el alcance de la certificación, incluyendo a los 45 planteles</t>
  </si>
  <si>
    <t xml:space="preserve"> agosto de 2009</t>
  </si>
  <si>
    <t>Mantenimiento al portal Institucional de CECyTES</t>
  </si>
  <si>
    <t>35.1  Página principal al portal institucional.</t>
  </si>
  <si>
    <t>Proporcionar información del Colegio, con fines informativos y que cuente con acceso a todos los servicios que ofrece la institución.  Se habilitaron los accesos del personal que participan en los diferentes sistemas de información.</t>
  </si>
  <si>
    <t>Liberación y en producción el Sistema de Gestión de Recursos Humanos-SIGERH.</t>
  </si>
  <si>
    <t>35.2  Página principa a la aplicación del Sistema de Gestión de Recursos Humanos -SIGERH-</t>
  </si>
  <si>
    <t>Información referente al personal que labora en el instituto.  La aplicación está presente y puede ser consultada en la página weba institucional, con las respectivas cuentas de acceso.</t>
  </si>
  <si>
    <t>Sistema Automatizado de Nuevo Ingreso -SANI -</t>
  </si>
  <si>
    <t>35.4  Página principal del Sistema Automatizado de Nuevo Ingreso -SANI-                                                  35.5  Reporte para el pago de ficha de nuevo ingreso -SANI-                                                                     35.6  Cotejo de información  -SANI-                           35.7  Ficha de solicitud para examen de ingreso -SANI-</t>
  </si>
  <si>
    <t>Permitir la inscripción en línea de los aspirantes para nuevo ingreso 2008-2009.  Recopilar información básica y entrega de fichas para el examen de admisión.</t>
  </si>
  <si>
    <t xml:space="preserve">Se elaboró documento sobre los lineamientos normativos que se aplicarán en los bachilleratos tecnológicos, bachilleratos generales y oficinas administrativas. </t>
  </si>
  <si>
    <t>36.1  Documento referente al marco normativo y manual de uso de los centros de cómputo.</t>
  </si>
  <si>
    <t>Lineamiento normativos referente al uso de las tecnologías en informática, dirigidas a los bachilleratos tecnológicos, bachilleratos generales y oficinas administrativas de la dirección general.</t>
  </si>
  <si>
    <t>Se continuó con el Proceso de Nuevo Ingreso, por lo que se sigue ocupando la generación del archivo de texto emitido por el SANI, correspondiente a los pagos que realizaron los aspirantes para el examen de admisión.</t>
  </si>
  <si>
    <t>37.1 Archivo de texto para el sistema de ingresos de la Dirección de Finanzas.</t>
  </si>
  <si>
    <t>Generación de un archivo de texto compatible, para ingresarlo al Sistema de Ingreso de la Dirección Finanzas.</t>
  </si>
  <si>
    <t xml:space="preserve">Se visitaron 3 Bahilleratos Tecnológicos (Plutarco Elías Calles, Bácum y Sahuaripa) y 2 Bachilleratos Generales (Tubutama y Yécora). </t>
  </si>
  <si>
    <t>38.1 Oficios elaborados por el Director del Bachillerato tecnológico y general.</t>
  </si>
  <si>
    <t>Mantener en óptimas condiciones, los bienes informáticos adscritos en cada uno de los bachilleratos.</t>
  </si>
  <si>
    <t>Meta reprogramada del segundo trimestre</t>
  </si>
  <si>
    <t xml:space="preserve">1. Elaboración de temarios de contenidos dosificados de las asignaturas de Bachillerato Tecnológico y General.                     2. Revisión de reactivos por parte de los profesores de las asignaturas a evaluar.       </t>
  </si>
  <si>
    <t xml:space="preserve">1. Portadas de los cuadernillos dosificados y oficio de envío a los planteles para la entrega a los alumnos.                                                                                                                 2. Instructivo y relación de profesores de Bachillerato General y Tecnológico que revisaron los reactivos. </t>
  </si>
  <si>
    <t>Que los alumnos inscritos en la institución al inicio de semestre cuenten con temarios de asignatura dosificados en las asignaturas que se les impartirá.</t>
  </si>
  <si>
    <t>1. El trabajo se ha realizado a distancia con los profesores para evitar la suspensión de clases, por lo tanto no ha requerido de hacer reuniones.</t>
  </si>
  <si>
    <t>1. Generación, reproducciòn y Aplicación de exámenes.</t>
  </si>
  <si>
    <t>1. Lista exámenes y hojas re respuesta del primer parcial reproducidos por la imprenta.</t>
  </si>
  <si>
    <t>Evaluación del primer parcial de todos los alumnos del Colegio, en su 50%.</t>
  </si>
  <si>
    <t>La conformación de la base de datos de alumnos.</t>
  </si>
  <si>
    <t>1. Aplicación y procesamiento de exámenes de ingreso.                                           2. Se impartió el curso propedéutico a alumnos de nuevo ingreso.</t>
  </si>
  <si>
    <t>1. Portada del exámen y copia de hoja de utilizada.                                                                   2. Copia de memorándum solicitándo la distribución de cuadernos para el curso propedéutico a utilizar los los alumnos de nuevo ingreso.</t>
  </si>
  <si>
    <t>Se procesaron 7104  exámenes a  alumnos de nuevo ingreso.</t>
  </si>
  <si>
    <t>1.Reunión de Actualización para Orientadores Educativos.                          2. Asistencia a la Capacitación a Facilitadores sobre el Programa: “Oscuridad del Cristal”.</t>
  </si>
  <si>
    <t xml:space="preserve">1. Copia de oficion de comisión y lista de asistencia.                        2. Copia de constancia de participación. </t>
  </si>
  <si>
    <t xml:space="preserve">1. Dar a conocer a los orientadores educativos las actividades que se implementarán en el semestre agosto- diciembre 2008 así como los materiales y contenidos de las asignaturas de Orientación Educativa 1 y 3.                       2. Conocer el Programa  “Oscuridad del Cristal”, organizado por el Consejo Estatal Contra las Adicciones y la Secretaría de Salud, estableciendo estrategias para su difusión. </t>
  </si>
  <si>
    <t>Se ha solicitado a cada director de plantel, las necesidades de sus laboratorios en cuanto a mantenimiento de instalaciones y equipo, asi cmo el informe de las prácticas realizadas en el trimestre por los profesores.</t>
  </si>
  <si>
    <t>Se anexan reportes de prácticas y solicitudes para mantenimiento por parte de los planteles.</t>
  </si>
  <si>
    <t>Se ha logrado el funcionamiento del 100% de los laboratorios en el estado, logrando con esto que los alumnos puedan realizar prácticas para reafirmar sus conocimientos adquiridos en el aula.</t>
  </si>
  <si>
    <t>Se realizará en el 4to. Trimestre.</t>
  </si>
  <si>
    <t>No hay por que no se han llevado a cabo.</t>
  </si>
  <si>
    <t>No es recomendable dejar sin responsable de laborarorio en tiempos de prácticas.</t>
  </si>
  <si>
    <t xml:space="preserve">en este periodo se hicieron las gestiones administrativas para el pago de los estudiantes a la lic en bibliotecologia, se reprogramo el curso de automatización, se  llevaron a cabo los tramites para el pago de la biblioteca virtual. </t>
  </si>
  <si>
    <t xml:space="preserve">el curso de automatizacion se reprogramo para el 6, 7 y 8 de agosto con el fin de que los bibliotecarios aprovechen al 100 % la capacitacion al programa de automatizacion </t>
  </si>
  <si>
    <t>Se realizaron  reuniones  con profesores   en el area de  Fisica a  fin  de terminar   la revisión  de  textos  con  un  representante  de  casa Editorial.</t>
  </si>
  <si>
    <t>Se realizo  una  reunion con Maestros  de   las asignatura  de  matematicas  para darle  seguimiento al   trabajo   de   elaboración  de cuadernos  de  matematicas I Y  IIII</t>
  </si>
  <si>
    <t>Se lleva un avance de un 60% y se espera que en diciembre tengamos el producto terminado.</t>
  </si>
  <si>
    <t>Para diciembre existe el compromiso de entregar los libros.</t>
  </si>
  <si>
    <t>No hay reprogramación se esta trabajando en tiempo.</t>
  </si>
  <si>
    <t>Reuniones de trabajo como integrantes de la red estatal de tutorias.</t>
  </si>
  <si>
    <t>Oficios de comisión para asistencia en las reuniones.</t>
  </si>
  <si>
    <t>Planeación y organización de actividades para el fortalecimiento de la acción tutorial.</t>
  </si>
  <si>
    <t>Se publicó la covocatoria en el Portal de Cecytes y en las reuniones de zona se invitó a los directores promocionar la inscripción al programa. Respecto a la emisión de resultados cada plantel de bachillerato tecnológico fue informado de los resultados de sus docentes.</t>
  </si>
  <si>
    <t>Convocatoria y circular donde se informa el resultado</t>
  </si>
  <si>
    <t>Con la publicación de la convocatoria Proges V se inscribieron  223 docentes de Bachillerato Tecnológico y General.  El 100% de los docentes inscritos en el proges IV obtuvieron sus resultados.</t>
  </si>
  <si>
    <t>En el calendario oficial se encuentran programadas las reuniones de academia local, por lo que cada academia realiza la reunión en las fechas que se señalan.</t>
  </si>
  <si>
    <t>Actas de academias</t>
  </si>
  <si>
    <t>Todos los planteles tuvieron reunión de academias donde se trataron temas y generaron estrategias para mejorar los indicadores académicos.</t>
  </si>
  <si>
    <t>Tenemos hoy alumnos seleccionados para la Olimpiada Estatal de Química y se estan preparando para la Olimpiada Nacional.</t>
  </si>
  <si>
    <t>Oficios y fotografías.</t>
  </si>
  <si>
    <t>De los 40 alumnos que participaron tenemos 6 que han sobresalido.</t>
  </si>
  <si>
    <t>Informar  a  los  directores de  planteles  sobre  elcompromiso   que  se  tiene   con instituciones  receptoras  de alumnos del servicio social.</t>
  </si>
  <si>
    <t>a  partir del  mes  de  agosto  entregué  documentación    a  direccion vinculación   para queeste   programa pase  a esta dirección.</t>
  </si>
  <si>
    <t>Se reestructuro el funcionamiento de Dirección Académica y el Programa del Servicio Social se pasó a Dirección de Vinculación.</t>
  </si>
  <si>
    <t>Envío de convocatoria a los planteles para los concursos académicos a realizar ene l trascurso del año.</t>
  </si>
  <si>
    <t xml:space="preserve">Se envío convocatoria para el II Concurso Académico y Cultural y se establecen las fechas para las dierentes etapas, plantel zona y estatal.  </t>
  </si>
  <si>
    <t>Se esta realizando la preparación para la Olimpiada Estatal y Nacional de Química, tenemos 10 estudiantes seleccionados que asisten a la UNISON para buscar un lugar que nos represente en la nacional.</t>
  </si>
  <si>
    <t>Hemos realizado 2 concursos en sus primeras etapas y estos continuarán hasta fin de año.</t>
  </si>
  <si>
    <t>Se enviaron a planteles  Cds que contenían  software  necesarios para el aprendizaje</t>
  </si>
  <si>
    <t>Oficio que indica que se le envío software</t>
  </si>
  <si>
    <t>Que los profesores y alumnos cuenten con el material de apoyo necesario para el proceso de aprendizaje</t>
  </si>
  <si>
    <t>Se capacito a personal de nuevo ingreso  docentes y directivos</t>
  </si>
  <si>
    <t>Lista de asistentes a la reunión</t>
  </si>
  <si>
    <t>Facilitar la incorporación e integración del personal docente de nuevo ingreso a la institución, proporcionándole la información relevante para el desarrollo de sus funciones.</t>
  </si>
  <si>
    <t xml:space="preserve">Examen diagnóstico el 30 de junio al    01 de julio.                                                      1er. Modulo del diplomado en inglés  del 4 al 8 de agosto en ITESCA.                                                                                     </t>
  </si>
  <si>
    <t>Oficio  y lista de docentes participantes</t>
  </si>
  <si>
    <t>Se llevaron a cabo reuniones en las 3 Coordinaciones:  Coordinación Zona Sur, Coordinación Zona Norte y Coordinación Zona Centro-Sierra el  100% de los directores estuvo prestente.</t>
  </si>
  <si>
    <t>1.  Material utilizado en la reunión.                                             2.  Formato de planeación estrategica</t>
  </si>
  <si>
    <t>Se dieron a conocer los resultados obtenidos por cada unos de los indicadores educativos en el semestre enero-julio 2008, y se establecio el compromiso de realizar un seguimiento oportuno en los planteles para mejorar los resultados.</t>
  </si>
  <si>
    <t>Se solicitó a los planteles actividades a realizar en la Semana Nacional de Ciencia y Tecnología.</t>
  </si>
  <si>
    <t>Oficio</t>
  </si>
  <si>
    <t>Dar a conocer nuestra oferta educativa en el área de influencia en nuestros planteles.</t>
  </si>
  <si>
    <t>Se realizó y distribuyo a los planteles</t>
  </si>
  <si>
    <t>Cd. con calendario para planteles y calendario bolsillo.</t>
  </si>
  <si>
    <t>Que los planteles cuenten con documentos normativos de la actividad que se realizan durante el año.</t>
  </si>
  <si>
    <t>No se realizó ninguna visita de seguimiento a los planteles de bachillerato general debdido a que se suspendieron las visitas de seguimiento por indicaciones de Dirección Académica.</t>
  </si>
  <si>
    <t>El compromiso de la Coordinación Estatal de EMSaD es el de reanudar las visitas de seguimiento lo antes posible para poder cumplir con nuestra meta.</t>
  </si>
  <si>
    <t>No se logro el 100% programado para este tercer trimestre a que por motivos extraordinarios se suspendieron la visitas de seguimientos por indicaciones académicas.</t>
  </si>
  <si>
    <t>acciones de fomento y cuidado de la salud</t>
  </si>
  <si>
    <t>impartir taller mensual en dir, gral y plantel J. Sierra</t>
  </si>
  <si>
    <t>Fomento de valores</t>
  </si>
  <si>
    <t>Fomento de valores patrios</t>
  </si>
  <si>
    <t>memorándum</t>
  </si>
  <si>
    <t>Retroalimentación de resultados</t>
  </si>
  <si>
    <t>Boletín Informativo</t>
  </si>
  <si>
    <t>Publicación de la información en diversos medios de información</t>
  </si>
  <si>
    <t>Reporte abril, mayo, junio</t>
  </si>
  <si>
    <t>Seguimiento de Información</t>
  </si>
  <si>
    <t>Informes</t>
  </si>
  <si>
    <t>copia de 1 convenio</t>
  </si>
  <si>
    <t>Se concertaron las visitas solicitadas</t>
  </si>
  <si>
    <t>informes,  oficios</t>
  </si>
  <si>
    <t>Se capacitó a los alumnos de 7 planteles previo a la certificación</t>
  </si>
  <si>
    <t>Se asistió a convocatoria de la SSA al evento "Viva la Gente"</t>
  </si>
  <si>
    <t>1 oficio</t>
  </si>
  <si>
    <t>Se reprogramó para el 4° trimestre</t>
  </si>
  <si>
    <t>Fotoseptiembre</t>
  </si>
  <si>
    <t>Invitación</t>
  </si>
  <si>
    <t>Se realizó la exposición del material de los fotográfos de periódico "Expreso"</t>
  </si>
  <si>
    <t xml:space="preserve"> lista de asistencia</t>
  </si>
  <si>
    <t>Lunes cívicos, participación en el desfile del aniversario de la Independencia</t>
  </si>
  <si>
    <t>Se reprogramó la meta para el 4° trimestre</t>
  </si>
  <si>
    <t>1 visita de supervisión.</t>
  </si>
  <si>
    <t xml:space="preserve">Boletines: </t>
  </si>
  <si>
    <t>Programa de radio</t>
  </si>
  <si>
    <t>Guiones</t>
  </si>
  <si>
    <t>Se firmó convenio con Radio Sonora para la transmisión de programa de radio semanal para la difusión del quehacer de la institución</t>
  </si>
  <si>
    <t>No aplica</t>
  </si>
  <si>
    <t>acuerdos para trabajos mutuos en beneficio de los docentes</t>
  </si>
  <si>
    <t>Estructuración de los datos, importación al sistema de la base de datos de nuevo ingreso y calificaciones parciales.</t>
  </si>
  <si>
    <t>Muestras de las bases recibidas, muestras de datos estructurados y actas generadas por el sistema e-kampus.</t>
  </si>
  <si>
    <t>Se programó y se puso en operación el módulo de registro de oficios.</t>
  </si>
  <si>
    <t>Reporte de oficios registrados</t>
  </si>
  <si>
    <t>registro de la información de los alumnos en el sistema</t>
  </si>
  <si>
    <t>mejoramiento del desarrollo de las funciones del departamento.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</si>
</sst>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0"/>
      <name val="Arial"/>
      <family val="0"/>
    </font>
    <font>
      <b/>
      <sz val="10"/>
      <color indexed="9"/>
      <name val="Arial"/>
      <family val="2"/>
    </font>
    <font>
      <sz val="8"/>
      <color indexed="9"/>
      <name val="Arial"/>
      <family val="2"/>
    </font>
    <font>
      <sz val="8"/>
      <name val="Arial"/>
      <family val="2"/>
    </font>
    <font>
      <b/>
      <sz val="10"/>
      <name val="Arial"/>
      <family val="2"/>
    </font>
    <font>
      <b/>
      <sz val="8"/>
      <name val="Arial"/>
      <family val="2"/>
    </font>
    <font>
      <sz val="11"/>
      <name val="Arial"/>
      <family val="2"/>
    </font>
    <font>
      <sz val="10"/>
      <color indexed="9"/>
      <name val="Arial"/>
      <family val="2"/>
    </font>
    <font>
      <sz val="7"/>
      <color indexed="9"/>
      <name val="Arial"/>
      <family val="2"/>
    </font>
    <font>
      <b/>
      <sz val="7"/>
      <name val="Arial"/>
      <family val="2"/>
    </font>
    <font>
      <sz val="7"/>
      <name val="Arial"/>
      <family val="2"/>
    </font>
    <font>
      <sz val="9"/>
      <name val="Arial"/>
      <family val="2"/>
    </font>
    <font>
      <b/>
      <sz val="7"/>
      <name val="Benguiat Bk BT"/>
      <family val="0"/>
    </font>
    <font>
      <b/>
      <sz val="10"/>
      <color indexed="10"/>
      <name val="Arial"/>
      <family val="2"/>
    </font>
    <font>
      <sz val="9"/>
      <color indexed="9"/>
      <name val="Arial"/>
      <family val="2"/>
    </font>
    <font>
      <sz val="6"/>
      <color indexed="9"/>
      <name val="Arial"/>
      <family val="2"/>
    </font>
    <font>
      <sz val="10"/>
      <color indexed="8"/>
      <name val="Arial"/>
      <family val="2"/>
    </font>
    <font>
      <sz val="11"/>
      <color indexed="8"/>
      <name val="Century Gothic"/>
      <family val="2"/>
    </font>
    <font>
      <sz val="11"/>
      <color indexed="9"/>
      <name val="Century Gothic"/>
      <family val="2"/>
    </font>
    <font>
      <sz val="11"/>
      <color indexed="17"/>
      <name val="Century Gothic"/>
      <family val="2"/>
    </font>
    <font>
      <b/>
      <sz val="11"/>
      <color indexed="52"/>
      <name val="Century Gothic"/>
      <family val="2"/>
    </font>
    <font>
      <b/>
      <sz val="11"/>
      <color indexed="9"/>
      <name val="Century Gothic"/>
      <family val="2"/>
    </font>
    <font>
      <sz val="11"/>
      <color indexed="52"/>
      <name val="Century Gothic"/>
      <family val="2"/>
    </font>
    <font>
      <b/>
      <sz val="11"/>
      <color indexed="23"/>
      <name val="Century Gothic"/>
      <family val="2"/>
    </font>
    <font>
      <sz val="11"/>
      <color indexed="62"/>
      <name val="Century Gothic"/>
      <family val="2"/>
    </font>
    <font>
      <sz val="11"/>
      <color indexed="20"/>
      <name val="Century Gothic"/>
      <family val="2"/>
    </font>
    <font>
      <sz val="11"/>
      <color indexed="60"/>
      <name val="Century Gothic"/>
      <family val="2"/>
    </font>
    <font>
      <b/>
      <sz val="11"/>
      <color indexed="63"/>
      <name val="Century Gothic"/>
      <family val="2"/>
    </font>
    <font>
      <sz val="11"/>
      <color indexed="10"/>
      <name val="Century Gothic"/>
      <family val="2"/>
    </font>
    <font>
      <i/>
      <sz val="11"/>
      <color indexed="23"/>
      <name val="Century Gothic"/>
      <family val="2"/>
    </font>
    <font>
      <b/>
      <sz val="18"/>
      <color indexed="23"/>
      <name val="Century Gothic"/>
      <family val="2"/>
    </font>
    <font>
      <b/>
      <sz val="15"/>
      <color indexed="23"/>
      <name val="Century Gothic"/>
      <family val="2"/>
    </font>
    <font>
      <b/>
      <sz val="13"/>
      <color indexed="23"/>
      <name val="Century Gothic"/>
      <family val="2"/>
    </font>
    <font>
      <b/>
      <sz val="11"/>
      <color indexed="8"/>
      <name val="Century Gothic"/>
      <family val="2"/>
    </font>
    <font>
      <sz val="11"/>
      <color theme="1"/>
      <name val="Century Gothic"/>
      <family val="2"/>
    </font>
    <font>
      <sz val="11"/>
      <color theme="0"/>
      <name val="Century Gothic"/>
      <family val="2"/>
    </font>
    <font>
      <sz val="11"/>
      <color rgb="FF006100"/>
      <name val="Century Gothic"/>
      <family val="2"/>
    </font>
    <font>
      <b/>
      <sz val="11"/>
      <color rgb="FFFA7D00"/>
      <name val="Century Gothic"/>
      <family val="2"/>
    </font>
    <font>
      <b/>
      <sz val="11"/>
      <color theme="0"/>
      <name val="Century Gothic"/>
      <family val="2"/>
    </font>
    <font>
      <sz val="11"/>
      <color rgb="FFFA7D00"/>
      <name val="Century Gothic"/>
      <family val="2"/>
    </font>
    <font>
      <b/>
      <sz val="11"/>
      <color theme="3"/>
      <name val="Century Gothic"/>
      <family val="2"/>
    </font>
    <font>
      <sz val="11"/>
      <color rgb="FF3F3F76"/>
      <name val="Century Gothic"/>
      <family val="2"/>
    </font>
    <font>
      <sz val="11"/>
      <color rgb="FF9C0006"/>
      <name val="Century Gothic"/>
      <family val="2"/>
    </font>
    <font>
      <sz val="11"/>
      <color rgb="FF9C6500"/>
      <name val="Century Gothic"/>
      <family val="2"/>
    </font>
    <font>
      <b/>
      <sz val="11"/>
      <color rgb="FF3F3F3F"/>
      <name val="Century Gothic"/>
      <family val="2"/>
    </font>
    <font>
      <sz val="11"/>
      <color rgb="FFFF0000"/>
      <name val="Century Gothic"/>
      <family val="2"/>
    </font>
    <font>
      <i/>
      <sz val="11"/>
      <color rgb="FF7F7F7F"/>
      <name val="Century Gothic"/>
      <family val="2"/>
    </font>
    <font>
      <b/>
      <sz val="18"/>
      <color theme="3"/>
      <name val="Century Gothic"/>
      <family val="2"/>
    </font>
    <font>
      <b/>
      <sz val="15"/>
      <color theme="3"/>
      <name val="Century Gothic"/>
      <family val="2"/>
    </font>
    <font>
      <b/>
      <sz val="13"/>
      <color theme="3"/>
      <name val="Century Gothic"/>
      <family val="2"/>
    </font>
    <font>
      <b/>
      <sz val="11"/>
      <color theme="1"/>
      <name val="Century Gothic"/>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59">
    <xf numFmtId="0" fontId="0" fillId="0" borderId="0" xfId="0" applyAlignment="1">
      <alignment/>
    </xf>
    <xf numFmtId="0" fontId="0" fillId="33" borderId="0" xfId="0" applyFill="1" applyAlignment="1">
      <alignment/>
    </xf>
    <xf numFmtId="0" fontId="0" fillId="34" borderId="0" xfId="0" applyFill="1" applyAlignment="1">
      <alignment/>
    </xf>
    <xf numFmtId="0" fontId="4" fillId="35" borderId="10" xfId="0" applyFont="1" applyFill="1" applyBorder="1" applyAlignment="1">
      <alignment horizontal="center" wrapText="1"/>
    </xf>
    <xf numFmtId="0" fontId="4" fillId="35" borderId="0" xfId="0" applyFont="1" applyFill="1" applyAlignment="1">
      <alignment/>
    </xf>
    <xf numFmtId="0" fontId="5" fillId="35" borderId="10" xfId="0" applyNumberFormat="1" applyFont="1" applyFill="1" applyBorder="1" applyAlignment="1" applyProtection="1">
      <alignment horizontal="center" vertical="center" wrapText="1"/>
      <protection locked="0"/>
    </xf>
    <xf numFmtId="0" fontId="0" fillId="0" borderId="0" xfId="0" applyFill="1" applyAlignment="1">
      <alignment/>
    </xf>
    <xf numFmtId="0" fontId="4" fillId="35" borderId="10" xfId="0" applyFont="1" applyFill="1" applyBorder="1" applyAlignment="1">
      <alignment/>
    </xf>
    <xf numFmtId="0" fontId="0" fillId="33" borderId="0" xfId="0" applyFont="1" applyFill="1" applyAlignment="1">
      <alignment/>
    </xf>
    <xf numFmtId="0" fontId="0" fillId="35" borderId="0" xfId="0" applyFont="1" applyFill="1" applyAlignment="1">
      <alignment/>
    </xf>
    <xf numFmtId="0" fontId="0" fillId="35" borderId="0" xfId="0" applyFill="1" applyAlignment="1">
      <alignment/>
    </xf>
    <xf numFmtId="0" fontId="0" fillId="0" borderId="0" xfId="0" applyFont="1" applyFill="1" applyAlignment="1">
      <alignment/>
    </xf>
    <xf numFmtId="0" fontId="0" fillId="0" borderId="0" xfId="0" applyFont="1" applyFill="1" applyAlignment="1">
      <alignment/>
    </xf>
    <xf numFmtId="0" fontId="8" fillId="34" borderId="11" xfId="0" applyFont="1" applyFill="1" applyBorder="1" applyAlignment="1">
      <alignment horizontal="left"/>
    </xf>
    <xf numFmtId="0" fontId="8" fillId="34" borderId="12" xfId="0" applyFont="1" applyFill="1" applyBorder="1" applyAlignment="1">
      <alignment/>
    </xf>
    <xf numFmtId="0" fontId="10" fillId="34" borderId="0" xfId="0" applyFont="1" applyFill="1" applyAlignment="1">
      <alignment/>
    </xf>
    <xf numFmtId="1" fontId="0" fillId="0" borderId="0" xfId="0" applyNumberFormat="1" applyAlignment="1">
      <alignment/>
    </xf>
    <xf numFmtId="0" fontId="11" fillId="0" borderId="0" xfId="0" applyFont="1" applyAlignment="1">
      <alignment horizontal="justify"/>
    </xf>
    <xf numFmtId="0" fontId="10" fillId="34" borderId="13" xfId="0" applyFont="1" applyFill="1" applyBorder="1" applyAlignment="1">
      <alignment/>
    </xf>
    <xf numFmtId="0" fontId="8" fillId="34" borderId="0" xfId="0" applyFont="1" applyFill="1" applyBorder="1" applyAlignment="1">
      <alignment/>
    </xf>
    <xf numFmtId="0" fontId="8" fillId="34" borderId="13" xfId="0" applyFont="1" applyFill="1" applyBorder="1" applyAlignment="1">
      <alignment/>
    </xf>
    <xf numFmtId="0" fontId="7" fillId="34" borderId="13" xfId="0" applyFont="1" applyFill="1" applyBorder="1" applyAlignment="1">
      <alignment/>
    </xf>
    <xf numFmtId="0" fontId="2" fillId="36" borderId="10" xfId="0" applyNumberFormat="1" applyFont="1" applyFill="1" applyBorder="1" applyAlignment="1" applyProtection="1">
      <alignment horizontal="center" vertical="center" wrapText="1"/>
      <protection locked="0"/>
    </xf>
    <xf numFmtId="0" fontId="14" fillId="37" borderId="10" xfId="0" applyFont="1" applyFill="1" applyBorder="1" applyAlignment="1">
      <alignment vertical="top" wrapText="1"/>
    </xf>
    <xf numFmtId="0" fontId="14" fillId="33" borderId="10" xfId="0" applyFont="1" applyFill="1" applyBorder="1" applyAlignment="1">
      <alignment horizontal="center" vertical="top" wrapText="1"/>
    </xf>
    <xf numFmtId="0" fontId="14" fillId="37" borderId="10" xfId="0" applyFont="1" applyFill="1" applyBorder="1" applyAlignment="1">
      <alignment horizontal="center" vertical="top" wrapText="1"/>
    </xf>
    <xf numFmtId="0" fontId="14" fillId="33" borderId="10" xfId="0" applyFont="1" applyFill="1" applyBorder="1" applyAlignment="1">
      <alignment vertical="top" wrapText="1"/>
    </xf>
    <xf numFmtId="0" fontId="1" fillId="33" borderId="10" xfId="0" applyFont="1" applyFill="1" applyBorder="1" applyAlignment="1">
      <alignment horizontal="center" wrapText="1"/>
    </xf>
    <xf numFmtId="0" fontId="4" fillId="35" borderId="10" xfId="0" applyFont="1" applyFill="1" applyBorder="1" applyAlignment="1">
      <alignment/>
    </xf>
    <xf numFmtId="0" fontId="0" fillId="33" borderId="1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1" fillId="35" borderId="10" xfId="0" applyFont="1" applyFill="1" applyBorder="1" applyAlignment="1">
      <alignment horizontal="center" wrapText="1"/>
    </xf>
    <xf numFmtId="0" fontId="4" fillId="35" borderId="10" xfId="0" applyFont="1" applyFill="1" applyBorder="1" applyAlignment="1">
      <alignment horizontal="center"/>
    </xf>
    <xf numFmtId="0" fontId="2" fillId="38" borderId="10" xfId="0" applyNumberFormat="1" applyFont="1" applyFill="1" applyBorder="1" applyAlignment="1" applyProtection="1">
      <alignment horizontal="center" vertical="center" wrapText="1"/>
      <protection locked="0"/>
    </xf>
    <xf numFmtId="0" fontId="13" fillId="34" borderId="0" xfId="0" applyFont="1" applyFill="1" applyBorder="1" applyAlignment="1">
      <alignment vertical="top" wrapText="1"/>
    </xf>
    <xf numFmtId="1" fontId="15" fillId="36" borderId="10" xfId="0"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0" fillId="0" borderId="10" xfId="0" applyBorder="1" applyAlignment="1">
      <alignment vertical="center" wrapText="1"/>
    </xf>
    <xf numFmtId="0" fontId="0" fillId="0" borderId="10" xfId="0" applyFont="1" applyBorder="1" applyAlignment="1">
      <alignment vertical="center"/>
    </xf>
    <xf numFmtId="0" fontId="1" fillId="33" borderId="14" xfId="0" applyFont="1" applyFill="1" applyBorder="1" applyAlignment="1">
      <alignment horizontal="center" wrapText="1"/>
    </xf>
    <xf numFmtId="0" fontId="0" fillId="0" borderId="10" xfId="0" applyBorder="1" applyAlignment="1">
      <alignment horizontal="justify" vertical="center"/>
    </xf>
    <xf numFmtId="0" fontId="0" fillId="34" borderId="10" xfId="0" applyFont="1" applyFill="1" applyBorder="1" applyAlignment="1">
      <alignment vertical="center" wrapText="1"/>
    </xf>
    <xf numFmtId="0" fontId="0" fillId="0" borderId="10" xfId="0" applyFont="1" applyBorder="1" applyAlignment="1">
      <alignment horizontal="justify" vertical="center"/>
    </xf>
    <xf numFmtId="0" fontId="0" fillId="0" borderId="10" xfId="0" applyFont="1" applyFill="1" applyBorder="1" applyAlignment="1">
      <alignment vertical="center" wrapText="1"/>
    </xf>
    <xf numFmtId="0" fontId="0" fillId="34" borderId="10" xfId="0" applyFont="1" applyFill="1" applyBorder="1" applyAlignment="1">
      <alignment horizontal="justify" vertical="center" wrapText="1"/>
    </xf>
    <xf numFmtId="0" fontId="9" fillId="34" borderId="12" xfId="0" applyFont="1" applyFill="1" applyBorder="1" applyAlignment="1">
      <alignment vertical="center"/>
    </xf>
    <xf numFmtId="0" fontId="12" fillId="34" borderId="0" xfId="0" applyFont="1" applyFill="1" applyBorder="1" applyAlignment="1">
      <alignment vertical="center"/>
    </xf>
    <xf numFmtId="0" fontId="9" fillId="34" borderId="0" xfId="0" applyFont="1" applyFill="1" applyAlignment="1">
      <alignment horizontal="center" vertical="center"/>
    </xf>
    <xf numFmtId="0" fontId="13" fillId="34" borderId="0" xfId="0" applyFont="1" applyFill="1" applyBorder="1" applyAlignment="1">
      <alignment vertical="center" wrapText="1"/>
    </xf>
    <xf numFmtId="0" fontId="0" fillId="0" borderId="0" xfId="0" applyFill="1" applyAlignment="1">
      <alignment vertical="center"/>
    </xf>
    <xf numFmtId="0" fontId="7" fillId="33" borderId="10" xfId="0" applyFont="1" applyFill="1" applyBorder="1" applyAlignment="1">
      <alignment horizontal="center" vertical="center"/>
    </xf>
    <xf numFmtId="0" fontId="4" fillId="35" borderId="10" xfId="0" applyFont="1" applyFill="1" applyBorder="1" applyAlignment="1">
      <alignment horizontal="left" vertical="center"/>
    </xf>
    <xf numFmtId="0" fontId="0" fillId="0" borderId="10" xfId="0" applyFont="1" applyFill="1" applyBorder="1" applyAlignment="1">
      <alignment horizontal="justify" vertical="center" wrapText="1"/>
    </xf>
    <xf numFmtId="0" fontId="4" fillId="35" borderId="10" xfId="0" applyFont="1" applyFill="1" applyBorder="1" applyAlignment="1">
      <alignment vertical="center"/>
    </xf>
    <xf numFmtId="0" fontId="0" fillId="33" borderId="10" xfId="0" applyFill="1" applyBorder="1" applyAlignment="1">
      <alignment vertical="center"/>
    </xf>
    <xf numFmtId="0" fontId="0" fillId="0" borderId="0" xfId="0" applyAlignment="1">
      <alignment vertical="center"/>
    </xf>
    <xf numFmtId="0" fontId="0" fillId="39" borderId="0" xfId="0" applyFill="1" applyAlignment="1">
      <alignment/>
    </xf>
    <xf numFmtId="0" fontId="0" fillId="0" borderId="10" xfId="0" applyBorder="1" applyAlignment="1">
      <alignment vertical="center"/>
    </xf>
    <xf numFmtId="0" fontId="0" fillId="0" borderId="14" xfId="0" applyFont="1" applyFill="1" applyBorder="1" applyAlignment="1">
      <alignment horizontal="center" vertical="center" wrapText="1"/>
    </xf>
    <xf numFmtId="0" fontId="11" fillId="0" borderId="10" xfId="0" applyFont="1" applyFill="1" applyBorder="1" applyAlignment="1">
      <alignment horizontal="justify" vertical="center"/>
    </xf>
    <xf numFmtId="0" fontId="4" fillId="35" borderId="15" xfId="0" applyFont="1" applyFill="1" applyBorder="1" applyAlignment="1">
      <alignment vertical="center"/>
    </xf>
    <xf numFmtId="0" fontId="0" fillId="0" borderId="10" xfId="0" applyFont="1" applyBorder="1" applyAlignment="1">
      <alignment vertical="center"/>
    </xf>
    <xf numFmtId="0" fontId="4" fillId="35" borderId="14" xfId="0" applyFont="1" applyFill="1" applyBorder="1" applyAlignment="1">
      <alignment vertical="center"/>
    </xf>
    <xf numFmtId="0" fontId="0" fillId="34" borderId="10" xfId="0" applyFill="1" applyBorder="1" applyAlignment="1">
      <alignment vertical="center"/>
    </xf>
    <xf numFmtId="0" fontId="11" fillId="34" borderId="10" xfId="0" applyFont="1" applyFill="1" applyBorder="1" applyAlignment="1">
      <alignment horizontal="justify" vertical="center"/>
    </xf>
    <xf numFmtId="0" fontId="11" fillId="0" borderId="10" xfId="0" applyFont="1" applyBorder="1" applyAlignment="1">
      <alignment horizontal="justify" vertic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4" fillId="35"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0" fillId="0" borderId="15" xfId="0" applyFont="1" applyFill="1" applyBorder="1" applyAlignment="1">
      <alignment vertical="center" wrapText="1"/>
    </xf>
    <xf numFmtId="0" fontId="6" fillId="39" borderId="10" xfId="0" applyFont="1" applyFill="1" applyBorder="1" applyAlignment="1">
      <alignment horizontal="center" vertical="center" wrapText="1"/>
    </xf>
    <xf numFmtId="0" fontId="6" fillId="39" borderId="10" xfId="0" applyFont="1" applyFill="1" applyBorder="1" applyAlignment="1">
      <alignment vertical="center" wrapText="1"/>
    </xf>
    <xf numFmtId="0" fontId="0" fillId="39"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0" fillId="0" borderId="10" xfId="0" applyFont="1" applyBorder="1" applyAlignment="1">
      <alignment wrapText="1"/>
    </xf>
    <xf numFmtId="0" fontId="0" fillId="0" borderId="10" xfId="0" applyBorder="1" applyAlignment="1">
      <alignment/>
    </xf>
    <xf numFmtId="0" fontId="0" fillId="0" borderId="10" xfId="0" applyFont="1" applyFill="1" applyBorder="1" applyAlignment="1">
      <alignment wrapText="1"/>
    </xf>
    <xf numFmtId="0" fontId="0" fillId="0" borderId="10" xfId="0" applyBorder="1" applyAlignment="1">
      <alignment horizontal="center"/>
    </xf>
    <xf numFmtId="0" fontId="0" fillId="0" borderId="10" xfId="0" applyBorder="1" applyAlignment="1">
      <alignment wrapText="1"/>
    </xf>
    <xf numFmtId="0" fontId="0" fillId="0" borderId="10" xfId="0" applyFont="1" applyBorder="1" applyAlignment="1">
      <alignment/>
    </xf>
    <xf numFmtId="0" fontId="0" fillId="0" borderId="10" xfId="0" applyFont="1" applyBorder="1" applyAlignment="1">
      <alignment horizontal="center" wrapText="1"/>
    </xf>
    <xf numFmtId="0" fontId="0" fillId="0" borderId="10" xfId="0" applyFont="1" applyFill="1" applyBorder="1" applyAlignment="1">
      <alignment horizontal="center" wrapText="1"/>
    </xf>
    <xf numFmtId="0" fontId="0" fillId="0" borderId="10" xfId="0" applyBorder="1" applyAlignment="1">
      <alignment horizontal="center" wrapText="1"/>
    </xf>
    <xf numFmtId="0" fontId="11" fillId="34" borderId="10" xfId="0" applyFont="1" applyFill="1" applyBorder="1" applyAlignment="1">
      <alignment horizontal="justify"/>
    </xf>
    <xf numFmtId="0" fontId="0"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11" fillId="34" borderId="16" xfId="0" applyFont="1" applyFill="1" applyBorder="1" applyAlignment="1">
      <alignment horizontal="justify"/>
    </xf>
    <xf numFmtId="0" fontId="0" fillId="0" borderId="10" xfId="0" applyFill="1" applyBorder="1" applyAlignment="1">
      <alignment/>
    </xf>
    <xf numFmtId="0" fontId="0" fillId="0" borderId="10" xfId="0" applyFill="1" applyBorder="1" applyAlignment="1">
      <alignment wrapText="1"/>
    </xf>
    <xf numFmtId="0" fontId="0" fillId="40" borderId="10" xfId="0" applyFont="1" applyFill="1" applyBorder="1" applyAlignment="1">
      <alignment horizontal="center" vertical="center" wrapText="1"/>
    </xf>
    <xf numFmtId="0" fontId="0" fillId="0" borderId="10" xfId="0" applyBorder="1" applyAlignment="1">
      <alignment horizontal="justify" vertical="justify"/>
    </xf>
    <xf numFmtId="0" fontId="0" fillId="0" borderId="10" xfId="0" applyFont="1" applyBorder="1" applyAlignment="1">
      <alignment horizontal="justify" vertical="justify"/>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0" borderId="0" xfId="0" applyAlignment="1">
      <alignment horizontal="justify" vertical="justify"/>
    </xf>
    <xf numFmtId="0" fontId="0" fillId="0" borderId="10" xfId="0" applyBorder="1" applyAlignment="1">
      <alignment horizontal="left" vertical="justify" wrapText="1"/>
    </xf>
    <xf numFmtId="0" fontId="0" fillId="34" borderId="10" xfId="0" applyFont="1" applyFill="1" applyBorder="1" applyAlignment="1">
      <alignment vertical="top" wrapText="1"/>
    </xf>
    <xf numFmtId="0" fontId="16" fillId="0" borderId="10" xfId="0" applyFont="1" applyBorder="1" applyAlignment="1">
      <alignment horizontal="justify" vertical="justify"/>
    </xf>
    <xf numFmtId="0" fontId="0" fillId="0" borderId="10" xfId="0" applyBorder="1" applyAlignment="1">
      <alignment horizontal="justify" vertical="justify" wrapText="1"/>
    </xf>
    <xf numFmtId="0" fontId="0" fillId="0" borderId="10" xfId="0" applyBorder="1" applyAlignment="1">
      <alignment horizontal="centerContinuous" vertical="distributed"/>
    </xf>
    <xf numFmtId="0" fontId="0" fillId="0" borderId="10" xfId="0" applyBorder="1" applyAlignment="1">
      <alignment vertical="distributed"/>
    </xf>
    <xf numFmtId="0" fontId="0" fillId="0" borderId="10" xfId="0" applyBorder="1" applyAlignment="1">
      <alignment horizontal="left" vertical="distributed"/>
    </xf>
    <xf numFmtId="0" fontId="0" fillId="0" borderId="10" xfId="0" applyFill="1" applyBorder="1" applyAlignment="1">
      <alignment vertical="distributed"/>
    </xf>
    <xf numFmtId="17" fontId="0" fillId="34" borderId="10" xfId="0" applyNumberFormat="1" applyFont="1" applyFill="1" applyBorder="1" applyAlignment="1" quotePrefix="1">
      <alignment vertical="center" wrapText="1"/>
    </xf>
    <xf numFmtId="0" fontId="0" fillId="0" borderId="10" xfId="0" applyNumberFormat="1" applyBorder="1" applyAlignment="1">
      <alignment wrapText="1"/>
    </xf>
    <xf numFmtId="0" fontId="0" fillId="0" borderId="10" xfId="0" applyFont="1" applyBorder="1" applyAlignment="1">
      <alignment vertical="top" wrapText="1"/>
    </xf>
    <xf numFmtId="0" fontId="0" fillId="0" borderId="10" xfId="0" applyBorder="1" applyAlignment="1">
      <alignment vertical="top" wrapText="1"/>
    </xf>
    <xf numFmtId="0" fontId="11" fillId="34" borderId="10" xfId="0" applyFont="1" applyFill="1" applyBorder="1" applyAlignment="1">
      <alignment horizontal="left" vertical="top" wrapText="1"/>
    </xf>
    <xf numFmtId="0" fontId="11" fillId="34" borderId="10" xfId="0" applyFont="1" applyFill="1" applyBorder="1" applyAlignment="1">
      <alignment vertical="top" wrapText="1"/>
    </xf>
    <xf numFmtId="0" fontId="0" fillId="0" borderId="10" xfId="0" applyFont="1" applyFill="1" applyBorder="1" applyAlignment="1">
      <alignment horizontal="justify" vertical="center"/>
    </xf>
    <xf numFmtId="0" fontId="0" fillId="0" borderId="10" xfId="0"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vertical="justify"/>
    </xf>
    <xf numFmtId="0" fontId="0" fillId="0" borderId="10" xfId="0" applyFont="1" applyFill="1" applyBorder="1" applyAlignment="1">
      <alignment horizontal="left" vertical="center" wrapText="1"/>
    </xf>
    <xf numFmtId="0" fontId="0" fillId="0" borderId="10" xfId="0" applyFont="1" applyBorder="1" applyAlignment="1">
      <alignment horizontal="justify"/>
    </xf>
    <xf numFmtId="0" fontId="0" fillId="0" borderId="0" xfId="0" applyFont="1" applyAlignment="1">
      <alignment horizontal="justify"/>
    </xf>
    <xf numFmtId="0" fontId="0" fillId="0" borderId="10" xfId="0" applyFont="1" applyBorder="1" applyAlignment="1">
      <alignment/>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justify" vertical="center" wrapText="1"/>
    </xf>
    <xf numFmtId="0" fontId="0" fillId="34" borderId="10" xfId="0" applyFont="1" applyFill="1" applyBorder="1" applyAlignment="1">
      <alignment horizontal="justify" vertical="center" wrapText="1"/>
    </xf>
    <xf numFmtId="0" fontId="0" fillId="34" borderId="10" xfId="0" applyFont="1" applyFill="1" applyBorder="1" applyAlignment="1">
      <alignment horizontal="justify" vertical="center"/>
    </xf>
    <xf numFmtId="0" fontId="0" fillId="34" borderId="10" xfId="0" applyFont="1" applyFill="1" applyBorder="1" applyAlignment="1">
      <alignment horizontal="left" vertical="center"/>
    </xf>
    <xf numFmtId="0" fontId="0" fillId="0" borderId="0" xfId="0" applyFont="1" applyAlignment="1">
      <alignment horizontal="left" vertical="center"/>
    </xf>
    <xf numFmtId="0" fontId="0" fillId="41" borderId="10" xfId="0" applyFont="1" applyFill="1" applyBorder="1" applyAlignment="1">
      <alignment/>
    </xf>
    <xf numFmtId="0" fontId="0" fillId="41" borderId="10" xfId="0" applyFill="1" applyBorder="1" applyAlignment="1">
      <alignment/>
    </xf>
    <xf numFmtId="0" fontId="0" fillId="41" borderId="10" xfId="0" applyFont="1" applyFill="1" applyBorder="1" applyAlignment="1">
      <alignment horizontal="justify" vertical="center" wrapText="1"/>
    </xf>
    <xf numFmtId="1" fontId="4" fillId="35" borderId="15" xfId="0" applyNumberFormat="1" applyFont="1" applyFill="1" applyBorder="1" applyAlignment="1">
      <alignment horizontal="center" vertical="center" wrapText="1"/>
    </xf>
    <xf numFmtId="1" fontId="4" fillId="35" borderId="17" xfId="0" applyNumberFormat="1" applyFont="1" applyFill="1" applyBorder="1" applyAlignment="1">
      <alignment horizontal="center" vertical="center" wrapText="1"/>
    </xf>
    <xf numFmtId="1" fontId="4" fillId="35"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 fillId="33" borderId="15" xfId="0" applyFont="1" applyFill="1" applyBorder="1" applyAlignment="1">
      <alignment horizontal="center" wrapText="1"/>
    </xf>
    <xf numFmtId="0" fontId="1" fillId="33" borderId="14" xfId="0" applyFont="1" applyFill="1" applyBorder="1" applyAlignment="1">
      <alignment horizontal="center" wrapText="1"/>
    </xf>
    <xf numFmtId="0" fontId="1" fillId="33" borderId="17" xfId="0" applyFont="1" applyFill="1" applyBorder="1" applyAlignment="1">
      <alignment horizontal="center" wrapText="1"/>
    </xf>
    <xf numFmtId="0" fontId="0" fillId="34" borderId="15"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0" fillId="0" borderId="15" xfId="0" applyBorder="1" applyAlignment="1">
      <alignment vertical="distributed"/>
    </xf>
    <xf numFmtId="0" fontId="0" fillId="0" borderId="17" xfId="0" applyBorder="1" applyAlignment="1">
      <alignment vertical="distributed"/>
    </xf>
    <xf numFmtId="0" fontId="0" fillId="0" borderId="14" xfId="0" applyBorder="1" applyAlignment="1">
      <alignment vertical="distributed"/>
    </xf>
    <xf numFmtId="0" fontId="0" fillId="0" borderId="15" xfId="0" applyFont="1"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horizontal="left"/>
    </xf>
    <xf numFmtId="0" fontId="0" fillId="0" borderId="17" xfId="0" applyBorder="1" applyAlignment="1">
      <alignment horizontal="left"/>
    </xf>
    <xf numFmtId="0" fontId="0" fillId="0" borderId="14" xfId="0"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0</xdr:row>
      <xdr:rowOff>0</xdr:rowOff>
    </xdr:from>
    <xdr:to>
      <xdr:col>15</xdr:col>
      <xdr:colOff>714375</xdr:colOff>
      <xdr:row>4</xdr:row>
      <xdr:rowOff>38100</xdr:rowOff>
    </xdr:to>
    <xdr:pic>
      <xdr:nvPicPr>
        <xdr:cNvPr id="1" name="Picture 1" descr="egi"/>
        <xdr:cNvPicPr preferRelativeResize="1">
          <a:picLocks noChangeAspect="1"/>
        </xdr:cNvPicPr>
      </xdr:nvPicPr>
      <xdr:blipFill>
        <a:blip r:embed="rId1"/>
        <a:stretch>
          <a:fillRect/>
        </a:stretch>
      </xdr:blipFill>
      <xdr:spPr>
        <a:xfrm>
          <a:off x="5181600" y="0"/>
          <a:ext cx="1362075" cy="1171575"/>
        </a:xfrm>
        <a:prstGeom prst="rect">
          <a:avLst/>
        </a:prstGeom>
        <a:noFill/>
        <a:ln w="9525" cmpd="sng">
          <a:noFill/>
        </a:ln>
      </xdr:spPr>
    </xdr:pic>
    <xdr:clientData/>
  </xdr:twoCellAnchor>
  <xdr:oneCellAnchor>
    <xdr:from>
      <xdr:col>22</xdr:col>
      <xdr:colOff>28575</xdr:colOff>
      <xdr:row>120</xdr:row>
      <xdr:rowOff>104775</xdr:rowOff>
    </xdr:from>
    <xdr:ext cx="95250" cy="266700"/>
    <xdr:sp fLocksText="0">
      <xdr:nvSpPr>
        <xdr:cNvPr id="2" name="Text Box 5"/>
        <xdr:cNvSpPr txBox="1">
          <a:spLocks noChangeArrowheads="1"/>
        </xdr:cNvSpPr>
      </xdr:nvSpPr>
      <xdr:spPr>
        <a:xfrm>
          <a:off x="8267700" y="59531250"/>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28575</xdr:colOff>
      <xdr:row>105</xdr:row>
      <xdr:rowOff>76200</xdr:rowOff>
    </xdr:from>
    <xdr:ext cx="95250" cy="200025"/>
    <xdr:sp fLocksText="0">
      <xdr:nvSpPr>
        <xdr:cNvPr id="3" name="Text Box 16"/>
        <xdr:cNvSpPr txBox="1">
          <a:spLocks noChangeArrowheads="1"/>
        </xdr:cNvSpPr>
      </xdr:nvSpPr>
      <xdr:spPr>
        <a:xfrm>
          <a:off x="17554575" y="48348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28575</xdr:colOff>
      <xdr:row>105</xdr:row>
      <xdr:rowOff>76200</xdr:rowOff>
    </xdr:from>
    <xdr:ext cx="95250" cy="200025"/>
    <xdr:sp fLocksText="0">
      <xdr:nvSpPr>
        <xdr:cNvPr id="4" name="Text Box 51"/>
        <xdr:cNvSpPr txBox="1">
          <a:spLocks noChangeArrowheads="1"/>
        </xdr:cNvSpPr>
      </xdr:nvSpPr>
      <xdr:spPr>
        <a:xfrm>
          <a:off x="19935825" y="48348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22</xdr:col>
      <xdr:colOff>28575</xdr:colOff>
      <xdr:row>121</xdr:row>
      <xdr:rowOff>76200</xdr:rowOff>
    </xdr:from>
    <xdr:ext cx="95250" cy="219075"/>
    <xdr:sp fLocksText="0">
      <xdr:nvSpPr>
        <xdr:cNvPr id="5" name="Text Box 5"/>
        <xdr:cNvSpPr txBox="1">
          <a:spLocks noChangeArrowheads="1"/>
        </xdr:cNvSpPr>
      </xdr:nvSpPr>
      <xdr:spPr>
        <a:xfrm>
          <a:off x="8267700" y="601503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28575</xdr:colOff>
      <xdr:row>106</xdr:row>
      <xdr:rowOff>76200</xdr:rowOff>
    </xdr:from>
    <xdr:ext cx="95250" cy="200025"/>
    <xdr:sp fLocksText="0">
      <xdr:nvSpPr>
        <xdr:cNvPr id="6" name="Text Box 16"/>
        <xdr:cNvSpPr txBox="1">
          <a:spLocks noChangeArrowheads="1"/>
        </xdr:cNvSpPr>
      </xdr:nvSpPr>
      <xdr:spPr>
        <a:xfrm>
          <a:off x="17554575" y="48510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28575</xdr:colOff>
      <xdr:row>106</xdr:row>
      <xdr:rowOff>76200</xdr:rowOff>
    </xdr:from>
    <xdr:ext cx="95250" cy="200025"/>
    <xdr:sp fLocksText="0">
      <xdr:nvSpPr>
        <xdr:cNvPr id="7" name="Text Box 51"/>
        <xdr:cNvSpPr txBox="1">
          <a:spLocks noChangeArrowheads="1"/>
        </xdr:cNvSpPr>
      </xdr:nvSpPr>
      <xdr:spPr>
        <a:xfrm>
          <a:off x="19935825" y="48510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38100</xdr:colOff>
      <xdr:row>105</xdr:row>
      <xdr:rowOff>76200</xdr:rowOff>
    </xdr:from>
    <xdr:ext cx="104775" cy="200025"/>
    <xdr:sp fLocksText="0">
      <xdr:nvSpPr>
        <xdr:cNvPr id="8" name="Text Box 16"/>
        <xdr:cNvSpPr txBox="1">
          <a:spLocks noChangeArrowheads="1"/>
        </xdr:cNvSpPr>
      </xdr:nvSpPr>
      <xdr:spPr>
        <a:xfrm>
          <a:off x="17564100" y="483489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38100</xdr:colOff>
      <xdr:row>105</xdr:row>
      <xdr:rowOff>76200</xdr:rowOff>
    </xdr:from>
    <xdr:ext cx="104775" cy="200025"/>
    <xdr:sp fLocksText="0">
      <xdr:nvSpPr>
        <xdr:cNvPr id="9" name="Text Box 51"/>
        <xdr:cNvSpPr txBox="1">
          <a:spLocks noChangeArrowheads="1"/>
        </xdr:cNvSpPr>
      </xdr:nvSpPr>
      <xdr:spPr>
        <a:xfrm>
          <a:off x="19945350" y="483489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22</xdr:col>
      <xdr:colOff>38100</xdr:colOff>
      <xdr:row>121</xdr:row>
      <xdr:rowOff>76200</xdr:rowOff>
    </xdr:from>
    <xdr:ext cx="104775" cy="219075"/>
    <xdr:sp fLocksText="0">
      <xdr:nvSpPr>
        <xdr:cNvPr id="10" name="Text Box 5"/>
        <xdr:cNvSpPr txBox="1">
          <a:spLocks noChangeArrowheads="1"/>
        </xdr:cNvSpPr>
      </xdr:nvSpPr>
      <xdr:spPr>
        <a:xfrm>
          <a:off x="8277225" y="601503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50"/>
  <sheetViews>
    <sheetView tabSelected="1" view="pageBreakPreview" zoomScale="75" zoomScaleSheetLayoutView="75" zoomScalePageLayoutView="0" workbookViewId="0" topLeftCell="A6">
      <pane ySplit="660" topLeftCell="A1" activePane="bottomLeft" state="split"/>
      <selection pane="topLeft" activeCell="A6" sqref="A6"/>
      <selection pane="bottomLeft" activeCell="U69" sqref="U69"/>
    </sheetView>
  </sheetViews>
  <sheetFormatPr defaultColWidth="11.421875" defaultRowHeight="12.75"/>
  <cols>
    <col min="1" max="1" width="5.140625" style="8" customWidth="1"/>
    <col min="2" max="2" width="61.00390625" style="58" customWidth="1"/>
    <col min="3" max="3" width="13.8515625" style="0" customWidth="1"/>
    <col min="4" max="4" width="7.421875" style="1" customWidth="1"/>
    <col min="5" max="7" width="7.7109375" style="0" hidden="1" customWidth="1"/>
    <col min="8" max="8" width="10.140625" style="9" hidden="1" customWidth="1"/>
    <col min="9" max="11" width="7.7109375" style="0" hidden="1" customWidth="1"/>
    <col min="12" max="12" width="10.7109375" style="10" hidden="1" customWidth="1"/>
    <col min="13" max="15" width="7.7109375" style="0" hidden="1" customWidth="1"/>
    <col min="16" max="16" width="12.8515625" style="10" bestFit="1" customWidth="1"/>
    <col min="17" max="19" width="7.7109375" style="0" hidden="1" customWidth="1"/>
    <col min="20" max="20" width="7.7109375" style="10" hidden="1" customWidth="1"/>
    <col min="21" max="21" width="12.421875" style="10" customWidth="1"/>
    <col min="22" max="22" width="10.8515625" style="0" customWidth="1"/>
    <col min="23" max="23" width="33.421875" style="0" customWidth="1"/>
    <col min="24" max="24" width="44.28125" style="0" bestFit="1" customWidth="1"/>
    <col min="25" max="25" width="34.00390625" style="0" bestFit="1" customWidth="1"/>
    <col min="26" max="26" width="27.57421875" style="0" customWidth="1"/>
    <col min="27" max="28" width="35.7109375" style="0" bestFit="1" customWidth="1"/>
  </cols>
  <sheetData>
    <row r="1" spans="1:34" ht="12.75">
      <c r="A1" s="13"/>
      <c r="B1" s="48" t="s">
        <v>151</v>
      </c>
      <c r="C1" s="14"/>
      <c r="D1" s="15"/>
      <c r="H1" s="1"/>
      <c r="L1"/>
      <c r="P1"/>
      <c r="T1"/>
      <c r="U1"/>
      <c r="AB1" s="16"/>
      <c r="AD1" s="17"/>
      <c r="AE1" s="17"/>
      <c r="AF1" s="17"/>
      <c r="AG1" s="17"/>
      <c r="AH1" s="17"/>
    </row>
    <row r="2" spans="1:34" ht="12.75">
      <c r="A2" s="18"/>
      <c r="B2" s="49" t="s">
        <v>152</v>
      </c>
      <c r="C2" s="19"/>
      <c r="D2" s="15"/>
      <c r="H2" s="1"/>
      <c r="L2"/>
      <c r="P2"/>
      <c r="T2"/>
      <c r="U2"/>
      <c r="AB2" s="16"/>
      <c r="AD2" s="17"/>
      <c r="AE2" s="17"/>
      <c r="AF2" s="17"/>
      <c r="AG2" s="17"/>
      <c r="AH2" s="17"/>
    </row>
    <row r="3" spans="1:34" ht="12.75">
      <c r="A3" s="20"/>
      <c r="B3" s="50" t="s">
        <v>153</v>
      </c>
      <c r="C3" s="19"/>
      <c r="D3" s="15"/>
      <c r="H3" s="1"/>
      <c r="L3"/>
      <c r="P3"/>
      <c r="T3"/>
      <c r="U3"/>
      <c r="AB3" s="16"/>
      <c r="AD3" s="17"/>
      <c r="AE3" s="17"/>
      <c r="AF3" s="17"/>
      <c r="AG3" s="17"/>
      <c r="AH3" s="17"/>
    </row>
    <row r="4" spans="1:34" ht="51" customHeight="1">
      <c r="A4" s="21"/>
      <c r="B4" s="51" t="s">
        <v>154</v>
      </c>
      <c r="C4" s="35"/>
      <c r="D4" s="35"/>
      <c r="H4" s="1"/>
      <c r="L4"/>
      <c r="P4"/>
      <c r="T4"/>
      <c r="U4"/>
      <c r="AB4" s="16"/>
      <c r="AD4" s="17"/>
      <c r="AE4" s="17"/>
      <c r="AF4" s="17"/>
      <c r="AG4" s="17"/>
      <c r="AH4" s="17"/>
    </row>
    <row r="5" spans="1:8" s="6" customFormat="1" ht="12.75">
      <c r="A5" s="11"/>
      <c r="B5" s="52"/>
      <c r="H5" s="12"/>
    </row>
    <row r="6" spans="1:28" ht="41.25" customHeight="1">
      <c r="A6" s="37" t="s">
        <v>163</v>
      </c>
      <c r="B6" s="53" t="s">
        <v>161</v>
      </c>
      <c r="C6" s="22" t="s">
        <v>0</v>
      </c>
      <c r="D6" s="22" t="s">
        <v>1</v>
      </c>
      <c r="E6" s="22" t="s">
        <v>2</v>
      </c>
      <c r="F6" s="22" t="s">
        <v>3</v>
      </c>
      <c r="G6" s="22" t="s">
        <v>4</v>
      </c>
      <c r="H6" s="34" t="s">
        <v>162</v>
      </c>
      <c r="I6" s="34" t="s">
        <v>5</v>
      </c>
      <c r="J6" s="34" t="s">
        <v>6</v>
      </c>
      <c r="K6" s="34" t="s">
        <v>7</v>
      </c>
      <c r="L6" s="34" t="s">
        <v>8</v>
      </c>
      <c r="M6" s="34" t="s">
        <v>9</v>
      </c>
      <c r="N6" s="34" t="s">
        <v>10</v>
      </c>
      <c r="O6" s="34" t="s">
        <v>11</v>
      </c>
      <c r="P6" s="34" t="s">
        <v>184</v>
      </c>
      <c r="Q6" s="34" t="s">
        <v>12</v>
      </c>
      <c r="R6" s="34" t="s">
        <v>13</v>
      </c>
      <c r="S6" s="34" t="s">
        <v>14</v>
      </c>
      <c r="T6" s="34" t="s">
        <v>15</v>
      </c>
      <c r="U6" s="34" t="s">
        <v>185</v>
      </c>
      <c r="V6" s="36" t="s">
        <v>155</v>
      </c>
      <c r="W6" s="23" t="s">
        <v>156</v>
      </c>
      <c r="X6" s="24" t="s">
        <v>157</v>
      </c>
      <c r="Y6" s="25" t="s">
        <v>158</v>
      </c>
      <c r="Z6" s="26" t="s">
        <v>159</v>
      </c>
      <c r="AA6" s="25" t="s">
        <v>160</v>
      </c>
      <c r="AB6" s="25" t="s">
        <v>174</v>
      </c>
    </row>
    <row r="7" spans="1:28" s="4" customFormat="1" ht="15.75" customHeight="1">
      <c r="A7" s="32"/>
      <c r="B7" s="54" t="s">
        <v>147</v>
      </c>
      <c r="C7" s="69"/>
      <c r="D7" s="69">
        <f>+H7+L7+P7+T7</f>
        <v>1</v>
      </c>
      <c r="E7" s="69">
        <f>+E8</f>
        <v>0</v>
      </c>
      <c r="F7" s="69">
        <f>+F8</f>
        <v>1</v>
      </c>
      <c r="G7" s="69">
        <f>+G8</f>
        <v>0</v>
      </c>
      <c r="H7" s="69">
        <f>SUM(E7:G7)</f>
        <v>1</v>
      </c>
      <c r="I7" s="69">
        <f>+I8</f>
        <v>0</v>
      </c>
      <c r="J7" s="69">
        <f>+J8</f>
        <v>0</v>
      </c>
      <c r="K7" s="69">
        <f>+K8</f>
        <v>0</v>
      </c>
      <c r="L7" s="69">
        <f>SUM(I7:K7)</f>
        <v>0</v>
      </c>
      <c r="M7" s="69">
        <f aca="true" t="shared" si="0" ref="M7:U7">SUM(J7:L7)</f>
        <v>0</v>
      </c>
      <c r="N7" s="69">
        <f t="shared" si="0"/>
        <v>0</v>
      </c>
      <c r="O7" s="69">
        <f t="shared" si="0"/>
        <v>0</v>
      </c>
      <c r="P7" s="69">
        <f t="shared" si="0"/>
        <v>0</v>
      </c>
      <c r="Q7" s="69">
        <f t="shared" si="0"/>
        <v>0</v>
      </c>
      <c r="R7" s="69">
        <f t="shared" si="0"/>
        <v>0</v>
      </c>
      <c r="S7" s="69">
        <f t="shared" si="0"/>
        <v>0</v>
      </c>
      <c r="T7" s="69">
        <f t="shared" si="0"/>
        <v>0</v>
      </c>
      <c r="U7" s="69">
        <f t="shared" si="0"/>
        <v>0</v>
      </c>
      <c r="V7" s="70"/>
      <c r="W7" s="28"/>
      <c r="X7" s="28"/>
      <c r="Y7" s="28"/>
      <c r="Z7" s="28"/>
      <c r="AA7" s="28"/>
      <c r="AB7" s="28"/>
    </row>
    <row r="8" spans="1:28" ht="30" customHeight="1">
      <c r="A8" s="27">
        <v>1</v>
      </c>
      <c r="B8" s="47" t="s">
        <v>16</v>
      </c>
      <c r="C8" s="38" t="s">
        <v>17</v>
      </c>
      <c r="D8" s="38">
        <f>+H8+L8+P8+T8</f>
        <v>2</v>
      </c>
      <c r="E8" s="38"/>
      <c r="F8" s="38">
        <v>1</v>
      </c>
      <c r="G8" s="38"/>
      <c r="H8" s="38">
        <f>SUM(E8:G8)</f>
        <v>1</v>
      </c>
      <c r="I8" s="38"/>
      <c r="J8" s="38"/>
      <c r="K8" s="38"/>
      <c r="L8" s="38">
        <f>SUM(I8:K8)</f>
        <v>0</v>
      </c>
      <c r="M8" s="38"/>
      <c r="N8" s="38">
        <v>1</v>
      </c>
      <c r="O8" s="38"/>
      <c r="P8" s="38">
        <f>SUM(M8:O8)</f>
        <v>1</v>
      </c>
      <c r="Q8" s="38"/>
      <c r="R8" s="38"/>
      <c r="S8" s="38"/>
      <c r="T8" s="38">
        <f>SUM(Q8:S8)</f>
        <v>0</v>
      </c>
      <c r="U8" s="38">
        <v>1</v>
      </c>
      <c r="V8" s="70">
        <f aca="true" t="shared" si="1" ref="V8:V66">+U8/P8*100</f>
        <v>100</v>
      </c>
      <c r="W8" s="62" t="s">
        <v>190</v>
      </c>
      <c r="X8" s="62" t="s">
        <v>191</v>
      </c>
      <c r="Y8" s="62" t="s">
        <v>192</v>
      </c>
      <c r="Z8" s="62" t="s">
        <v>171</v>
      </c>
      <c r="AA8" s="62" t="s">
        <v>183</v>
      </c>
      <c r="AB8" s="60" t="s">
        <v>183</v>
      </c>
    </row>
    <row r="9" spans="1:28" s="4" customFormat="1" ht="15.75" customHeight="1">
      <c r="A9" s="33"/>
      <c r="B9" s="54" t="s">
        <v>148</v>
      </c>
      <c r="C9" s="5"/>
      <c r="D9" s="69">
        <f>+H9+L9+P9+T9</f>
        <v>28</v>
      </c>
      <c r="E9" s="71">
        <f>SUM(E10:E11)</f>
        <v>1</v>
      </c>
      <c r="F9" s="71">
        <f>SUM(F10:F11)</f>
        <v>5</v>
      </c>
      <c r="G9" s="71">
        <f>SUM(G10:G11)</f>
        <v>3</v>
      </c>
      <c r="H9" s="69">
        <f>SUM(H10:H11)</f>
        <v>9</v>
      </c>
      <c r="I9" s="71">
        <f>SUM(I10:I11)</f>
        <v>3</v>
      </c>
      <c r="J9" s="71">
        <f aca="true" t="shared" si="2" ref="J9:S9">SUM(J10:J11)</f>
        <v>3</v>
      </c>
      <c r="K9" s="71">
        <f t="shared" si="2"/>
        <v>2</v>
      </c>
      <c r="L9" s="69">
        <f>SUM(I9:K9)</f>
        <v>8</v>
      </c>
      <c r="M9" s="71">
        <f t="shared" si="2"/>
        <v>0</v>
      </c>
      <c r="N9" s="71">
        <f t="shared" si="2"/>
        <v>3</v>
      </c>
      <c r="O9" s="71">
        <f t="shared" si="2"/>
        <v>3</v>
      </c>
      <c r="P9" s="69">
        <f>SUM(M9:O9)</f>
        <v>6</v>
      </c>
      <c r="Q9" s="71">
        <f t="shared" si="2"/>
        <v>3</v>
      </c>
      <c r="R9" s="71">
        <f t="shared" si="2"/>
        <v>1</v>
      </c>
      <c r="S9" s="71">
        <f t="shared" si="2"/>
        <v>1</v>
      </c>
      <c r="T9" s="69">
        <f>SUM(Q9:S9)</f>
        <v>5</v>
      </c>
      <c r="U9" s="69">
        <f>SUM(U10:U11)</f>
        <v>7</v>
      </c>
      <c r="V9" s="70">
        <f t="shared" si="1"/>
        <v>116.66666666666667</v>
      </c>
      <c r="W9" s="56"/>
      <c r="X9" s="56"/>
      <c r="Y9" s="56"/>
      <c r="Z9" s="56"/>
      <c r="AA9" s="56"/>
      <c r="AB9" s="56"/>
    </row>
    <row r="10" spans="1:28" ht="76.5">
      <c r="A10" s="27">
        <v>2</v>
      </c>
      <c r="B10" s="47" t="s">
        <v>18</v>
      </c>
      <c r="C10" s="38" t="s">
        <v>19</v>
      </c>
      <c r="D10" s="38">
        <f>+H10+L10+P10+T10</f>
        <v>17</v>
      </c>
      <c r="E10" s="38"/>
      <c r="F10" s="38">
        <v>4</v>
      </c>
      <c r="G10" s="38">
        <v>2</v>
      </c>
      <c r="H10" s="72">
        <f>SUM(E10:G10)</f>
        <v>6</v>
      </c>
      <c r="I10" s="38">
        <v>2</v>
      </c>
      <c r="J10" s="38">
        <v>2</v>
      </c>
      <c r="K10" s="38">
        <v>1</v>
      </c>
      <c r="L10" s="38">
        <f>SUM(I10:K10)</f>
        <v>5</v>
      </c>
      <c r="M10" s="38"/>
      <c r="N10" s="38">
        <v>2</v>
      </c>
      <c r="O10" s="38">
        <v>2</v>
      </c>
      <c r="P10" s="38">
        <f>SUM(M10:O10)</f>
        <v>4</v>
      </c>
      <c r="Q10" s="38">
        <v>2</v>
      </c>
      <c r="R10" s="38"/>
      <c r="S10" s="38"/>
      <c r="T10" s="38">
        <f>SUM(Q10:S10)</f>
        <v>2</v>
      </c>
      <c r="U10" s="38">
        <v>4</v>
      </c>
      <c r="V10" s="70">
        <f t="shared" si="1"/>
        <v>100</v>
      </c>
      <c r="W10" s="103" t="s">
        <v>261</v>
      </c>
      <c r="X10" s="104" t="s">
        <v>262</v>
      </c>
      <c r="Y10" s="98" t="s">
        <v>263</v>
      </c>
      <c r="Z10" s="105" t="s">
        <v>264</v>
      </c>
      <c r="AA10" s="105" t="s">
        <v>264</v>
      </c>
      <c r="AB10" s="105" t="s">
        <v>264</v>
      </c>
    </row>
    <row r="11" spans="1:28" ht="127.5">
      <c r="A11" s="27">
        <v>3</v>
      </c>
      <c r="B11" s="47" t="s">
        <v>20</v>
      </c>
      <c r="C11" s="38" t="s">
        <v>19</v>
      </c>
      <c r="D11" s="38">
        <f>+H11+L11+P11+T11</f>
        <v>11</v>
      </c>
      <c r="E11" s="38">
        <v>1</v>
      </c>
      <c r="F11" s="38">
        <v>1</v>
      </c>
      <c r="G11" s="38">
        <v>1</v>
      </c>
      <c r="H11" s="72">
        <f>SUM(E11:G11)</f>
        <v>3</v>
      </c>
      <c r="I11" s="38">
        <v>1</v>
      </c>
      <c r="J11" s="38">
        <v>1</v>
      </c>
      <c r="K11" s="38">
        <v>1</v>
      </c>
      <c r="L11" s="38">
        <f aca="true" t="shared" si="3" ref="L11:L88">SUM(I11:K11)</f>
        <v>3</v>
      </c>
      <c r="M11" s="38"/>
      <c r="N11" s="38">
        <v>1</v>
      </c>
      <c r="O11" s="38">
        <v>1</v>
      </c>
      <c r="P11" s="38">
        <f aca="true" t="shared" si="4" ref="P11:P88">SUM(M11:O11)</f>
        <v>2</v>
      </c>
      <c r="Q11" s="38">
        <v>1</v>
      </c>
      <c r="R11" s="38">
        <v>1</v>
      </c>
      <c r="S11" s="38">
        <v>1</v>
      </c>
      <c r="T11" s="38">
        <f aca="true" t="shared" si="5" ref="T11:T88">SUM(Q11:S11)</f>
        <v>3</v>
      </c>
      <c r="U11" s="38">
        <v>3</v>
      </c>
      <c r="V11" s="70">
        <f t="shared" si="1"/>
        <v>150</v>
      </c>
      <c r="W11" s="106" t="s">
        <v>265</v>
      </c>
      <c r="X11" s="107" t="s">
        <v>266</v>
      </c>
      <c r="Y11" s="98" t="s">
        <v>267</v>
      </c>
      <c r="Z11" s="105" t="s">
        <v>264</v>
      </c>
      <c r="AA11" s="105" t="s">
        <v>268</v>
      </c>
      <c r="AB11" s="105" t="s">
        <v>269</v>
      </c>
    </row>
    <row r="12" spans="1:28" s="4" customFormat="1" ht="12.75">
      <c r="A12" s="32"/>
      <c r="B12" s="54" t="s">
        <v>21</v>
      </c>
      <c r="C12" s="69"/>
      <c r="D12" s="69">
        <f aca="true" t="shared" si="6" ref="D12:D89">+H12+L12+P12+T12</f>
        <v>152</v>
      </c>
      <c r="E12" s="69">
        <f aca="true" t="shared" si="7" ref="E12:L12">SUM(E13:E29)</f>
        <v>8</v>
      </c>
      <c r="F12" s="69">
        <f t="shared" si="7"/>
        <v>15</v>
      </c>
      <c r="G12" s="69">
        <f t="shared" si="7"/>
        <v>13</v>
      </c>
      <c r="H12" s="69">
        <f t="shared" si="7"/>
        <v>36</v>
      </c>
      <c r="I12" s="69">
        <f t="shared" si="7"/>
        <v>24</v>
      </c>
      <c r="J12" s="69">
        <f t="shared" si="7"/>
        <v>18</v>
      </c>
      <c r="K12" s="69">
        <f t="shared" si="7"/>
        <v>12</v>
      </c>
      <c r="L12" s="69">
        <f t="shared" si="7"/>
        <v>54</v>
      </c>
      <c r="M12" s="69">
        <f aca="true" t="shared" si="8" ref="M12:U12">SUM(M13:M29)</f>
        <v>3</v>
      </c>
      <c r="N12" s="69">
        <f t="shared" si="8"/>
        <v>7</v>
      </c>
      <c r="O12" s="69">
        <f t="shared" si="8"/>
        <v>16</v>
      </c>
      <c r="P12" s="69">
        <f t="shared" si="8"/>
        <v>26</v>
      </c>
      <c r="Q12" s="69">
        <f t="shared" si="8"/>
        <v>16</v>
      </c>
      <c r="R12" s="69">
        <f t="shared" si="8"/>
        <v>11</v>
      </c>
      <c r="S12" s="69">
        <f t="shared" si="8"/>
        <v>9</v>
      </c>
      <c r="T12" s="69">
        <f t="shared" si="8"/>
        <v>36</v>
      </c>
      <c r="U12" s="69">
        <f t="shared" si="8"/>
        <v>22</v>
      </c>
      <c r="V12" s="70">
        <f t="shared" si="1"/>
        <v>84.61538461538461</v>
      </c>
      <c r="W12" s="56"/>
      <c r="X12" s="56"/>
      <c r="Y12" s="56"/>
      <c r="Z12" s="56"/>
      <c r="AA12" s="56"/>
      <c r="AB12" s="56"/>
    </row>
    <row r="13" spans="1:28" ht="12.75">
      <c r="A13" s="27">
        <v>4</v>
      </c>
      <c r="B13" s="47" t="s">
        <v>22</v>
      </c>
      <c r="C13" s="38" t="s">
        <v>23</v>
      </c>
      <c r="D13" s="38">
        <f t="shared" si="6"/>
        <v>12</v>
      </c>
      <c r="E13" s="38">
        <v>1</v>
      </c>
      <c r="F13" s="38">
        <v>1</v>
      </c>
      <c r="G13" s="38">
        <v>1</v>
      </c>
      <c r="H13" s="38">
        <f>SUM(E13:G13)</f>
        <v>3</v>
      </c>
      <c r="I13" s="38">
        <v>1</v>
      </c>
      <c r="J13" s="38">
        <v>1</v>
      </c>
      <c r="K13" s="38">
        <v>1</v>
      </c>
      <c r="L13" s="38">
        <f t="shared" si="3"/>
        <v>3</v>
      </c>
      <c r="M13" s="38">
        <v>1</v>
      </c>
      <c r="N13" s="38">
        <v>1</v>
      </c>
      <c r="O13" s="38">
        <v>1</v>
      </c>
      <c r="P13" s="38">
        <f t="shared" si="4"/>
        <v>3</v>
      </c>
      <c r="Q13" s="38">
        <v>1</v>
      </c>
      <c r="R13" s="38">
        <v>1</v>
      </c>
      <c r="S13" s="38">
        <v>1</v>
      </c>
      <c r="T13" s="38">
        <f t="shared" si="5"/>
        <v>3</v>
      </c>
      <c r="U13" s="88">
        <v>3</v>
      </c>
      <c r="V13" s="70">
        <f t="shared" si="1"/>
        <v>100</v>
      </c>
      <c r="W13" s="133"/>
      <c r="X13" s="125" t="s">
        <v>395</v>
      </c>
      <c r="Y13" s="133"/>
      <c r="Z13" s="134"/>
      <c r="AA13" s="134"/>
      <c r="AB13" s="134"/>
    </row>
    <row r="14" spans="1:28" ht="12.75">
      <c r="A14" s="27">
        <v>5</v>
      </c>
      <c r="B14" s="47" t="s">
        <v>24</v>
      </c>
      <c r="C14" s="38" t="s">
        <v>25</v>
      </c>
      <c r="D14" s="38">
        <f t="shared" si="6"/>
        <v>2</v>
      </c>
      <c r="E14" s="38"/>
      <c r="F14" s="38"/>
      <c r="G14" s="38"/>
      <c r="H14" s="38">
        <f aca="true" t="shared" si="9" ref="H14:H90">SUM(E14:G14)</f>
        <v>0</v>
      </c>
      <c r="I14" s="38"/>
      <c r="J14" s="38">
        <v>1</v>
      </c>
      <c r="K14" s="38"/>
      <c r="L14" s="38">
        <f t="shared" si="3"/>
        <v>1</v>
      </c>
      <c r="M14" s="38"/>
      <c r="N14" s="38"/>
      <c r="O14" s="38"/>
      <c r="P14" s="38">
        <f t="shared" si="4"/>
        <v>0</v>
      </c>
      <c r="Q14" s="38"/>
      <c r="R14" s="38">
        <v>1</v>
      </c>
      <c r="S14" s="38"/>
      <c r="T14" s="38">
        <f t="shared" si="5"/>
        <v>1</v>
      </c>
      <c r="U14" s="88">
        <v>0</v>
      </c>
      <c r="V14" s="70"/>
      <c r="W14" s="125"/>
      <c r="X14" s="125"/>
      <c r="Y14" s="125"/>
      <c r="Z14" s="82"/>
      <c r="AA14" s="82"/>
      <c r="AB14" s="40"/>
    </row>
    <row r="15" spans="1:28" ht="25.5">
      <c r="A15" s="27">
        <v>6</v>
      </c>
      <c r="B15" s="47" t="s">
        <v>26</v>
      </c>
      <c r="C15" s="38" t="s">
        <v>27</v>
      </c>
      <c r="D15" s="38">
        <f t="shared" si="6"/>
        <v>6</v>
      </c>
      <c r="E15" s="38"/>
      <c r="F15" s="38">
        <v>2</v>
      </c>
      <c r="G15" s="38">
        <v>1</v>
      </c>
      <c r="H15" s="38">
        <f t="shared" si="9"/>
        <v>3</v>
      </c>
      <c r="I15" s="38">
        <v>1</v>
      </c>
      <c r="J15" s="38"/>
      <c r="K15" s="38"/>
      <c r="L15" s="38">
        <f t="shared" si="3"/>
        <v>1</v>
      </c>
      <c r="M15" s="38"/>
      <c r="N15" s="38"/>
      <c r="O15" s="38">
        <v>1</v>
      </c>
      <c r="P15" s="38">
        <f t="shared" si="4"/>
        <v>1</v>
      </c>
      <c r="Q15" s="38">
        <v>1</v>
      </c>
      <c r="R15" s="38"/>
      <c r="S15" s="38"/>
      <c r="T15" s="38">
        <f t="shared" si="5"/>
        <v>1</v>
      </c>
      <c r="U15" s="88">
        <v>1</v>
      </c>
      <c r="V15" s="70">
        <f t="shared" si="1"/>
        <v>100</v>
      </c>
      <c r="W15" s="40" t="s">
        <v>415</v>
      </c>
      <c r="X15" s="127" t="s">
        <v>396</v>
      </c>
      <c r="Y15" s="133"/>
      <c r="Z15" s="134"/>
      <c r="AA15" s="134"/>
      <c r="AB15" s="134"/>
    </row>
    <row r="16" spans="1:28" ht="25.5">
      <c r="A16" s="27">
        <v>7</v>
      </c>
      <c r="B16" s="47" t="s">
        <v>28</v>
      </c>
      <c r="C16" s="38" t="s">
        <v>29</v>
      </c>
      <c r="D16" s="38">
        <f t="shared" si="6"/>
        <v>8</v>
      </c>
      <c r="E16" s="38"/>
      <c r="F16" s="38"/>
      <c r="G16" s="38"/>
      <c r="H16" s="38">
        <f t="shared" si="9"/>
        <v>0</v>
      </c>
      <c r="I16" s="38">
        <v>4</v>
      </c>
      <c r="J16" s="38">
        <v>4</v>
      </c>
      <c r="K16" s="38"/>
      <c r="L16" s="38">
        <f t="shared" si="3"/>
        <v>8</v>
      </c>
      <c r="M16" s="38"/>
      <c r="N16" s="38"/>
      <c r="O16" s="38"/>
      <c r="P16" s="38">
        <f t="shared" si="4"/>
        <v>0</v>
      </c>
      <c r="Q16" s="38"/>
      <c r="R16" s="38"/>
      <c r="S16" s="38"/>
      <c r="T16" s="38">
        <f t="shared" si="5"/>
        <v>0</v>
      </c>
      <c r="U16" s="88">
        <v>0</v>
      </c>
      <c r="V16" s="70"/>
      <c r="W16" s="126"/>
      <c r="X16" s="127"/>
      <c r="Y16" s="125"/>
      <c r="Z16" s="82"/>
      <c r="AA16" s="82"/>
      <c r="AB16" s="82"/>
    </row>
    <row r="17" spans="1:28" ht="12.75">
      <c r="A17" s="27">
        <v>8</v>
      </c>
      <c r="B17" s="135" t="s">
        <v>30</v>
      </c>
      <c r="C17" s="38" t="s">
        <v>19</v>
      </c>
      <c r="D17" s="38">
        <f t="shared" si="6"/>
        <v>2</v>
      </c>
      <c r="E17" s="38">
        <v>1</v>
      </c>
      <c r="F17" s="38"/>
      <c r="G17" s="38"/>
      <c r="H17" s="38">
        <f t="shared" si="9"/>
        <v>1</v>
      </c>
      <c r="I17" s="38"/>
      <c r="J17" s="38"/>
      <c r="K17" s="38"/>
      <c r="L17" s="38">
        <f t="shared" si="3"/>
        <v>0</v>
      </c>
      <c r="M17" s="38"/>
      <c r="N17" s="38">
        <v>1</v>
      </c>
      <c r="O17" s="38"/>
      <c r="P17" s="38">
        <f t="shared" si="4"/>
        <v>1</v>
      </c>
      <c r="Q17" s="38"/>
      <c r="R17" s="38"/>
      <c r="S17" s="38"/>
      <c r="T17" s="38">
        <f t="shared" si="5"/>
        <v>0</v>
      </c>
      <c r="U17" s="88">
        <v>1</v>
      </c>
      <c r="V17" s="70">
        <f t="shared" si="1"/>
        <v>100</v>
      </c>
      <c r="W17" s="128" t="s">
        <v>397</v>
      </c>
      <c r="X17" s="127" t="s">
        <v>19</v>
      </c>
      <c r="Y17" s="133"/>
      <c r="Z17" s="134"/>
      <c r="AA17" s="134"/>
      <c r="AB17" s="134"/>
    </row>
    <row r="18" spans="1:28" ht="25.5">
      <c r="A18" s="27">
        <v>9</v>
      </c>
      <c r="B18" s="47" t="s">
        <v>31</v>
      </c>
      <c r="C18" s="38" t="s">
        <v>32</v>
      </c>
      <c r="D18" s="38">
        <f t="shared" si="6"/>
        <v>8</v>
      </c>
      <c r="E18" s="38"/>
      <c r="F18" s="38">
        <v>1</v>
      </c>
      <c r="G18" s="38">
        <v>1</v>
      </c>
      <c r="H18" s="38">
        <f t="shared" si="9"/>
        <v>2</v>
      </c>
      <c r="I18" s="38">
        <v>1</v>
      </c>
      <c r="J18" s="38">
        <v>1</v>
      </c>
      <c r="K18" s="38">
        <v>1</v>
      </c>
      <c r="L18" s="38">
        <f t="shared" si="3"/>
        <v>3</v>
      </c>
      <c r="M18" s="38"/>
      <c r="N18" s="38"/>
      <c r="O18" s="38">
        <v>1</v>
      </c>
      <c r="P18" s="38">
        <f t="shared" si="4"/>
        <v>1</v>
      </c>
      <c r="Q18" s="38">
        <v>1</v>
      </c>
      <c r="R18" s="38">
        <v>1</v>
      </c>
      <c r="S18" s="38"/>
      <c r="T18" s="38">
        <f t="shared" si="5"/>
        <v>2</v>
      </c>
      <c r="U18" s="88">
        <v>1</v>
      </c>
      <c r="V18" s="70">
        <f t="shared" si="1"/>
        <v>100</v>
      </c>
      <c r="W18" s="128" t="s">
        <v>385</v>
      </c>
      <c r="X18" s="127" t="s">
        <v>398</v>
      </c>
      <c r="Y18" s="126" t="s">
        <v>399</v>
      </c>
      <c r="Z18" s="95" t="s">
        <v>232</v>
      </c>
      <c r="AA18" s="95" t="s">
        <v>414</v>
      </c>
      <c r="AB18" s="95" t="s">
        <v>414</v>
      </c>
    </row>
    <row r="19" spans="1:28" ht="25.5">
      <c r="A19" s="27">
        <v>10</v>
      </c>
      <c r="B19" s="47" t="s">
        <v>33</v>
      </c>
      <c r="C19" s="38" t="s">
        <v>34</v>
      </c>
      <c r="D19" s="38">
        <f t="shared" si="6"/>
        <v>7</v>
      </c>
      <c r="E19" s="38">
        <v>1</v>
      </c>
      <c r="F19" s="38">
        <v>1</v>
      </c>
      <c r="G19" s="38"/>
      <c r="H19" s="38">
        <f t="shared" si="9"/>
        <v>2</v>
      </c>
      <c r="I19" s="38">
        <v>1</v>
      </c>
      <c r="J19" s="38">
        <v>1</v>
      </c>
      <c r="K19" s="38"/>
      <c r="L19" s="38">
        <f t="shared" si="3"/>
        <v>2</v>
      </c>
      <c r="M19" s="38"/>
      <c r="N19" s="38">
        <v>1</v>
      </c>
      <c r="O19" s="38">
        <v>1</v>
      </c>
      <c r="P19" s="38">
        <f t="shared" si="4"/>
        <v>2</v>
      </c>
      <c r="Q19" s="38">
        <v>1</v>
      </c>
      <c r="R19" s="38"/>
      <c r="S19" s="38"/>
      <c r="T19" s="38">
        <f t="shared" si="5"/>
        <v>1</v>
      </c>
      <c r="U19" s="88">
        <v>1</v>
      </c>
      <c r="V19" s="70">
        <f t="shared" si="1"/>
        <v>50</v>
      </c>
      <c r="W19" s="128" t="s">
        <v>400</v>
      </c>
      <c r="X19" s="127" t="s">
        <v>401</v>
      </c>
      <c r="Y19" s="125"/>
      <c r="Z19" s="82"/>
      <c r="AA19" s="40" t="s">
        <v>402</v>
      </c>
      <c r="AB19" s="134"/>
    </row>
    <row r="20" spans="1:28" ht="51">
      <c r="A20" s="27">
        <v>11</v>
      </c>
      <c r="B20" s="47" t="s">
        <v>35</v>
      </c>
      <c r="C20" s="38" t="s">
        <v>36</v>
      </c>
      <c r="D20" s="38">
        <f t="shared" si="6"/>
        <v>8</v>
      </c>
      <c r="E20" s="38"/>
      <c r="F20" s="38">
        <v>1</v>
      </c>
      <c r="G20" s="38">
        <v>1</v>
      </c>
      <c r="H20" s="38">
        <f t="shared" si="9"/>
        <v>2</v>
      </c>
      <c r="I20" s="38">
        <v>1</v>
      </c>
      <c r="J20" s="38">
        <v>1</v>
      </c>
      <c r="K20" s="38">
        <v>1</v>
      </c>
      <c r="L20" s="38">
        <f t="shared" si="3"/>
        <v>3</v>
      </c>
      <c r="M20" s="38"/>
      <c r="N20" s="38"/>
      <c r="O20" s="38">
        <v>1</v>
      </c>
      <c r="P20" s="38">
        <f t="shared" si="4"/>
        <v>1</v>
      </c>
      <c r="Q20" s="38">
        <v>1</v>
      </c>
      <c r="R20" s="38">
        <v>1</v>
      </c>
      <c r="S20" s="38"/>
      <c r="T20" s="38">
        <f t="shared" si="5"/>
        <v>2</v>
      </c>
      <c r="U20" s="88">
        <v>1</v>
      </c>
      <c r="V20" s="70">
        <f t="shared" si="1"/>
        <v>100</v>
      </c>
      <c r="W20" s="128" t="s">
        <v>403</v>
      </c>
      <c r="X20" s="126" t="s">
        <v>404</v>
      </c>
      <c r="Y20" s="126" t="s">
        <v>405</v>
      </c>
      <c r="Z20" s="95" t="s">
        <v>232</v>
      </c>
      <c r="AA20" s="95" t="s">
        <v>414</v>
      </c>
      <c r="AB20" s="95" t="s">
        <v>414</v>
      </c>
    </row>
    <row r="21" spans="1:28" ht="25.5">
      <c r="A21" s="27">
        <v>12</v>
      </c>
      <c r="B21" s="47" t="s">
        <v>37</v>
      </c>
      <c r="C21" s="38" t="s">
        <v>23</v>
      </c>
      <c r="D21" s="38">
        <f t="shared" si="6"/>
        <v>13</v>
      </c>
      <c r="E21" s="38">
        <v>1</v>
      </c>
      <c r="F21" s="38">
        <v>2</v>
      </c>
      <c r="G21" s="38">
        <v>2</v>
      </c>
      <c r="H21" s="38">
        <f t="shared" si="9"/>
        <v>5</v>
      </c>
      <c r="I21" s="38">
        <v>1</v>
      </c>
      <c r="J21" s="38">
        <v>1</v>
      </c>
      <c r="K21" s="38">
        <v>1</v>
      </c>
      <c r="L21" s="38">
        <f t="shared" si="3"/>
        <v>3</v>
      </c>
      <c r="M21" s="38"/>
      <c r="N21" s="38">
        <v>1</v>
      </c>
      <c r="O21" s="38">
        <v>1</v>
      </c>
      <c r="P21" s="38">
        <f t="shared" si="4"/>
        <v>2</v>
      </c>
      <c r="Q21" s="38">
        <v>1</v>
      </c>
      <c r="R21" s="38">
        <v>1</v>
      </c>
      <c r="S21" s="38">
        <v>1</v>
      </c>
      <c r="T21" s="38">
        <f t="shared" si="5"/>
        <v>3</v>
      </c>
      <c r="U21" s="88">
        <v>2</v>
      </c>
      <c r="V21" s="70">
        <f t="shared" si="1"/>
        <v>100</v>
      </c>
      <c r="W21" s="128" t="s">
        <v>386</v>
      </c>
      <c r="X21" s="127" t="s">
        <v>406</v>
      </c>
      <c r="Y21" s="125" t="s">
        <v>387</v>
      </c>
      <c r="Z21" s="95" t="s">
        <v>232</v>
      </c>
      <c r="AA21" s="95" t="s">
        <v>414</v>
      </c>
      <c r="AB21" s="95" t="s">
        <v>414</v>
      </c>
    </row>
    <row r="22" spans="1:28" ht="51">
      <c r="A22" s="27">
        <v>13</v>
      </c>
      <c r="B22" s="47" t="s">
        <v>38</v>
      </c>
      <c r="C22" s="38" t="s">
        <v>25</v>
      </c>
      <c r="D22" s="38">
        <f t="shared" si="6"/>
        <v>24</v>
      </c>
      <c r="E22" s="38"/>
      <c r="F22" s="38"/>
      <c r="G22" s="38">
        <v>3</v>
      </c>
      <c r="H22" s="38">
        <f t="shared" si="9"/>
        <v>3</v>
      </c>
      <c r="I22" s="38">
        <v>8</v>
      </c>
      <c r="J22" s="38">
        <v>4</v>
      </c>
      <c r="K22" s="38">
        <v>2</v>
      </c>
      <c r="L22" s="38">
        <f t="shared" si="3"/>
        <v>14</v>
      </c>
      <c r="M22" s="38"/>
      <c r="N22" s="38">
        <v>0</v>
      </c>
      <c r="O22" s="38">
        <v>0</v>
      </c>
      <c r="P22" s="38">
        <f t="shared" si="4"/>
        <v>0</v>
      </c>
      <c r="Q22" s="38">
        <v>3</v>
      </c>
      <c r="R22" s="38">
        <v>2</v>
      </c>
      <c r="S22" s="38">
        <v>2</v>
      </c>
      <c r="T22" s="38">
        <f t="shared" si="5"/>
        <v>7</v>
      </c>
      <c r="U22" s="88">
        <v>0</v>
      </c>
      <c r="V22" s="70"/>
      <c r="W22" s="128"/>
      <c r="X22" s="127"/>
      <c r="Y22" s="126"/>
      <c r="Z22" s="82"/>
      <c r="AA22" s="82"/>
      <c r="AB22" s="82"/>
    </row>
    <row r="23" spans="1:28" ht="38.25">
      <c r="A23" s="27">
        <v>14</v>
      </c>
      <c r="B23" s="135" t="s">
        <v>39</v>
      </c>
      <c r="C23" s="38" t="s">
        <v>25</v>
      </c>
      <c r="D23" s="38">
        <f t="shared" si="6"/>
        <v>11</v>
      </c>
      <c r="E23" s="38"/>
      <c r="F23" s="38">
        <v>3</v>
      </c>
      <c r="G23" s="38"/>
      <c r="H23" s="38">
        <f t="shared" si="9"/>
        <v>3</v>
      </c>
      <c r="I23" s="38"/>
      <c r="J23" s="38"/>
      <c r="K23" s="38">
        <v>1</v>
      </c>
      <c r="L23" s="38">
        <f t="shared" si="3"/>
        <v>1</v>
      </c>
      <c r="M23" s="38"/>
      <c r="N23" s="38"/>
      <c r="O23" s="38">
        <v>4</v>
      </c>
      <c r="P23" s="38">
        <f t="shared" si="4"/>
        <v>4</v>
      </c>
      <c r="Q23" s="38">
        <v>2</v>
      </c>
      <c r="R23" s="38">
        <v>1</v>
      </c>
      <c r="S23" s="38"/>
      <c r="T23" s="38">
        <f t="shared" si="5"/>
        <v>3</v>
      </c>
      <c r="U23" s="88">
        <v>4</v>
      </c>
      <c r="V23" s="70">
        <f t="shared" si="1"/>
        <v>100</v>
      </c>
      <c r="W23" s="128" t="s">
        <v>407</v>
      </c>
      <c r="X23" s="127" t="s">
        <v>377</v>
      </c>
      <c r="Y23" s="126" t="s">
        <v>388</v>
      </c>
      <c r="Z23" s="95" t="s">
        <v>232</v>
      </c>
      <c r="AA23" s="95" t="s">
        <v>414</v>
      </c>
      <c r="AB23" s="95" t="s">
        <v>414</v>
      </c>
    </row>
    <row r="24" spans="1:28" ht="25.5">
      <c r="A24" s="27">
        <v>15</v>
      </c>
      <c r="B24" s="47" t="s">
        <v>40</v>
      </c>
      <c r="C24" s="38" t="s">
        <v>32</v>
      </c>
      <c r="D24" s="38">
        <f t="shared" si="6"/>
        <v>10</v>
      </c>
      <c r="E24" s="38">
        <v>1</v>
      </c>
      <c r="F24" s="38">
        <v>1</v>
      </c>
      <c r="G24" s="38"/>
      <c r="H24" s="38">
        <f t="shared" si="9"/>
        <v>2</v>
      </c>
      <c r="I24" s="38"/>
      <c r="J24" s="38">
        <v>1</v>
      </c>
      <c r="K24" s="38"/>
      <c r="L24" s="38">
        <f t="shared" si="3"/>
        <v>1</v>
      </c>
      <c r="M24" s="38"/>
      <c r="N24" s="38"/>
      <c r="O24" s="38">
        <v>3</v>
      </c>
      <c r="P24" s="38">
        <f t="shared" si="4"/>
        <v>3</v>
      </c>
      <c r="Q24" s="38">
        <v>2</v>
      </c>
      <c r="R24" s="38">
        <v>1</v>
      </c>
      <c r="S24" s="38">
        <v>1</v>
      </c>
      <c r="T24" s="38">
        <f t="shared" si="5"/>
        <v>4</v>
      </c>
      <c r="U24" s="88">
        <v>0</v>
      </c>
      <c r="V24" s="70">
        <f t="shared" si="1"/>
        <v>0</v>
      </c>
      <c r="W24" s="128"/>
      <c r="X24" s="127"/>
      <c r="Y24" s="126"/>
      <c r="Z24" s="82"/>
      <c r="AA24" s="40" t="s">
        <v>408</v>
      </c>
      <c r="AB24" s="134"/>
    </row>
    <row r="25" spans="1:28" ht="38.25">
      <c r="A25" s="27">
        <v>16</v>
      </c>
      <c r="B25" s="47" t="s">
        <v>41</v>
      </c>
      <c r="C25" s="38" t="s">
        <v>42</v>
      </c>
      <c r="D25" s="38">
        <f t="shared" si="6"/>
        <v>8</v>
      </c>
      <c r="E25" s="38">
        <v>1</v>
      </c>
      <c r="F25" s="38">
        <v>1</v>
      </c>
      <c r="G25" s="38"/>
      <c r="H25" s="38">
        <f t="shared" si="9"/>
        <v>2</v>
      </c>
      <c r="I25" s="38">
        <v>3</v>
      </c>
      <c r="J25" s="38"/>
      <c r="K25" s="38">
        <v>1</v>
      </c>
      <c r="L25" s="38">
        <f t="shared" si="3"/>
        <v>4</v>
      </c>
      <c r="M25" s="38"/>
      <c r="N25" s="38">
        <v>1</v>
      </c>
      <c r="O25" s="38"/>
      <c r="P25" s="38">
        <f t="shared" si="4"/>
        <v>1</v>
      </c>
      <c r="Q25" s="38"/>
      <c r="R25" s="38"/>
      <c r="S25" s="38">
        <v>1</v>
      </c>
      <c r="T25" s="38">
        <f t="shared" si="5"/>
        <v>1</v>
      </c>
      <c r="U25" s="88">
        <v>1</v>
      </c>
      <c r="V25" s="70">
        <f t="shared" si="1"/>
        <v>100</v>
      </c>
      <c r="W25" s="125" t="s">
        <v>409</v>
      </c>
      <c r="X25" s="127" t="s">
        <v>389</v>
      </c>
      <c r="Y25" s="125" t="s">
        <v>390</v>
      </c>
      <c r="Z25" s="95" t="s">
        <v>232</v>
      </c>
      <c r="AA25" s="95" t="s">
        <v>414</v>
      </c>
      <c r="AB25" s="95" t="s">
        <v>414</v>
      </c>
    </row>
    <row r="26" spans="1:28" ht="25.5">
      <c r="A26" s="27">
        <v>17</v>
      </c>
      <c r="B26" s="47" t="s">
        <v>43</v>
      </c>
      <c r="C26" s="38" t="s">
        <v>44</v>
      </c>
      <c r="D26" s="38">
        <f t="shared" si="6"/>
        <v>16</v>
      </c>
      <c r="E26" s="38">
        <v>1</v>
      </c>
      <c r="F26" s="38">
        <v>1</v>
      </c>
      <c r="G26" s="38">
        <v>2</v>
      </c>
      <c r="H26" s="38">
        <f t="shared" si="9"/>
        <v>4</v>
      </c>
      <c r="I26" s="38">
        <v>2</v>
      </c>
      <c r="J26" s="38">
        <v>2</v>
      </c>
      <c r="K26" s="38">
        <v>1</v>
      </c>
      <c r="L26" s="38">
        <f t="shared" si="3"/>
        <v>5</v>
      </c>
      <c r="M26" s="38">
        <v>1</v>
      </c>
      <c r="N26" s="38">
        <v>1</v>
      </c>
      <c r="O26" s="38">
        <v>1</v>
      </c>
      <c r="P26" s="38">
        <f t="shared" si="4"/>
        <v>3</v>
      </c>
      <c r="Q26" s="38">
        <v>2</v>
      </c>
      <c r="R26" s="38">
        <v>1</v>
      </c>
      <c r="S26" s="38">
        <v>1</v>
      </c>
      <c r="T26" s="38">
        <f t="shared" si="5"/>
        <v>4</v>
      </c>
      <c r="U26" s="88">
        <v>3</v>
      </c>
      <c r="V26" s="70">
        <f t="shared" si="1"/>
        <v>100</v>
      </c>
      <c r="W26" s="129" t="s">
        <v>410</v>
      </c>
      <c r="X26" s="131" t="s">
        <v>391</v>
      </c>
      <c r="Y26" s="130" t="s">
        <v>392</v>
      </c>
      <c r="Z26" s="95" t="s">
        <v>232</v>
      </c>
      <c r="AA26" s="95" t="s">
        <v>414</v>
      </c>
      <c r="AB26" s="95" t="s">
        <v>414</v>
      </c>
    </row>
    <row r="27" spans="1:28" ht="12.75">
      <c r="A27" s="27">
        <v>18</v>
      </c>
      <c r="B27" s="47" t="s">
        <v>45</v>
      </c>
      <c r="C27" s="38" t="s">
        <v>23</v>
      </c>
      <c r="D27" s="38">
        <f t="shared" si="6"/>
        <v>12</v>
      </c>
      <c r="E27" s="38">
        <v>1</v>
      </c>
      <c r="F27" s="38">
        <v>1</v>
      </c>
      <c r="G27" s="38">
        <v>1</v>
      </c>
      <c r="H27" s="38">
        <f t="shared" si="9"/>
        <v>3</v>
      </c>
      <c r="I27" s="38">
        <v>1</v>
      </c>
      <c r="J27" s="38">
        <v>1</v>
      </c>
      <c r="K27" s="38">
        <v>1</v>
      </c>
      <c r="L27" s="38">
        <f t="shared" si="3"/>
        <v>3</v>
      </c>
      <c r="M27" s="38">
        <v>1</v>
      </c>
      <c r="N27" s="38">
        <v>1</v>
      </c>
      <c r="O27" s="38">
        <v>1</v>
      </c>
      <c r="P27" s="38">
        <f t="shared" si="4"/>
        <v>3</v>
      </c>
      <c r="Q27" s="38">
        <v>1</v>
      </c>
      <c r="R27" s="38">
        <v>1</v>
      </c>
      <c r="S27" s="38">
        <v>1</v>
      </c>
      <c r="T27" s="38">
        <f t="shared" si="5"/>
        <v>3</v>
      </c>
      <c r="U27" s="88">
        <v>3</v>
      </c>
      <c r="V27" s="70">
        <f t="shared" si="1"/>
        <v>100</v>
      </c>
      <c r="W27" s="127" t="s">
        <v>393</v>
      </c>
      <c r="X27" s="131" t="s">
        <v>23</v>
      </c>
      <c r="Y27" s="130" t="s">
        <v>394</v>
      </c>
      <c r="Z27" s="95" t="s">
        <v>232</v>
      </c>
      <c r="AA27" s="95" t="s">
        <v>414</v>
      </c>
      <c r="AB27" s="95" t="s">
        <v>414</v>
      </c>
    </row>
    <row r="28" spans="1:28" ht="51">
      <c r="A28" s="27">
        <v>19</v>
      </c>
      <c r="B28" s="47" t="s">
        <v>46</v>
      </c>
      <c r="C28" s="38" t="s">
        <v>44</v>
      </c>
      <c r="D28" s="38">
        <f t="shared" si="6"/>
        <v>4</v>
      </c>
      <c r="E28" s="38"/>
      <c r="F28" s="38"/>
      <c r="G28" s="38">
        <v>1</v>
      </c>
      <c r="H28" s="38">
        <f t="shared" si="9"/>
        <v>1</v>
      </c>
      <c r="I28" s="38"/>
      <c r="J28" s="38"/>
      <c r="K28" s="38">
        <v>1</v>
      </c>
      <c r="L28" s="38">
        <f t="shared" si="3"/>
        <v>1</v>
      </c>
      <c r="M28" s="38"/>
      <c r="N28" s="38"/>
      <c r="O28" s="38">
        <v>1</v>
      </c>
      <c r="P28" s="38">
        <f t="shared" si="4"/>
        <v>1</v>
      </c>
      <c r="Q28" s="38"/>
      <c r="R28" s="38"/>
      <c r="S28" s="38">
        <v>1</v>
      </c>
      <c r="T28" s="38">
        <f t="shared" si="5"/>
        <v>1</v>
      </c>
      <c r="U28" s="88">
        <v>1</v>
      </c>
      <c r="V28" s="70">
        <f t="shared" si="1"/>
        <v>100</v>
      </c>
      <c r="W28" s="128" t="s">
        <v>411</v>
      </c>
      <c r="X28" s="132" t="s">
        <v>412</v>
      </c>
      <c r="Y28" s="130" t="s">
        <v>413</v>
      </c>
      <c r="Z28" s="95" t="s">
        <v>232</v>
      </c>
      <c r="AA28" s="95" t="s">
        <v>414</v>
      </c>
      <c r="AB28" s="95" t="s">
        <v>414</v>
      </c>
    </row>
    <row r="29" spans="1:28" ht="12.75">
      <c r="A29" s="27">
        <v>20</v>
      </c>
      <c r="B29" s="47" t="s">
        <v>47</v>
      </c>
      <c r="C29" s="38" t="s">
        <v>48</v>
      </c>
      <c r="D29" s="38">
        <f t="shared" si="6"/>
        <v>1</v>
      </c>
      <c r="E29" s="38"/>
      <c r="F29" s="38"/>
      <c r="G29" s="38"/>
      <c r="H29" s="38">
        <f t="shared" si="9"/>
        <v>0</v>
      </c>
      <c r="I29" s="38"/>
      <c r="J29" s="38"/>
      <c r="K29" s="38">
        <v>1</v>
      </c>
      <c r="L29" s="38">
        <f t="shared" si="3"/>
        <v>1</v>
      </c>
      <c r="M29" s="38"/>
      <c r="N29" s="38"/>
      <c r="O29" s="38"/>
      <c r="P29" s="38">
        <f t="shared" si="4"/>
        <v>0</v>
      </c>
      <c r="Q29" s="38"/>
      <c r="R29" s="38"/>
      <c r="S29" s="38"/>
      <c r="T29" s="38">
        <f t="shared" si="5"/>
        <v>0</v>
      </c>
      <c r="U29" s="88">
        <v>0</v>
      </c>
      <c r="V29" s="70"/>
      <c r="W29" s="60"/>
      <c r="X29" s="41"/>
      <c r="Y29" s="41"/>
      <c r="Z29" s="60"/>
      <c r="AA29" s="60"/>
      <c r="AB29" s="60"/>
    </row>
    <row r="30" spans="1:28" s="4" customFormat="1" ht="12.75">
      <c r="A30" s="32"/>
      <c r="B30" s="54" t="s">
        <v>49</v>
      </c>
      <c r="C30" s="69"/>
      <c r="D30" s="69">
        <f t="shared" si="6"/>
        <v>83</v>
      </c>
      <c r="E30" s="69">
        <f aca="true" t="shared" si="10" ref="E30:K30">SUM(E31:E42)</f>
        <v>6</v>
      </c>
      <c r="F30" s="69">
        <f t="shared" si="10"/>
        <v>6</v>
      </c>
      <c r="G30" s="69">
        <f t="shared" si="10"/>
        <v>7</v>
      </c>
      <c r="H30" s="69">
        <f t="shared" si="10"/>
        <v>19</v>
      </c>
      <c r="I30" s="69">
        <f t="shared" si="10"/>
        <v>10</v>
      </c>
      <c r="J30" s="69">
        <f t="shared" si="10"/>
        <v>8</v>
      </c>
      <c r="K30" s="69">
        <f t="shared" si="10"/>
        <v>6</v>
      </c>
      <c r="L30" s="69">
        <f>SUM(L31:L42)</f>
        <v>24</v>
      </c>
      <c r="M30" s="69">
        <f aca="true" t="shared" si="11" ref="M30:U30">SUM(M31:M42)</f>
        <v>4</v>
      </c>
      <c r="N30" s="69">
        <f t="shared" si="11"/>
        <v>8</v>
      </c>
      <c r="O30" s="69">
        <f t="shared" si="11"/>
        <v>8</v>
      </c>
      <c r="P30" s="69">
        <f t="shared" si="11"/>
        <v>20</v>
      </c>
      <c r="Q30" s="69">
        <f t="shared" si="11"/>
        <v>5</v>
      </c>
      <c r="R30" s="69">
        <f t="shared" si="11"/>
        <v>10</v>
      </c>
      <c r="S30" s="69">
        <f t="shared" si="11"/>
        <v>5</v>
      </c>
      <c r="T30" s="69">
        <f t="shared" si="11"/>
        <v>20</v>
      </c>
      <c r="U30" s="69">
        <f t="shared" si="11"/>
        <v>21</v>
      </c>
      <c r="V30" s="70">
        <f t="shared" si="1"/>
        <v>105</v>
      </c>
      <c r="W30" s="56"/>
      <c r="X30" s="56"/>
      <c r="Y30" s="56"/>
      <c r="Z30" s="56"/>
      <c r="AA30" s="56"/>
      <c r="AB30" s="56"/>
    </row>
    <row r="31" spans="1:28" ht="25.5">
      <c r="A31" s="147">
        <v>21</v>
      </c>
      <c r="B31" s="47" t="s">
        <v>50</v>
      </c>
      <c r="C31" s="38" t="s">
        <v>19</v>
      </c>
      <c r="D31" s="38">
        <f t="shared" si="6"/>
        <v>12</v>
      </c>
      <c r="E31" s="38">
        <v>1</v>
      </c>
      <c r="F31" s="38">
        <v>1</v>
      </c>
      <c r="G31" s="38">
        <v>1</v>
      </c>
      <c r="H31" s="38">
        <f t="shared" si="9"/>
        <v>3</v>
      </c>
      <c r="I31" s="38">
        <v>1</v>
      </c>
      <c r="J31" s="38">
        <v>1</v>
      </c>
      <c r="K31" s="38">
        <v>1</v>
      </c>
      <c r="L31" s="38">
        <f t="shared" si="3"/>
        <v>3</v>
      </c>
      <c r="M31" s="38">
        <v>1</v>
      </c>
      <c r="N31" s="38">
        <v>1</v>
      </c>
      <c r="O31" s="38">
        <v>1</v>
      </c>
      <c r="P31" s="38">
        <f t="shared" si="4"/>
        <v>3</v>
      </c>
      <c r="Q31" s="38">
        <v>1</v>
      </c>
      <c r="R31" s="38">
        <v>1</v>
      </c>
      <c r="S31" s="38">
        <v>1</v>
      </c>
      <c r="T31" s="38">
        <f t="shared" si="5"/>
        <v>3</v>
      </c>
      <c r="U31" s="88">
        <v>3</v>
      </c>
      <c r="V31" s="70">
        <f t="shared" si="1"/>
        <v>100</v>
      </c>
      <c r="W31" s="82" t="s">
        <v>229</v>
      </c>
      <c r="X31" s="82" t="s">
        <v>230</v>
      </c>
      <c r="Y31" s="85" t="s">
        <v>231</v>
      </c>
      <c r="Z31" s="85" t="s">
        <v>232</v>
      </c>
      <c r="AA31" s="82"/>
      <c r="AB31" s="82"/>
    </row>
    <row r="32" spans="1:28" ht="38.25">
      <c r="A32" s="148"/>
      <c r="B32" s="47" t="s">
        <v>51</v>
      </c>
      <c r="C32" s="38" t="s">
        <v>52</v>
      </c>
      <c r="D32" s="38">
        <f t="shared" si="6"/>
        <v>20</v>
      </c>
      <c r="E32" s="38">
        <v>2</v>
      </c>
      <c r="F32" s="38">
        <v>2</v>
      </c>
      <c r="G32" s="38">
        <v>1</v>
      </c>
      <c r="H32" s="38">
        <f t="shared" si="9"/>
        <v>5</v>
      </c>
      <c r="I32" s="38">
        <v>2</v>
      </c>
      <c r="J32" s="38">
        <v>2</v>
      </c>
      <c r="K32" s="38">
        <v>2</v>
      </c>
      <c r="L32" s="38">
        <f t="shared" si="3"/>
        <v>6</v>
      </c>
      <c r="M32" s="38">
        <v>0</v>
      </c>
      <c r="N32" s="38">
        <v>2</v>
      </c>
      <c r="O32" s="38">
        <v>2</v>
      </c>
      <c r="P32" s="38">
        <f t="shared" si="4"/>
        <v>4</v>
      </c>
      <c r="Q32" s="38">
        <v>2</v>
      </c>
      <c r="R32" s="38">
        <v>2</v>
      </c>
      <c r="S32" s="38">
        <v>1</v>
      </c>
      <c r="T32" s="38">
        <f t="shared" si="5"/>
        <v>5</v>
      </c>
      <c r="U32" s="88">
        <v>4</v>
      </c>
      <c r="V32" s="70">
        <f t="shared" si="1"/>
        <v>100</v>
      </c>
      <c r="W32" s="82" t="s">
        <v>233</v>
      </c>
      <c r="X32" s="85" t="s">
        <v>234</v>
      </c>
      <c r="Y32" s="85" t="s">
        <v>235</v>
      </c>
      <c r="Z32" s="85" t="s">
        <v>232</v>
      </c>
      <c r="AA32" s="82"/>
      <c r="AB32" s="82"/>
    </row>
    <row r="33" spans="1:28" ht="25.5">
      <c r="A33" s="27">
        <v>22</v>
      </c>
      <c r="B33" s="47" t="s">
        <v>53</v>
      </c>
      <c r="C33" s="38" t="s">
        <v>19</v>
      </c>
      <c r="D33" s="38">
        <f t="shared" si="6"/>
        <v>12</v>
      </c>
      <c r="E33" s="38">
        <v>1</v>
      </c>
      <c r="F33" s="38">
        <v>1</v>
      </c>
      <c r="G33" s="38">
        <v>1</v>
      </c>
      <c r="H33" s="38">
        <f t="shared" si="9"/>
        <v>3</v>
      </c>
      <c r="I33" s="38">
        <v>1</v>
      </c>
      <c r="J33" s="38">
        <v>1</v>
      </c>
      <c r="K33" s="38">
        <v>1</v>
      </c>
      <c r="L33" s="38">
        <f t="shared" si="3"/>
        <v>3</v>
      </c>
      <c r="M33" s="38">
        <v>1</v>
      </c>
      <c r="N33" s="38">
        <v>1</v>
      </c>
      <c r="O33" s="38">
        <v>1</v>
      </c>
      <c r="P33" s="38">
        <f t="shared" si="4"/>
        <v>3</v>
      </c>
      <c r="Q33" s="38">
        <v>1</v>
      </c>
      <c r="R33" s="38">
        <v>1</v>
      </c>
      <c r="S33" s="38">
        <v>1</v>
      </c>
      <c r="T33" s="38">
        <f t="shared" si="5"/>
        <v>3</v>
      </c>
      <c r="U33" s="88">
        <v>3</v>
      </c>
      <c r="V33" s="70">
        <f t="shared" si="1"/>
        <v>100</v>
      </c>
      <c r="W33" s="82" t="s">
        <v>236</v>
      </c>
      <c r="X33" s="85" t="s">
        <v>237</v>
      </c>
      <c r="Y33" s="82" t="s">
        <v>238</v>
      </c>
      <c r="Z33" s="82" t="s">
        <v>232</v>
      </c>
      <c r="AA33" s="82"/>
      <c r="AB33" s="82"/>
    </row>
    <row r="34" spans="1:28" ht="76.5">
      <c r="A34" s="27">
        <v>23</v>
      </c>
      <c r="B34" s="47" t="s">
        <v>54</v>
      </c>
      <c r="C34" s="38" t="s">
        <v>44</v>
      </c>
      <c r="D34" s="38">
        <f t="shared" si="6"/>
        <v>9</v>
      </c>
      <c r="E34" s="38"/>
      <c r="F34" s="38"/>
      <c r="G34" s="38">
        <v>2</v>
      </c>
      <c r="H34" s="38">
        <f t="shared" si="9"/>
        <v>2</v>
      </c>
      <c r="I34" s="38">
        <v>2</v>
      </c>
      <c r="J34" s="38"/>
      <c r="K34" s="38"/>
      <c r="L34" s="38">
        <f t="shared" si="3"/>
        <v>2</v>
      </c>
      <c r="M34" s="38"/>
      <c r="N34" s="38">
        <v>2</v>
      </c>
      <c r="O34" s="38">
        <v>1</v>
      </c>
      <c r="P34" s="38">
        <f t="shared" si="4"/>
        <v>3</v>
      </c>
      <c r="Q34" s="38"/>
      <c r="R34" s="38">
        <v>1</v>
      </c>
      <c r="S34" s="38">
        <v>1</v>
      </c>
      <c r="T34" s="38">
        <f t="shared" si="5"/>
        <v>2</v>
      </c>
      <c r="U34" s="88">
        <v>4</v>
      </c>
      <c r="V34" s="70">
        <f t="shared" si="1"/>
        <v>133.33333333333331</v>
      </c>
      <c r="W34" s="85" t="s">
        <v>239</v>
      </c>
      <c r="X34" s="85" t="s">
        <v>240</v>
      </c>
      <c r="Y34" s="85" t="s">
        <v>231</v>
      </c>
      <c r="Z34" s="82" t="s">
        <v>232</v>
      </c>
      <c r="AA34" s="85"/>
      <c r="AB34" s="85" t="s">
        <v>241</v>
      </c>
    </row>
    <row r="35" spans="1:28" ht="12.75">
      <c r="A35" s="27">
        <v>24</v>
      </c>
      <c r="B35" s="47" t="s">
        <v>55</v>
      </c>
      <c r="C35" s="38" t="s">
        <v>52</v>
      </c>
      <c r="D35" s="38">
        <f t="shared" si="6"/>
        <v>2</v>
      </c>
      <c r="E35" s="38"/>
      <c r="F35" s="38"/>
      <c r="G35" s="38"/>
      <c r="H35" s="38">
        <f t="shared" si="9"/>
        <v>0</v>
      </c>
      <c r="I35" s="38"/>
      <c r="J35" s="38">
        <v>1</v>
      </c>
      <c r="K35" s="38"/>
      <c r="L35" s="38">
        <f t="shared" si="3"/>
        <v>1</v>
      </c>
      <c r="M35" s="38"/>
      <c r="N35" s="38"/>
      <c r="O35" s="38"/>
      <c r="P35" s="38">
        <f t="shared" si="4"/>
        <v>0</v>
      </c>
      <c r="Q35" s="38"/>
      <c r="R35" s="38">
        <v>1</v>
      </c>
      <c r="S35" s="38"/>
      <c r="T35" s="38">
        <f t="shared" si="5"/>
        <v>1</v>
      </c>
      <c r="U35" s="88">
        <v>0</v>
      </c>
      <c r="V35" s="70"/>
      <c r="W35" s="82"/>
      <c r="X35" s="82"/>
      <c r="Y35" s="85"/>
      <c r="Z35" s="82"/>
      <c r="AA35" s="82"/>
      <c r="AB35" s="82"/>
    </row>
    <row r="36" spans="1:28" ht="38.25">
      <c r="A36" s="27">
        <v>25</v>
      </c>
      <c r="B36" s="47" t="s">
        <v>56</v>
      </c>
      <c r="C36" s="38" t="s">
        <v>52</v>
      </c>
      <c r="D36" s="38">
        <f t="shared" si="6"/>
        <v>8</v>
      </c>
      <c r="E36" s="38">
        <v>1</v>
      </c>
      <c r="F36" s="38"/>
      <c r="G36" s="38">
        <v>1</v>
      </c>
      <c r="H36" s="38">
        <f t="shared" si="9"/>
        <v>2</v>
      </c>
      <c r="I36" s="38">
        <v>1</v>
      </c>
      <c r="J36" s="38">
        <v>1</v>
      </c>
      <c r="K36" s="38"/>
      <c r="L36" s="38">
        <f t="shared" si="3"/>
        <v>2</v>
      </c>
      <c r="M36" s="38">
        <v>1</v>
      </c>
      <c r="N36" s="38"/>
      <c r="O36" s="38">
        <v>1</v>
      </c>
      <c r="P36" s="38">
        <f t="shared" si="4"/>
        <v>2</v>
      </c>
      <c r="Q36" s="38"/>
      <c r="R36" s="38">
        <v>2</v>
      </c>
      <c r="S36" s="38"/>
      <c r="T36" s="38">
        <f t="shared" si="5"/>
        <v>2</v>
      </c>
      <c r="U36" s="88">
        <v>3</v>
      </c>
      <c r="V36" s="70">
        <f t="shared" si="1"/>
        <v>150</v>
      </c>
      <c r="W36" s="85" t="s">
        <v>242</v>
      </c>
      <c r="X36" s="82" t="s">
        <v>243</v>
      </c>
      <c r="Y36" s="85" t="s">
        <v>244</v>
      </c>
      <c r="Z36" s="82" t="s">
        <v>232</v>
      </c>
      <c r="AA36" s="82"/>
      <c r="AB36" s="82"/>
    </row>
    <row r="37" spans="1:28" ht="25.5">
      <c r="A37" s="27">
        <v>26</v>
      </c>
      <c r="B37" s="47" t="s">
        <v>57</v>
      </c>
      <c r="C37" s="38" t="s">
        <v>23</v>
      </c>
      <c r="D37" s="38">
        <f t="shared" si="6"/>
        <v>13</v>
      </c>
      <c r="E37" s="38">
        <v>1</v>
      </c>
      <c r="F37" s="38">
        <v>1</v>
      </c>
      <c r="G37" s="38">
        <v>1</v>
      </c>
      <c r="H37" s="38">
        <f t="shared" si="9"/>
        <v>3</v>
      </c>
      <c r="I37" s="38">
        <v>1</v>
      </c>
      <c r="J37" s="38">
        <v>1</v>
      </c>
      <c r="K37" s="38">
        <v>1</v>
      </c>
      <c r="L37" s="38">
        <f t="shared" si="3"/>
        <v>3</v>
      </c>
      <c r="M37" s="38">
        <v>1</v>
      </c>
      <c r="N37" s="38">
        <v>1</v>
      </c>
      <c r="O37" s="38">
        <v>2</v>
      </c>
      <c r="P37" s="38">
        <f t="shared" si="4"/>
        <v>4</v>
      </c>
      <c r="Q37" s="38">
        <v>1</v>
      </c>
      <c r="R37" s="38">
        <v>1</v>
      </c>
      <c r="S37" s="38">
        <v>1</v>
      </c>
      <c r="T37" s="38">
        <f t="shared" si="5"/>
        <v>3</v>
      </c>
      <c r="U37" s="88">
        <v>3</v>
      </c>
      <c r="V37" s="70">
        <f t="shared" si="1"/>
        <v>75</v>
      </c>
      <c r="W37" s="85" t="s">
        <v>245</v>
      </c>
      <c r="X37" s="82" t="s">
        <v>246</v>
      </c>
      <c r="Y37" s="85" t="s">
        <v>247</v>
      </c>
      <c r="Z37" s="82" t="s">
        <v>232</v>
      </c>
      <c r="AA37" s="82"/>
      <c r="AB37" s="82"/>
    </row>
    <row r="38" spans="1:28" ht="53.25" customHeight="1">
      <c r="A38" s="27">
        <v>27</v>
      </c>
      <c r="B38" s="47" t="s">
        <v>58</v>
      </c>
      <c r="C38" s="38" t="s">
        <v>59</v>
      </c>
      <c r="D38" s="38">
        <f t="shared" si="6"/>
        <v>1</v>
      </c>
      <c r="E38" s="38"/>
      <c r="F38" s="38"/>
      <c r="G38" s="38"/>
      <c r="H38" s="38">
        <f t="shared" si="9"/>
        <v>0</v>
      </c>
      <c r="I38" s="38"/>
      <c r="J38" s="38">
        <v>1</v>
      </c>
      <c r="K38" s="38"/>
      <c r="L38" s="38">
        <f t="shared" si="3"/>
        <v>1</v>
      </c>
      <c r="M38" s="38"/>
      <c r="N38" s="38"/>
      <c r="O38" s="38"/>
      <c r="P38" s="38">
        <f t="shared" si="4"/>
        <v>0</v>
      </c>
      <c r="Q38" s="38"/>
      <c r="R38" s="38"/>
      <c r="S38" s="38"/>
      <c r="T38" s="38">
        <f t="shared" si="5"/>
        <v>0</v>
      </c>
      <c r="U38" s="88"/>
      <c r="V38" s="70"/>
      <c r="W38" s="85"/>
      <c r="X38" s="82"/>
      <c r="Y38" s="95"/>
      <c r="Z38" s="82"/>
      <c r="AA38" s="82" t="s">
        <v>248</v>
      </c>
      <c r="AB38" s="96" t="s">
        <v>249</v>
      </c>
    </row>
    <row r="39" spans="1:28" ht="12.75">
      <c r="A39" s="27">
        <v>28</v>
      </c>
      <c r="B39" s="47" t="s">
        <v>60</v>
      </c>
      <c r="C39" s="38" t="s">
        <v>59</v>
      </c>
      <c r="D39" s="38">
        <f t="shared" si="6"/>
        <v>1</v>
      </c>
      <c r="E39" s="38"/>
      <c r="F39" s="38">
        <v>1</v>
      </c>
      <c r="G39" s="38"/>
      <c r="H39" s="38">
        <f t="shared" si="9"/>
        <v>1</v>
      </c>
      <c r="I39" s="38"/>
      <c r="J39" s="38"/>
      <c r="K39" s="38"/>
      <c r="L39" s="38">
        <f t="shared" si="3"/>
        <v>0</v>
      </c>
      <c r="M39" s="38"/>
      <c r="N39" s="38"/>
      <c r="O39" s="38"/>
      <c r="P39" s="38">
        <f t="shared" si="4"/>
        <v>0</v>
      </c>
      <c r="Q39" s="38"/>
      <c r="R39" s="38"/>
      <c r="S39" s="38"/>
      <c r="T39" s="38">
        <f t="shared" si="5"/>
        <v>0</v>
      </c>
      <c r="U39" s="88">
        <v>0</v>
      </c>
      <c r="V39" s="70"/>
      <c r="W39" s="85"/>
      <c r="X39" s="82"/>
      <c r="Y39" s="82"/>
      <c r="Z39" s="82" t="s">
        <v>232</v>
      </c>
      <c r="AA39" s="82"/>
      <c r="AB39" s="82"/>
    </row>
    <row r="40" spans="1:28" ht="38.25">
      <c r="A40" s="27">
        <v>29</v>
      </c>
      <c r="B40" s="47" t="s">
        <v>61</v>
      </c>
      <c r="C40" s="38" t="s">
        <v>62</v>
      </c>
      <c r="D40" s="38">
        <f t="shared" si="6"/>
        <v>1</v>
      </c>
      <c r="E40" s="38"/>
      <c r="F40" s="38"/>
      <c r="G40" s="38"/>
      <c r="H40" s="38">
        <f t="shared" si="9"/>
        <v>0</v>
      </c>
      <c r="I40" s="38">
        <v>1</v>
      </c>
      <c r="J40" s="38"/>
      <c r="K40" s="38"/>
      <c r="L40" s="38">
        <f t="shared" si="3"/>
        <v>1</v>
      </c>
      <c r="M40" s="38"/>
      <c r="N40" s="38"/>
      <c r="O40" s="38"/>
      <c r="P40" s="38">
        <f t="shared" si="4"/>
        <v>0</v>
      </c>
      <c r="Q40" s="38"/>
      <c r="R40" s="38"/>
      <c r="S40" s="38"/>
      <c r="T40" s="38">
        <f t="shared" si="5"/>
        <v>0</v>
      </c>
      <c r="U40" s="88">
        <v>1</v>
      </c>
      <c r="V40" s="70"/>
      <c r="W40" s="85" t="s">
        <v>250</v>
      </c>
      <c r="X40" s="85" t="s">
        <v>251</v>
      </c>
      <c r="Y40" s="96" t="s">
        <v>252</v>
      </c>
      <c r="Z40" s="82" t="s">
        <v>232</v>
      </c>
      <c r="AA40" s="82"/>
      <c r="AB40" s="85" t="s">
        <v>253</v>
      </c>
    </row>
    <row r="41" spans="1:28" ht="38.25">
      <c r="A41" s="27">
        <v>30</v>
      </c>
      <c r="B41" s="47" t="s">
        <v>63</v>
      </c>
      <c r="C41" s="38" t="s">
        <v>62</v>
      </c>
      <c r="D41" s="38">
        <f t="shared" si="6"/>
        <v>3</v>
      </c>
      <c r="E41" s="38"/>
      <c r="F41" s="38"/>
      <c r="G41" s="38"/>
      <c r="H41" s="38">
        <f t="shared" si="9"/>
        <v>0</v>
      </c>
      <c r="I41" s="38">
        <v>1</v>
      </c>
      <c r="J41" s="38"/>
      <c r="K41" s="38"/>
      <c r="L41" s="38">
        <f t="shared" si="3"/>
        <v>1</v>
      </c>
      <c r="M41" s="38"/>
      <c r="N41" s="38">
        <v>1</v>
      </c>
      <c r="O41" s="38"/>
      <c r="P41" s="38">
        <f t="shared" si="4"/>
        <v>1</v>
      </c>
      <c r="Q41" s="38"/>
      <c r="R41" s="38">
        <v>1</v>
      </c>
      <c r="S41" s="38"/>
      <c r="T41" s="38">
        <f t="shared" si="5"/>
        <v>1</v>
      </c>
      <c r="U41" s="88">
        <v>0</v>
      </c>
      <c r="V41" s="70">
        <f t="shared" si="1"/>
        <v>0</v>
      </c>
      <c r="W41" s="85"/>
      <c r="X41" s="82"/>
      <c r="Y41" s="96"/>
      <c r="Z41" s="82"/>
      <c r="AA41" s="82" t="s">
        <v>248</v>
      </c>
      <c r="AB41" s="96" t="s">
        <v>254</v>
      </c>
    </row>
    <row r="42" spans="1:28" ht="25.5">
      <c r="A42" s="27">
        <v>31</v>
      </c>
      <c r="B42" s="47" t="s">
        <v>64</v>
      </c>
      <c r="C42" s="38" t="s">
        <v>59</v>
      </c>
      <c r="D42" s="38">
        <f t="shared" si="6"/>
        <v>1</v>
      </c>
      <c r="E42" s="38"/>
      <c r="F42" s="38"/>
      <c r="G42" s="38"/>
      <c r="H42" s="38">
        <f t="shared" si="9"/>
        <v>0</v>
      </c>
      <c r="I42" s="38"/>
      <c r="J42" s="38"/>
      <c r="K42" s="38">
        <v>1</v>
      </c>
      <c r="L42" s="38">
        <f t="shared" si="3"/>
        <v>1</v>
      </c>
      <c r="M42" s="38"/>
      <c r="N42" s="38"/>
      <c r="O42" s="38"/>
      <c r="P42" s="38">
        <f t="shared" si="4"/>
        <v>0</v>
      </c>
      <c r="Q42" s="38"/>
      <c r="R42" s="38"/>
      <c r="S42" s="38"/>
      <c r="T42" s="38">
        <f t="shared" si="5"/>
        <v>0</v>
      </c>
      <c r="U42" s="88">
        <v>0</v>
      </c>
      <c r="V42" s="70"/>
      <c r="W42" s="85"/>
      <c r="X42" s="82"/>
      <c r="Y42" s="96"/>
      <c r="Z42" s="82"/>
      <c r="AA42" s="82"/>
      <c r="AB42" s="82"/>
    </row>
    <row r="43" spans="1:28" s="4" customFormat="1" ht="12.75">
      <c r="A43" s="32"/>
      <c r="B43" s="54" t="s">
        <v>149</v>
      </c>
      <c r="C43" s="69"/>
      <c r="D43" s="69">
        <f>SUM(D44:D58)</f>
        <v>37</v>
      </c>
      <c r="E43" s="69" t="e">
        <f>SUM(#REF!)</f>
        <v>#REF!</v>
      </c>
      <c r="F43" s="69" t="e">
        <f>SUM(#REF!)</f>
        <v>#REF!</v>
      </c>
      <c r="G43" s="69" t="e">
        <f>SUM(#REF!)</f>
        <v>#REF!</v>
      </c>
      <c r="H43" s="69">
        <f aca="true" t="shared" si="12" ref="H43:U43">SUM(H44:H58)</f>
        <v>9</v>
      </c>
      <c r="I43" s="69">
        <f t="shared" si="12"/>
        <v>3</v>
      </c>
      <c r="J43" s="69">
        <f t="shared" si="12"/>
        <v>3</v>
      </c>
      <c r="K43" s="69">
        <f t="shared" si="12"/>
        <v>4</v>
      </c>
      <c r="L43" s="69">
        <f t="shared" si="12"/>
        <v>10</v>
      </c>
      <c r="M43" s="69">
        <f t="shared" si="12"/>
        <v>2</v>
      </c>
      <c r="N43" s="69">
        <f t="shared" si="12"/>
        <v>3</v>
      </c>
      <c r="O43" s="69">
        <f t="shared" si="12"/>
        <v>4</v>
      </c>
      <c r="P43" s="69">
        <f t="shared" si="12"/>
        <v>9</v>
      </c>
      <c r="Q43" s="69">
        <f t="shared" si="12"/>
        <v>3</v>
      </c>
      <c r="R43" s="69">
        <f t="shared" si="12"/>
        <v>3</v>
      </c>
      <c r="S43" s="69">
        <f t="shared" si="12"/>
        <v>3</v>
      </c>
      <c r="T43" s="69">
        <f t="shared" si="12"/>
        <v>9</v>
      </c>
      <c r="U43" s="69">
        <f t="shared" si="12"/>
        <v>8</v>
      </c>
      <c r="V43" s="70">
        <f t="shared" si="1"/>
        <v>88.88888888888889</v>
      </c>
      <c r="W43" s="56"/>
      <c r="X43" s="56"/>
      <c r="Y43" s="56"/>
      <c r="Z43" s="56"/>
      <c r="AA43" s="56"/>
      <c r="AB43" s="56"/>
    </row>
    <row r="44" spans="1:28" ht="25.5">
      <c r="A44" s="27">
        <v>32</v>
      </c>
      <c r="B44" s="47" t="s">
        <v>65</v>
      </c>
      <c r="C44" s="38" t="s">
        <v>52</v>
      </c>
      <c r="D44" s="38">
        <f>SUM(E44:S44)-H44-L44-P44</f>
        <v>4</v>
      </c>
      <c r="E44" s="38"/>
      <c r="F44" s="38"/>
      <c r="G44" s="38">
        <v>1</v>
      </c>
      <c r="H44" s="38">
        <f>SUM(E44:G44)</f>
        <v>1</v>
      </c>
      <c r="I44" s="38"/>
      <c r="J44" s="38"/>
      <c r="K44" s="38">
        <v>1</v>
      </c>
      <c r="L44" s="38">
        <f>SUM(I44:K44)</f>
        <v>1</v>
      </c>
      <c r="M44" s="38"/>
      <c r="N44" s="38"/>
      <c r="O44" s="38">
        <v>1</v>
      </c>
      <c r="P44" s="38">
        <f>SUM(M44:O44)</f>
        <v>1</v>
      </c>
      <c r="Q44" s="38"/>
      <c r="R44" s="38"/>
      <c r="S44" s="38">
        <v>1</v>
      </c>
      <c r="T44" s="38">
        <f>SUM(Q44:S44)</f>
        <v>1</v>
      </c>
      <c r="U44" s="38">
        <v>1</v>
      </c>
      <c r="V44" s="70">
        <f t="shared" si="1"/>
        <v>100</v>
      </c>
      <c r="W44" s="108" t="s">
        <v>270</v>
      </c>
      <c r="X44" s="82" t="s">
        <v>271</v>
      </c>
      <c r="Y44" s="109" t="s">
        <v>272</v>
      </c>
      <c r="Z44" s="82" t="s">
        <v>232</v>
      </c>
      <c r="AA44" s="82" t="s">
        <v>183</v>
      </c>
      <c r="AB44" s="82" t="s">
        <v>183</v>
      </c>
    </row>
    <row r="45" spans="1:28" ht="25.5">
      <c r="A45" s="141">
        <v>33</v>
      </c>
      <c r="B45" s="144" t="s">
        <v>66</v>
      </c>
      <c r="C45" s="139" t="s">
        <v>52</v>
      </c>
      <c r="D45" s="139">
        <f>SUM(E45:S45)-H45-L45-P45</f>
        <v>9</v>
      </c>
      <c r="E45" s="38"/>
      <c r="F45" s="38">
        <v>1</v>
      </c>
      <c r="G45" s="38">
        <v>1</v>
      </c>
      <c r="H45" s="139">
        <f>SUM(E45:G45)</f>
        <v>2</v>
      </c>
      <c r="I45" s="38">
        <v>1</v>
      </c>
      <c r="J45" s="38">
        <v>1</v>
      </c>
      <c r="K45" s="38">
        <v>1</v>
      </c>
      <c r="L45" s="139">
        <f>SUM(I45:K45)</f>
        <v>3</v>
      </c>
      <c r="M45" s="38"/>
      <c r="N45" s="38">
        <v>1</v>
      </c>
      <c r="O45" s="38">
        <v>1</v>
      </c>
      <c r="P45" s="139">
        <f>SUM(M45:O45)</f>
        <v>2</v>
      </c>
      <c r="Q45" s="38">
        <v>1</v>
      </c>
      <c r="R45" s="38">
        <v>1</v>
      </c>
      <c r="S45" s="38"/>
      <c r="T45" s="38">
        <f>SUM(Q45:S45)</f>
        <v>2</v>
      </c>
      <c r="U45" s="139"/>
      <c r="V45" s="136">
        <f t="shared" si="1"/>
        <v>0</v>
      </c>
      <c r="W45" s="111" t="s">
        <v>273</v>
      </c>
      <c r="X45" s="82" t="s">
        <v>274</v>
      </c>
      <c r="Y45" s="109" t="s">
        <v>275</v>
      </c>
      <c r="Z45" s="156" t="s">
        <v>232</v>
      </c>
      <c r="AA45" s="155" t="s">
        <v>183</v>
      </c>
      <c r="AB45" s="149" t="s">
        <v>276</v>
      </c>
    </row>
    <row r="46" spans="1:28" ht="38.25">
      <c r="A46" s="143"/>
      <c r="B46" s="145"/>
      <c r="C46" s="140"/>
      <c r="D46" s="140"/>
      <c r="E46" s="38"/>
      <c r="F46" s="38"/>
      <c r="G46" s="38"/>
      <c r="H46" s="140"/>
      <c r="I46" s="38"/>
      <c r="J46" s="38"/>
      <c r="K46" s="38"/>
      <c r="L46" s="140"/>
      <c r="M46" s="38"/>
      <c r="N46" s="38"/>
      <c r="O46" s="38"/>
      <c r="P46" s="140"/>
      <c r="Q46" s="38"/>
      <c r="R46" s="38"/>
      <c r="S46" s="38"/>
      <c r="T46" s="38"/>
      <c r="U46" s="140"/>
      <c r="V46" s="137"/>
      <c r="W46" s="111" t="s">
        <v>277</v>
      </c>
      <c r="X46" s="82" t="s">
        <v>274</v>
      </c>
      <c r="Y46" s="109" t="s">
        <v>275</v>
      </c>
      <c r="Z46" s="157"/>
      <c r="AA46" s="153"/>
      <c r="AB46" s="150"/>
    </row>
    <row r="47" spans="1:28" ht="38.25">
      <c r="A47" s="143"/>
      <c r="B47" s="145"/>
      <c r="C47" s="140"/>
      <c r="D47" s="140"/>
      <c r="E47" s="38"/>
      <c r="F47" s="38"/>
      <c r="G47" s="38"/>
      <c r="H47" s="140"/>
      <c r="I47" s="38"/>
      <c r="J47" s="38"/>
      <c r="K47" s="38"/>
      <c r="L47" s="140"/>
      <c r="M47" s="38"/>
      <c r="N47" s="38"/>
      <c r="O47" s="38"/>
      <c r="P47" s="140"/>
      <c r="Q47" s="38"/>
      <c r="R47" s="38"/>
      <c r="S47" s="38"/>
      <c r="T47" s="38"/>
      <c r="U47" s="140"/>
      <c r="V47" s="137"/>
      <c r="W47" s="111" t="s">
        <v>278</v>
      </c>
      <c r="X47" s="82" t="s">
        <v>274</v>
      </c>
      <c r="Y47" s="109" t="s">
        <v>279</v>
      </c>
      <c r="Z47" s="157"/>
      <c r="AA47" s="153"/>
      <c r="AB47" s="150"/>
    </row>
    <row r="48" spans="1:28" ht="25.5">
      <c r="A48" s="143"/>
      <c r="B48" s="145"/>
      <c r="C48" s="140"/>
      <c r="D48" s="140"/>
      <c r="E48" s="38"/>
      <c r="F48" s="38"/>
      <c r="G48" s="38"/>
      <c r="H48" s="140"/>
      <c r="I48" s="38"/>
      <c r="J48" s="38"/>
      <c r="K48" s="38"/>
      <c r="L48" s="140"/>
      <c r="M48" s="38"/>
      <c r="N48" s="38"/>
      <c r="O48" s="38"/>
      <c r="P48" s="140"/>
      <c r="Q48" s="38"/>
      <c r="R48" s="38"/>
      <c r="S48" s="38"/>
      <c r="T48" s="38"/>
      <c r="U48" s="140"/>
      <c r="V48" s="137"/>
      <c r="W48" s="111" t="s">
        <v>280</v>
      </c>
      <c r="X48" s="82" t="s">
        <v>274</v>
      </c>
      <c r="Y48" s="109" t="s">
        <v>275</v>
      </c>
      <c r="Z48" s="157"/>
      <c r="AA48" s="153"/>
      <c r="AB48" s="150"/>
    </row>
    <row r="49" spans="1:28" ht="25.5">
      <c r="A49" s="143"/>
      <c r="B49" s="145"/>
      <c r="C49" s="140"/>
      <c r="D49" s="140"/>
      <c r="E49" s="38"/>
      <c r="F49" s="38"/>
      <c r="G49" s="38"/>
      <c r="H49" s="140"/>
      <c r="I49" s="38"/>
      <c r="J49" s="38"/>
      <c r="K49" s="38"/>
      <c r="L49" s="140"/>
      <c r="M49" s="38"/>
      <c r="N49" s="38"/>
      <c r="O49" s="38"/>
      <c r="P49" s="140"/>
      <c r="Q49" s="38"/>
      <c r="R49" s="38"/>
      <c r="S49" s="38"/>
      <c r="T49" s="38"/>
      <c r="U49" s="140"/>
      <c r="V49" s="137"/>
      <c r="W49" s="110" t="s">
        <v>281</v>
      </c>
      <c r="X49" s="82" t="s">
        <v>274</v>
      </c>
      <c r="Y49" s="109" t="s">
        <v>275</v>
      </c>
      <c r="Z49" s="157"/>
      <c r="AA49" s="153"/>
      <c r="AB49" s="150"/>
    </row>
    <row r="50" spans="1:28" ht="38.25">
      <c r="A50" s="143"/>
      <c r="B50" s="145"/>
      <c r="C50" s="140"/>
      <c r="D50" s="140"/>
      <c r="E50" s="38"/>
      <c r="F50" s="38"/>
      <c r="G50" s="38"/>
      <c r="H50" s="140"/>
      <c r="I50" s="38"/>
      <c r="J50" s="38"/>
      <c r="K50" s="38"/>
      <c r="L50" s="140"/>
      <c r="M50" s="38"/>
      <c r="N50" s="38"/>
      <c r="O50" s="38"/>
      <c r="P50" s="140"/>
      <c r="Q50" s="38"/>
      <c r="R50" s="38"/>
      <c r="S50" s="38"/>
      <c r="T50" s="38"/>
      <c r="U50" s="140"/>
      <c r="V50" s="137"/>
      <c r="W50" s="109" t="s">
        <v>282</v>
      </c>
      <c r="X50" s="82" t="s">
        <v>274</v>
      </c>
      <c r="Y50" s="109" t="s">
        <v>283</v>
      </c>
      <c r="Z50" s="157"/>
      <c r="AA50" s="153"/>
      <c r="AB50" s="150"/>
    </row>
    <row r="51" spans="1:28" ht="25.5">
      <c r="A51" s="143"/>
      <c r="B51" s="145"/>
      <c r="C51" s="140"/>
      <c r="D51" s="140"/>
      <c r="E51" s="38"/>
      <c r="F51" s="38"/>
      <c r="G51" s="38"/>
      <c r="H51" s="140"/>
      <c r="I51" s="38"/>
      <c r="J51" s="38"/>
      <c r="K51" s="38"/>
      <c r="L51" s="140"/>
      <c r="M51" s="38"/>
      <c r="N51" s="38"/>
      <c r="O51" s="38"/>
      <c r="P51" s="146"/>
      <c r="Q51" s="38"/>
      <c r="R51" s="38"/>
      <c r="S51" s="38"/>
      <c r="T51" s="38"/>
      <c r="U51" s="140"/>
      <c r="V51" s="138"/>
      <c r="W51" s="109" t="s">
        <v>284</v>
      </c>
      <c r="X51" s="82" t="s">
        <v>274</v>
      </c>
      <c r="Y51" s="109" t="s">
        <v>285</v>
      </c>
      <c r="Z51" s="158"/>
      <c r="AA51" s="154"/>
      <c r="AB51" s="151"/>
    </row>
    <row r="52" spans="1:28" ht="38.25">
      <c r="A52" s="141">
        <v>34</v>
      </c>
      <c r="B52" s="144" t="s">
        <v>67</v>
      </c>
      <c r="C52" s="139" t="s">
        <v>52</v>
      </c>
      <c r="D52" s="139">
        <f>SUM(E52:S52)-H52-L52-P52</f>
        <v>24</v>
      </c>
      <c r="E52" s="38">
        <v>2</v>
      </c>
      <c r="F52" s="38">
        <v>2</v>
      </c>
      <c r="G52" s="38">
        <v>2</v>
      </c>
      <c r="H52" s="139">
        <f>SUM(E52:G52)</f>
        <v>6</v>
      </c>
      <c r="I52" s="38">
        <v>2</v>
      </c>
      <c r="J52" s="38">
        <v>2</v>
      </c>
      <c r="K52" s="38">
        <v>2</v>
      </c>
      <c r="L52" s="139">
        <f>SUM(I52:K52)</f>
        <v>6</v>
      </c>
      <c r="M52" s="38">
        <v>2</v>
      </c>
      <c r="N52" s="38">
        <v>2</v>
      </c>
      <c r="O52" s="38">
        <v>2</v>
      </c>
      <c r="P52" s="139">
        <f>SUM(M52:O52)</f>
        <v>6</v>
      </c>
      <c r="Q52" s="38">
        <v>2</v>
      </c>
      <c r="R52" s="38">
        <v>2</v>
      </c>
      <c r="S52" s="38">
        <v>2</v>
      </c>
      <c r="T52" s="38">
        <f>SUM(Q52:S52)</f>
        <v>6</v>
      </c>
      <c r="U52" s="139">
        <v>7</v>
      </c>
      <c r="V52" s="136">
        <f t="shared" si="1"/>
        <v>116.66666666666667</v>
      </c>
      <c r="W52" s="111" t="s">
        <v>286</v>
      </c>
      <c r="X52" s="82" t="s">
        <v>274</v>
      </c>
      <c r="Y52" s="109" t="s">
        <v>275</v>
      </c>
      <c r="Z52" s="152" t="s">
        <v>232</v>
      </c>
      <c r="AA52" s="155" t="s">
        <v>183</v>
      </c>
      <c r="AB52" s="149" t="s">
        <v>287</v>
      </c>
    </row>
    <row r="53" spans="1:28" ht="25.5">
      <c r="A53" s="143"/>
      <c r="B53" s="145"/>
      <c r="C53" s="140"/>
      <c r="D53" s="140"/>
      <c r="E53" s="38"/>
      <c r="F53" s="38"/>
      <c r="G53" s="38"/>
      <c r="H53" s="140"/>
      <c r="I53" s="38"/>
      <c r="J53" s="38"/>
      <c r="K53" s="38"/>
      <c r="L53" s="140"/>
      <c r="M53" s="38"/>
      <c r="N53" s="38"/>
      <c r="O53" s="38"/>
      <c r="P53" s="140"/>
      <c r="Q53" s="38"/>
      <c r="R53" s="38"/>
      <c r="S53" s="38"/>
      <c r="T53" s="38"/>
      <c r="U53" s="140"/>
      <c r="V53" s="137"/>
      <c r="W53" s="111" t="s">
        <v>288</v>
      </c>
      <c r="X53" s="82" t="s">
        <v>274</v>
      </c>
      <c r="Y53" s="109" t="s">
        <v>275</v>
      </c>
      <c r="Z53" s="153"/>
      <c r="AA53" s="153"/>
      <c r="AB53" s="150"/>
    </row>
    <row r="54" spans="1:28" ht="38.25">
      <c r="A54" s="143"/>
      <c r="B54" s="145"/>
      <c r="C54" s="140"/>
      <c r="D54" s="140"/>
      <c r="E54" s="38"/>
      <c r="F54" s="38"/>
      <c r="G54" s="38"/>
      <c r="H54" s="140"/>
      <c r="I54" s="38"/>
      <c r="J54" s="38"/>
      <c r="K54" s="38"/>
      <c r="L54" s="140"/>
      <c r="M54" s="38"/>
      <c r="N54" s="38"/>
      <c r="O54" s="38"/>
      <c r="P54" s="140"/>
      <c r="Q54" s="38"/>
      <c r="R54" s="38"/>
      <c r="S54" s="38"/>
      <c r="T54" s="38"/>
      <c r="U54" s="140"/>
      <c r="V54" s="137"/>
      <c r="W54" s="109" t="s">
        <v>289</v>
      </c>
      <c r="X54" s="82" t="s">
        <v>274</v>
      </c>
      <c r="Y54" s="109" t="s">
        <v>290</v>
      </c>
      <c r="Z54" s="153"/>
      <c r="AA54" s="153"/>
      <c r="AB54" s="150"/>
    </row>
    <row r="55" spans="1:28" ht="25.5">
      <c r="A55" s="143"/>
      <c r="B55" s="145"/>
      <c r="C55" s="140"/>
      <c r="D55" s="140"/>
      <c r="E55" s="38"/>
      <c r="F55" s="38"/>
      <c r="G55" s="38"/>
      <c r="H55" s="140"/>
      <c r="I55" s="38"/>
      <c r="J55" s="38"/>
      <c r="K55" s="38"/>
      <c r="L55" s="140"/>
      <c r="M55" s="38"/>
      <c r="N55" s="38"/>
      <c r="O55" s="38"/>
      <c r="P55" s="140"/>
      <c r="Q55" s="38"/>
      <c r="R55" s="38"/>
      <c r="S55" s="38"/>
      <c r="T55" s="38"/>
      <c r="U55" s="140"/>
      <c r="V55" s="137"/>
      <c r="W55" s="111" t="s">
        <v>291</v>
      </c>
      <c r="X55" s="82" t="s">
        <v>274</v>
      </c>
      <c r="Y55" s="109" t="s">
        <v>275</v>
      </c>
      <c r="Z55" s="153"/>
      <c r="AA55" s="153"/>
      <c r="AB55" s="150"/>
    </row>
    <row r="56" spans="1:28" ht="25.5">
      <c r="A56" s="143"/>
      <c r="B56" s="145"/>
      <c r="C56" s="140"/>
      <c r="D56" s="140"/>
      <c r="E56" s="38"/>
      <c r="F56" s="38"/>
      <c r="G56" s="38"/>
      <c r="H56" s="140"/>
      <c r="I56" s="38"/>
      <c r="J56" s="38"/>
      <c r="K56" s="38"/>
      <c r="L56" s="140"/>
      <c r="M56" s="38"/>
      <c r="N56" s="38"/>
      <c r="O56" s="38"/>
      <c r="P56" s="140"/>
      <c r="Q56" s="38"/>
      <c r="R56" s="38"/>
      <c r="S56" s="38"/>
      <c r="T56" s="38"/>
      <c r="U56" s="140"/>
      <c r="V56" s="137"/>
      <c r="W56" s="111" t="s">
        <v>292</v>
      </c>
      <c r="X56" s="82" t="s">
        <v>274</v>
      </c>
      <c r="Y56" s="109" t="s">
        <v>275</v>
      </c>
      <c r="Z56" s="153"/>
      <c r="AA56" s="153"/>
      <c r="AB56" s="150"/>
    </row>
    <row r="57" spans="1:28" ht="76.5">
      <c r="A57" s="143"/>
      <c r="B57" s="145"/>
      <c r="C57" s="140"/>
      <c r="D57" s="140"/>
      <c r="E57" s="38"/>
      <c r="F57" s="38"/>
      <c r="G57" s="38"/>
      <c r="H57" s="140"/>
      <c r="I57" s="38"/>
      <c r="J57" s="38"/>
      <c r="K57" s="38"/>
      <c r="L57" s="140"/>
      <c r="M57" s="38"/>
      <c r="N57" s="38"/>
      <c r="O57" s="38"/>
      <c r="P57" s="140"/>
      <c r="Q57" s="38"/>
      <c r="R57" s="38"/>
      <c r="S57" s="38"/>
      <c r="T57" s="38"/>
      <c r="U57" s="140"/>
      <c r="V57" s="137"/>
      <c r="W57" s="111" t="s">
        <v>293</v>
      </c>
      <c r="X57" s="82" t="s">
        <v>274</v>
      </c>
      <c r="Y57" s="109" t="s">
        <v>275</v>
      </c>
      <c r="Z57" s="153"/>
      <c r="AA57" s="153"/>
      <c r="AB57" s="150"/>
    </row>
    <row r="58" spans="1:28" ht="38.25">
      <c r="A58" s="143"/>
      <c r="B58" s="145"/>
      <c r="C58" s="140"/>
      <c r="D58" s="140"/>
      <c r="E58" s="38"/>
      <c r="F58" s="38"/>
      <c r="G58" s="38"/>
      <c r="H58" s="140"/>
      <c r="I58" s="38"/>
      <c r="J58" s="38"/>
      <c r="K58" s="38"/>
      <c r="L58" s="140"/>
      <c r="M58" s="38"/>
      <c r="N58" s="38"/>
      <c r="O58" s="38"/>
      <c r="P58" s="146"/>
      <c r="Q58" s="38"/>
      <c r="R58" s="38"/>
      <c r="S58" s="38"/>
      <c r="T58" s="38"/>
      <c r="U58" s="146"/>
      <c r="V58" s="138"/>
      <c r="W58" s="111" t="s">
        <v>294</v>
      </c>
      <c r="X58" s="82" t="s">
        <v>274</v>
      </c>
      <c r="Y58" s="109" t="s">
        <v>275</v>
      </c>
      <c r="Z58" s="154"/>
      <c r="AA58" s="154"/>
      <c r="AB58" s="151"/>
    </row>
    <row r="59" spans="1:28" s="4" customFormat="1" ht="12.75">
      <c r="A59" s="32"/>
      <c r="B59" s="54" t="s">
        <v>68</v>
      </c>
      <c r="C59" s="69"/>
      <c r="D59" s="69">
        <f aca="true" t="shared" si="13" ref="D59:K59">SUM(D60:D65)</f>
        <v>13</v>
      </c>
      <c r="E59" s="69">
        <f t="shared" si="13"/>
        <v>0</v>
      </c>
      <c r="F59" s="69">
        <f t="shared" si="13"/>
        <v>0</v>
      </c>
      <c r="G59" s="69">
        <f t="shared" si="13"/>
        <v>3</v>
      </c>
      <c r="H59" s="69">
        <f t="shared" si="13"/>
        <v>3</v>
      </c>
      <c r="I59" s="69">
        <f t="shared" si="13"/>
        <v>1</v>
      </c>
      <c r="J59" s="69">
        <f t="shared" si="13"/>
        <v>0</v>
      </c>
      <c r="K59" s="69">
        <f t="shared" si="13"/>
        <v>3</v>
      </c>
      <c r="L59" s="69">
        <f>SUM(L60:L65)</f>
        <v>4</v>
      </c>
      <c r="M59" s="69">
        <f aca="true" t="shared" si="14" ref="M59:U59">SUM(M60:M65)</f>
        <v>0</v>
      </c>
      <c r="N59" s="69">
        <f t="shared" si="14"/>
        <v>0</v>
      </c>
      <c r="O59" s="69">
        <f t="shared" si="14"/>
        <v>3</v>
      </c>
      <c r="P59" s="69">
        <f t="shared" si="14"/>
        <v>3</v>
      </c>
      <c r="Q59" s="69">
        <f t="shared" si="14"/>
        <v>0</v>
      </c>
      <c r="R59" s="69">
        <f t="shared" si="14"/>
        <v>0</v>
      </c>
      <c r="S59" s="69">
        <f t="shared" si="14"/>
        <v>3</v>
      </c>
      <c r="T59" s="69">
        <f t="shared" si="14"/>
        <v>3</v>
      </c>
      <c r="U59" s="69">
        <f t="shared" si="14"/>
        <v>4</v>
      </c>
      <c r="V59" s="70">
        <f t="shared" si="1"/>
        <v>133.33333333333331</v>
      </c>
      <c r="W59" s="63"/>
      <c r="X59" s="63"/>
      <c r="Y59" s="63"/>
      <c r="Z59" s="63"/>
      <c r="AA59" s="63"/>
      <c r="AB59" s="63"/>
    </row>
    <row r="60" spans="1:28" ht="98.25" customHeight="1">
      <c r="A60" s="141">
        <v>35</v>
      </c>
      <c r="B60" s="144" t="s">
        <v>175</v>
      </c>
      <c r="C60" s="139" t="s">
        <v>23</v>
      </c>
      <c r="D60" s="139">
        <f aca="true" t="shared" si="15" ref="D60:D68">SUM(E60:S60)-H60-L60-P60</f>
        <v>4</v>
      </c>
      <c r="E60" s="38"/>
      <c r="F60" s="38"/>
      <c r="G60" s="38">
        <v>1</v>
      </c>
      <c r="H60" s="139">
        <f>SUM(E60:G60)</f>
        <v>1</v>
      </c>
      <c r="I60" s="38"/>
      <c r="J60" s="38"/>
      <c r="K60" s="38">
        <v>1</v>
      </c>
      <c r="L60" s="139">
        <f aca="true" t="shared" si="16" ref="L60:L68">SUM(I60:K60)</f>
        <v>1</v>
      </c>
      <c r="M60" s="38"/>
      <c r="N60" s="38"/>
      <c r="O60" s="38">
        <v>1</v>
      </c>
      <c r="P60" s="139">
        <f aca="true" t="shared" si="17" ref="P60:P68">SUM(M60:O60)</f>
        <v>1</v>
      </c>
      <c r="Q60" s="38"/>
      <c r="R60" s="38"/>
      <c r="S60" s="38">
        <v>1</v>
      </c>
      <c r="T60" s="38">
        <f aca="true" t="shared" si="18" ref="T60:T68">SUM(Q60:S60)</f>
        <v>1</v>
      </c>
      <c r="U60" s="139">
        <v>1</v>
      </c>
      <c r="V60" s="136">
        <f t="shared" si="1"/>
        <v>100</v>
      </c>
      <c r="W60" s="85" t="s">
        <v>300</v>
      </c>
      <c r="X60" s="85" t="s">
        <v>301</v>
      </c>
      <c r="Y60" s="85" t="s">
        <v>302</v>
      </c>
      <c r="Z60" s="82" t="s">
        <v>232</v>
      </c>
      <c r="AA60" s="82" t="s">
        <v>232</v>
      </c>
      <c r="AB60" s="82" t="s">
        <v>232</v>
      </c>
    </row>
    <row r="61" spans="1:28" ht="63.75">
      <c r="A61" s="143"/>
      <c r="B61" s="145"/>
      <c r="C61" s="140"/>
      <c r="D61" s="140"/>
      <c r="E61" s="38"/>
      <c r="F61" s="38"/>
      <c r="G61" s="38"/>
      <c r="H61" s="140"/>
      <c r="I61" s="38"/>
      <c r="J61" s="38"/>
      <c r="K61" s="38"/>
      <c r="L61" s="140"/>
      <c r="M61" s="38"/>
      <c r="N61" s="38"/>
      <c r="O61" s="38"/>
      <c r="P61" s="140"/>
      <c r="Q61" s="38"/>
      <c r="R61" s="38"/>
      <c r="S61" s="38"/>
      <c r="T61" s="38"/>
      <c r="U61" s="140"/>
      <c r="V61" s="137"/>
      <c r="W61" s="85" t="s">
        <v>303</v>
      </c>
      <c r="X61" s="85" t="s">
        <v>304</v>
      </c>
      <c r="Y61" s="85" t="s">
        <v>305</v>
      </c>
      <c r="Z61" s="82" t="s">
        <v>232</v>
      </c>
      <c r="AA61" s="82" t="s">
        <v>232</v>
      </c>
      <c r="AB61" s="82" t="s">
        <v>232</v>
      </c>
    </row>
    <row r="62" spans="1:28" ht="89.25">
      <c r="A62" s="143"/>
      <c r="B62" s="145"/>
      <c r="C62" s="140"/>
      <c r="D62" s="140"/>
      <c r="E62" s="38"/>
      <c r="F62" s="38"/>
      <c r="G62" s="38"/>
      <c r="H62" s="140"/>
      <c r="I62" s="38"/>
      <c r="J62" s="38"/>
      <c r="K62" s="38"/>
      <c r="L62" s="146"/>
      <c r="M62" s="38"/>
      <c r="N62" s="38"/>
      <c r="O62" s="38"/>
      <c r="P62" s="146"/>
      <c r="Q62" s="38"/>
      <c r="R62" s="38"/>
      <c r="S62" s="38"/>
      <c r="T62" s="38"/>
      <c r="U62" s="140"/>
      <c r="V62" s="138"/>
      <c r="W62" s="85" t="s">
        <v>306</v>
      </c>
      <c r="X62" s="85" t="s">
        <v>307</v>
      </c>
      <c r="Y62" s="85" t="s">
        <v>308</v>
      </c>
      <c r="Z62" s="82" t="s">
        <v>232</v>
      </c>
      <c r="AA62" s="82" t="s">
        <v>232</v>
      </c>
      <c r="AB62" s="82" t="s">
        <v>232</v>
      </c>
    </row>
    <row r="63" spans="1:28" ht="76.5">
      <c r="A63" s="27">
        <v>36</v>
      </c>
      <c r="B63" s="47" t="s">
        <v>69</v>
      </c>
      <c r="C63" s="38" t="s">
        <v>44</v>
      </c>
      <c r="D63" s="38">
        <f t="shared" si="15"/>
        <v>1</v>
      </c>
      <c r="E63" s="38"/>
      <c r="F63" s="38"/>
      <c r="G63" s="38"/>
      <c r="H63" s="38">
        <f>SUM(E63:G63)</f>
        <v>0</v>
      </c>
      <c r="I63" s="38">
        <v>1</v>
      </c>
      <c r="J63" s="38"/>
      <c r="K63" s="38"/>
      <c r="L63" s="38">
        <f t="shared" si="16"/>
        <v>1</v>
      </c>
      <c r="M63" s="38"/>
      <c r="N63" s="38"/>
      <c r="O63" s="38"/>
      <c r="P63" s="38">
        <f t="shared" si="17"/>
        <v>0</v>
      </c>
      <c r="Q63" s="38"/>
      <c r="R63" s="38"/>
      <c r="S63" s="38"/>
      <c r="T63" s="38">
        <f t="shared" si="18"/>
        <v>0</v>
      </c>
      <c r="U63" s="38">
        <v>1</v>
      </c>
      <c r="V63" s="70"/>
      <c r="W63" s="85" t="s">
        <v>309</v>
      </c>
      <c r="X63" s="85" t="s">
        <v>310</v>
      </c>
      <c r="Y63" s="85" t="s">
        <v>311</v>
      </c>
      <c r="Z63" s="82" t="s">
        <v>232</v>
      </c>
      <c r="AA63" s="82" t="s">
        <v>232</v>
      </c>
      <c r="AB63" s="82" t="s">
        <v>318</v>
      </c>
    </row>
    <row r="64" spans="1:28" ht="89.25">
      <c r="A64" s="27">
        <v>37</v>
      </c>
      <c r="B64" s="47" t="s">
        <v>70</v>
      </c>
      <c r="C64" s="38" t="s">
        <v>23</v>
      </c>
      <c r="D64" s="38">
        <f t="shared" si="15"/>
        <v>4</v>
      </c>
      <c r="E64" s="38" t="s">
        <v>71</v>
      </c>
      <c r="F64" s="38"/>
      <c r="G64" s="38">
        <v>1</v>
      </c>
      <c r="H64" s="38">
        <f>SUM(E64:G64)</f>
        <v>1</v>
      </c>
      <c r="I64" s="38"/>
      <c r="J64" s="38"/>
      <c r="K64" s="38">
        <v>1</v>
      </c>
      <c r="L64" s="38">
        <f t="shared" si="16"/>
        <v>1</v>
      </c>
      <c r="M64" s="38" t="s">
        <v>71</v>
      </c>
      <c r="N64" s="38"/>
      <c r="O64" s="38">
        <v>1</v>
      </c>
      <c r="P64" s="38">
        <f t="shared" si="17"/>
        <v>1</v>
      </c>
      <c r="Q64" s="38" t="s">
        <v>71</v>
      </c>
      <c r="R64" s="38" t="s">
        <v>71</v>
      </c>
      <c r="S64" s="38">
        <v>1</v>
      </c>
      <c r="T64" s="38">
        <f t="shared" si="18"/>
        <v>1</v>
      </c>
      <c r="U64" s="38">
        <v>1</v>
      </c>
      <c r="V64" s="70">
        <f t="shared" si="1"/>
        <v>100</v>
      </c>
      <c r="W64" s="85" t="s">
        <v>312</v>
      </c>
      <c r="X64" s="85" t="s">
        <v>313</v>
      </c>
      <c r="Y64" s="85" t="s">
        <v>314</v>
      </c>
      <c r="Z64" s="82" t="s">
        <v>232</v>
      </c>
      <c r="AA64" s="82" t="s">
        <v>232</v>
      </c>
      <c r="AB64" s="82" t="s">
        <v>232</v>
      </c>
    </row>
    <row r="65" spans="1:28" ht="51">
      <c r="A65" s="27">
        <v>38</v>
      </c>
      <c r="B65" s="47" t="s">
        <v>72</v>
      </c>
      <c r="C65" s="38" t="s">
        <v>23</v>
      </c>
      <c r="D65" s="38">
        <f t="shared" si="15"/>
        <v>4</v>
      </c>
      <c r="E65" s="38" t="s">
        <v>71</v>
      </c>
      <c r="F65" s="38"/>
      <c r="G65" s="38">
        <v>1</v>
      </c>
      <c r="H65" s="38">
        <f>SUM(E65:G65)</f>
        <v>1</v>
      </c>
      <c r="I65" s="38"/>
      <c r="J65" s="38"/>
      <c r="K65" s="38">
        <v>1</v>
      </c>
      <c r="L65" s="38">
        <f t="shared" si="16"/>
        <v>1</v>
      </c>
      <c r="M65" s="38" t="s">
        <v>71</v>
      </c>
      <c r="N65" s="38"/>
      <c r="O65" s="38">
        <v>1</v>
      </c>
      <c r="P65" s="38">
        <f t="shared" si="17"/>
        <v>1</v>
      </c>
      <c r="Q65" s="38" t="s">
        <v>71</v>
      </c>
      <c r="R65" s="38" t="s">
        <v>71</v>
      </c>
      <c r="S65" s="38">
        <v>1</v>
      </c>
      <c r="T65" s="38">
        <f t="shared" si="18"/>
        <v>1</v>
      </c>
      <c r="U65" s="38">
        <v>1</v>
      </c>
      <c r="V65" s="70">
        <f t="shared" si="1"/>
        <v>100</v>
      </c>
      <c r="W65" s="85" t="s">
        <v>315</v>
      </c>
      <c r="X65" s="85" t="s">
        <v>316</v>
      </c>
      <c r="Y65" s="85" t="s">
        <v>317</v>
      </c>
      <c r="Z65" s="82" t="s">
        <v>232</v>
      </c>
      <c r="AA65" s="82" t="s">
        <v>232</v>
      </c>
      <c r="AB65" s="82" t="s">
        <v>232</v>
      </c>
    </row>
    <row r="66" spans="1:28" s="4" customFormat="1" ht="12.75">
      <c r="A66" s="3"/>
      <c r="B66" s="54" t="s">
        <v>73</v>
      </c>
      <c r="C66" s="69"/>
      <c r="D66" s="69">
        <f t="shared" si="15"/>
        <v>47</v>
      </c>
      <c r="E66" s="69">
        <f aca="true" t="shared" si="19" ref="E66:K66">SUM(E67:E68)</f>
        <v>1</v>
      </c>
      <c r="F66" s="69">
        <f t="shared" si="19"/>
        <v>19</v>
      </c>
      <c r="G66" s="69">
        <f t="shared" si="19"/>
        <v>10</v>
      </c>
      <c r="H66" s="69">
        <f t="shared" si="19"/>
        <v>30</v>
      </c>
      <c r="I66" s="69">
        <f t="shared" si="19"/>
        <v>3</v>
      </c>
      <c r="J66" s="69">
        <f t="shared" si="19"/>
        <v>2</v>
      </c>
      <c r="K66" s="69">
        <f t="shared" si="19"/>
        <v>2</v>
      </c>
      <c r="L66" s="69">
        <f>SUM(L67:L68)</f>
        <v>7</v>
      </c>
      <c r="M66" s="69">
        <f aca="true" t="shared" si="20" ref="M66:U66">SUM(M67:M68)</f>
        <v>0</v>
      </c>
      <c r="N66" s="69">
        <f t="shared" si="20"/>
        <v>3</v>
      </c>
      <c r="O66" s="69">
        <f t="shared" si="20"/>
        <v>2</v>
      </c>
      <c r="P66" s="69">
        <f t="shared" si="20"/>
        <v>5</v>
      </c>
      <c r="Q66" s="69">
        <f t="shared" si="20"/>
        <v>2</v>
      </c>
      <c r="R66" s="69">
        <f t="shared" si="20"/>
        <v>3</v>
      </c>
      <c r="S66" s="69">
        <f t="shared" si="20"/>
        <v>0</v>
      </c>
      <c r="T66" s="69">
        <f t="shared" si="20"/>
        <v>5</v>
      </c>
      <c r="U66" s="69">
        <f t="shared" si="20"/>
        <v>5</v>
      </c>
      <c r="V66" s="70">
        <f t="shared" si="1"/>
        <v>100</v>
      </c>
      <c r="W66" s="65"/>
      <c r="X66" s="65"/>
      <c r="Y66" s="65"/>
      <c r="Z66" s="65"/>
      <c r="AA66" s="65"/>
      <c r="AB66" s="65"/>
    </row>
    <row r="67" spans="1:28" ht="12.75">
      <c r="A67" s="27">
        <v>39</v>
      </c>
      <c r="B67" s="47" t="s">
        <v>74</v>
      </c>
      <c r="C67" s="38" t="s">
        <v>19</v>
      </c>
      <c r="D67" s="38">
        <f t="shared" si="15"/>
        <v>4</v>
      </c>
      <c r="E67" s="38">
        <v>1</v>
      </c>
      <c r="F67" s="38"/>
      <c r="G67" s="38"/>
      <c r="H67" s="38">
        <f>SUM(E67:G67)</f>
        <v>1</v>
      </c>
      <c r="I67" s="38">
        <v>1</v>
      </c>
      <c r="J67" s="73"/>
      <c r="K67" s="38"/>
      <c r="L67" s="38">
        <f t="shared" si="16"/>
        <v>1</v>
      </c>
      <c r="M67" s="38"/>
      <c r="N67" s="38">
        <v>1</v>
      </c>
      <c r="O67" s="38"/>
      <c r="P67" s="38">
        <f t="shared" si="17"/>
        <v>1</v>
      </c>
      <c r="Q67" s="38"/>
      <c r="R67" s="38">
        <v>1</v>
      </c>
      <c r="S67" s="38"/>
      <c r="T67" s="38">
        <f t="shared" si="18"/>
        <v>1</v>
      </c>
      <c r="U67" s="38">
        <v>1</v>
      </c>
      <c r="V67" s="70">
        <f aca="true" t="shared" si="21" ref="V67:V127">+U67/P67*100</f>
        <v>100</v>
      </c>
      <c r="W67" t="s">
        <v>295</v>
      </c>
      <c r="X67" s="82" t="s">
        <v>296</v>
      </c>
      <c r="Y67" s="82"/>
      <c r="Z67" s="82"/>
      <c r="AA67" s="82"/>
      <c r="AB67" s="82"/>
    </row>
    <row r="68" spans="1:28" ht="51" customHeight="1">
      <c r="A68" s="27">
        <v>40</v>
      </c>
      <c r="B68" s="47" t="s">
        <v>75</v>
      </c>
      <c r="C68" s="38" t="s">
        <v>76</v>
      </c>
      <c r="D68" s="38">
        <f t="shared" si="15"/>
        <v>43</v>
      </c>
      <c r="E68" s="38"/>
      <c r="F68" s="38">
        <v>19</v>
      </c>
      <c r="G68" s="38">
        <v>10</v>
      </c>
      <c r="H68" s="38">
        <f>SUM(E68:G68)</f>
        <v>29</v>
      </c>
      <c r="I68" s="38">
        <v>2</v>
      </c>
      <c r="J68" s="38">
        <v>2</v>
      </c>
      <c r="K68" s="38">
        <v>2</v>
      </c>
      <c r="L68" s="38">
        <f t="shared" si="16"/>
        <v>6</v>
      </c>
      <c r="M68" s="38"/>
      <c r="N68" s="38">
        <v>2</v>
      </c>
      <c r="O68" s="38">
        <v>2</v>
      </c>
      <c r="P68" s="38">
        <f t="shared" si="17"/>
        <v>4</v>
      </c>
      <c r="Q68" s="38">
        <v>2</v>
      </c>
      <c r="R68" s="38">
        <v>2</v>
      </c>
      <c r="S68" s="38"/>
      <c r="T68" s="38">
        <f t="shared" si="18"/>
        <v>4</v>
      </c>
      <c r="U68" s="38">
        <v>4</v>
      </c>
      <c r="V68" s="70">
        <f t="shared" si="21"/>
        <v>100</v>
      </c>
      <c r="W68" s="82" t="s">
        <v>297</v>
      </c>
      <c r="X68" s="82" t="s">
        <v>297</v>
      </c>
      <c r="Y68" s="82"/>
      <c r="Z68" s="82"/>
      <c r="AA68" s="82"/>
      <c r="AB68" s="82"/>
    </row>
    <row r="69" spans="1:28" s="4" customFormat="1" ht="12.75">
      <c r="A69" s="32"/>
      <c r="B69" s="54" t="s">
        <v>77</v>
      </c>
      <c r="C69" s="69"/>
      <c r="D69" s="69">
        <f t="shared" si="6"/>
        <v>109</v>
      </c>
      <c r="E69" s="69">
        <f aca="true" t="shared" si="22" ref="E69:K69">SUM(E70:E82)</f>
        <v>10</v>
      </c>
      <c r="F69" s="69">
        <f t="shared" si="22"/>
        <v>12</v>
      </c>
      <c r="G69" s="69">
        <f t="shared" si="22"/>
        <v>12</v>
      </c>
      <c r="H69" s="69">
        <f t="shared" si="22"/>
        <v>34</v>
      </c>
      <c r="I69" s="69">
        <f t="shared" si="22"/>
        <v>9</v>
      </c>
      <c r="J69" s="69">
        <f t="shared" si="22"/>
        <v>9</v>
      </c>
      <c r="K69" s="69">
        <f t="shared" si="22"/>
        <v>12</v>
      </c>
      <c r="L69" s="69">
        <f>SUM(L70:L82)</f>
        <v>30</v>
      </c>
      <c r="M69" s="69">
        <f aca="true" t="shared" si="23" ref="M69:U69">SUM(M70:M82)</f>
        <v>3</v>
      </c>
      <c r="N69" s="69">
        <f t="shared" si="23"/>
        <v>7</v>
      </c>
      <c r="O69" s="69">
        <f t="shared" si="23"/>
        <v>10</v>
      </c>
      <c r="P69" s="69">
        <f t="shared" si="23"/>
        <v>20</v>
      </c>
      <c r="Q69" s="69">
        <f t="shared" si="23"/>
        <v>9</v>
      </c>
      <c r="R69" s="69">
        <f t="shared" si="23"/>
        <v>8</v>
      </c>
      <c r="S69" s="69">
        <f t="shared" si="23"/>
        <v>8</v>
      </c>
      <c r="T69" s="69">
        <f t="shared" si="23"/>
        <v>25</v>
      </c>
      <c r="U69" s="69">
        <f t="shared" si="23"/>
        <v>32</v>
      </c>
      <c r="V69" s="70">
        <f t="shared" si="21"/>
        <v>160</v>
      </c>
      <c r="W69" s="56"/>
      <c r="X69" s="56"/>
      <c r="Y69" s="56"/>
      <c r="Z69" s="56"/>
      <c r="AA69" s="56"/>
      <c r="AB69" s="56"/>
    </row>
    <row r="70" spans="1:28" s="2" customFormat="1" ht="38.25">
      <c r="A70" s="27">
        <v>41</v>
      </c>
      <c r="B70" s="47" t="s">
        <v>78</v>
      </c>
      <c r="C70" s="38" t="s">
        <v>79</v>
      </c>
      <c r="D70" s="38">
        <f t="shared" si="6"/>
        <v>1</v>
      </c>
      <c r="E70" s="38"/>
      <c r="F70" s="38"/>
      <c r="G70" s="38"/>
      <c r="H70" s="38">
        <f t="shared" si="9"/>
        <v>0</v>
      </c>
      <c r="I70" s="38"/>
      <c r="J70" s="38"/>
      <c r="K70" s="38">
        <v>1</v>
      </c>
      <c r="L70" s="38">
        <f t="shared" si="3"/>
        <v>1</v>
      </c>
      <c r="M70" s="38"/>
      <c r="N70" s="38"/>
      <c r="O70" s="38"/>
      <c r="P70" s="38">
        <f t="shared" si="4"/>
        <v>0</v>
      </c>
      <c r="Q70" s="38"/>
      <c r="R70" s="38"/>
      <c r="S70" s="38"/>
      <c r="T70" s="38">
        <f t="shared" si="5"/>
        <v>0</v>
      </c>
      <c r="U70" s="38"/>
      <c r="V70" s="70"/>
      <c r="W70" s="66"/>
      <c r="X70" s="66"/>
      <c r="Y70" s="66"/>
      <c r="Z70" s="66"/>
      <c r="AA70" s="112" t="s">
        <v>299</v>
      </c>
      <c r="AB70" s="44" t="s">
        <v>298</v>
      </c>
    </row>
    <row r="71" spans="1:28" ht="63.75">
      <c r="A71" s="27">
        <v>42</v>
      </c>
      <c r="B71" s="47" t="s">
        <v>80</v>
      </c>
      <c r="C71" s="38" t="s">
        <v>17</v>
      </c>
      <c r="D71" s="38">
        <f t="shared" si="6"/>
        <v>9</v>
      </c>
      <c r="E71" s="38"/>
      <c r="F71" s="38">
        <v>1</v>
      </c>
      <c r="G71" s="38">
        <v>1</v>
      </c>
      <c r="H71" s="38">
        <f t="shared" si="9"/>
        <v>2</v>
      </c>
      <c r="I71" s="38">
        <v>1</v>
      </c>
      <c r="J71" s="38">
        <v>1</v>
      </c>
      <c r="K71" s="38">
        <v>1</v>
      </c>
      <c r="L71" s="38">
        <f t="shared" si="3"/>
        <v>3</v>
      </c>
      <c r="M71" s="38"/>
      <c r="N71" s="38">
        <v>1</v>
      </c>
      <c r="O71" s="38">
        <v>1</v>
      </c>
      <c r="P71" s="38">
        <f t="shared" si="4"/>
        <v>2</v>
      </c>
      <c r="Q71" s="38">
        <v>1</v>
      </c>
      <c r="R71" s="38">
        <v>1</v>
      </c>
      <c r="S71" s="38"/>
      <c r="T71" s="38">
        <f t="shared" si="5"/>
        <v>2</v>
      </c>
      <c r="U71" s="88">
        <v>9</v>
      </c>
      <c r="V71" s="70">
        <f t="shared" si="21"/>
        <v>450</v>
      </c>
      <c r="W71" s="81" t="s">
        <v>193</v>
      </c>
      <c r="X71" s="82" t="s">
        <v>194</v>
      </c>
      <c r="Y71" s="83" t="s">
        <v>195</v>
      </c>
      <c r="Z71" s="84"/>
      <c r="AA71" s="84"/>
      <c r="AB71" s="83" t="s">
        <v>196</v>
      </c>
    </row>
    <row r="72" spans="1:28" ht="38.25">
      <c r="A72" s="27">
        <v>43</v>
      </c>
      <c r="B72" s="47" t="s">
        <v>81</v>
      </c>
      <c r="C72" s="38" t="s">
        <v>23</v>
      </c>
      <c r="D72" s="38">
        <f t="shared" si="6"/>
        <v>11</v>
      </c>
      <c r="E72" s="38">
        <v>1</v>
      </c>
      <c r="F72" s="38">
        <v>1</v>
      </c>
      <c r="G72" s="38">
        <v>1</v>
      </c>
      <c r="H72" s="38">
        <f t="shared" si="9"/>
        <v>3</v>
      </c>
      <c r="I72" s="38">
        <v>1</v>
      </c>
      <c r="J72" s="38">
        <v>1</v>
      </c>
      <c r="K72" s="38">
        <v>1</v>
      </c>
      <c r="L72" s="38">
        <f t="shared" si="3"/>
        <v>3</v>
      </c>
      <c r="M72" s="38"/>
      <c r="N72" s="38">
        <v>1</v>
      </c>
      <c r="O72" s="38">
        <v>1</v>
      </c>
      <c r="P72" s="38">
        <f t="shared" si="4"/>
        <v>2</v>
      </c>
      <c r="Q72" s="38">
        <v>1</v>
      </c>
      <c r="R72" s="38">
        <v>1</v>
      </c>
      <c r="S72" s="38">
        <v>1</v>
      </c>
      <c r="T72" s="38">
        <f t="shared" si="5"/>
        <v>3</v>
      </c>
      <c r="U72" s="88">
        <v>3</v>
      </c>
      <c r="V72" s="70">
        <f t="shared" si="21"/>
        <v>150</v>
      </c>
      <c r="W72" s="85" t="s">
        <v>197</v>
      </c>
      <c r="X72" s="81" t="s">
        <v>198</v>
      </c>
      <c r="Y72" s="81" t="s">
        <v>199</v>
      </c>
      <c r="Z72" s="84"/>
      <c r="AA72" s="84"/>
      <c r="AB72" s="84"/>
    </row>
    <row r="73" spans="1:28" ht="63.75">
      <c r="A73" s="27">
        <v>44</v>
      </c>
      <c r="B73" s="47" t="s">
        <v>82</v>
      </c>
      <c r="C73" s="38" t="s">
        <v>44</v>
      </c>
      <c r="D73" s="38">
        <f t="shared" si="6"/>
        <v>20</v>
      </c>
      <c r="E73" s="38">
        <v>2</v>
      </c>
      <c r="F73" s="38">
        <v>2</v>
      </c>
      <c r="G73" s="38">
        <v>2</v>
      </c>
      <c r="H73" s="38">
        <f t="shared" si="9"/>
        <v>6</v>
      </c>
      <c r="I73" s="38">
        <v>1</v>
      </c>
      <c r="J73" s="38">
        <v>2</v>
      </c>
      <c r="K73" s="38">
        <v>2</v>
      </c>
      <c r="L73" s="38">
        <f t="shared" si="3"/>
        <v>5</v>
      </c>
      <c r="M73" s="38"/>
      <c r="N73" s="38">
        <v>2</v>
      </c>
      <c r="O73" s="38">
        <v>2</v>
      </c>
      <c r="P73" s="38">
        <f t="shared" si="4"/>
        <v>4</v>
      </c>
      <c r="Q73" s="38">
        <v>2</v>
      </c>
      <c r="R73" s="38">
        <v>2</v>
      </c>
      <c r="S73" s="38">
        <v>1</v>
      </c>
      <c r="T73" s="38">
        <f t="shared" si="5"/>
        <v>5</v>
      </c>
      <c r="U73" s="88">
        <v>6</v>
      </c>
      <c r="V73" s="70">
        <f t="shared" si="21"/>
        <v>150</v>
      </c>
      <c r="W73" s="85" t="s">
        <v>200</v>
      </c>
      <c r="X73" s="86" t="s">
        <v>201</v>
      </c>
      <c r="Y73" s="81" t="s">
        <v>202</v>
      </c>
      <c r="Z73" s="84"/>
      <c r="AA73" s="84"/>
      <c r="AB73" s="87" t="s">
        <v>203</v>
      </c>
    </row>
    <row r="74" spans="1:28" ht="51">
      <c r="A74" s="27">
        <v>45</v>
      </c>
      <c r="B74" s="47" t="s">
        <v>83</v>
      </c>
      <c r="C74" s="38" t="s">
        <v>44</v>
      </c>
      <c r="D74" s="38">
        <f t="shared" si="6"/>
        <v>15</v>
      </c>
      <c r="E74" s="38">
        <v>4</v>
      </c>
      <c r="F74" s="38">
        <v>3</v>
      </c>
      <c r="G74" s="38">
        <v>3</v>
      </c>
      <c r="H74" s="38">
        <f t="shared" si="9"/>
        <v>10</v>
      </c>
      <c r="I74" s="38">
        <v>2</v>
      </c>
      <c r="J74" s="38">
        <v>1</v>
      </c>
      <c r="K74" s="38">
        <v>1</v>
      </c>
      <c r="L74" s="38">
        <f t="shared" si="3"/>
        <v>4</v>
      </c>
      <c r="M74" s="38"/>
      <c r="N74" s="38"/>
      <c r="O74" s="38"/>
      <c r="P74" s="38">
        <f t="shared" si="4"/>
        <v>0</v>
      </c>
      <c r="Q74" s="38"/>
      <c r="R74" s="38">
        <v>1</v>
      </c>
      <c r="S74" s="38"/>
      <c r="T74" s="38">
        <f t="shared" si="5"/>
        <v>1</v>
      </c>
      <c r="U74" s="88">
        <v>1</v>
      </c>
      <c r="V74" s="70"/>
      <c r="W74" s="85" t="s">
        <v>204</v>
      </c>
      <c r="X74" s="86" t="s">
        <v>205</v>
      </c>
      <c r="Y74" s="81" t="s">
        <v>202</v>
      </c>
      <c r="Z74" s="87" t="s">
        <v>206</v>
      </c>
      <c r="AA74" s="88" t="s">
        <v>207</v>
      </c>
      <c r="AB74" s="88" t="s">
        <v>208</v>
      </c>
    </row>
    <row r="75" spans="1:28" ht="63.75">
      <c r="A75" s="141">
        <v>46</v>
      </c>
      <c r="B75" s="47" t="s">
        <v>84</v>
      </c>
      <c r="C75" s="38" t="s">
        <v>76</v>
      </c>
      <c r="D75" s="38">
        <f t="shared" si="6"/>
        <v>6</v>
      </c>
      <c r="E75" s="38"/>
      <c r="F75" s="38">
        <v>1</v>
      </c>
      <c r="G75" s="38">
        <v>1</v>
      </c>
      <c r="H75" s="38">
        <f t="shared" si="9"/>
        <v>2</v>
      </c>
      <c r="I75" s="38">
        <v>1</v>
      </c>
      <c r="J75" s="38"/>
      <c r="K75" s="38">
        <v>1</v>
      </c>
      <c r="L75" s="38">
        <f t="shared" si="3"/>
        <v>2</v>
      </c>
      <c r="M75" s="38"/>
      <c r="N75" s="38"/>
      <c r="O75" s="38">
        <v>1</v>
      </c>
      <c r="P75" s="38">
        <f t="shared" si="4"/>
        <v>1</v>
      </c>
      <c r="Q75" s="38">
        <v>1</v>
      </c>
      <c r="R75" s="38"/>
      <c r="S75" s="38"/>
      <c r="T75" s="38">
        <f t="shared" si="5"/>
        <v>1</v>
      </c>
      <c r="U75" s="88">
        <v>3</v>
      </c>
      <c r="V75" s="70">
        <f t="shared" si="21"/>
        <v>300</v>
      </c>
      <c r="W75" s="85" t="s">
        <v>209</v>
      </c>
      <c r="X75" s="85" t="s">
        <v>210</v>
      </c>
      <c r="Y75" s="85" t="s">
        <v>211</v>
      </c>
      <c r="Z75" s="84" t="s">
        <v>212</v>
      </c>
      <c r="AA75" s="82"/>
      <c r="AB75" s="89" t="s">
        <v>213</v>
      </c>
    </row>
    <row r="76" spans="1:28" ht="38.25">
      <c r="A76" s="142"/>
      <c r="B76" s="47" t="s">
        <v>85</v>
      </c>
      <c r="C76" s="38" t="s">
        <v>17</v>
      </c>
      <c r="D76" s="38">
        <f t="shared" si="6"/>
        <v>1</v>
      </c>
      <c r="E76" s="38"/>
      <c r="F76" s="38">
        <v>1</v>
      </c>
      <c r="G76" s="38"/>
      <c r="H76" s="38">
        <f t="shared" si="9"/>
        <v>1</v>
      </c>
      <c r="I76" s="38"/>
      <c r="J76" s="38"/>
      <c r="K76" s="38"/>
      <c r="L76" s="38">
        <f t="shared" si="3"/>
        <v>0</v>
      </c>
      <c r="M76" s="38"/>
      <c r="N76" s="38"/>
      <c r="O76" s="38"/>
      <c r="P76" s="38">
        <f t="shared" si="4"/>
        <v>0</v>
      </c>
      <c r="Q76" s="38"/>
      <c r="R76" s="38"/>
      <c r="S76" s="38"/>
      <c r="T76" s="38">
        <f t="shared" si="5"/>
        <v>0</v>
      </c>
      <c r="U76" s="88"/>
      <c r="V76" s="70"/>
      <c r="W76" s="82"/>
      <c r="X76" s="82"/>
      <c r="Y76" s="85"/>
      <c r="Z76" s="84"/>
      <c r="AA76" s="84"/>
      <c r="AB76" s="84"/>
    </row>
    <row r="77" spans="1:28" ht="36">
      <c r="A77" s="27">
        <v>47</v>
      </c>
      <c r="B77" s="47" t="s">
        <v>86</v>
      </c>
      <c r="C77" s="38" t="s">
        <v>23</v>
      </c>
      <c r="D77" s="38">
        <f t="shared" si="6"/>
        <v>12</v>
      </c>
      <c r="E77" s="38">
        <v>1</v>
      </c>
      <c r="F77" s="38">
        <v>1</v>
      </c>
      <c r="G77" s="38">
        <v>1</v>
      </c>
      <c r="H77" s="38">
        <f t="shared" si="9"/>
        <v>3</v>
      </c>
      <c r="I77" s="38">
        <v>1</v>
      </c>
      <c r="J77" s="38">
        <v>1</v>
      </c>
      <c r="K77" s="38">
        <v>1</v>
      </c>
      <c r="L77" s="38">
        <f t="shared" si="3"/>
        <v>3</v>
      </c>
      <c r="M77" s="38">
        <v>1</v>
      </c>
      <c r="N77" s="38">
        <v>1</v>
      </c>
      <c r="O77" s="38">
        <v>1</v>
      </c>
      <c r="P77" s="38">
        <f t="shared" si="4"/>
        <v>3</v>
      </c>
      <c r="Q77" s="38">
        <v>1</v>
      </c>
      <c r="R77" s="38">
        <v>1</v>
      </c>
      <c r="S77" s="38">
        <v>1</v>
      </c>
      <c r="T77" s="38">
        <f t="shared" si="5"/>
        <v>3</v>
      </c>
      <c r="U77" s="88">
        <v>3</v>
      </c>
      <c r="V77" s="70">
        <f t="shared" si="21"/>
        <v>100</v>
      </c>
      <c r="W77" s="90" t="s">
        <v>214</v>
      </c>
      <c r="X77" s="90" t="s">
        <v>215</v>
      </c>
      <c r="Y77" s="90" t="s">
        <v>216</v>
      </c>
      <c r="Z77" s="91" t="s">
        <v>217</v>
      </c>
      <c r="AA77" s="92"/>
      <c r="AB77" s="92"/>
    </row>
    <row r="78" spans="1:28" ht="24">
      <c r="A78" s="27">
        <v>48</v>
      </c>
      <c r="B78" s="47" t="s">
        <v>87</v>
      </c>
      <c r="C78" s="38" t="s">
        <v>23</v>
      </c>
      <c r="D78" s="38">
        <f t="shared" si="6"/>
        <v>12</v>
      </c>
      <c r="E78" s="38">
        <v>1</v>
      </c>
      <c r="F78" s="38">
        <v>1</v>
      </c>
      <c r="G78" s="46">
        <v>1</v>
      </c>
      <c r="H78" s="38">
        <f t="shared" si="9"/>
        <v>3</v>
      </c>
      <c r="I78" s="38">
        <v>1</v>
      </c>
      <c r="J78" s="38">
        <v>1</v>
      </c>
      <c r="K78" s="38">
        <v>1</v>
      </c>
      <c r="L78" s="38">
        <f t="shared" si="3"/>
        <v>3</v>
      </c>
      <c r="M78" s="38">
        <v>1</v>
      </c>
      <c r="N78" s="38">
        <v>1</v>
      </c>
      <c r="O78" s="38">
        <v>1</v>
      </c>
      <c r="P78" s="38">
        <f t="shared" si="4"/>
        <v>3</v>
      </c>
      <c r="Q78" s="38">
        <v>1</v>
      </c>
      <c r="R78" s="38">
        <v>1</v>
      </c>
      <c r="S78" s="38">
        <v>1</v>
      </c>
      <c r="T78" s="38">
        <f t="shared" si="5"/>
        <v>3</v>
      </c>
      <c r="U78" s="88">
        <v>3</v>
      </c>
      <c r="V78" s="70">
        <f t="shared" si="21"/>
        <v>100</v>
      </c>
      <c r="W78" s="90" t="s">
        <v>218</v>
      </c>
      <c r="X78" s="90" t="s">
        <v>219</v>
      </c>
      <c r="Y78" s="90" t="s">
        <v>220</v>
      </c>
      <c r="Z78" s="91" t="s">
        <v>217</v>
      </c>
      <c r="AA78" s="93"/>
      <c r="AB78" s="93"/>
    </row>
    <row r="79" spans="1:28" ht="36.75" thickBot="1">
      <c r="A79" s="27">
        <v>49</v>
      </c>
      <c r="B79" s="47" t="s">
        <v>88</v>
      </c>
      <c r="C79" s="38" t="s">
        <v>23</v>
      </c>
      <c r="D79" s="38">
        <f t="shared" si="6"/>
        <v>12</v>
      </c>
      <c r="E79" s="38">
        <v>1</v>
      </c>
      <c r="F79" s="38">
        <v>1</v>
      </c>
      <c r="G79" s="38">
        <v>1</v>
      </c>
      <c r="H79" s="38">
        <f t="shared" si="9"/>
        <v>3</v>
      </c>
      <c r="I79" s="38">
        <v>1</v>
      </c>
      <c r="J79" s="38">
        <v>1</v>
      </c>
      <c r="K79" s="38">
        <v>1</v>
      </c>
      <c r="L79" s="38">
        <f t="shared" si="3"/>
        <v>3</v>
      </c>
      <c r="M79" s="38">
        <v>1</v>
      </c>
      <c r="N79" s="38">
        <v>1</v>
      </c>
      <c r="O79" s="38">
        <v>1</v>
      </c>
      <c r="P79" s="38">
        <f t="shared" si="4"/>
        <v>3</v>
      </c>
      <c r="Q79" s="38">
        <v>1</v>
      </c>
      <c r="R79" s="38">
        <v>1</v>
      </c>
      <c r="S79" s="38">
        <v>1</v>
      </c>
      <c r="T79" s="38">
        <f t="shared" si="5"/>
        <v>3</v>
      </c>
      <c r="U79" s="88">
        <v>3</v>
      </c>
      <c r="V79" s="70">
        <f t="shared" si="21"/>
        <v>100</v>
      </c>
      <c r="W79" s="94" t="s">
        <v>221</v>
      </c>
      <c r="X79" s="90" t="s">
        <v>222</v>
      </c>
      <c r="Y79" s="90" t="s">
        <v>223</v>
      </c>
      <c r="Z79" s="91" t="s">
        <v>217</v>
      </c>
      <c r="AA79" s="93"/>
      <c r="AB79" s="93"/>
    </row>
    <row r="80" spans="1:28" ht="25.5">
      <c r="A80" s="27">
        <v>50</v>
      </c>
      <c r="B80" s="47" t="s">
        <v>89</v>
      </c>
      <c r="C80" s="38" t="s">
        <v>90</v>
      </c>
      <c r="D80" s="38">
        <f t="shared" si="6"/>
        <v>4</v>
      </c>
      <c r="E80" s="38"/>
      <c r="F80" s="38"/>
      <c r="G80" s="38"/>
      <c r="H80" s="38">
        <f t="shared" si="9"/>
        <v>0</v>
      </c>
      <c r="I80" s="38"/>
      <c r="J80" s="38"/>
      <c r="K80" s="38"/>
      <c r="L80" s="38">
        <f t="shared" si="3"/>
        <v>0</v>
      </c>
      <c r="M80" s="38"/>
      <c r="N80" s="38"/>
      <c r="O80" s="38">
        <v>1</v>
      </c>
      <c r="P80" s="38">
        <f t="shared" si="4"/>
        <v>1</v>
      </c>
      <c r="Q80" s="38">
        <v>1</v>
      </c>
      <c r="R80" s="38"/>
      <c r="S80" s="38">
        <v>2</v>
      </c>
      <c r="T80" s="38">
        <f t="shared" si="5"/>
        <v>3</v>
      </c>
      <c r="U80" s="88"/>
      <c r="V80" s="70">
        <f t="shared" si="21"/>
        <v>0</v>
      </c>
      <c r="W80" s="90" t="s">
        <v>224</v>
      </c>
      <c r="X80" s="90"/>
      <c r="Y80" s="90" t="s">
        <v>225</v>
      </c>
      <c r="Z80" s="91" t="s">
        <v>217</v>
      </c>
      <c r="AA80" s="93"/>
      <c r="AB80" s="93"/>
    </row>
    <row r="81" spans="1:28" ht="12.75">
      <c r="A81" s="27">
        <v>51</v>
      </c>
      <c r="B81" s="47" t="s">
        <v>91</v>
      </c>
      <c r="C81" s="38" t="s">
        <v>36</v>
      </c>
      <c r="D81" s="38">
        <f t="shared" si="6"/>
        <v>2</v>
      </c>
      <c r="E81" s="38"/>
      <c r="F81" s="38"/>
      <c r="G81" s="38"/>
      <c r="H81" s="38">
        <f t="shared" si="9"/>
        <v>0</v>
      </c>
      <c r="I81" s="38"/>
      <c r="J81" s="38">
        <v>1</v>
      </c>
      <c r="K81" s="38">
        <v>1</v>
      </c>
      <c r="L81" s="38">
        <f t="shared" si="3"/>
        <v>2</v>
      </c>
      <c r="M81" s="38"/>
      <c r="N81" s="38"/>
      <c r="O81" s="38"/>
      <c r="P81" s="38">
        <f t="shared" si="4"/>
        <v>0</v>
      </c>
      <c r="Q81" s="38"/>
      <c r="R81" s="38"/>
      <c r="S81" s="38"/>
      <c r="T81" s="38">
        <f t="shared" si="5"/>
        <v>0</v>
      </c>
      <c r="U81" s="88"/>
      <c r="V81" s="70"/>
      <c r="W81" s="90"/>
      <c r="X81" s="90"/>
      <c r="Y81" s="90"/>
      <c r="Z81" s="91"/>
      <c r="AA81" s="93"/>
      <c r="AB81" s="93"/>
    </row>
    <row r="82" spans="1:28" ht="25.5">
      <c r="A82" s="27">
        <v>52</v>
      </c>
      <c r="B82" s="47" t="s">
        <v>92</v>
      </c>
      <c r="C82" s="38" t="s">
        <v>23</v>
      </c>
      <c r="D82" s="38">
        <f t="shared" si="6"/>
        <v>4</v>
      </c>
      <c r="E82" s="38"/>
      <c r="F82" s="38"/>
      <c r="G82" s="38">
        <v>1</v>
      </c>
      <c r="H82" s="38">
        <f t="shared" si="9"/>
        <v>1</v>
      </c>
      <c r="I82" s="38"/>
      <c r="J82" s="38"/>
      <c r="K82" s="38">
        <v>1</v>
      </c>
      <c r="L82" s="38">
        <f t="shared" si="3"/>
        <v>1</v>
      </c>
      <c r="M82" s="38"/>
      <c r="N82" s="38"/>
      <c r="O82" s="38">
        <v>1</v>
      </c>
      <c r="P82" s="38">
        <f t="shared" si="4"/>
        <v>1</v>
      </c>
      <c r="Q82" s="38"/>
      <c r="R82" s="38"/>
      <c r="S82" s="38">
        <v>1</v>
      </c>
      <c r="T82" s="38">
        <f t="shared" si="5"/>
        <v>1</v>
      </c>
      <c r="U82" s="88">
        <v>1</v>
      </c>
      <c r="V82" s="70">
        <f t="shared" si="21"/>
        <v>100</v>
      </c>
      <c r="W82" s="85" t="s">
        <v>226</v>
      </c>
      <c r="X82" s="82" t="s">
        <v>227</v>
      </c>
      <c r="Y82" s="85" t="s">
        <v>228</v>
      </c>
      <c r="Z82" s="84" t="s">
        <v>212</v>
      </c>
      <c r="AA82" s="84"/>
      <c r="AB82" s="84"/>
    </row>
    <row r="83" spans="1:28" s="4" customFormat="1" ht="12.75">
      <c r="A83" s="32"/>
      <c r="B83" s="54" t="s">
        <v>93</v>
      </c>
      <c r="C83" s="69"/>
      <c r="D83" s="69">
        <f t="shared" si="6"/>
        <v>48</v>
      </c>
      <c r="E83" s="69">
        <f aca="true" t="shared" si="24" ref="E83:K83">SUM(E84:E97)</f>
        <v>4</v>
      </c>
      <c r="F83" s="69">
        <f t="shared" si="24"/>
        <v>4</v>
      </c>
      <c r="G83" s="69">
        <f t="shared" si="24"/>
        <v>7</v>
      </c>
      <c r="H83" s="69">
        <f t="shared" si="24"/>
        <v>15</v>
      </c>
      <c r="I83" s="69">
        <f t="shared" si="24"/>
        <v>6</v>
      </c>
      <c r="J83" s="69">
        <f t="shared" si="24"/>
        <v>2</v>
      </c>
      <c r="K83" s="69">
        <f t="shared" si="24"/>
        <v>2</v>
      </c>
      <c r="L83" s="69">
        <f>SUM(L84:L97)</f>
        <v>10</v>
      </c>
      <c r="M83" s="69">
        <f>SUM(M84:M97)</f>
        <v>5</v>
      </c>
      <c r="N83" s="69">
        <f>SUM(N84:N97)</f>
        <v>4</v>
      </c>
      <c r="O83" s="69">
        <f>SUM(O84:O97)</f>
        <v>5</v>
      </c>
      <c r="P83" s="69">
        <f t="shared" si="4"/>
        <v>14</v>
      </c>
      <c r="Q83" s="69">
        <f>SUM(Q84:Q97)</f>
        <v>3</v>
      </c>
      <c r="R83" s="69">
        <f>SUM(R84:R97)</f>
        <v>1</v>
      </c>
      <c r="S83" s="69">
        <f>SUM(S84:S97)</f>
        <v>5</v>
      </c>
      <c r="T83" s="69">
        <f t="shared" si="5"/>
        <v>9</v>
      </c>
      <c r="U83" s="69">
        <f>SUM(U84:U97)</f>
        <v>11</v>
      </c>
      <c r="V83" s="70">
        <f t="shared" si="21"/>
        <v>78.57142857142857</v>
      </c>
      <c r="W83" s="56"/>
      <c r="X83" s="56"/>
      <c r="Y83" s="56"/>
      <c r="Z83" s="56"/>
      <c r="AA83" s="56"/>
      <c r="AB83" s="56"/>
    </row>
    <row r="84" spans="1:28" ht="12.75">
      <c r="A84" s="27">
        <v>53</v>
      </c>
      <c r="B84" s="47" t="s">
        <v>94</v>
      </c>
      <c r="C84" s="38" t="s">
        <v>19</v>
      </c>
      <c r="D84" s="38">
        <f t="shared" si="6"/>
        <v>2</v>
      </c>
      <c r="E84" s="38"/>
      <c r="F84" s="38">
        <v>1</v>
      </c>
      <c r="G84" s="38"/>
      <c r="H84" s="38">
        <f t="shared" si="9"/>
        <v>1</v>
      </c>
      <c r="I84" s="38"/>
      <c r="J84" s="38"/>
      <c r="K84" s="38"/>
      <c r="L84" s="38">
        <f t="shared" si="3"/>
        <v>0</v>
      </c>
      <c r="M84" s="38"/>
      <c r="N84" s="38"/>
      <c r="O84" s="38"/>
      <c r="P84" s="38">
        <f t="shared" si="4"/>
        <v>0</v>
      </c>
      <c r="Q84" s="38"/>
      <c r="R84" s="38"/>
      <c r="S84" s="38">
        <v>1</v>
      </c>
      <c r="T84" s="38">
        <f t="shared" si="5"/>
        <v>1</v>
      </c>
      <c r="U84" s="38"/>
      <c r="V84" s="70"/>
      <c r="W84" s="43"/>
      <c r="X84" s="43"/>
      <c r="Y84" s="43"/>
      <c r="Z84" s="43"/>
      <c r="AA84" s="43"/>
      <c r="AB84" s="43"/>
    </row>
    <row r="85" spans="1:28" ht="25.5">
      <c r="A85" s="141">
        <v>54</v>
      </c>
      <c r="B85" s="47" t="s">
        <v>95</v>
      </c>
      <c r="C85" s="38" t="s">
        <v>96</v>
      </c>
      <c r="D85" s="38">
        <f t="shared" si="6"/>
        <v>3</v>
      </c>
      <c r="E85" s="38">
        <v>1</v>
      </c>
      <c r="F85" s="38"/>
      <c r="G85" s="38">
        <v>1</v>
      </c>
      <c r="H85" s="38">
        <f t="shared" si="9"/>
        <v>2</v>
      </c>
      <c r="I85" s="38"/>
      <c r="J85" s="38"/>
      <c r="K85" s="38"/>
      <c r="L85" s="38">
        <f t="shared" si="3"/>
        <v>0</v>
      </c>
      <c r="M85" s="38"/>
      <c r="N85" s="38"/>
      <c r="O85" s="38"/>
      <c r="P85" s="38">
        <f t="shared" si="4"/>
        <v>0</v>
      </c>
      <c r="Q85" s="38"/>
      <c r="R85" s="38"/>
      <c r="S85" s="38">
        <v>1</v>
      </c>
      <c r="T85" s="38">
        <f t="shared" si="5"/>
        <v>1</v>
      </c>
      <c r="U85" s="38"/>
      <c r="V85" s="70"/>
      <c r="W85" s="43"/>
      <c r="X85" s="43"/>
      <c r="Y85" s="43"/>
      <c r="Z85" s="43"/>
      <c r="AA85" s="43"/>
      <c r="AB85" s="43"/>
    </row>
    <row r="86" spans="1:28" ht="25.5">
      <c r="A86" s="142"/>
      <c r="B86" s="47" t="s">
        <v>97</v>
      </c>
      <c r="C86" s="38" t="s">
        <v>23</v>
      </c>
      <c r="D86" s="38">
        <f t="shared" si="6"/>
        <v>3</v>
      </c>
      <c r="E86" s="38">
        <v>1</v>
      </c>
      <c r="F86" s="38">
        <v>1</v>
      </c>
      <c r="G86" s="38">
        <v>1</v>
      </c>
      <c r="H86" s="38">
        <f t="shared" si="9"/>
        <v>3</v>
      </c>
      <c r="I86" s="38"/>
      <c r="J86" s="38"/>
      <c r="K86" s="38"/>
      <c r="L86" s="38">
        <f t="shared" si="3"/>
        <v>0</v>
      </c>
      <c r="M86" s="38"/>
      <c r="N86" s="38"/>
      <c r="O86" s="38"/>
      <c r="P86" s="38">
        <f t="shared" si="4"/>
        <v>0</v>
      </c>
      <c r="Q86" s="38"/>
      <c r="R86" s="38"/>
      <c r="S86" s="38"/>
      <c r="T86" s="38">
        <f t="shared" si="5"/>
        <v>0</v>
      </c>
      <c r="U86" s="38"/>
      <c r="V86" s="70"/>
      <c r="W86" s="43"/>
      <c r="X86" s="43"/>
      <c r="Y86" s="43"/>
      <c r="Z86" s="43"/>
      <c r="AA86" s="43"/>
      <c r="AB86" s="43"/>
    </row>
    <row r="87" spans="1:28" ht="25.5">
      <c r="A87" s="27">
        <v>55</v>
      </c>
      <c r="B87" s="47" t="s">
        <v>98</v>
      </c>
      <c r="C87" s="38" t="s">
        <v>23</v>
      </c>
      <c r="D87" s="38">
        <f t="shared" si="6"/>
        <v>3</v>
      </c>
      <c r="E87" s="38"/>
      <c r="F87" s="38"/>
      <c r="G87" s="38">
        <v>1</v>
      </c>
      <c r="H87" s="38">
        <f t="shared" si="9"/>
        <v>1</v>
      </c>
      <c r="I87" s="38"/>
      <c r="J87" s="38"/>
      <c r="K87" s="38"/>
      <c r="L87" s="38">
        <f t="shared" si="3"/>
        <v>0</v>
      </c>
      <c r="M87" s="38"/>
      <c r="N87" s="38">
        <v>1</v>
      </c>
      <c r="O87" s="38"/>
      <c r="P87" s="38">
        <f t="shared" si="4"/>
        <v>1</v>
      </c>
      <c r="Q87" s="38"/>
      <c r="R87" s="38"/>
      <c r="S87" s="38">
        <v>1</v>
      </c>
      <c r="T87" s="38">
        <f t="shared" si="5"/>
        <v>1</v>
      </c>
      <c r="U87" s="38">
        <v>1</v>
      </c>
      <c r="V87" s="70">
        <f t="shared" si="21"/>
        <v>100</v>
      </c>
      <c r="W87" s="43" t="s">
        <v>258</v>
      </c>
      <c r="X87" s="43" t="s">
        <v>259</v>
      </c>
      <c r="Y87" s="43" t="s">
        <v>260</v>
      </c>
      <c r="Z87" s="43" t="s">
        <v>232</v>
      </c>
      <c r="AA87" s="43" t="s">
        <v>183</v>
      </c>
      <c r="AB87" s="43" t="s">
        <v>183</v>
      </c>
    </row>
    <row r="88" spans="1:28" ht="51">
      <c r="A88" s="27">
        <v>56</v>
      </c>
      <c r="B88" s="47" t="s">
        <v>99</v>
      </c>
      <c r="C88" s="38" t="s">
        <v>23</v>
      </c>
      <c r="D88" s="38">
        <f t="shared" si="6"/>
        <v>2</v>
      </c>
      <c r="E88" s="38"/>
      <c r="F88" s="38"/>
      <c r="G88" s="38">
        <v>1</v>
      </c>
      <c r="H88" s="38">
        <f t="shared" si="9"/>
        <v>1</v>
      </c>
      <c r="I88" s="38"/>
      <c r="J88" s="38"/>
      <c r="K88" s="38"/>
      <c r="L88" s="38">
        <f t="shared" si="3"/>
        <v>0</v>
      </c>
      <c r="M88" s="38"/>
      <c r="N88" s="38"/>
      <c r="O88" s="38">
        <v>1</v>
      </c>
      <c r="P88" s="38">
        <f t="shared" si="4"/>
        <v>1</v>
      </c>
      <c r="Q88" s="38"/>
      <c r="R88" s="38"/>
      <c r="S88" s="38"/>
      <c r="T88" s="38">
        <f t="shared" si="5"/>
        <v>0</v>
      </c>
      <c r="U88" s="38">
        <v>1</v>
      </c>
      <c r="V88" s="70">
        <f t="shared" si="21"/>
        <v>100</v>
      </c>
      <c r="W88" s="43" t="s">
        <v>416</v>
      </c>
      <c r="X88" s="43" t="s">
        <v>417</v>
      </c>
      <c r="Y88" s="43" t="s">
        <v>420</v>
      </c>
      <c r="Z88" s="43" t="s">
        <v>232</v>
      </c>
      <c r="AA88" s="43" t="s">
        <v>183</v>
      </c>
      <c r="AB88" s="43" t="s">
        <v>183</v>
      </c>
    </row>
    <row r="89" spans="1:28" ht="63.75">
      <c r="A89" s="27">
        <v>57</v>
      </c>
      <c r="B89" s="47" t="s">
        <v>100</v>
      </c>
      <c r="C89" s="38" t="s">
        <v>96</v>
      </c>
      <c r="D89" s="38">
        <f t="shared" si="6"/>
        <v>1</v>
      </c>
      <c r="E89" s="38"/>
      <c r="F89" s="38"/>
      <c r="G89" s="38"/>
      <c r="H89" s="38">
        <f t="shared" si="9"/>
        <v>0</v>
      </c>
      <c r="I89" s="38"/>
      <c r="J89" s="38"/>
      <c r="K89" s="38"/>
      <c r="L89" s="38">
        <f aca="true" t="shared" si="25" ref="L89:L132">SUM(I89:K89)</f>
        <v>0</v>
      </c>
      <c r="M89" s="38">
        <v>1</v>
      </c>
      <c r="N89" s="38"/>
      <c r="O89" s="38"/>
      <c r="P89" s="38">
        <f aca="true" t="shared" si="26" ref="P89:P132">SUM(M89:O89)</f>
        <v>1</v>
      </c>
      <c r="Q89" s="38"/>
      <c r="R89" s="38"/>
      <c r="S89" s="38"/>
      <c r="T89" s="38">
        <f aca="true" t="shared" si="27" ref="T89:T132">SUM(Q89:S89)</f>
        <v>0</v>
      </c>
      <c r="U89" s="38">
        <v>0</v>
      </c>
      <c r="V89" s="70">
        <f t="shared" si="21"/>
        <v>0</v>
      </c>
      <c r="W89" s="67"/>
      <c r="X89" s="67"/>
      <c r="Y89" s="67"/>
      <c r="Z89" s="67"/>
      <c r="AA89" s="62"/>
      <c r="AB89" s="43" t="s">
        <v>176</v>
      </c>
    </row>
    <row r="90" spans="1:28" ht="25.5">
      <c r="A90" s="27">
        <v>58</v>
      </c>
      <c r="B90" s="47" t="s">
        <v>101</v>
      </c>
      <c r="C90" s="38" t="s">
        <v>96</v>
      </c>
      <c r="D90" s="38">
        <f aca="true" t="shared" si="28" ref="D90:D132">+H90+L90+P90+T90</f>
        <v>2</v>
      </c>
      <c r="E90" s="38"/>
      <c r="F90" s="38"/>
      <c r="G90" s="38"/>
      <c r="H90" s="38">
        <f t="shared" si="9"/>
        <v>0</v>
      </c>
      <c r="I90" s="38">
        <v>1</v>
      </c>
      <c r="J90" s="38"/>
      <c r="K90" s="38"/>
      <c r="L90" s="38">
        <f t="shared" si="25"/>
        <v>1</v>
      </c>
      <c r="M90" s="38"/>
      <c r="N90" s="38"/>
      <c r="O90" s="38"/>
      <c r="P90" s="38">
        <f t="shared" si="26"/>
        <v>0</v>
      </c>
      <c r="Q90" s="38"/>
      <c r="R90" s="38">
        <v>1</v>
      </c>
      <c r="S90" s="38"/>
      <c r="T90" s="38">
        <f t="shared" si="27"/>
        <v>1</v>
      </c>
      <c r="U90" s="38"/>
      <c r="V90" s="70"/>
      <c r="W90" s="67"/>
      <c r="X90" s="67"/>
      <c r="Y90" s="67"/>
      <c r="Z90" s="67"/>
      <c r="AA90" s="67"/>
      <c r="AB90" s="43"/>
    </row>
    <row r="91" spans="1:28" ht="25.5">
      <c r="A91" s="27">
        <v>59</v>
      </c>
      <c r="B91" s="47" t="s">
        <v>102</v>
      </c>
      <c r="C91" s="38" t="s">
        <v>103</v>
      </c>
      <c r="D91" s="38">
        <f>+H91+L91+P91+T91</f>
        <v>2</v>
      </c>
      <c r="E91" s="38"/>
      <c r="F91" s="38"/>
      <c r="G91" s="38"/>
      <c r="H91" s="38">
        <f>SUM(E91:G91)</f>
        <v>0</v>
      </c>
      <c r="I91" s="38">
        <v>1</v>
      </c>
      <c r="J91" s="38"/>
      <c r="K91" s="38"/>
      <c r="L91" s="38">
        <f>SUM(I91:K91)</f>
        <v>1</v>
      </c>
      <c r="M91" s="38"/>
      <c r="N91" s="38"/>
      <c r="O91" s="38">
        <v>1</v>
      </c>
      <c r="P91" s="38">
        <f>SUM(M91:O91)</f>
        <v>1</v>
      </c>
      <c r="Q91" s="38"/>
      <c r="R91" s="38"/>
      <c r="S91" s="38"/>
      <c r="T91" s="38">
        <f>SUM(Q91:S91)</f>
        <v>0</v>
      </c>
      <c r="U91" s="38">
        <v>1</v>
      </c>
      <c r="V91" s="70">
        <f t="shared" si="21"/>
        <v>100</v>
      </c>
      <c r="W91" s="45" t="s">
        <v>418</v>
      </c>
      <c r="X91" s="45" t="s">
        <v>419</v>
      </c>
      <c r="Y91" s="45" t="s">
        <v>421</v>
      </c>
      <c r="Z91" s="43" t="s">
        <v>232</v>
      </c>
      <c r="AA91" s="43" t="s">
        <v>183</v>
      </c>
      <c r="AB91" s="43" t="s">
        <v>183</v>
      </c>
    </row>
    <row r="92" spans="1:28" ht="51">
      <c r="A92" s="27">
        <v>60</v>
      </c>
      <c r="B92" s="47" t="s">
        <v>104</v>
      </c>
      <c r="C92" s="38" t="s">
        <v>23</v>
      </c>
      <c r="D92" s="38">
        <f>+H92+L92+P92+T92</f>
        <v>8</v>
      </c>
      <c r="E92" s="38"/>
      <c r="F92" s="38">
        <v>2</v>
      </c>
      <c r="G92" s="38">
        <v>1</v>
      </c>
      <c r="H92" s="38">
        <f>SUM(E92:G92)</f>
        <v>3</v>
      </c>
      <c r="I92" s="38">
        <v>1</v>
      </c>
      <c r="J92" s="38"/>
      <c r="K92" s="38"/>
      <c r="L92" s="38">
        <f>SUM(I92:K92)</f>
        <v>1</v>
      </c>
      <c r="M92" s="38">
        <v>1</v>
      </c>
      <c r="N92" s="38">
        <v>1</v>
      </c>
      <c r="O92" s="38">
        <v>1</v>
      </c>
      <c r="P92" s="38">
        <f>SUM(M92:O92)</f>
        <v>3</v>
      </c>
      <c r="Q92" s="38">
        <v>1</v>
      </c>
      <c r="R92" s="38"/>
      <c r="S92" s="38"/>
      <c r="T92" s="38">
        <f>SUM(Q92:S92)</f>
        <v>1</v>
      </c>
      <c r="U92" s="38">
        <v>3</v>
      </c>
      <c r="V92" s="70">
        <f t="shared" si="21"/>
        <v>100</v>
      </c>
      <c r="W92" s="39" t="s">
        <v>256</v>
      </c>
      <c r="X92" s="99" t="s">
        <v>257</v>
      </c>
      <c r="Y92" s="90" t="s">
        <v>255</v>
      </c>
      <c r="Z92" s="98" t="s">
        <v>232</v>
      </c>
      <c r="AA92" s="98" t="s">
        <v>164</v>
      </c>
      <c r="AB92" s="98" t="s">
        <v>164</v>
      </c>
    </row>
    <row r="93" spans="1:28" ht="51">
      <c r="A93" s="27">
        <v>61</v>
      </c>
      <c r="B93" s="55" t="s">
        <v>105</v>
      </c>
      <c r="C93" s="38" t="s">
        <v>44</v>
      </c>
      <c r="D93" s="38">
        <f t="shared" si="28"/>
        <v>1</v>
      </c>
      <c r="E93" s="38"/>
      <c r="F93" s="46"/>
      <c r="G93" s="38"/>
      <c r="H93" s="38">
        <f aca="true" t="shared" si="29" ref="H93:H132">SUM(E93:G93)</f>
        <v>0</v>
      </c>
      <c r="I93" s="38"/>
      <c r="J93" s="38">
        <v>1</v>
      </c>
      <c r="K93" s="38"/>
      <c r="L93" s="38">
        <f t="shared" si="25"/>
        <v>1</v>
      </c>
      <c r="M93" s="38"/>
      <c r="N93" s="38"/>
      <c r="O93" s="38"/>
      <c r="P93" s="38">
        <f t="shared" si="26"/>
        <v>0</v>
      </c>
      <c r="Q93" s="38"/>
      <c r="R93" s="38"/>
      <c r="S93" s="38"/>
      <c r="T93" s="38">
        <f t="shared" si="27"/>
        <v>0</v>
      </c>
      <c r="U93" s="38"/>
      <c r="V93" s="70"/>
      <c r="W93" s="43"/>
      <c r="X93" s="43"/>
      <c r="Y93" s="43"/>
      <c r="Z93" s="43"/>
      <c r="AA93" s="43"/>
      <c r="AB93" s="45" t="s">
        <v>177</v>
      </c>
    </row>
    <row r="94" spans="1:28" ht="63.75">
      <c r="A94" s="27">
        <v>62</v>
      </c>
      <c r="B94" s="47" t="s">
        <v>106</v>
      </c>
      <c r="C94" s="38" t="s">
        <v>44</v>
      </c>
      <c r="D94" s="38">
        <f t="shared" si="28"/>
        <v>11</v>
      </c>
      <c r="E94" s="38">
        <v>2</v>
      </c>
      <c r="F94" s="38"/>
      <c r="G94" s="38"/>
      <c r="H94" s="38">
        <f t="shared" si="29"/>
        <v>2</v>
      </c>
      <c r="I94" s="38">
        <v>2</v>
      </c>
      <c r="J94" s="38">
        <v>1</v>
      </c>
      <c r="K94" s="38"/>
      <c r="L94" s="38">
        <f t="shared" si="25"/>
        <v>3</v>
      </c>
      <c r="M94" s="38">
        <v>3</v>
      </c>
      <c r="N94" s="38">
        <v>1</v>
      </c>
      <c r="O94" s="38"/>
      <c r="P94" s="38">
        <f t="shared" si="26"/>
        <v>4</v>
      </c>
      <c r="Q94" s="38">
        <v>2</v>
      </c>
      <c r="R94" s="38"/>
      <c r="S94" s="38"/>
      <c r="T94" s="38">
        <f t="shared" si="27"/>
        <v>2</v>
      </c>
      <c r="U94" s="38">
        <v>3</v>
      </c>
      <c r="V94" s="70">
        <f t="shared" si="21"/>
        <v>75</v>
      </c>
      <c r="W94" s="67" t="s">
        <v>187</v>
      </c>
      <c r="X94" s="67" t="s">
        <v>188</v>
      </c>
      <c r="Y94" s="67" t="s">
        <v>166</v>
      </c>
      <c r="Z94" s="67" t="s">
        <v>171</v>
      </c>
      <c r="AA94" s="45" t="s">
        <v>183</v>
      </c>
      <c r="AB94" s="43" t="s">
        <v>189</v>
      </c>
    </row>
    <row r="95" spans="1:28" ht="38.25">
      <c r="A95" s="27">
        <v>63</v>
      </c>
      <c r="B95" s="47" t="s">
        <v>167</v>
      </c>
      <c r="C95" s="38" t="s">
        <v>44</v>
      </c>
      <c r="D95" s="38">
        <f t="shared" si="28"/>
        <v>2</v>
      </c>
      <c r="E95" s="38"/>
      <c r="F95" s="38"/>
      <c r="G95" s="38"/>
      <c r="H95" s="38">
        <f t="shared" si="29"/>
        <v>0</v>
      </c>
      <c r="I95" s="38">
        <v>1</v>
      </c>
      <c r="J95" s="38"/>
      <c r="K95" s="38"/>
      <c r="L95" s="38">
        <f t="shared" si="25"/>
        <v>1</v>
      </c>
      <c r="M95" s="38"/>
      <c r="N95" s="38">
        <v>1</v>
      </c>
      <c r="O95" s="38"/>
      <c r="P95" s="38">
        <f t="shared" si="26"/>
        <v>1</v>
      </c>
      <c r="Q95" s="38"/>
      <c r="R95" s="38"/>
      <c r="S95" s="38"/>
      <c r="T95" s="38">
        <f t="shared" si="27"/>
        <v>0</v>
      </c>
      <c r="U95" s="38">
        <v>0</v>
      </c>
      <c r="V95" s="70">
        <f t="shared" si="21"/>
        <v>0</v>
      </c>
      <c r="W95" s="45"/>
      <c r="X95" s="45"/>
      <c r="Y95" s="45"/>
      <c r="Z95" s="45"/>
      <c r="AA95" s="43"/>
      <c r="AB95" s="45" t="s">
        <v>170</v>
      </c>
    </row>
    <row r="96" spans="1:28" ht="36">
      <c r="A96" s="27">
        <v>64</v>
      </c>
      <c r="B96" s="47" t="s">
        <v>107</v>
      </c>
      <c r="C96" s="38" t="s">
        <v>19</v>
      </c>
      <c r="D96" s="38">
        <f t="shared" si="28"/>
        <v>4</v>
      </c>
      <c r="E96" s="38"/>
      <c r="F96" s="38"/>
      <c r="G96" s="38">
        <v>1</v>
      </c>
      <c r="H96" s="38">
        <f t="shared" si="29"/>
        <v>1</v>
      </c>
      <c r="I96" s="38"/>
      <c r="J96" s="38"/>
      <c r="K96" s="38">
        <v>1</v>
      </c>
      <c r="L96" s="38">
        <f t="shared" si="25"/>
        <v>1</v>
      </c>
      <c r="M96" s="38"/>
      <c r="N96" s="38"/>
      <c r="O96" s="38">
        <v>1</v>
      </c>
      <c r="P96" s="38">
        <f t="shared" si="26"/>
        <v>1</v>
      </c>
      <c r="Q96" s="38"/>
      <c r="R96" s="38"/>
      <c r="S96" s="38">
        <v>1</v>
      </c>
      <c r="T96" s="38">
        <f t="shared" si="27"/>
        <v>1</v>
      </c>
      <c r="U96" s="38">
        <v>1</v>
      </c>
      <c r="V96" s="70">
        <f t="shared" si="21"/>
        <v>100</v>
      </c>
      <c r="W96" s="67" t="s">
        <v>186</v>
      </c>
      <c r="X96" s="68" t="s">
        <v>179</v>
      </c>
      <c r="Y96" s="67" t="s">
        <v>181</v>
      </c>
      <c r="Z96" s="67" t="s">
        <v>171</v>
      </c>
      <c r="AA96" s="67" t="s">
        <v>183</v>
      </c>
      <c r="AB96" s="43" t="s">
        <v>164</v>
      </c>
    </row>
    <row r="97" spans="1:28" ht="51">
      <c r="A97" s="27">
        <v>65</v>
      </c>
      <c r="B97" s="47" t="s">
        <v>108</v>
      </c>
      <c r="C97" s="38" t="s">
        <v>23</v>
      </c>
      <c r="D97" s="38">
        <f t="shared" si="28"/>
        <v>4</v>
      </c>
      <c r="E97" s="38"/>
      <c r="F97" s="38"/>
      <c r="G97" s="38">
        <v>1</v>
      </c>
      <c r="H97" s="38">
        <f t="shared" si="29"/>
        <v>1</v>
      </c>
      <c r="I97" s="38"/>
      <c r="J97" s="38"/>
      <c r="K97" s="38">
        <v>1</v>
      </c>
      <c r="L97" s="38">
        <f t="shared" si="25"/>
        <v>1</v>
      </c>
      <c r="M97" s="38"/>
      <c r="N97" s="38"/>
      <c r="O97" s="38">
        <v>1</v>
      </c>
      <c r="P97" s="38">
        <f t="shared" si="26"/>
        <v>1</v>
      </c>
      <c r="Q97" s="38"/>
      <c r="R97" s="38"/>
      <c r="S97" s="38">
        <v>1</v>
      </c>
      <c r="T97" s="38">
        <f t="shared" si="27"/>
        <v>1</v>
      </c>
      <c r="U97" s="38">
        <v>1</v>
      </c>
      <c r="V97" s="70">
        <f t="shared" si="21"/>
        <v>100</v>
      </c>
      <c r="W97" s="43" t="s">
        <v>168</v>
      </c>
      <c r="X97" s="43" t="s">
        <v>180</v>
      </c>
      <c r="Y97" s="45" t="s">
        <v>169</v>
      </c>
      <c r="Z97" s="45" t="s">
        <v>171</v>
      </c>
      <c r="AA97" s="43" t="s">
        <v>164</v>
      </c>
      <c r="AB97" s="43" t="s">
        <v>164</v>
      </c>
    </row>
    <row r="98" spans="1:28" s="4" customFormat="1" ht="12.75">
      <c r="A98" s="32"/>
      <c r="B98" s="54" t="s">
        <v>109</v>
      </c>
      <c r="C98" s="69"/>
      <c r="D98" s="69">
        <f t="shared" si="28"/>
        <v>129</v>
      </c>
      <c r="E98" s="69">
        <f aca="true" t="shared" si="30" ref="E98:K98">SUM(E99:E130)</f>
        <v>8</v>
      </c>
      <c r="F98" s="69">
        <f t="shared" si="30"/>
        <v>13</v>
      </c>
      <c r="G98" s="69">
        <f t="shared" si="30"/>
        <v>10</v>
      </c>
      <c r="H98" s="69">
        <f t="shared" si="30"/>
        <v>29</v>
      </c>
      <c r="I98" s="69">
        <f t="shared" si="30"/>
        <v>12</v>
      </c>
      <c r="J98" s="69">
        <f t="shared" si="30"/>
        <v>11</v>
      </c>
      <c r="K98" s="69">
        <f t="shared" si="30"/>
        <v>16</v>
      </c>
      <c r="L98" s="69">
        <f>SUM(L99:L130)</f>
        <v>36</v>
      </c>
      <c r="M98" s="69">
        <f aca="true" t="shared" si="31" ref="M98:U98">SUM(M99:M130)</f>
        <v>3</v>
      </c>
      <c r="N98" s="69">
        <f t="shared" si="31"/>
        <v>11</v>
      </c>
      <c r="O98" s="69">
        <f t="shared" si="31"/>
        <v>13</v>
      </c>
      <c r="P98" s="69">
        <f t="shared" si="31"/>
        <v>27</v>
      </c>
      <c r="Q98" s="69">
        <f t="shared" si="31"/>
        <v>13</v>
      </c>
      <c r="R98" s="69">
        <f t="shared" si="31"/>
        <v>10</v>
      </c>
      <c r="S98" s="69">
        <f t="shared" si="31"/>
        <v>14</v>
      </c>
      <c r="T98" s="69">
        <f t="shared" si="31"/>
        <v>37</v>
      </c>
      <c r="U98" s="69">
        <f t="shared" si="31"/>
        <v>26</v>
      </c>
      <c r="V98" s="70">
        <f t="shared" si="21"/>
        <v>96.29629629629629</v>
      </c>
      <c r="W98" s="56"/>
      <c r="X98" s="56"/>
      <c r="Y98" s="56"/>
      <c r="Z98" s="56"/>
      <c r="AA98" s="56"/>
      <c r="AB98" s="56"/>
    </row>
    <row r="99" spans="1:28" ht="48" customHeight="1">
      <c r="A99" s="27">
        <v>66</v>
      </c>
      <c r="B99" s="47" t="s">
        <v>110</v>
      </c>
      <c r="C99" s="38" t="s">
        <v>44</v>
      </c>
      <c r="D99" s="38">
        <f t="shared" si="28"/>
        <v>4</v>
      </c>
      <c r="E99" s="38"/>
      <c r="F99" s="38"/>
      <c r="G99" s="38"/>
      <c r="H99" s="38">
        <f t="shared" si="29"/>
        <v>0</v>
      </c>
      <c r="I99" s="38">
        <v>1</v>
      </c>
      <c r="J99" s="38"/>
      <c r="K99" s="38">
        <v>1</v>
      </c>
      <c r="L99" s="38">
        <f t="shared" si="25"/>
        <v>2</v>
      </c>
      <c r="M99" s="38"/>
      <c r="N99" s="38"/>
      <c r="O99" s="38"/>
      <c r="P99" s="38">
        <f t="shared" si="26"/>
        <v>0</v>
      </c>
      <c r="Q99" s="38"/>
      <c r="R99" s="38">
        <v>1</v>
      </c>
      <c r="S99" s="38">
        <v>1</v>
      </c>
      <c r="T99" s="38">
        <f t="shared" si="27"/>
        <v>2</v>
      </c>
      <c r="U99" s="88"/>
      <c r="V99" s="70"/>
      <c r="W99" s="43"/>
      <c r="X99" s="60"/>
      <c r="Y99" s="45"/>
      <c r="Z99" s="64"/>
      <c r="AA99" s="43"/>
      <c r="AB99" s="43"/>
    </row>
    <row r="100" spans="1:28" ht="25.5">
      <c r="A100" s="27">
        <v>67</v>
      </c>
      <c r="B100" s="47" t="s">
        <v>111</v>
      </c>
      <c r="C100" s="38" t="s">
        <v>19</v>
      </c>
      <c r="D100" s="38">
        <f t="shared" si="28"/>
        <v>1</v>
      </c>
      <c r="E100" s="38"/>
      <c r="F100" s="38"/>
      <c r="G100" s="38"/>
      <c r="H100" s="38">
        <f t="shared" si="29"/>
        <v>0</v>
      </c>
      <c r="I100" s="38"/>
      <c r="J100" s="38"/>
      <c r="K100" s="38"/>
      <c r="L100" s="38">
        <f t="shared" si="25"/>
        <v>0</v>
      </c>
      <c r="M100" s="38"/>
      <c r="N100" s="38"/>
      <c r="O100" s="38"/>
      <c r="P100" s="38">
        <f t="shared" si="26"/>
        <v>0</v>
      </c>
      <c r="Q100" s="38"/>
      <c r="R100" s="38">
        <v>1</v>
      </c>
      <c r="S100" s="38"/>
      <c r="T100" s="38">
        <f t="shared" si="27"/>
        <v>1</v>
      </c>
      <c r="U100" s="88"/>
      <c r="V100" s="70"/>
      <c r="W100" s="60"/>
      <c r="X100" s="60"/>
      <c r="Y100" s="60"/>
      <c r="Z100" s="60"/>
      <c r="AA100" s="43"/>
      <c r="AB100" s="43"/>
    </row>
    <row r="101" spans="1:28" ht="25.5">
      <c r="A101" s="27">
        <v>68</v>
      </c>
      <c r="B101" s="47" t="s">
        <v>112</v>
      </c>
      <c r="C101" s="38" t="s">
        <v>19</v>
      </c>
      <c r="D101" s="38">
        <f t="shared" si="28"/>
        <v>1</v>
      </c>
      <c r="E101" s="38"/>
      <c r="F101" s="38"/>
      <c r="G101" s="38"/>
      <c r="H101" s="38">
        <f t="shared" si="29"/>
        <v>0</v>
      </c>
      <c r="I101" s="38"/>
      <c r="J101" s="38"/>
      <c r="K101" s="38"/>
      <c r="L101" s="38">
        <f t="shared" si="25"/>
        <v>0</v>
      </c>
      <c r="M101" s="38"/>
      <c r="N101" s="38"/>
      <c r="O101" s="38"/>
      <c r="P101" s="38">
        <f t="shared" si="26"/>
        <v>0</v>
      </c>
      <c r="Q101" s="38"/>
      <c r="R101" s="38">
        <v>1</v>
      </c>
      <c r="S101" s="38"/>
      <c r="T101" s="38">
        <f t="shared" si="27"/>
        <v>1</v>
      </c>
      <c r="U101" s="88"/>
      <c r="V101" s="70"/>
      <c r="W101" s="60"/>
      <c r="X101" s="60"/>
      <c r="Y101" s="60"/>
      <c r="Z101" s="60"/>
      <c r="AA101" s="43"/>
      <c r="AB101" s="43"/>
    </row>
    <row r="102" spans="1:28" ht="89.25">
      <c r="A102" s="141">
        <v>69</v>
      </c>
      <c r="B102" s="47" t="s">
        <v>113</v>
      </c>
      <c r="C102" s="38" t="s">
        <v>52</v>
      </c>
      <c r="D102" s="38">
        <f t="shared" si="28"/>
        <v>8</v>
      </c>
      <c r="E102" s="38">
        <v>1</v>
      </c>
      <c r="F102" s="38">
        <v>2</v>
      </c>
      <c r="G102" s="38">
        <v>1</v>
      </c>
      <c r="H102" s="38">
        <f t="shared" si="29"/>
        <v>4</v>
      </c>
      <c r="I102" s="38"/>
      <c r="J102" s="38"/>
      <c r="K102" s="38"/>
      <c r="L102" s="38">
        <f t="shared" si="25"/>
        <v>0</v>
      </c>
      <c r="M102" s="38"/>
      <c r="N102" s="38">
        <v>1</v>
      </c>
      <c r="O102" s="38">
        <v>2</v>
      </c>
      <c r="P102" s="38">
        <f t="shared" si="26"/>
        <v>3</v>
      </c>
      <c r="Q102" s="38">
        <v>1</v>
      </c>
      <c r="R102" s="38"/>
      <c r="S102" s="38"/>
      <c r="T102" s="38">
        <f t="shared" si="27"/>
        <v>1</v>
      </c>
      <c r="U102" s="88">
        <v>3</v>
      </c>
      <c r="V102" s="70">
        <f t="shared" si="21"/>
        <v>100</v>
      </c>
      <c r="W102" s="85" t="s">
        <v>319</v>
      </c>
      <c r="X102" s="113" t="s">
        <v>320</v>
      </c>
      <c r="Y102" s="85" t="s">
        <v>321</v>
      </c>
      <c r="Z102" s="85" t="s">
        <v>322</v>
      </c>
      <c r="AA102" s="82"/>
      <c r="AB102" s="85" t="s">
        <v>322</v>
      </c>
    </row>
    <row r="103" spans="1:28" ht="25.5">
      <c r="A103" s="142"/>
      <c r="B103" s="47" t="s">
        <v>114</v>
      </c>
      <c r="C103" s="38" t="s">
        <v>115</v>
      </c>
      <c r="D103" s="38">
        <f t="shared" si="28"/>
        <v>7</v>
      </c>
      <c r="E103" s="74"/>
      <c r="F103" s="74">
        <v>1</v>
      </c>
      <c r="G103" s="74"/>
      <c r="H103" s="38">
        <f t="shared" si="29"/>
        <v>1</v>
      </c>
      <c r="I103" s="74">
        <v>1</v>
      </c>
      <c r="J103" s="74">
        <v>1</v>
      </c>
      <c r="K103" s="74">
        <v>1</v>
      </c>
      <c r="L103" s="38">
        <f t="shared" si="25"/>
        <v>3</v>
      </c>
      <c r="M103" s="74"/>
      <c r="N103" s="74"/>
      <c r="O103" s="74">
        <v>1</v>
      </c>
      <c r="P103" s="38">
        <f t="shared" si="26"/>
        <v>1</v>
      </c>
      <c r="Q103" s="74">
        <v>1</v>
      </c>
      <c r="R103" s="74"/>
      <c r="S103" s="74">
        <v>1</v>
      </c>
      <c r="T103" s="38">
        <f t="shared" si="27"/>
        <v>2</v>
      </c>
      <c r="U103" s="38">
        <v>1</v>
      </c>
      <c r="V103" s="70">
        <f t="shared" si="21"/>
        <v>100</v>
      </c>
      <c r="W103" s="114" t="s">
        <v>323</v>
      </c>
      <c r="X103" s="114" t="s">
        <v>324</v>
      </c>
      <c r="Y103" s="114" t="s">
        <v>325</v>
      </c>
      <c r="Z103" s="114" t="s">
        <v>326</v>
      </c>
      <c r="AA103" s="86"/>
      <c r="AB103" s="82"/>
    </row>
    <row r="104" spans="1:28" ht="25.5">
      <c r="A104" s="27">
        <v>70</v>
      </c>
      <c r="B104" s="47" t="s">
        <v>116</v>
      </c>
      <c r="C104" s="38" t="s">
        <v>115</v>
      </c>
      <c r="D104" s="38">
        <f t="shared" si="28"/>
        <v>2</v>
      </c>
      <c r="E104" s="38"/>
      <c r="F104" s="38"/>
      <c r="G104" s="38"/>
      <c r="H104" s="38">
        <f t="shared" si="29"/>
        <v>0</v>
      </c>
      <c r="I104" s="38"/>
      <c r="J104" s="38">
        <v>1</v>
      </c>
      <c r="K104" s="38">
        <v>1</v>
      </c>
      <c r="L104" s="38">
        <f t="shared" si="25"/>
        <v>2</v>
      </c>
      <c r="M104" s="38"/>
      <c r="N104" s="38"/>
      <c r="O104" s="38"/>
      <c r="P104" s="38">
        <f t="shared" si="26"/>
        <v>0</v>
      </c>
      <c r="Q104" s="38"/>
      <c r="R104" s="38"/>
      <c r="S104" s="38"/>
      <c r="T104" s="38">
        <f t="shared" si="27"/>
        <v>0</v>
      </c>
      <c r="U104" s="88"/>
      <c r="V104" s="70"/>
      <c r="W104" s="40"/>
      <c r="X104" s="82"/>
      <c r="Y104" s="82"/>
      <c r="Z104" s="82"/>
      <c r="AA104" s="40"/>
      <c r="AB104" s="40"/>
    </row>
    <row r="105" spans="1:28" ht="63.75">
      <c r="A105" s="27">
        <v>71</v>
      </c>
      <c r="B105" s="47" t="s">
        <v>117</v>
      </c>
      <c r="C105" s="38" t="s">
        <v>115</v>
      </c>
      <c r="D105" s="38">
        <f t="shared" si="28"/>
        <v>4</v>
      </c>
      <c r="E105" s="38"/>
      <c r="F105" s="38"/>
      <c r="G105" s="38"/>
      <c r="H105" s="38">
        <f t="shared" si="29"/>
        <v>0</v>
      </c>
      <c r="I105" s="38"/>
      <c r="J105" s="38">
        <v>3</v>
      </c>
      <c r="K105" s="38"/>
      <c r="L105" s="38">
        <f t="shared" si="25"/>
        <v>3</v>
      </c>
      <c r="M105" s="38">
        <v>1</v>
      </c>
      <c r="N105" s="38"/>
      <c r="O105" s="38"/>
      <c r="P105" s="38">
        <f t="shared" si="26"/>
        <v>1</v>
      </c>
      <c r="Q105" s="38"/>
      <c r="R105" s="38"/>
      <c r="S105" s="38"/>
      <c r="T105" s="38">
        <f t="shared" si="27"/>
        <v>0</v>
      </c>
      <c r="U105" s="88">
        <v>1</v>
      </c>
      <c r="V105" s="70">
        <f t="shared" si="21"/>
        <v>100</v>
      </c>
      <c r="W105" s="114" t="s">
        <v>327</v>
      </c>
      <c r="X105" s="114" t="s">
        <v>328</v>
      </c>
      <c r="Y105" s="114" t="s">
        <v>329</v>
      </c>
      <c r="Z105" s="114" t="s">
        <v>171</v>
      </c>
      <c r="AA105" s="115"/>
      <c r="AB105" s="115"/>
    </row>
    <row r="106" spans="1:28" ht="12.75">
      <c r="A106" s="27">
        <v>72</v>
      </c>
      <c r="B106" s="47" t="s">
        <v>118</v>
      </c>
      <c r="C106" s="38" t="s">
        <v>119</v>
      </c>
      <c r="D106" s="38">
        <f t="shared" si="28"/>
        <v>5</v>
      </c>
      <c r="E106" s="73"/>
      <c r="F106" s="38">
        <v>1</v>
      </c>
      <c r="G106" s="38"/>
      <c r="H106" s="38">
        <f t="shared" si="29"/>
        <v>1</v>
      </c>
      <c r="I106" s="38">
        <v>1</v>
      </c>
      <c r="J106" s="38"/>
      <c r="K106" s="38">
        <v>1</v>
      </c>
      <c r="L106" s="38">
        <f t="shared" si="25"/>
        <v>2</v>
      </c>
      <c r="M106" s="38"/>
      <c r="N106" s="38"/>
      <c r="O106" s="38"/>
      <c r="P106" s="38">
        <f t="shared" si="26"/>
        <v>0</v>
      </c>
      <c r="Q106" s="38">
        <v>1</v>
      </c>
      <c r="R106" s="38"/>
      <c r="S106" s="38">
        <v>1</v>
      </c>
      <c r="T106" s="38">
        <f t="shared" si="27"/>
        <v>2</v>
      </c>
      <c r="U106" s="88"/>
      <c r="V106" s="70"/>
      <c r="W106" s="40"/>
      <c r="X106" s="82"/>
      <c r="Y106" s="82"/>
      <c r="Z106" s="82"/>
      <c r="AA106" s="40"/>
      <c r="AB106" s="40"/>
    </row>
    <row r="107" spans="1:28" ht="25.5">
      <c r="A107" s="27">
        <v>73</v>
      </c>
      <c r="B107" s="47" t="s">
        <v>120</v>
      </c>
      <c r="C107" s="38" t="s">
        <v>119</v>
      </c>
      <c r="D107" s="38">
        <f t="shared" si="28"/>
        <v>2</v>
      </c>
      <c r="E107" s="38"/>
      <c r="F107" s="38"/>
      <c r="G107" s="38"/>
      <c r="H107" s="38">
        <f t="shared" si="29"/>
        <v>0</v>
      </c>
      <c r="I107" s="38"/>
      <c r="J107" s="38"/>
      <c r="K107" s="38">
        <v>1</v>
      </c>
      <c r="L107" s="38">
        <f t="shared" si="25"/>
        <v>1</v>
      </c>
      <c r="M107" s="38"/>
      <c r="N107" s="38"/>
      <c r="O107" s="38"/>
      <c r="P107" s="38">
        <f t="shared" si="26"/>
        <v>0</v>
      </c>
      <c r="Q107" s="38"/>
      <c r="R107" s="38">
        <v>1</v>
      </c>
      <c r="S107" s="38"/>
      <c r="T107" s="38">
        <f t="shared" si="27"/>
        <v>1</v>
      </c>
      <c r="U107" s="88"/>
      <c r="V107" s="70"/>
      <c r="W107" s="40"/>
      <c r="X107" s="82"/>
      <c r="Y107" s="82"/>
      <c r="Z107" s="82"/>
      <c r="AA107" s="82"/>
      <c r="AB107" s="40"/>
    </row>
    <row r="108" spans="1:28" ht="132">
      <c r="A108" s="27">
        <v>74</v>
      </c>
      <c r="B108" s="47" t="s">
        <v>121</v>
      </c>
      <c r="C108" s="38" t="s">
        <v>52</v>
      </c>
      <c r="D108" s="38">
        <f>+H108+L108+P108+T108</f>
        <v>6</v>
      </c>
      <c r="E108" s="38">
        <v>1</v>
      </c>
      <c r="F108" s="38"/>
      <c r="G108" s="38">
        <v>1</v>
      </c>
      <c r="H108" s="38">
        <f>SUM(E108:G108)</f>
        <v>2</v>
      </c>
      <c r="I108" s="38"/>
      <c r="J108" s="38"/>
      <c r="K108" s="38">
        <v>1</v>
      </c>
      <c r="L108" s="38">
        <f>SUM(I108:K108)</f>
        <v>1</v>
      </c>
      <c r="M108" s="38"/>
      <c r="N108" s="38">
        <v>1</v>
      </c>
      <c r="O108" s="38">
        <v>1</v>
      </c>
      <c r="P108" s="38">
        <f>SUM(M108:O108)</f>
        <v>2</v>
      </c>
      <c r="Q108" s="38"/>
      <c r="R108" s="38"/>
      <c r="S108" s="38">
        <v>1</v>
      </c>
      <c r="T108" s="38">
        <f>SUM(Q108:S108)</f>
        <v>1</v>
      </c>
      <c r="U108" s="88">
        <v>2</v>
      </c>
      <c r="V108" s="70">
        <f t="shared" si="21"/>
        <v>100</v>
      </c>
      <c r="W108" s="116" t="s">
        <v>330</v>
      </c>
      <c r="X108" s="116" t="s">
        <v>331</v>
      </c>
      <c r="Y108" s="117" t="s">
        <v>332</v>
      </c>
      <c r="Z108" s="82"/>
      <c r="AA108" s="82"/>
      <c r="AB108" s="82"/>
    </row>
    <row r="109" spans="1:28" ht="89.25">
      <c r="A109" s="27">
        <v>75</v>
      </c>
      <c r="B109" s="47" t="s">
        <v>122</v>
      </c>
      <c r="C109" s="38" t="s">
        <v>23</v>
      </c>
      <c r="D109" s="38">
        <f>+H109+L109+P109+T109</f>
        <v>2</v>
      </c>
      <c r="E109" s="38"/>
      <c r="F109" s="38"/>
      <c r="G109" s="46"/>
      <c r="H109" s="38">
        <f>SUM(E109:G109)</f>
        <v>0</v>
      </c>
      <c r="I109" s="38"/>
      <c r="J109" s="38"/>
      <c r="K109" s="38"/>
      <c r="L109" s="38">
        <f>SUM(I109:K109)</f>
        <v>0</v>
      </c>
      <c r="M109" s="38"/>
      <c r="N109" s="38"/>
      <c r="O109" s="38">
        <v>1</v>
      </c>
      <c r="P109" s="38">
        <f>SUM(M109:O109)</f>
        <v>1</v>
      </c>
      <c r="Q109" s="38">
        <v>1</v>
      </c>
      <c r="R109" s="38"/>
      <c r="S109" s="38"/>
      <c r="T109" s="38">
        <f>SUM(Q109:S109)</f>
        <v>1</v>
      </c>
      <c r="U109" s="38">
        <v>1</v>
      </c>
      <c r="V109" s="70">
        <f t="shared" si="21"/>
        <v>100</v>
      </c>
      <c r="W109" s="118" t="s">
        <v>333</v>
      </c>
      <c r="X109" s="118" t="s">
        <v>334</v>
      </c>
      <c r="Y109" s="118" t="s">
        <v>335</v>
      </c>
      <c r="Z109" s="119" t="s">
        <v>232</v>
      </c>
      <c r="AA109" s="120"/>
      <c r="AB109" s="120"/>
    </row>
    <row r="110" spans="1:28" ht="38.25">
      <c r="A110" s="27">
        <v>76</v>
      </c>
      <c r="B110" s="47" t="s">
        <v>123</v>
      </c>
      <c r="C110" s="38" t="s">
        <v>119</v>
      </c>
      <c r="D110" s="38">
        <f t="shared" si="28"/>
        <v>2</v>
      </c>
      <c r="E110" s="38"/>
      <c r="F110" s="38"/>
      <c r="G110" s="38"/>
      <c r="H110" s="38">
        <f t="shared" si="29"/>
        <v>0</v>
      </c>
      <c r="I110" s="38"/>
      <c r="J110" s="38"/>
      <c r="K110" s="38">
        <v>1</v>
      </c>
      <c r="L110" s="38">
        <f t="shared" si="25"/>
        <v>1</v>
      </c>
      <c r="M110" s="38">
        <v>1</v>
      </c>
      <c r="N110" s="38"/>
      <c r="O110" s="38"/>
      <c r="P110" s="38">
        <f t="shared" si="26"/>
        <v>1</v>
      </c>
      <c r="Q110" s="38"/>
      <c r="R110" s="38"/>
      <c r="S110" s="38"/>
      <c r="T110" s="38">
        <f t="shared" si="27"/>
        <v>0</v>
      </c>
      <c r="U110" s="38">
        <v>0</v>
      </c>
      <c r="V110" s="70">
        <f t="shared" si="21"/>
        <v>0</v>
      </c>
      <c r="W110" s="118" t="s">
        <v>336</v>
      </c>
      <c r="X110" s="118" t="s">
        <v>337</v>
      </c>
      <c r="Y110" s="121"/>
      <c r="Z110" s="122" t="s">
        <v>338</v>
      </c>
      <c r="AA110" s="118" t="s">
        <v>336</v>
      </c>
      <c r="AB110" s="122" t="s">
        <v>338</v>
      </c>
    </row>
    <row r="111" spans="1:28" ht="25.5">
      <c r="A111" s="27">
        <v>77</v>
      </c>
      <c r="B111" s="47" t="s">
        <v>124</v>
      </c>
      <c r="C111" s="38" t="s">
        <v>119</v>
      </c>
      <c r="D111" s="38">
        <f t="shared" si="28"/>
        <v>2</v>
      </c>
      <c r="E111" s="74"/>
      <c r="F111" s="74"/>
      <c r="G111" s="75"/>
      <c r="H111" s="38">
        <f t="shared" si="29"/>
        <v>0</v>
      </c>
      <c r="I111" s="74"/>
      <c r="J111" s="74">
        <v>1</v>
      </c>
      <c r="K111" s="74"/>
      <c r="L111" s="38">
        <f t="shared" si="25"/>
        <v>1</v>
      </c>
      <c r="M111" s="74"/>
      <c r="N111" s="74"/>
      <c r="O111" s="74"/>
      <c r="P111" s="38">
        <f t="shared" si="26"/>
        <v>0</v>
      </c>
      <c r="Q111" s="74">
        <v>1</v>
      </c>
      <c r="R111" s="74"/>
      <c r="S111" s="74"/>
      <c r="T111" s="38">
        <f t="shared" si="27"/>
        <v>1</v>
      </c>
      <c r="U111" s="38"/>
      <c r="V111" s="70"/>
      <c r="W111" s="118"/>
      <c r="X111" s="118"/>
      <c r="Y111" s="118"/>
      <c r="Z111" s="119"/>
      <c r="AA111" s="121"/>
      <c r="AB111" s="118"/>
    </row>
    <row r="112" spans="1:28" ht="76.5">
      <c r="A112" s="27">
        <v>78</v>
      </c>
      <c r="B112" s="47" t="s">
        <v>125</v>
      </c>
      <c r="C112" s="38" t="s">
        <v>23</v>
      </c>
      <c r="D112" s="38">
        <f t="shared" si="28"/>
        <v>2</v>
      </c>
      <c r="E112" s="74"/>
      <c r="F112" s="74"/>
      <c r="G112" s="75">
        <v>1</v>
      </c>
      <c r="H112" s="38">
        <f t="shared" si="29"/>
        <v>1</v>
      </c>
      <c r="I112" s="74"/>
      <c r="J112" s="74"/>
      <c r="K112" s="74"/>
      <c r="L112" s="38">
        <f t="shared" si="25"/>
        <v>0</v>
      </c>
      <c r="M112" s="74"/>
      <c r="N112" s="74"/>
      <c r="O112" s="74">
        <v>1</v>
      </c>
      <c r="P112" s="38">
        <f t="shared" si="26"/>
        <v>1</v>
      </c>
      <c r="Q112" s="74"/>
      <c r="R112" s="74"/>
      <c r="S112" s="74"/>
      <c r="T112" s="38">
        <f t="shared" si="27"/>
        <v>0</v>
      </c>
      <c r="U112" s="88">
        <v>0</v>
      </c>
      <c r="V112" s="70">
        <f t="shared" si="21"/>
        <v>0</v>
      </c>
      <c r="W112" s="82"/>
      <c r="X112" s="82"/>
      <c r="Y112" s="82"/>
      <c r="Z112" s="82"/>
      <c r="AA112" s="40" t="s">
        <v>339</v>
      </c>
      <c r="AB112" s="40" t="s">
        <v>340</v>
      </c>
    </row>
    <row r="113" spans="1:28" s="59" customFormat="1" ht="63.75">
      <c r="A113" s="27">
        <v>79</v>
      </c>
      <c r="B113" s="47" t="s">
        <v>126</v>
      </c>
      <c r="C113" s="76" t="s">
        <v>52</v>
      </c>
      <c r="D113" s="76">
        <f>+H113+L113+P113+T113</f>
        <v>14</v>
      </c>
      <c r="E113" s="77">
        <v>1</v>
      </c>
      <c r="F113" s="77">
        <v>1</v>
      </c>
      <c r="G113" s="78">
        <v>1</v>
      </c>
      <c r="H113" s="100">
        <f>SUM(E113:G113)</f>
        <v>3</v>
      </c>
      <c r="I113" s="77">
        <v>2</v>
      </c>
      <c r="J113" s="77">
        <v>1</v>
      </c>
      <c r="K113" s="77">
        <v>1</v>
      </c>
      <c r="L113" s="76">
        <f>SUM(I113:K113)</f>
        <v>4</v>
      </c>
      <c r="M113" s="77"/>
      <c r="N113" s="77">
        <v>2</v>
      </c>
      <c r="O113" s="77">
        <v>1</v>
      </c>
      <c r="P113" s="97">
        <f t="shared" si="26"/>
        <v>3</v>
      </c>
      <c r="Q113" s="77">
        <v>2</v>
      </c>
      <c r="R113" s="77">
        <v>1</v>
      </c>
      <c r="S113" s="77">
        <v>1</v>
      </c>
      <c r="T113" s="38">
        <f t="shared" si="27"/>
        <v>4</v>
      </c>
      <c r="U113" s="38">
        <v>3</v>
      </c>
      <c r="V113" s="70"/>
      <c r="W113" s="40" t="s">
        <v>341</v>
      </c>
      <c r="X113" s="40" t="s">
        <v>342</v>
      </c>
      <c r="Y113" s="40" t="s">
        <v>343</v>
      </c>
      <c r="Z113" s="82"/>
      <c r="AA113" s="85" t="s">
        <v>344</v>
      </c>
      <c r="AB113" s="85" t="s">
        <v>345</v>
      </c>
    </row>
    <row r="114" spans="1:28" s="59" customFormat="1" ht="38.25">
      <c r="A114" s="27">
        <v>80</v>
      </c>
      <c r="B114" s="55" t="s">
        <v>127</v>
      </c>
      <c r="C114" s="38" t="s">
        <v>76</v>
      </c>
      <c r="D114" s="38">
        <f t="shared" si="28"/>
        <v>12</v>
      </c>
      <c r="E114" s="79"/>
      <c r="F114" s="79">
        <v>2</v>
      </c>
      <c r="G114" s="79">
        <v>2</v>
      </c>
      <c r="H114" s="79">
        <f t="shared" si="29"/>
        <v>4</v>
      </c>
      <c r="I114" s="79">
        <v>2</v>
      </c>
      <c r="J114" s="79"/>
      <c r="K114" s="79"/>
      <c r="L114" s="38">
        <f t="shared" si="25"/>
        <v>2</v>
      </c>
      <c r="M114" s="79"/>
      <c r="N114" s="79"/>
      <c r="O114" s="79">
        <v>2</v>
      </c>
      <c r="P114" s="97">
        <f t="shared" si="26"/>
        <v>2</v>
      </c>
      <c r="Q114" s="79">
        <v>2</v>
      </c>
      <c r="R114" s="79">
        <v>2</v>
      </c>
      <c r="S114" s="79"/>
      <c r="T114" s="79">
        <f t="shared" si="27"/>
        <v>4</v>
      </c>
      <c r="U114" s="88">
        <v>2</v>
      </c>
      <c r="V114" s="70">
        <f t="shared" si="21"/>
        <v>100</v>
      </c>
      <c r="W114" s="40" t="s">
        <v>346</v>
      </c>
      <c r="X114" s="82" t="s">
        <v>347</v>
      </c>
      <c r="Y114" s="85" t="s">
        <v>348</v>
      </c>
      <c r="Z114" s="82"/>
      <c r="AA114" s="82"/>
      <c r="AB114" s="40"/>
    </row>
    <row r="115" spans="1:28" ht="102">
      <c r="A115" s="27">
        <v>81</v>
      </c>
      <c r="B115" s="47" t="s">
        <v>128</v>
      </c>
      <c r="C115" s="38" t="s">
        <v>19</v>
      </c>
      <c r="D115" s="38">
        <f t="shared" si="28"/>
        <v>2</v>
      </c>
      <c r="E115" s="80"/>
      <c r="F115" s="80"/>
      <c r="G115" s="80"/>
      <c r="H115" s="38">
        <f t="shared" si="29"/>
        <v>0</v>
      </c>
      <c r="I115" s="80"/>
      <c r="J115" s="80"/>
      <c r="K115" s="80">
        <v>1</v>
      </c>
      <c r="L115" s="38">
        <f t="shared" si="25"/>
        <v>1</v>
      </c>
      <c r="M115" s="74"/>
      <c r="N115" s="80"/>
      <c r="O115" s="80"/>
      <c r="P115" s="38">
        <f t="shared" si="26"/>
        <v>0</v>
      </c>
      <c r="Q115" s="80"/>
      <c r="R115" s="80"/>
      <c r="S115" s="74">
        <v>1</v>
      </c>
      <c r="T115" s="38">
        <f t="shared" si="27"/>
        <v>1</v>
      </c>
      <c r="U115" s="88">
        <v>1</v>
      </c>
      <c r="V115" s="70"/>
      <c r="W115" s="115" t="s">
        <v>349</v>
      </c>
      <c r="X115" s="114" t="s">
        <v>350</v>
      </c>
      <c r="Y115" s="114" t="s">
        <v>351</v>
      </c>
      <c r="Z115" s="82"/>
      <c r="AA115" s="114"/>
      <c r="AB115" s="82"/>
    </row>
    <row r="116" spans="1:28" s="59" customFormat="1" ht="63.75">
      <c r="A116" s="27">
        <v>82</v>
      </c>
      <c r="B116" s="47" t="s">
        <v>129</v>
      </c>
      <c r="C116" s="38" t="s">
        <v>52</v>
      </c>
      <c r="D116" s="38">
        <f t="shared" si="28"/>
        <v>14</v>
      </c>
      <c r="E116" s="74">
        <v>2</v>
      </c>
      <c r="F116" s="74"/>
      <c r="G116" s="74"/>
      <c r="H116" s="38">
        <f t="shared" si="29"/>
        <v>2</v>
      </c>
      <c r="I116" s="74">
        <v>2</v>
      </c>
      <c r="J116" s="74">
        <v>1</v>
      </c>
      <c r="K116" s="74">
        <v>2</v>
      </c>
      <c r="L116" s="38">
        <f t="shared" si="25"/>
        <v>5</v>
      </c>
      <c r="M116" s="74"/>
      <c r="N116" s="74">
        <v>2</v>
      </c>
      <c r="O116" s="74"/>
      <c r="P116" s="38">
        <f t="shared" si="26"/>
        <v>2</v>
      </c>
      <c r="Q116" s="74">
        <v>2</v>
      </c>
      <c r="R116" s="74"/>
      <c r="S116" s="74">
        <v>3</v>
      </c>
      <c r="T116" s="38">
        <f t="shared" si="27"/>
        <v>5</v>
      </c>
      <c r="U116" s="88">
        <v>2</v>
      </c>
      <c r="V116" s="70">
        <f t="shared" si="21"/>
        <v>100</v>
      </c>
      <c r="W116" s="114" t="s">
        <v>352</v>
      </c>
      <c r="X116" s="86" t="s">
        <v>353</v>
      </c>
      <c r="Y116" s="114" t="s">
        <v>354</v>
      </c>
      <c r="Z116" s="115"/>
      <c r="AA116" s="114"/>
      <c r="AB116" s="114"/>
    </row>
    <row r="117" spans="1:28" ht="51">
      <c r="A117" s="27">
        <v>83</v>
      </c>
      <c r="B117" s="47" t="s">
        <v>130</v>
      </c>
      <c r="C117" s="38" t="s">
        <v>17</v>
      </c>
      <c r="D117" s="38">
        <f t="shared" si="28"/>
        <v>8</v>
      </c>
      <c r="E117" s="74">
        <v>1</v>
      </c>
      <c r="F117" s="74">
        <v>1</v>
      </c>
      <c r="G117" s="74">
        <v>1</v>
      </c>
      <c r="H117" s="38">
        <f t="shared" si="29"/>
        <v>3</v>
      </c>
      <c r="I117" s="74"/>
      <c r="J117" s="74"/>
      <c r="K117" s="74">
        <v>1</v>
      </c>
      <c r="L117" s="38">
        <f t="shared" si="25"/>
        <v>1</v>
      </c>
      <c r="M117" s="74"/>
      <c r="N117" s="74"/>
      <c r="O117" s="74">
        <v>1</v>
      </c>
      <c r="P117" s="38">
        <f t="shared" si="26"/>
        <v>1</v>
      </c>
      <c r="Q117" s="74">
        <v>1</v>
      </c>
      <c r="R117" s="74"/>
      <c r="S117" s="74">
        <v>2</v>
      </c>
      <c r="T117" s="38">
        <f t="shared" si="27"/>
        <v>3</v>
      </c>
      <c r="U117" s="38">
        <v>1</v>
      </c>
      <c r="V117" s="70">
        <f t="shared" si="21"/>
        <v>100</v>
      </c>
      <c r="W117" s="40" t="s">
        <v>355</v>
      </c>
      <c r="X117" s="40" t="s">
        <v>356</v>
      </c>
      <c r="Y117" s="40" t="s">
        <v>357</v>
      </c>
      <c r="Z117" s="82" t="s">
        <v>232</v>
      </c>
      <c r="AA117" s="85" t="s">
        <v>232</v>
      </c>
      <c r="AB117" s="85" t="s">
        <v>232</v>
      </c>
    </row>
    <row r="118" spans="1:28" ht="63.75">
      <c r="A118" s="27">
        <v>84</v>
      </c>
      <c r="B118" s="47" t="s">
        <v>131</v>
      </c>
      <c r="C118" s="38" t="s">
        <v>23</v>
      </c>
      <c r="D118" s="38">
        <f t="shared" si="28"/>
        <v>5</v>
      </c>
      <c r="E118" s="74"/>
      <c r="F118" s="74">
        <v>1</v>
      </c>
      <c r="G118" s="74"/>
      <c r="H118" s="38">
        <f t="shared" si="29"/>
        <v>1</v>
      </c>
      <c r="I118" s="74">
        <v>1</v>
      </c>
      <c r="J118" s="74"/>
      <c r="K118" s="74">
        <v>1</v>
      </c>
      <c r="L118" s="38">
        <f t="shared" si="25"/>
        <v>2</v>
      </c>
      <c r="M118" s="74"/>
      <c r="N118" s="74">
        <v>1</v>
      </c>
      <c r="O118" s="74"/>
      <c r="P118" s="38">
        <f t="shared" si="26"/>
        <v>1</v>
      </c>
      <c r="Q118" s="74">
        <v>1</v>
      </c>
      <c r="R118" s="74"/>
      <c r="S118" s="74"/>
      <c r="T118" s="38">
        <f t="shared" si="27"/>
        <v>1</v>
      </c>
      <c r="U118" s="88">
        <v>1</v>
      </c>
      <c r="V118" s="70">
        <f t="shared" si="21"/>
        <v>100</v>
      </c>
      <c r="W118" s="40" t="s">
        <v>358</v>
      </c>
      <c r="X118" s="85" t="s">
        <v>359</v>
      </c>
      <c r="Y118" s="82"/>
      <c r="Z118" s="85" t="s">
        <v>360</v>
      </c>
      <c r="AA118" s="82"/>
      <c r="AB118" s="82"/>
    </row>
    <row r="119" spans="1:28" ht="19.5" customHeight="1">
      <c r="A119" s="27">
        <v>85</v>
      </c>
      <c r="B119" s="47" t="s">
        <v>132</v>
      </c>
      <c r="C119" s="38" t="s">
        <v>17</v>
      </c>
      <c r="D119" s="38">
        <f t="shared" si="28"/>
        <v>2</v>
      </c>
      <c r="E119" s="38"/>
      <c r="F119" s="38"/>
      <c r="G119" s="46"/>
      <c r="H119" s="38">
        <f t="shared" si="29"/>
        <v>0</v>
      </c>
      <c r="I119" s="38"/>
      <c r="J119" s="38"/>
      <c r="K119" s="38">
        <v>1</v>
      </c>
      <c r="L119" s="38">
        <f t="shared" si="25"/>
        <v>1</v>
      </c>
      <c r="M119" s="38"/>
      <c r="N119" s="38"/>
      <c r="O119" s="38"/>
      <c r="P119" s="38">
        <f t="shared" si="26"/>
        <v>0</v>
      </c>
      <c r="Q119" s="38"/>
      <c r="R119" s="38">
        <v>1</v>
      </c>
      <c r="S119" s="38"/>
      <c r="T119" s="38">
        <f t="shared" si="27"/>
        <v>1</v>
      </c>
      <c r="U119" s="88"/>
      <c r="V119" s="70"/>
      <c r="W119" s="40"/>
      <c r="Y119" s="82"/>
      <c r="Z119" s="82"/>
      <c r="AA119" s="82"/>
      <c r="AB119" s="82"/>
    </row>
    <row r="120" spans="1:28" ht="76.5">
      <c r="A120" s="42">
        <v>86</v>
      </c>
      <c r="B120" s="102" t="s">
        <v>133</v>
      </c>
      <c r="C120" s="101" t="s">
        <v>134</v>
      </c>
      <c r="D120" s="101">
        <v>6</v>
      </c>
      <c r="E120" s="38"/>
      <c r="F120" s="38">
        <v>2</v>
      </c>
      <c r="G120" s="38"/>
      <c r="H120" s="61"/>
      <c r="I120" s="38">
        <v>1</v>
      </c>
      <c r="J120" s="38">
        <v>1</v>
      </c>
      <c r="K120" s="38">
        <v>1</v>
      </c>
      <c r="L120" s="101"/>
      <c r="M120" s="38"/>
      <c r="N120" s="38"/>
      <c r="O120" s="38"/>
      <c r="P120" s="38">
        <f t="shared" si="26"/>
        <v>0</v>
      </c>
      <c r="Q120" s="38"/>
      <c r="R120" s="38">
        <v>1</v>
      </c>
      <c r="S120" s="73"/>
      <c r="T120" s="38">
        <f t="shared" si="27"/>
        <v>1</v>
      </c>
      <c r="U120" s="100">
        <v>2</v>
      </c>
      <c r="V120" s="70"/>
      <c r="W120" s="85" t="s">
        <v>361</v>
      </c>
      <c r="X120" s="85" t="s">
        <v>362</v>
      </c>
      <c r="Y120" s="85" t="s">
        <v>363</v>
      </c>
      <c r="Z120" s="85"/>
      <c r="AA120" s="85"/>
      <c r="AB120" s="85" t="s">
        <v>364</v>
      </c>
    </row>
    <row r="121" spans="1:28" ht="51">
      <c r="A121" s="27">
        <v>87</v>
      </c>
      <c r="B121" s="47" t="s">
        <v>135</v>
      </c>
      <c r="C121" s="38" t="s">
        <v>44</v>
      </c>
      <c r="D121" s="38">
        <f t="shared" si="28"/>
        <v>2</v>
      </c>
      <c r="E121" s="38">
        <v>1</v>
      </c>
      <c r="F121" s="38"/>
      <c r="G121" s="38"/>
      <c r="H121" s="38">
        <f t="shared" si="29"/>
        <v>1</v>
      </c>
      <c r="I121" s="38"/>
      <c r="J121" s="38"/>
      <c r="K121" s="38"/>
      <c r="L121" s="38">
        <f t="shared" si="25"/>
        <v>0</v>
      </c>
      <c r="M121" s="38"/>
      <c r="N121" s="38">
        <v>1</v>
      </c>
      <c r="O121" s="38"/>
      <c r="P121" s="38">
        <f t="shared" si="26"/>
        <v>1</v>
      </c>
      <c r="Q121" s="38"/>
      <c r="R121" s="38"/>
      <c r="S121" s="73"/>
      <c r="T121" s="38">
        <f t="shared" si="27"/>
        <v>0</v>
      </c>
      <c r="U121" s="88">
        <v>1</v>
      </c>
      <c r="V121" s="70">
        <f t="shared" si="21"/>
        <v>100</v>
      </c>
      <c r="W121" s="123" t="s">
        <v>365</v>
      </c>
      <c r="X121" s="86" t="s">
        <v>366</v>
      </c>
      <c r="Y121" s="123" t="s">
        <v>367</v>
      </c>
      <c r="Z121" s="82"/>
      <c r="AA121" s="82"/>
      <c r="AB121" s="82"/>
    </row>
    <row r="122" spans="1:28" ht="12.75">
      <c r="A122" s="27">
        <v>88</v>
      </c>
      <c r="B122" s="47" t="s">
        <v>136</v>
      </c>
      <c r="C122" s="38" t="s">
        <v>23</v>
      </c>
      <c r="D122" s="38">
        <f t="shared" si="28"/>
        <v>1</v>
      </c>
      <c r="E122" s="38"/>
      <c r="F122" s="38"/>
      <c r="G122" s="38"/>
      <c r="H122" s="38">
        <f t="shared" si="29"/>
        <v>0</v>
      </c>
      <c r="I122" s="38"/>
      <c r="J122" s="38">
        <v>1</v>
      </c>
      <c r="K122" s="38"/>
      <c r="L122" s="38">
        <f t="shared" si="25"/>
        <v>1</v>
      </c>
      <c r="M122" s="38"/>
      <c r="N122" s="38"/>
      <c r="O122" s="38"/>
      <c r="P122" s="38">
        <f t="shared" si="26"/>
        <v>0</v>
      </c>
      <c r="Q122" s="38"/>
      <c r="R122" s="38"/>
      <c r="S122" s="38"/>
      <c r="T122" s="38">
        <f t="shared" si="27"/>
        <v>0</v>
      </c>
      <c r="U122" s="88"/>
      <c r="V122" s="70"/>
      <c r="W122" s="40"/>
      <c r="X122" s="40"/>
      <c r="Y122" s="40"/>
      <c r="Z122" s="82"/>
      <c r="AA122" s="82"/>
      <c r="AB122" s="40"/>
    </row>
    <row r="123" spans="1:28" s="6" customFormat="1" ht="76.5">
      <c r="A123" s="27">
        <v>89</v>
      </c>
      <c r="B123" s="47" t="s">
        <v>137</v>
      </c>
      <c r="C123" s="38" t="s">
        <v>76</v>
      </c>
      <c r="D123" s="38">
        <f>+H123+L123+P123+T123</f>
        <v>4</v>
      </c>
      <c r="E123" s="38">
        <v>1</v>
      </c>
      <c r="F123" s="38"/>
      <c r="G123" s="38"/>
      <c r="H123" s="38">
        <f>SUM(E123:G123)</f>
        <v>1</v>
      </c>
      <c r="I123" s="38"/>
      <c r="J123" s="38">
        <v>1</v>
      </c>
      <c r="K123" s="38"/>
      <c r="L123" s="38">
        <f>SUM(I123:K123)</f>
        <v>1</v>
      </c>
      <c r="M123" s="38"/>
      <c r="N123" s="38">
        <v>1</v>
      </c>
      <c r="O123" s="38"/>
      <c r="P123" s="38">
        <f>SUM(M123:O123)</f>
        <v>1</v>
      </c>
      <c r="Q123" s="38"/>
      <c r="R123" s="38">
        <v>1</v>
      </c>
      <c r="S123" s="38"/>
      <c r="T123" s="38">
        <f>SUM(Q123:S123)</f>
        <v>1</v>
      </c>
      <c r="U123" s="88">
        <v>1</v>
      </c>
      <c r="V123" s="70">
        <f t="shared" si="21"/>
        <v>100</v>
      </c>
      <c r="W123" s="46" t="s">
        <v>368</v>
      </c>
      <c r="X123" s="46" t="s">
        <v>369</v>
      </c>
      <c r="Y123" s="124" t="s">
        <v>370</v>
      </c>
      <c r="Z123" s="95"/>
      <c r="AA123" s="95"/>
      <c r="AB123" s="95"/>
    </row>
    <row r="124" spans="1:28" ht="25.5">
      <c r="A124" s="27">
        <v>90</v>
      </c>
      <c r="B124" s="47" t="s">
        <v>138</v>
      </c>
      <c r="C124" s="38" t="s">
        <v>44</v>
      </c>
      <c r="D124" s="38">
        <f t="shared" si="28"/>
        <v>1</v>
      </c>
      <c r="E124" s="38"/>
      <c r="F124" s="38"/>
      <c r="G124" s="38"/>
      <c r="H124" s="38">
        <f t="shared" si="29"/>
        <v>0</v>
      </c>
      <c r="I124" s="38"/>
      <c r="J124" s="38"/>
      <c r="K124" s="38"/>
      <c r="L124" s="38">
        <f t="shared" si="25"/>
        <v>0</v>
      </c>
      <c r="M124" s="38"/>
      <c r="N124" s="38"/>
      <c r="O124" s="38"/>
      <c r="P124" s="38">
        <f t="shared" si="26"/>
        <v>0</v>
      </c>
      <c r="Q124" s="38"/>
      <c r="R124" s="38"/>
      <c r="S124" s="38">
        <v>1</v>
      </c>
      <c r="T124" s="38">
        <f t="shared" si="27"/>
        <v>1</v>
      </c>
      <c r="U124" s="88"/>
      <c r="V124" s="70"/>
      <c r="W124" s="82"/>
      <c r="X124" s="82"/>
      <c r="Y124" s="82"/>
      <c r="Z124" s="82"/>
      <c r="AA124" s="82"/>
      <c r="AB124" s="82"/>
    </row>
    <row r="125" spans="1:28" ht="63.75">
      <c r="A125" s="27">
        <v>91</v>
      </c>
      <c r="B125" s="47" t="s">
        <v>139</v>
      </c>
      <c r="C125" s="38" t="s">
        <v>119</v>
      </c>
      <c r="D125" s="38">
        <f t="shared" si="28"/>
        <v>2</v>
      </c>
      <c r="E125" s="38"/>
      <c r="F125" s="38">
        <v>1</v>
      </c>
      <c r="G125" s="38"/>
      <c r="H125" s="38">
        <f t="shared" si="29"/>
        <v>1</v>
      </c>
      <c r="I125" s="38"/>
      <c r="J125" s="38"/>
      <c r="K125" s="38"/>
      <c r="L125" s="38">
        <f t="shared" si="25"/>
        <v>0</v>
      </c>
      <c r="M125" s="38"/>
      <c r="N125" s="38">
        <v>1</v>
      </c>
      <c r="O125" s="38"/>
      <c r="P125" s="38">
        <f t="shared" si="26"/>
        <v>1</v>
      </c>
      <c r="Q125" s="38"/>
      <c r="R125" s="38"/>
      <c r="S125" s="38"/>
      <c r="T125" s="38">
        <f t="shared" si="27"/>
        <v>0</v>
      </c>
      <c r="U125" s="88">
        <v>1</v>
      </c>
      <c r="V125" s="70">
        <f t="shared" si="21"/>
        <v>100</v>
      </c>
      <c r="W125" s="40" t="s">
        <v>371</v>
      </c>
      <c r="X125" s="82" t="s">
        <v>372</v>
      </c>
      <c r="Y125" s="124" t="s">
        <v>370</v>
      </c>
      <c r="Z125" s="82"/>
      <c r="AA125" s="82"/>
      <c r="AB125" s="40"/>
    </row>
    <row r="126" spans="1:28" ht="89.25">
      <c r="A126" s="27">
        <v>92</v>
      </c>
      <c r="B126" s="47" t="s">
        <v>140</v>
      </c>
      <c r="C126" s="38" t="s">
        <v>23</v>
      </c>
      <c r="D126" s="38">
        <f>+H126+L126+P126+T126</f>
        <v>4</v>
      </c>
      <c r="E126" s="38"/>
      <c r="F126" s="38"/>
      <c r="G126" s="38">
        <v>1</v>
      </c>
      <c r="H126" s="38">
        <f>SUM(E126:G126)</f>
        <v>1</v>
      </c>
      <c r="I126" s="38"/>
      <c r="J126" s="38"/>
      <c r="K126" s="38">
        <v>1</v>
      </c>
      <c r="L126" s="38">
        <f>SUM(I126:K126)</f>
        <v>1</v>
      </c>
      <c r="M126" s="38"/>
      <c r="N126" s="38"/>
      <c r="O126" s="38">
        <v>1</v>
      </c>
      <c r="P126" s="38">
        <f>SUM(M126:O126)</f>
        <v>1</v>
      </c>
      <c r="Q126" s="38"/>
      <c r="R126" s="38"/>
      <c r="S126" s="38">
        <v>1</v>
      </c>
      <c r="T126" s="38">
        <f>SUM(Q126:S126)</f>
        <v>1</v>
      </c>
      <c r="U126" s="88">
        <v>1</v>
      </c>
      <c r="V126" s="70">
        <f t="shared" si="21"/>
        <v>100</v>
      </c>
      <c r="W126" s="40" t="s">
        <v>373</v>
      </c>
      <c r="X126" s="85" t="s">
        <v>374</v>
      </c>
      <c r="Y126" s="85" t="s">
        <v>375</v>
      </c>
      <c r="Z126" s="82"/>
      <c r="AA126" s="82"/>
      <c r="AB126" s="82"/>
    </row>
    <row r="127" spans="1:28" ht="38.25">
      <c r="A127" s="27">
        <v>93</v>
      </c>
      <c r="B127" s="47" t="s">
        <v>141</v>
      </c>
      <c r="C127" s="38" t="s">
        <v>19</v>
      </c>
      <c r="D127" s="38">
        <f t="shared" si="28"/>
        <v>3</v>
      </c>
      <c r="E127" s="38"/>
      <c r="F127" s="38"/>
      <c r="G127" s="38">
        <v>1</v>
      </c>
      <c r="H127" s="38">
        <f t="shared" si="29"/>
        <v>1</v>
      </c>
      <c r="I127" s="38">
        <v>1</v>
      </c>
      <c r="J127" s="38"/>
      <c r="K127" s="38"/>
      <c r="L127" s="38">
        <f t="shared" si="25"/>
        <v>1</v>
      </c>
      <c r="M127" s="38"/>
      <c r="N127" s="38"/>
      <c r="O127" s="38">
        <v>1</v>
      </c>
      <c r="P127" s="38">
        <f t="shared" si="26"/>
        <v>1</v>
      </c>
      <c r="Q127" s="38"/>
      <c r="R127" s="38"/>
      <c r="S127" s="38"/>
      <c r="T127" s="38">
        <f t="shared" si="27"/>
        <v>0</v>
      </c>
      <c r="U127" s="88">
        <v>1</v>
      </c>
      <c r="V127" s="70">
        <f t="shared" si="21"/>
        <v>100</v>
      </c>
      <c r="W127" s="40" t="s">
        <v>376</v>
      </c>
      <c r="X127" s="82" t="s">
        <v>377</v>
      </c>
      <c r="Y127" s="85" t="s">
        <v>378</v>
      </c>
      <c r="Z127" s="82"/>
      <c r="AA127" s="82"/>
      <c r="AB127" s="82"/>
    </row>
    <row r="128" spans="1:28" ht="38.25">
      <c r="A128" s="27">
        <v>94</v>
      </c>
      <c r="B128" s="47" t="s">
        <v>142</v>
      </c>
      <c r="C128" s="38" t="s">
        <v>44</v>
      </c>
      <c r="D128" s="38">
        <f t="shared" si="28"/>
        <v>1</v>
      </c>
      <c r="E128" s="38"/>
      <c r="F128" s="38"/>
      <c r="G128" s="38"/>
      <c r="H128" s="38">
        <f t="shared" si="29"/>
        <v>0</v>
      </c>
      <c r="I128" s="38"/>
      <c r="J128" s="38"/>
      <c r="K128" s="38"/>
      <c r="L128" s="38">
        <f t="shared" si="25"/>
        <v>0</v>
      </c>
      <c r="M128" s="38">
        <v>1</v>
      </c>
      <c r="N128" s="38"/>
      <c r="O128" s="38"/>
      <c r="P128" s="38">
        <f t="shared" si="26"/>
        <v>1</v>
      </c>
      <c r="Q128" s="38"/>
      <c r="R128" s="38"/>
      <c r="S128" s="38"/>
      <c r="T128" s="38">
        <f t="shared" si="27"/>
        <v>0</v>
      </c>
      <c r="U128" s="88">
        <v>1</v>
      </c>
      <c r="V128" s="70">
        <f aca="true" t="shared" si="32" ref="V128:V133">+U128/P128*100</f>
        <v>100</v>
      </c>
      <c r="W128" s="82" t="s">
        <v>379</v>
      </c>
      <c r="X128" s="82" t="s">
        <v>380</v>
      </c>
      <c r="Y128" s="85" t="s">
        <v>381</v>
      </c>
      <c r="Z128" s="82"/>
      <c r="AA128" s="82"/>
      <c r="AB128" s="82"/>
    </row>
    <row r="129" spans="1:28" ht="89.25">
      <c r="A129" s="27">
        <v>95</v>
      </c>
      <c r="B129" s="47" t="s">
        <v>143</v>
      </c>
      <c r="C129" s="38" t="s">
        <v>52</v>
      </c>
      <c r="D129" s="38">
        <f t="shared" si="28"/>
        <v>4</v>
      </c>
      <c r="E129" s="38"/>
      <c r="F129" s="38">
        <v>1</v>
      </c>
      <c r="G129" s="38">
        <v>1</v>
      </c>
      <c r="H129" s="38">
        <f t="shared" si="29"/>
        <v>2</v>
      </c>
      <c r="I129" s="38"/>
      <c r="J129" s="38"/>
      <c r="K129" s="38"/>
      <c r="L129" s="38">
        <f t="shared" si="25"/>
        <v>0</v>
      </c>
      <c r="M129" s="38"/>
      <c r="N129" s="38">
        <v>1</v>
      </c>
      <c r="O129" s="38">
        <v>1</v>
      </c>
      <c r="P129" s="38">
        <f t="shared" si="26"/>
        <v>2</v>
      </c>
      <c r="Q129" s="38"/>
      <c r="R129" s="38"/>
      <c r="S129" s="73"/>
      <c r="T129" s="38">
        <f t="shared" si="27"/>
        <v>0</v>
      </c>
      <c r="U129" s="88">
        <v>0</v>
      </c>
      <c r="V129" s="70">
        <f t="shared" si="32"/>
        <v>0</v>
      </c>
      <c r="W129" s="82"/>
      <c r="X129" s="82"/>
      <c r="Y129" s="82"/>
      <c r="Z129" s="85" t="s">
        <v>382</v>
      </c>
      <c r="AA129" s="85" t="s">
        <v>383</v>
      </c>
      <c r="AB129" s="85" t="s">
        <v>384</v>
      </c>
    </row>
    <row r="130" spans="1:28" ht="12.75">
      <c r="A130" s="27">
        <v>96</v>
      </c>
      <c r="B130" s="47" t="s">
        <v>178</v>
      </c>
      <c r="C130" s="38" t="s">
        <v>144</v>
      </c>
      <c r="D130" s="38">
        <f t="shared" si="28"/>
        <v>1</v>
      </c>
      <c r="E130" s="38"/>
      <c r="F130" s="38"/>
      <c r="G130" s="38"/>
      <c r="H130" s="38">
        <f t="shared" si="29"/>
        <v>0</v>
      </c>
      <c r="I130" s="38"/>
      <c r="J130" s="38"/>
      <c r="K130" s="38"/>
      <c r="L130" s="38">
        <f t="shared" si="25"/>
        <v>0</v>
      </c>
      <c r="M130" s="38"/>
      <c r="N130" s="38"/>
      <c r="O130" s="38"/>
      <c r="P130" s="38">
        <f t="shared" si="26"/>
        <v>0</v>
      </c>
      <c r="Q130" s="38"/>
      <c r="R130" s="38"/>
      <c r="S130" s="38">
        <v>1</v>
      </c>
      <c r="T130" s="38">
        <f t="shared" si="27"/>
        <v>1</v>
      </c>
      <c r="U130" s="88"/>
      <c r="V130" s="70"/>
      <c r="W130" s="114"/>
      <c r="X130" s="86"/>
      <c r="Y130" s="114"/>
      <c r="Z130" s="82"/>
      <c r="AA130" s="82"/>
      <c r="AB130" s="82"/>
    </row>
    <row r="131" spans="1:28" s="4" customFormat="1" ht="12.75">
      <c r="A131" s="32"/>
      <c r="B131" s="54" t="s">
        <v>150</v>
      </c>
      <c r="C131" s="69"/>
      <c r="D131" s="69">
        <f t="shared" si="28"/>
        <v>4</v>
      </c>
      <c r="E131" s="69">
        <f>+E132</f>
        <v>0</v>
      </c>
      <c r="F131" s="69">
        <f>+F132</f>
        <v>0</v>
      </c>
      <c r="G131" s="69">
        <f>+G132</f>
        <v>1</v>
      </c>
      <c r="H131" s="69">
        <f>SUM(H132)</f>
        <v>1</v>
      </c>
      <c r="I131" s="69">
        <f>+I132</f>
        <v>0</v>
      </c>
      <c r="J131" s="69">
        <f>+J132</f>
        <v>0</v>
      </c>
      <c r="K131" s="69">
        <f>+K132</f>
        <v>1</v>
      </c>
      <c r="L131" s="69">
        <f t="shared" si="25"/>
        <v>1</v>
      </c>
      <c r="M131" s="69">
        <f>+M132</f>
        <v>0</v>
      </c>
      <c r="N131" s="69">
        <f>+N132</f>
        <v>0</v>
      </c>
      <c r="O131" s="69">
        <f>+O132</f>
        <v>1</v>
      </c>
      <c r="P131" s="69">
        <f t="shared" si="26"/>
        <v>1</v>
      </c>
      <c r="Q131" s="69">
        <f>+Q132</f>
        <v>0</v>
      </c>
      <c r="R131" s="69">
        <f>+R132</f>
        <v>0</v>
      </c>
      <c r="S131" s="69">
        <f>+S132</f>
        <v>1</v>
      </c>
      <c r="T131" s="69">
        <f t="shared" si="27"/>
        <v>1</v>
      </c>
      <c r="U131" s="69">
        <f>SUM(U132)</f>
        <v>1</v>
      </c>
      <c r="V131" s="70">
        <f t="shared" si="32"/>
        <v>100</v>
      </c>
      <c r="W131" s="56"/>
      <c r="X131" s="56"/>
      <c r="Y131" s="56"/>
      <c r="Z131" s="56"/>
      <c r="AA131" s="56"/>
      <c r="AB131" s="56"/>
    </row>
    <row r="132" spans="1:28" ht="25.5">
      <c r="A132" s="27">
        <v>97</v>
      </c>
      <c r="B132" s="47" t="s">
        <v>145</v>
      </c>
      <c r="C132" s="38" t="s">
        <v>23</v>
      </c>
      <c r="D132" s="38">
        <f t="shared" si="28"/>
        <v>4</v>
      </c>
      <c r="E132" s="38"/>
      <c r="F132" s="38"/>
      <c r="G132" s="38">
        <v>1</v>
      </c>
      <c r="H132" s="38">
        <f t="shared" si="29"/>
        <v>1</v>
      </c>
      <c r="I132" s="38"/>
      <c r="J132" s="38"/>
      <c r="K132" s="38">
        <v>1</v>
      </c>
      <c r="L132" s="38">
        <f t="shared" si="25"/>
        <v>1</v>
      </c>
      <c r="M132" s="38"/>
      <c r="N132" s="38"/>
      <c r="O132" s="38">
        <v>1</v>
      </c>
      <c r="P132" s="38">
        <f t="shared" si="26"/>
        <v>1</v>
      </c>
      <c r="Q132" s="38"/>
      <c r="R132" s="38"/>
      <c r="S132" s="73">
        <v>1</v>
      </c>
      <c r="T132" s="38">
        <f t="shared" si="27"/>
        <v>1</v>
      </c>
      <c r="U132" s="38">
        <v>1</v>
      </c>
      <c r="V132" s="70">
        <f t="shared" si="32"/>
        <v>100</v>
      </c>
      <c r="W132" s="68" t="s">
        <v>173</v>
      </c>
      <c r="X132" s="68" t="s">
        <v>172</v>
      </c>
      <c r="Y132" s="68" t="s">
        <v>182</v>
      </c>
      <c r="Z132" s="64" t="s">
        <v>171</v>
      </c>
      <c r="AA132" s="60" t="s">
        <v>164</v>
      </c>
      <c r="AB132" s="60" t="s">
        <v>164</v>
      </c>
    </row>
    <row r="133" spans="1:28" s="4" customFormat="1" ht="19.5" customHeight="1">
      <c r="A133" s="7"/>
      <c r="B133" s="56" t="s">
        <v>146</v>
      </c>
      <c r="C133" s="56"/>
      <c r="D133" s="69">
        <f>+H133+L133+P133+T133</f>
        <v>651</v>
      </c>
      <c r="E133" s="69" t="e">
        <f aca="true" t="shared" si="33" ref="E133:U133">+E131+E98+E83+E66+E69+E59+E43+E30+E12+E9+E7</f>
        <v>#REF!</v>
      </c>
      <c r="F133" s="69" t="e">
        <f t="shared" si="33"/>
        <v>#REF!</v>
      </c>
      <c r="G133" s="69" t="e">
        <f t="shared" si="33"/>
        <v>#REF!</v>
      </c>
      <c r="H133" s="69">
        <f t="shared" si="33"/>
        <v>186</v>
      </c>
      <c r="I133" s="69">
        <f t="shared" si="33"/>
        <v>71</v>
      </c>
      <c r="J133" s="69">
        <f t="shared" si="33"/>
        <v>56</v>
      </c>
      <c r="K133" s="69">
        <f t="shared" si="33"/>
        <v>60</v>
      </c>
      <c r="L133" s="69">
        <f t="shared" si="33"/>
        <v>184</v>
      </c>
      <c r="M133" s="69">
        <f t="shared" si="33"/>
        <v>20</v>
      </c>
      <c r="N133" s="69">
        <f t="shared" si="33"/>
        <v>46</v>
      </c>
      <c r="O133" s="69">
        <f t="shared" si="33"/>
        <v>65</v>
      </c>
      <c r="P133" s="69">
        <f t="shared" si="33"/>
        <v>131</v>
      </c>
      <c r="Q133" s="69">
        <f t="shared" si="33"/>
        <v>54</v>
      </c>
      <c r="R133" s="69">
        <f t="shared" si="33"/>
        <v>47</v>
      </c>
      <c r="S133" s="69">
        <f t="shared" si="33"/>
        <v>49</v>
      </c>
      <c r="T133" s="69">
        <f t="shared" si="33"/>
        <v>150</v>
      </c>
      <c r="U133" s="69">
        <f t="shared" si="33"/>
        <v>137</v>
      </c>
      <c r="V133" s="70">
        <f t="shared" si="32"/>
        <v>104.58015267175573</v>
      </c>
      <c r="W133" s="28"/>
      <c r="X133" s="28"/>
      <c r="Y133" s="28"/>
      <c r="Z133" s="28"/>
      <c r="AA133" s="28"/>
      <c r="AB133" s="28"/>
    </row>
    <row r="134" spans="1:28" s="1" customFormat="1" ht="12.75">
      <c r="A134" s="29"/>
      <c r="B134" s="57"/>
      <c r="C134" s="30"/>
      <c r="D134" s="30"/>
      <c r="E134" s="30"/>
      <c r="F134" s="30"/>
      <c r="G134" s="30"/>
      <c r="H134" s="31"/>
      <c r="I134" s="30"/>
      <c r="J134" s="30"/>
      <c r="K134" s="30"/>
      <c r="L134" s="30"/>
      <c r="M134" s="30"/>
      <c r="N134" s="30"/>
      <c r="O134" s="30"/>
      <c r="P134" s="30"/>
      <c r="Q134" s="30"/>
      <c r="R134" s="30"/>
      <c r="S134" s="30"/>
      <c r="T134" s="30"/>
      <c r="U134" s="30"/>
      <c r="V134" s="30"/>
      <c r="W134" s="30"/>
      <c r="X134" s="30"/>
      <c r="Y134" s="30"/>
      <c r="Z134" s="30"/>
      <c r="AA134" s="30"/>
      <c r="AB134" s="30"/>
    </row>
    <row r="250" ht="12.75">
      <c r="AB250" t="s">
        <v>165</v>
      </c>
    </row>
  </sheetData>
  <sheetProtection/>
  <mergeCells count="37">
    <mergeCell ref="AB45:AB51"/>
    <mergeCell ref="Z52:Z58"/>
    <mergeCell ref="AA52:AA58"/>
    <mergeCell ref="AB52:AB58"/>
    <mergeCell ref="P45:P51"/>
    <mergeCell ref="V45:V51"/>
    <mergeCell ref="P52:P58"/>
    <mergeCell ref="V52:V58"/>
    <mergeCell ref="Z45:Z51"/>
    <mergeCell ref="AA45:AA51"/>
    <mergeCell ref="A31:A32"/>
    <mergeCell ref="B45:B51"/>
    <mergeCell ref="C45:C51"/>
    <mergeCell ref="D45:D51"/>
    <mergeCell ref="H52:H58"/>
    <mergeCell ref="L45:L51"/>
    <mergeCell ref="L52:L58"/>
    <mergeCell ref="H45:H51"/>
    <mergeCell ref="U45:U51"/>
    <mergeCell ref="A85:A86"/>
    <mergeCell ref="A102:A103"/>
    <mergeCell ref="H60:H62"/>
    <mergeCell ref="A60:A62"/>
    <mergeCell ref="B60:B62"/>
    <mergeCell ref="C60:C62"/>
    <mergeCell ref="A45:A51"/>
    <mergeCell ref="U60:U62"/>
    <mergeCell ref="P60:P62"/>
    <mergeCell ref="V60:V62"/>
    <mergeCell ref="D60:D62"/>
    <mergeCell ref="A75:A76"/>
    <mergeCell ref="A52:A58"/>
    <mergeCell ref="B52:B58"/>
    <mergeCell ref="C52:C58"/>
    <mergeCell ref="D52:D58"/>
    <mergeCell ref="U52:U58"/>
    <mergeCell ref="L60:L62"/>
  </mergeCells>
  <printOptions horizontalCentered="1"/>
  <pageMargins left="0.1968503937007874" right="0.1968503937007874" top="0.35433070866141736" bottom="0.31496062992125984" header="0" footer="0"/>
  <pageSetup fitToHeight="4" fitToWidth="1" horizontalDpi="600" verticalDpi="600" orientation="landscape" pageOrder="overThenDown" scale="34" r:id="rId2"/>
  <rowBreaks count="9" manualBreakCount="9">
    <brk id="11" max="27" man="1"/>
    <brk id="29" max="27" man="1"/>
    <brk id="42" max="27" man="1"/>
    <brk id="65" max="27" man="1"/>
    <brk id="68" max="27" man="1"/>
    <brk id="82" max="27" man="1"/>
    <brk id="97" max="27" man="1"/>
    <brk id="115" max="27" man="1"/>
    <brk id="130" max="27" man="1"/>
  </rowBreaks>
  <colBreaks count="2" manualBreakCount="2">
    <brk id="23" max="65535" man="1"/>
    <brk id="25"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DIRECCION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dc:creator>
  <cp:keywords/>
  <dc:description/>
  <cp:lastModifiedBy>crista</cp:lastModifiedBy>
  <cp:lastPrinted>2008-10-15T19:05:55Z</cp:lastPrinted>
  <dcterms:created xsi:type="dcterms:W3CDTF">2008-04-03T18:31:15Z</dcterms:created>
  <dcterms:modified xsi:type="dcterms:W3CDTF">2010-12-02T20:07:19Z</dcterms:modified>
  <cp:category/>
  <cp:version/>
  <cp:contentType/>
  <cp:contentStatus/>
</cp:coreProperties>
</file>