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7995" windowHeight="6150" activeTab="0"/>
  </bookViews>
  <sheets>
    <sheet name="4to." sheetId="1" r:id="rId1"/>
    <sheet name="3er. trim" sheetId="2" state="hidden" r:id="rId2"/>
    <sheet name="Hoja3" sheetId="3" state="hidden" r:id="rId3"/>
  </sheets>
  <definedNames>
    <definedName name="_xlnm.Print_Area" localSheetId="0">'4to.'!$A$1:$AB$132</definedName>
    <definedName name="_xlnm.Print_Titles" localSheetId="0">'4to.'!$A:$B,'4to.'!$6:$6</definedName>
  </definedNames>
  <calcPr fullCalcOnLoad="1"/>
</workbook>
</file>

<file path=xl/sharedStrings.xml><?xml version="1.0" encoding="utf-8"?>
<sst xmlns="http://schemas.openxmlformats.org/spreadsheetml/2006/main" count="1280" uniqueCount="609">
  <si>
    <t>Unidad de. Medida</t>
  </si>
  <si>
    <t>Total anual</t>
  </si>
  <si>
    <t>Ene</t>
  </si>
  <si>
    <t>Feb</t>
  </si>
  <si>
    <t>Mzo</t>
  </si>
  <si>
    <t>Abr</t>
  </si>
  <si>
    <t>May</t>
  </si>
  <si>
    <t>Jun</t>
  </si>
  <si>
    <t>2DO. TRIM.</t>
  </si>
  <si>
    <t>Jul</t>
  </si>
  <si>
    <t>Ago</t>
  </si>
  <si>
    <t>Sep</t>
  </si>
  <si>
    <t>Oct</t>
  </si>
  <si>
    <t>Nov</t>
  </si>
  <si>
    <t>Dic</t>
  </si>
  <si>
    <t>Impartir servicios educativos en los 22 planteles y 23 centros EMSaD.</t>
  </si>
  <si>
    <t>Proceso</t>
  </si>
  <si>
    <t>Realizar auditorias directas y específicas a las unidades administrativas, planteles, centros EMSaD.</t>
  </si>
  <si>
    <t>Informe</t>
  </si>
  <si>
    <t>Recolectar las peticiones ciudadanos de los buzones.</t>
  </si>
  <si>
    <t>Dirección de Vinculación</t>
  </si>
  <si>
    <t>Supervisar el cumplimiento de los programas de Vinculación.</t>
  </si>
  <si>
    <t>Reporte</t>
  </si>
  <si>
    <t>Realizar los eventos especiales de Dirección General</t>
  </si>
  <si>
    <t>Evento</t>
  </si>
  <si>
    <t>Firmar convenios de colaboración.</t>
  </si>
  <si>
    <t xml:space="preserve">Convenio </t>
  </si>
  <si>
    <t xml:space="preserve">Realizar la promoción de los servicios educativos en puntos estratégicos  y participar en Exporienta </t>
  </si>
  <si>
    <t>Stand</t>
  </si>
  <si>
    <t>Supervisar la realización de visitas y viajes de estudio.</t>
  </si>
  <si>
    <t xml:space="preserve">Impartir cursos de capacitación del Programa contra las adicciones y fomento a la salud para los alumnos en los planteles </t>
  </si>
  <si>
    <t xml:space="preserve">Curso </t>
  </si>
  <si>
    <t>Impartir cursos de capacitación del Programa prevención de embarazo en adolescentes  en los planteles.</t>
  </si>
  <si>
    <t>Taller</t>
  </si>
  <si>
    <t>Realizar y participar en los eventos derivados del Concurso de Arte y Cultura y eventos culturales (Concurso, 2 caravanas culturales, eventos culturales y conferencia magistral). Supervisión de Arte y Cultura.</t>
  </si>
  <si>
    <t>Eventos</t>
  </si>
  <si>
    <t>Implementar y supervisar el Programa de Valores (platicas) y rescate de nuestras tradiciones  (eventos)</t>
  </si>
  <si>
    <t>Participar en las competencias Inter-CECyTES intramuros, Regional, Estatal y Nacional, así como eventos interinstitucionales en las disciplinas de Atletismo, Ajedrez, Básquetbol, Fútbol Soccer, Voleibol, Beisbol y Softbol.</t>
  </si>
  <si>
    <t>Realizar eventos cívicos  (lunes cívicos, desfile de independencia, desfile del 20 de noviembre, concurso de escolta y banda de guerra).</t>
  </si>
  <si>
    <t>Realizar cursos de capacitación para el personal responsable de las actividades cívicas  de los planteles y centros EMSaD.</t>
  </si>
  <si>
    <t>Realizar visitas de supervisión para evaluar y retroalimentar a los responsables de las actividades cívicas y deportivas de los Planteles y Centros EMSaD.</t>
  </si>
  <si>
    <t>Visitas/Reporte</t>
  </si>
  <si>
    <t>Proporcionar material para publicación a los medios de información.</t>
  </si>
  <si>
    <t>Documento</t>
  </si>
  <si>
    <t>Realizar el monitoreo y análisis de la información pública.</t>
  </si>
  <si>
    <t>Elaborar y distribuir el órgano de difusión y vinculación.</t>
  </si>
  <si>
    <t>Realizar campaña institucional.</t>
  </si>
  <si>
    <t>Campaña</t>
  </si>
  <si>
    <t>Dirección Financiera</t>
  </si>
  <si>
    <t>Elaborar los estados financieros para el año 2008.</t>
  </si>
  <si>
    <t>Coordinar el control interno de los procesos financieros</t>
  </si>
  <si>
    <t>Reunión</t>
  </si>
  <si>
    <t>Realizar las transferencias para el incremento del fondo de previsión.</t>
  </si>
  <si>
    <t>Elaborar los informes del control de presupuesto de egresos (Distribución y avance del presupuesto 2008 (marzo), Informe trimestral de la aplicación de los recursos 2008 (abr., ago., nov., dic.), elaboración de cuenta pública 2007 (mzo.), solicitud de ampliaciones al presupuesto de egresos 2008 (abr. y ago.) y elaboración del anteproyecto de presupuesto de egresos 2009 (sept.)</t>
  </si>
  <si>
    <t>Capacitar a los auxiliares administrativos de los planteles.</t>
  </si>
  <si>
    <t>Supervisar y analizar la cartera vencida del Colegio (supervisión personal de Dirección Financiera (4 reuniones) y análisis por auxiliares administrativos(4 reuniones).</t>
  </si>
  <si>
    <t>Registrar solicitudes de pago, ordenes de compra y de servicio e implementación del sistema vía Web (sept.).</t>
  </si>
  <si>
    <t>Implementar en línea del sistema para el control del Fondo para el retiro (foret).</t>
  </si>
  <si>
    <t>Sistema</t>
  </si>
  <si>
    <t>Implementar la actualización del sistema bancario.</t>
  </si>
  <si>
    <t>Implementar de la segunda fase del sistema de contabilidad.</t>
  </si>
  <si>
    <t>Módulo</t>
  </si>
  <si>
    <t>Implementar la sistema para simplificar el proceso de nóminas (Impresión de recibos 1/4 carta (abr.), Impresión de recibos en cada plantel (ago.) e impresión de constancias de percepciones (nov.).</t>
  </si>
  <si>
    <t>Implementar el sistema en línea del proceso de inscripción y reinscripción.</t>
  </si>
  <si>
    <t>Realizar las reuniones de la H. Junta Directiva.</t>
  </si>
  <si>
    <t>Realizar reuniones de trabajo en los planteles y centros EMSaD.</t>
  </si>
  <si>
    <t>Gestión de recursos, Gestión de Obra, Gestión Curricular, Participar en reuniones, celebrar convenios y representación institucional.</t>
  </si>
  <si>
    <t>Unidad de Sistemas</t>
  </si>
  <si>
    <t>Elaborar el  marco  normativo de la Unidad de Sistemas para el desarrollo de software y uso de aplicaciones.</t>
  </si>
  <si>
    <t>Realizar el seguimiento de la implementación de los procesos en la unidad administrativa correspondiente.</t>
  </si>
  <si>
    <t xml:space="preserve"> </t>
  </si>
  <si>
    <t>Realizar el servicio preventivo y correctivo a equipos de cómputo, mantenimiento de la red local, soporte técnico de software y hardware y servicio de Internet.</t>
  </si>
  <si>
    <t>Secretaría Técnica</t>
  </si>
  <si>
    <t>Actualizar periódicamente el portal de transparencia del Colegio.</t>
  </si>
  <si>
    <t>Impartir cursos de actualización y platicas en 20 planteles y 23 centros EMSaD.</t>
  </si>
  <si>
    <t>Curso</t>
  </si>
  <si>
    <t>Dirección Administrativa</t>
  </si>
  <si>
    <t>Realizar revisiones internas y  auditorias externas de vigilancia al Sistema de Gestión de Calidad de los procesos administrativos.</t>
  </si>
  <si>
    <t>Certificación</t>
  </si>
  <si>
    <t>Coordinar las actividades relacionadas con el proceso de levantamiento de inventarios.</t>
  </si>
  <si>
    <t>Elaborar y supervisar la aplicación del Programa Anual de Adquisiciones.</t>
  </si>
  <si>
    <t>Realizar reuniones del comité de adquisiciones.</t>
  </si>
  <si>
    <t>Realizar el proceso de licitaciones.</t>
  </si>
  <si>
    <t>Ofrecer cursos de capacitación al personal administrativo.</t>
  </si>
  <si>
    <t>Implementar acciones de mejoramiento del departamento de Recursos Humanos y atención de  situaciones laborales en los planteles (incluye asesoría jurídica).</t>
  </si>
  <si>
    <t>Supervisar la realización de los servicios básicos (Dir. Gral.).</t>
  </si>
  <si>
    <t>Supervisar y atender los requerimientos de equipo.</t>
  </si>
  <si>
    <t>Supervisar y atender el mantenimiento de los bienes inmuebles del Colegio.</t>
  </si>
  <si>
    <t>Asegurar puntualmente los activos de la institución (contratar la póliza de seguro).</t>
  </si>
  <si>
    <t>Póliza</t>
  </si>
  <si>
    <t>Realizar los eventos culturales del  Colegio</t>
  </si>
  <si>
    <t>Supervisar el cumplimiento de las actividades de la Dirección Administrativa.</t>
  </si>
  <si>
    <t>Dirección de Planeación</t>
  </si>
  <si>
    <t>Implementar el Programa de Seguimiento de Egresados</t>
  </si>
  <si>
    <t>Actualizar el expediente legal del terreno de cada centro EMSaD y plantel.</t>
  </si>
  <si>
    <t xml:space="preserve">Proceso </t>
  </si>
  <si>
    <t>Promover la escrituración y el registro ante el Ran de los terrenos del Francisco Javier Mina, Júpare, Bacerac y San Pedro de la Cueva.</t>
  </si>
  <si>
    <t>Integrar el Anteproyecto de Inversión y Obra 2009 (mar.) y realizar la supervisión de la ejecución de las obras autorizadas (ago. y dic.)..</t>
  </si>
  <si>
    <t>Administrar la actualización de datos del Sistema E-Kampus y capacitar al personal de servicios escolares de los planteles y centros EMSaD en la operación del sistema.</t>
  </si>
  <si>
    <t>Implementar el proceso de certificación de la generación 2005-2008.</t>
  </si>
  <si>
    <t>Supervisar el departamento de servicios escolares en los planteles y centros EMSaD.</t>
  </si>
  <si>
    <t>Desarrollo y equipamiento del departamento de servicios escolares</t>
  </si>
  <si>
    <t>Etapa</t>
  </si>
  <si>
    <t>Procesar los reportes estadísticos (911.7, 911.8, 911.2, estadística básica de inicio de cursos y estadística básica de fin de cursos) y agenda estadística.</t>
  </si>
  <si>
    <t xml:space="preserve">Elaborar los estudios de factibilidad  </t>
  </si>
  <si>
    <t>Integrar el Programa Operativo Anual 2009 estatal (jul) y federal (ago), evaluación trimestral del POA 2008 y programación detallada  para el ciclo escolar 2008-2009 (may.)</t>
  </si>
  <si>
    <t>Integrar los informes y actas de la junta directiva</t>
  </si>
  <si>
    <t>Supervisar el cumplimiento de las actividades de la Dirección de Planeación.</t>
  </si>
  <si>
    <t>Dirección Académica</t>
  </si>
  <si>
    <t>Aplicar el programa de promoción mérito (Abr. y nov.)  y examen de oposición docente ( jun y dic.) ( publicación de convocatoria y envío de resultados).</t>
  </si>
  <si>
    <t>Realizar el proceso de homologación docente (analizar documentación y emitir el dictamen de los profesores participantes).</t>
  </si>
  <si>
    <t>Integrar los expedientes de los profesores participantes para su evaluación y elaborar el informe de resultados.</t>
  </si>
  <si>
    <t xml:space="preserve">Realizar reestructuraciones a las dosificaciones de los programas de estudio, elaborar de reactivos y capacitar el personal a cargo de los centros de acopio. </t>
  </si>
  <si>
    <t>Aplicar las evaluaciones a través del SAEVA.</t>
  </si>
  <si>
    <t>Evaluación</t>
  </si>
  <si>
    <t>Realizar la evaluación para el examen nacional de conocimientos generales y el concurso nacional académico.</t>
  </si>
  <si>
    <t xml:space="preserve">Aplicar los exámenes a los alumnos (ingreso, egreso, ENLACE e IEEES). </t>
  </si>
  <si>
    <t>Participar en reuniones y/o capacitaciones nacionales.</t>
  </si>
  <si>
    <t>Capacitación</t>
  </si>
  <si>
    <t>Certificar a los profesores de informática y  responsables de las salas de cómputo en competencia laboral.</t>
  </si>
  <si>
    <t>Supervisar la implementación educativa en el aula (realizar reuniones de capacitación de orientadores y reuniones de seguimiento de actividades)</t>
  </si>
  <si>
    <t>Realizar el seguimiento del programa de fortalecimiento de laboratorios (diagnóstico de necesidades, adquisición de materiales y realización de practicas).</t>
  </si>
  <si>
    <t>Realizar cursos de capacitación y reuniones de trabajo con los responsables de los laboratorios.</t>
  </si>
  <si>
    <t>Gestionar la adquisición equipamiento para los laboratorios y capacitación de los responsables.</t>
  </si>
  <si>
    <t>Supervisar el adecuado funcionamiento de las bibliotecas y gestionar la adquisición de equipo y bibliografía.</t>
  </si>
  <si>
    <t>Realizar reuniones para la revisión y reestructuración de libros de texto.</t>
  </si>
  <si>
    <t>Realizar cursos para el programa de tutorías y asesoría académica.</t>
  </si>
  <si>
    <t>Aplicar el Programa de Estímulos al Desempeño Docente (publicación de la convocatoria y emisión de resultados).</t>
  </si>
  <si>
    <t>Realizar reuniones de trabajo de las academias (plantel (6 reuniones), regional (6 reuniones) y estatal (2 reuniones)).</t>
  </si>
  <si>
    <t>Aplicar el Programa de Desarrollo Estudiantil (seleccionar a los estudiantes destacados en cada disciplina, mejor promedio general, el verano de la ciencia  y el alumno distinguido en plantel).</t>
  </si>
  <si>
    <t>Realizar el seguimiento de los alumnos inscritos al servicio social, así como el avance y acreditación del mismo.</t>
  </si>
  <si>
    <t>Implementar y supervisar el proceso de titulación de los alumnos.</t>
  </si>
  <si>
    <t>Realizar y participar en los concursos académicos etapa plantel, estatal y nacional.</t>
  </si>
  <si>
    <t>Concurso</t>
  </si>
  <si>
    <t>Gestionar la adquisición del software  académico.</t>
  </si>
  <si>
    <t>Participar en el foro estatal de emprendedores.</t>
  </si>
  <si>
    <t>Operar el programa de capacitación, formación y actualización académica para docentes, admvos. y directivos.</t>
  </si>
  <si>
    <t>Realizar el seguimiento y evaluación de la reforma curricular del bachillerato tecnológico.</t>
  </si>
  <si>
    <t xml:space="preserve">Actualizar a los profesores de inglés </t>
  </si>
  <si>
    <t>Evaluar y dar seguimiento a las actividades implementadas por la Dirección Académica en planteles.</t>
  </si>
  <si>
    <t>Aplicar y supervisar el programa de difusión de las actividades tecnológicas.</t>
  </si>
  <si>
    <t xml:space="preserve">Elaborar  y distribución del calendario escolar. </t>
  </si>
  <si>
    <t>Realizar reuniones de trabajo con los directores de plantel y responsables de los centros EMSaD.</t>
  </si>
  <si>
    <t>Programa</t>
  </si>
  <si>
    <t>Supervisar la ejecución de las actividades programadas en el POA de planteles en los tiempos programados</t>
  </si>
  <si>
    <t>Total</t>
  </si>
  <si>
    <t>Atención a la demanda</t>
  </si>
  <si>
    <t>Órgano de control</t>
  </si>
  <si>
    <t>Dirección General</t>
  </si>
  <si>
    <t>Coordinaciones de Zona</t>
  </si>
  <si>
    <t>EVALUACIÓN TRIMESTRAL CUMPLIMIENTO DE METAS</t>
  </si>
  <si>
    <t xml:space="preserve">SEGUIMIENTO AL PROGRAMA ESTATAL </t>
  </si>
  <si>
    <t>DE EDUCACIÓN 2004-2009</t>
  </si>
  <si>
    <t>38 Colegio de Estudios Científicos y Tecnológicos del Estado de Sonora</t>
  </si>
  <si>
    <t>% DE CUMPLIMIENTO</t>
  </si>
  <si>
    <t xml:space="preserve">Enliste acciones realizadas para el logro de la meta </t>
  </si>
  <si>
    <t>Enliste evidencias de cumplimiento de la meta. Estas deberán ser enviadas físicamente a UNAPLADE.</t>
  </si>
  <si>
    <t xml:space="preserve">Describa resultados e impactos logrados con el cumplimiento de la meta. </t>
  </si>
  <si>
    <t xml:space="preserve">Señale obstáculos al cumplimiento de la meta </t>
  </si>
  <si>
    <t>Si no fue lograda la meta señale compromisos o reprogramación de la meta</t>
  </si>
  <si>
    <t>Metas 2008</t>
  </si>
  <si>
    <t>1ER. TRIM. PROG.</t>
  </si>
  <si>
    <t>No.</t>
  </si>
  <si>
    <t>N/A</t>
  </si>
  <si>
    <t>.</t>
  </si>
  <si>
    <t>Informar el cumplimiento de las metas establecidas por el Colegio y establecer el programa de trabajo.</t>
  </si>
  <si>
    <t xml:space="preserve">Actualizar los manuales y reglamentos (Manual de trámites y servicios ( abr.), Cartas compromiso (agos). </t>
  </si>
  <si>
    <t>Se elabora reporte con desglose mensual del cumplimiento de la actividades programadas en el POA 2008.</t>
  </si>
  <si>
    <t>Supervisar el cumplimiento  de las actividades de la dirección.</t>
  </si>
  <si>
    <t>Meta superada ya que la actualización de las CCC se adelantó por el proceso de certificación e inscripción.</t>
  </si>
  <si>
    <t>Ninguno.</t>
  </si>
  <si>
    <t>Reporte de actividades.</t>
  </si>
  <si>
    <t>Seguimiento y supervisión a las actividades realizadas por los planteles.</t>
  </si>
  <si>
    <t>Si la meta presenta un cumplimento, menor o mayor al 100% justifique la variación.</t>
  </si>
  <si>
    <t>Realizar el mantenimiento de los sistemas de información (CENET,  Orienta Web, SAEVA, Portal Educativo, Servicios al Cliente, Sistema de Recursos Humanos -SIGERH- y Nómina, consultoría y outsourcing de sistemas de información).</t>
  </si>
  <si>
    <t>Este proceso estaba programado para el mes de Julio, previendo un retraso en la emisión del formato de certificados, pero  en esta ocasión  los formatos  estuvieron listos en el mes de junio.</t>
  </si>
  <si>
    <t>No se realizaron estudios de factibilidad, debido a que en ciclo escolar 2008-2009, no se decidió la apertura  de un nuevo plantel.</t>
  </si>
  <si>
    <t>Aplicar y supervisar el programa de asesorías académicas.</t>
  </si>
  <si>
    <t>Orden del día, resumen de acuerdos.</t>
  </si>
  <si>
    <t>Informe de cumplimiento.</t>
  </si>
  <si>
    <t>Realización del XLII Reunión ordinaria de la H. Junta Directiva .</t>
  </si>
  <si>
    <t>Agilizar los trámites entre oficinas centrales y planteles.</t>
  </si>
  <si>
    <t>No aplica.</t>
  </si>
  <si>
    <t>3ER. TRIM.  PROGRAMADO</t>
  </si>
  <si>
    <t>Elaboración de carpetas para la realización del XLIII Reunión Ordinaria de H. Junta Directiva.</t>
  </si>
  <si>
    <t>Elaboración de II  Informe trimestral del POA 2008 (federal y estatal) .                            Eloración del POA 2009 (estatal)</t>
  </si>
  <si>
    <t>Copia de correo electrónico de envió a las instancias correspondientes, copia de correo electrónico con el que se envió informes POA 2008 y POA 2009.</t>
  </si>
  <si>
    <t>El Proograma Operativo Anuel 2009 (federal) se reprograma para entregarse durante el mes de octubre, debido por disposición federal se estan realizando los trabajos del marco lógico.</t>
  </si>
  <si>
    <t>Inicio el ciclo escolar 2008- 2009</t>
  </si>
  <si>
    <t>Reporte de  alumnos inscritos por plantel y centro EMSaD.</t>
  </si>
  <si>
    <t>Atender a la demanda de educación media superior.</t>
  </si>
  <si>
    <t>se  realizó  levantamiento   de los planteles , Banamichi, Granados,Nogales, Luis B. Sanchez, Masiaca, Quiriego, Potam, Pesqueira y Hermosillo I</t>
  </si>
  <si>
    <t>Actas de Visita</t>
  </si>
  <si>
    <t>contar con un padrón de  activos debidamente verificado</t>
  </si>
  <si>
    <t>se incremento debido a cambio de titulares de planteles</t>
  </si>
  <si>
    <t>se realizaron las adquisiciones de  los requirimientos de las unidads  administrativas</t>
  </si>
  <si>
    <t>relacion de compras de meses de  julio, agosto, septiembre</t>
  </si>
  <si>
    <t>se atendiò  los requerimientos de las unidades administrativas</t>
  </si>
  <si>
    <t>se llevaron a cabo 6  reuniones del  comité de adquisiciones, como un organo colegiado de toma de deciciones, las adquisiciones que de acuerdo el reglmento procedan</t>
  </si>
  <si>
    <t>actas de reunion de comité</t>
  </si>
  <si>
    <t>transparencia, eficacia en el uso de los recursos para  las  adquisiciones del colegio</t>
  </si>
  <si>
    <t>incremento en los requerimiento de las unidades administrativas</t>
  </si>
  <si>
    <t>un proceso de  de licitacion</t>
  </si>
  <si>
    <t>Actas de apertura</t>
  </si>
  <si>
    <t>disponibilidad de recursos se pospuso adquisicion de computadoras y pupitres</t>
  </si>
  <si>
    <t>2 en octubre 2 en noviembre</t>
  </si>
  <si>
    <t>no se se adquirió  aparatos de aire acondicionado y ni instalacion de cableado de voz y datos  para oficinas nuevas, mediante licitacion,</t>
  </si>
  <si>
    <t>Se programó y se ralizaron 3 cursos de capacitación y actualización a personal administrativo de Planteles y EMSaD.</t>
  </si>
  <si>
    <t>Se anexan oficios DA-0381/2008 (corresponde a curso realizado el 17/09/08 a Coord. Zona Norte). DA-0383/2008 (corresponde a curso realizado el 23/09/08 a Coord. Zona Sur). DA-0383/2008 (corresponde a curso realizado en Zona Centro)</t>
  </si>
  <si>
    <t>45 personas capacitadas del área administrativo (23 EMSaD y 22 de Planteles)</t>
  </si>
  <si>
    <t xml:space="preserve">Ninguno </t>
  </si>
  <si>
    <t>El curso que se había programado en el mes de junio y que no fue realizado se reprogramó para el mes de septiembre.</t>
  </si>
  <si>
    <t>Pago oportuno de los servicios a planteles y dirección general</t>
  </si>
  <si>
    <t>se anexa evidencia (solicitudes de pago 0009,0005,0008,0128,0046,0154 julio, agosto, septiembre)</t>
  </si>
  <si>
    <t>Los servicios se  dan de manera oportuna</t>
  </si>
  <si>
    <t>No hay Obstáculos</t>
  </si>
  <si>
    <t>Mantenimiento a los bienes muebles e inmuebles</t>
  </si>
  <si>
    <t>se anexa evidencia (solicitudes de pago 0004,0101,0028 julio, agosto y septiembre)</t>
  </si>
  <si>
    <t>Contamos con equipos en buenas condiciones</t>
  </si>
  <si>
    <t>Se fumigaron 46 edificios y se hicieron trabajos de mantto en planteles</t>
  </si>
  <si>
    <t>se anexa evidencia (solicitudes de pago 0084,0175,0010,0149,0199 julio, agosto y septiembre)</t>
  </si>
  <si>
    <t>Los Edificios son funcionales y seguros</t>
  </si>
  <si>
    <t xml:space="preserve">No había programada meta para este trimestre </t>
  </si>
  <si>
    <t>Contamos con todo nuestro patrimonio asegurado</t>
  </si>
  <si>
    <t>Se realizaron visitas de supervisión a diferentes EMSaD y Planteles.</t>
  </si>
  <si>
    <t>Se anexan oficios de comisión como evidencias.</t>
  </si>
  <si>
    <t>Supervisión de distintas actividades de Dir. Administrativa.</t>
  </si>
  <si>
    <t>Contabilizar información</t>
  </si>
  <si>
    <t>Oficio de envío de los estados financieros</t>
  </si>
  <si>
    <t>Cumplir en tiempo y forma con entrega de información</t>
  </si>
  <si>
    <t>Ninguno</t>
  </si>
  <si>
    <t>Invitaciones a reuniones</t>
  </si>
  <si>
    <t>Invitaciones a las reuniones para control interno de la Dirección Financiera</t>
  </si>
  <si>
    <t>Seguimiento de acuerdos para el funcionamiento de la Dirección de Finanzas</t>
  </si>
  <si>
    <t>Realizar transferencias de recursos</t>
  </si>
  <si>
    <t>Incremento del Fondo de Previsión</t>
  </si>
  <si>
    <t>Disminuir la cartera vencida del Colegio y actualizar el programa de ingresos</t>
  </si>
  <si>
    <t>Checar  capturar en Programa de Presupuesto</t>
  </si>
  <si>
    <t>Solicitudes con sello de control presupuestal</t>
  </si>
  <si>
    <t>Conocer el avance presupuestal de las metas programadas</t>
  </si>
  <si>
    <t>Cumplir con los requerimientos de información y coadyuvar a la toma de decisiones.</t>
  </si>
  <si>
    <t xml:space="preserve">Se procesaron y enviaron las estadísticas a la instancia correspondiente las básicas de fin e inicio de semestre. </t>
  </si>
  <si>
    <t>Copias de oficios de envío de las estadísticas básicas de inicio y fin de semestre , copia de acuses de recibo de estadística 911.8.</t>
  </si>
  <si>
    <t>Recabar información de los planteles</t>
  </si>
  <si>
    <t>Informe de Julio-Septimbre del avance de las obras e informe gráfico.</t>
  </si>
  <si>
    <t>atención a la demanda</t>
  </si>
  <si>
    <t>Realización de auditorias en apego al proceso de auditorias directas, verificando el cumplimiento de la Entidad respecto a la normatividad aplicable en el ejercicio de los recursos asignados. Proceso P01</t>
  </si>
  <si>
    <t xml:space="preserve">1.- Oficio de comisión
2.- Copia de Informe
</t>
  </si>
  <si>
    <t>El principal resultado se manifiesta en el fortalecimiento de los sistemas de control interno y el cumplimiento por parte de la Entidad de las normatividades y políticas internas vigentes.</t>
  </si>
  <si>
    <t>1.- Nada que manifestar.</t>
  </si>
  <si>
    <t>Recolección y atención de peticiones ciudadanas con el fin de impulsar la transparencia y combate a la corrupción. Proceso P02</t>
  </si>
  <si>
    <t xml:space="preserve">1.- Oficio de comisión
2.- Reporte de peticiones a Dirección General de Contraloría Social.
3.- Quejas y sugerencias obtenidas en los buzones.
4.- Oficio de turno de queja o sugerencia a los Directores de los planteles.
5.- Respuesta de los directores de los planteles a las quejas o sugerecias.
</t>
  </si>
  <si>
    <t>El impacto logrado se manifiesta en el cumplimiento de las peticiones hechas por el alumnado, logrando con esto mejorar la calidad en el aprendizaje y disminuir considerablemente el número de peticiones de los alumnos.</t>
  </si>
  <si>
    <t xml:space="preserve">1.- No se generaron peticiones en los meses de agosto y septiembre.
</t>
  </si>
  <si>
    <t>1.- En el mes de julio se presento una peticion que estaba en trámite del mes de junio.</t>
  </si>
  <si>
    <t>Se llevó a cabo reunión de Junta Directiva el 22 de septiembre.</t>
  </si>
  <si>
    <t>Se anexa resumen de acuerdos tomados.</t>
  </si>
  <si>
    <t>Se dio seguimiento a todos los acuerdos.</t>
  </si>
  <si>
    <t>Reunión y supervisión en planteles del sur del Estado del 7 al 9 de julio.</t>
  </si>
  <si>
    <t>Se anexa copia de oficio de comisión.</t>
  </si>
  <si>
    <t>Se dio seguimiento a todos los asuntos pendientes.</t>
  </si>
  <si>
    <t>Se rebasó la meta en virtud de tratarse del inicio del ciclo escolar.</t>
  </si>
  <si>
    <t>Atender asuntos en la Coordinación de Enlace Zona Sur el 11 y 12 de julio.</t>
  </si>
  <si>
    <t>Entrega de nombramiento al nuevo Director del Plantel Nogales el 4 de agosto.</t>
  </si>
  <si>
    <t>Se hizo entrega de nombramiento al Director para el inicio de sus funciones.</t>
  </si>
  <si>
    <t>Reunión previa con Directores de Plantel el 16 de agosto.</t>
  </si>
  <si>
    <t>Reunión con Directores de Plantel del 18 al 20 de agosto.</t>
  </si>
  <si>
    <t>Asistir a Curso Taller de Planeación Estratégica en Guaymas del 21 al 24 de agosto.</t>
  </si>
  <si>
    <t>Participación en Curso Taller.</t>
  </si>
  <si>
    <t>Asistir a visita de planteles de la región mayo del 4 al 6 de septiembre.</t>
  </si>
  <si>
    <t>Se atendieron asuntos pendientes.</t>
  </si>
  <si>
    <t>Asistir a reunión de Directores Generales de CECyTE's en Tuxtla Gtez., Chiapas del 14 al 19 de julio.</t>
  </si>
  <si>
    <t>Se rebasó la meta en virtud de continuar con el proceso de homologación salarial.</t>
  </si>
  <si>
    <t>Reunión en la Coordinación Nacional de los CECyTE's del 8 al 10 de agosto</t>
  </si>
  <si>
    <t>Asistir a la Jornada "Evaluación de Educación Media del CECYTE Jalisco del 27 al 31 de agosto.</t>
  </si>
  <si>
    <t>El Director General asistió con la representacion del CECYTES Sonora.</t>
  </si>
  <si>
    <t>Asistir a reunión en Coordinación Nacional el 12 y 13 de septiembre.</t>
  </si>
  <si>
    <t>Asistir a reunión en Coordinación Nacional el 17 y 18 de septiembre.</t>
  </si>
  <si>
    <t>Asistir a reunión de ANCECYTER el día 24 de septiembre y  con el Subsecretario de Educ. Media Superior sobre proceso de homologación del 24 al 27 de septiembre.</t>
  </si>
  <si>
    <t>Reunión en Coordinación sobre fin del proceso de homologación del 29 de septiembre al 1 de octubre.</t>
  </si>
  <si>
    <t>Informe mes por mes.</t>
  </si>
  <si>
    <t>Se anexan informes.</t>
  </si>
  <si>
    <t>Se muestran evidencias de las pláticas.</t>
  </si>
  <si>
    <t>se reprogramó el alcance de la certificación, incluyendo a los 45 planteles</t>
  </si>
  <si>
    <t xml:space="preserve"> agosto de 2009</t>
  </si>
  <si>
    <t>Mantenimiento al portal Institucional de CECyTES</t>
  </si>
  <si>
    <t>35.1  Página principal al portal institucional.</t>
  </si>
  <si>
    <t>Proporcionar información del Colegio, con fines informativos y que cuente con acceso a todos los servicios que ofrece la institución.  Se habilitaron los accesos del personal que participan en los diferentes sistemas de información.</t>
  </si>
  <si>
    <t>Liberación y en producción el Sistema de Gestión de Recursos Humanos-SIGERH.</t>
  </si>
  <si>
    <t>35.2  Página principa a la aplicación del Sistema de Gestión de Recursos Humanos -SIGERH-</t>
  </si>
  <si>
    <t>Información referente al personal que labora en el instituto.  La aplicación está presente y puede ser consultada en la página weba institucional, con las respectivas cuentas de acceso.</t>
  </si>
  <si>
    <t>Sistema Automatizado de Nuevo Ingreso -SANI -</t>
  </si>
  <si>
    <t>35.4  Página principal del Sistema Automatizado de Nuevo Ingreso -SANI-                                                  35.5  Reporte para el pago de ficha de nuevo ingreso -SANI-                                                                     35.6  Cotejo de información  -SANI-                           35.7  Ficha de solicitud para examen de ingreso -SANI-</t>
  </si>
  <si>
    <t>Permitir la inscripción en línea de los aspirantes para nuevo ingreso 2008-2009.  Recopilar información básica y entrega de fichas para el examen de admisión.</t>
  </si>
  <si>
    <t xml:space="preserve">Se elaboró documento sobre los lineamientos normativos que se aplicarán en los bachilleratos tecnológicos, bachilleratos generales y oficinas administrativas. </t>
  </si>
  <si>
    <t>36.1  Documento referente al marco normativo y manual de uso de los centros de cómputo.</t>
  </si>
  <si>
    <t>Lineamiento normativos referente al uso de las tecnologías en informática, dirigidas a los bachilleratos tecnológicos, bachilleratos generales y oficinas administrativas de la dirección general.</t>
  </si>
  <si>
    <t>Se continuó con el Proceso de Nuevo Ingreso, por lo que se sigue ocupando la generación del archivo de texto emitido por el SANI, correspondiente a los pagos que realizaron los aspirantes para el examen de admisión.</t>
  </si>
  <si>
    <t>37.1 Archivo de texto para el sistema de ingresos de la Dirección de Finanzas.</t>
  </si>
  <si>
    <t>Generación de un archivo de texto compatible, para ingresarlo al Sistema de Ingreso de la Dirección Finanzas.</t>
  </si>
  <si>
    <t xml:space="preserve">Se visitaron 3 Bahilleratos Tecnológicos (Plutarco Elías Calles, Bácum y Sahuaripa) y 2 Bachilleratos Generales (Tubutama y Yécora). </t>
  </si>
  <si>
    <t>38.1 Oficios elaborados por el Director del Bachillerato tecnológico y general.</t>
  </si>
  <si>
    <t>Mantener en óptimas condiciones, los bienes informáticos adscritos en cada uno de los bachilleratos.</t>
  </si>
  <si>
    <t>Meta reprogramada del segundo trimestre</t>
  </si>
  <si>
    <t xml:space="preserve">1. Elaboración de temarios de contenidos dosificados de las asignaturas de Bachillerato Tecnológico y General.                     2. Revisión de reactivos por parte de los profesores de las asignaturas a evaluar.       </t>
  </si>
  <si>
    <t xml:space="preserve">1. Portadas de los cuadernillos dosificados y oficio de envío a los planteles para la entrega a los alumnos.                                                                                                                 2. Instructivo y relación de profesores de Bachillerato General y Tecnológico que revisaron los reactivos. </t>
  </si>
  <si>
    <t>Que los alumnos inscritos en la institución al inicio de semestre cuenten con temarios de asignatura dosificados en las asignaturas que se les impartirá.</t>
  </si>
  <si>
    <t>1. El trabajo se ha realizado a distancia con los profesores para evitar la suspensión de clases, por lo tanto no ha requerido de hacer reuniones.</t>
  </si>
  <si>
    <t>1. Generación, reproducciòn y Aplicación de exámenes.</t>
  </si>
  <si>
    <t>1. Lista exámenes y hojas re respuesta del primer parcial reproducidos por la imprenta.</t>
  </si>
  <si>
    <t>Evaluación del primer parcial de todos los alumnos del Colegio, en su 50%.</t>
  </si>
  <si>
    <t>La conformación de la base de datos de alumnos.</t>
  </si>
  <si>
    <t>1. Aplicación y procesamiento de exámenes de ingreso.                                           2. Se impartió el curso propedéutico a alumnos de nuevo ingreso.</t>
  </si>
  <si>
    <t>1. Portada del exámen y copia de hoja de utilizada.                                                                   2. Copia de memorándum solicitándo la distribución de cuadernos para el curso propedéutico a utilizar los los alumnos de nuevo ingreso.</t>
  </si>
  <si>
    <t>Se procesaron 7104  exámenes a  alumnos de nuevo ingreso.</t>
  </si>
  <si>
    <t>1.Reunión de Actualización para Orientadores Educativos.                          2. Asistencia a la Capacitación a Facilitadores sobre el Programa: “Oscuridad del Cristal”.</t>
  </si>
  <si>
    <t xml:space="preserve">1. Copia de oficion de comisión y lista de asistencia.                        2. Copia de constancia de participación. </t>
  </si>
  <si>
    <t xml:space="preserve">1. Dar a conocer a los orientadores educativos las actividades que se implementarán en el semestre agosto- diciembre 2008 así como los materiales y contenidos de las asignaturas de Orientación Educativa 1 y 3.                       2. Conocer el Programa  “Oscuridad del Cristal”, organizado por el Consejo Estatal Contra las Adicciones y la Secretaría de Salud, estableciendo estrategias para su difusión. </t>
  </si>
  <si>
    <t>Se ha solicitado a cada director de plantel, las necesidades de sus laboratorios en cuanto a mantenimiento de instalaciones y equipo, asi cmo el informe de las prácticas realizadas en el trimestre por los profesores.</t>
  </si>
  <si>
    <t>Se anexan reportes de prácticas y solicitudes para mantenimiento por parte de los planteles.</t>
  </si>
  <si>
    <t>Se ha logrado el funcionamiento del 100% de los laboratorios en el estado, logrando con esto que los alumnos puedan realizar prácticas para reafirmar sus conocimientos adquiridos en el aula.</t>
  </si>
  <si>
    <t>Se realizará en el 4to. Trimestre.</t>
  </si>
  <si>
    <t>No hay por que no se han llevado a cabo.</t>
  </si>
  <si>
    <t>No es recomendable dejar sin responsable de laborarorio en tiempos de prácticas.</t>
  </si>
  <si>
    <t xml:space="preserve">en este periodo se hicieron las gestiones administrativas para el pago de los estudiantes a la lic en bibliotecologia, se reprogramo el curso de automatización, se  llevaron a cabo los tramites para el pago de la biblioteca virtual. </t>
  </si>
  <si>
    <t xml:space="preserve">el curso de automatizacion se reprogramo para el 6, 7 y 8 de agosto con el fin de que los bibliotecarios aprovechen al 100 % la capacitacion al programa de automatizacion </t>
  </si>
  <si>
    <t>Se realizaron  reuniones  con profesores   en el area de  Fisica a  fin  de terminar   la revisión  de  textos  con  un  representante  de  casa Editorial.</t>
  </si>
  <si>
    <t>Se realizo  una  reunion con Maestros  de   las asignatura  de  matematicas  para darle  seguimiento al   trabajo   de   elaboración  de cuadernos  de  matematicas I Y  IIII</t>
  </si>
  <si>
    <t>Se lleva un avance de un 60% y se espera que en diciembre tengamos el producto terminado.</t>
  </si>
  <si>
    <t>Para diciembre existe el compromiso de entregar los libros.</t>
  </si>
  <si>
    <t>No hay reprogramación se esta trabajando en tiempo.</t>
  </si>
  <si>
    <t>Reuniones de trabajo como integrantes de la red estatal de tutorias.</t>
  </si>
  <si>
    <t>Oficios de comisión para asistencia en las reuniones.</t>
  </si>
  <si>
    <t>Planeación y organización de actividades para el fortalecimiento de la acción tutorial.</t>
  </si>
  <si>
    <t>Se publicó la covocatoria en el Portal de Cecytes y en las reuniones de zona se invitó a los directores promocionar la inscripción al programa. Respecto a la emisión de resultados cada plantel de bachillerato tecnológico fue informado de los resultados de sus docentes.</t>
  </si>
  <si>
    <t>Convocatoria y circular donde se informa el resultado</t>
  </si>
  <si>
    <t>Con la publicación de la convocatoria Proges V se inscribieron  223 docentes de Bachillerato Tecnológico y General.  El 100% de los docentes inscritos en el proges IV obtuvieron sus resultados.</t>
  </si>
  <si>
    <t>En el calendario oficial se encuentran programadas las reuniones de academia local, por lo que cada academia realiza la reunión en las fechas que se señalan.</t>
  </si>
  <si>
    <t>Actas de academias</t>
  </si>
  <si>
    <t>Todos los planteles tuvieron reunión de academias donde se trataron temas y generaron estrategias para mejorar los indicadores académicos.</t>
  </si>
  <si>
    <t>Tenemos hoy alumnos seleccionados para la Olimpiada Estatal de Química y se estan preparando para la Olimpiada Nacional.</t>
  </si>
  <si>
    <t>Oficios y fotografías.</t>
  </si>
  <si>
    <t>De los 40 alumnos que participaron tenemos 6 que han sobresalido.</t>
  </si>
  <si>
    <t>Informar  a  los  directores de  planteles  sobre  elcompromiso   que  se  tiene   con instituciones  receptoras  de alumnos del servicio social.</t>
  </si>
  <si>
    <t>a  partir del  mes  de  agosto  entregué  documentación    a  direccion vinculación   para queeste   programa pase  a esta dirección.</t>
  </si>
  <si>
    <t>Se reestructuro el funcionamiento de Dirección Académica y el Programa del Servicio Social se pasó a Dirección de Vinculación.</t>
  </si>
  <si>
    <t>Envío de convocatoria a los planteles para los concursos académicos a realizar ene l trascurso del año.</t>
  </si>
  <si>
    <t xml:space="preserve">Se envío convocatoria para el II Concurso Académico y Cultural y se establecen las fechas para las dierentes etapas, plantel zona y estatal.  </t>
  </si>
  <si>
    <t>Se esta realizando la preparación para la Olimpiada Estatal y Nacional de Química, tenemos 10 estudiantes seleccionados que asisten a la UNISON para buscar un lugar que nos represente en la nacional.</t>
  </si>
  <si>
    <t>Hemos realizado 2 concursos en sus primeras etapas y estos continuarán hasta fin de año.</t>
  </si>
  <si>
    <t>Se enviaron a planteles  Cds que contenían  software  necesarios para el aprendizaje</t>
  </si>
  <si>
    <t>Oficio que indica que se le envío software</t>
  </si>
  <si>
    <t>Que los profesores y alumnos cuenten con el material de apoyo necesario para el proceso de aprendizaje</t>
  </si>
  <si>
    <t>Se capacito a personal de nuevo ingreso  docentes y directivos</t>
  </si>
  <si>
    <t>Lista de asistentes a la reunión</t>
  </si>
  <si>
    <t>Facilitar la incorporación e integración del personal docente de nuevo ingreso a la institución, proporcionándole la información relevante para el desarrollo de sus funciones.</t>
  </si>
  <si>
    <t xml:space="preserve">Examen diagnóstico el 30 de junio al    01 de julio.                                                      1er. Modulo del diplomado en inglés  del 4 al 8 de agosto en ITESCA.                                                                                     </t>
  </si>
  <si>
    <t>Oficio  y lista de docentes participantes</t>
  </si>
  <si>
    <t>Se llevaron a cabo reuniones en las 3 Coordinaciones:  Coordinación Zona Sur, Coordinación Zona Norte y Coordinación Zona Centro-Sierra el  100% de los directores estuvo prestente.</t>
  </si>
  <si>
    <t>1.  Material utilizado en la reunión.                                             2.  Formato de planeación estrategica</t>
  </si>
  <si>
    <t>Se dieron a conocer los resultados obtenidos por cada unos de los indicadores educativos en el semestre enero-julio 2008, y se establecio el compromiso de realizar un seguimiento oportuno en los planteles para mejorar los resultados.</t>
  </si>
  <si>
    <t>Se solicitó a los planteles actividades a realizar en la Semana Nacional de Ciencia y Tecnología.</t>
  </si>
  <si>
    <t>Oficio</t>
  </si>
  <si>
    <t>Dar a conocer nuestra oferta educativa en el área de influencia en nuestros planteles.</t>
  </si>
  <si>
    <t>Se realizó y distribuyo a los planteles</t>
  </si>
  <si>
    <t>Cd. con calendario para planteles y calendario bolsillo.</t>
  </si>
  <si>
    <t>Que los planteles cuenten con documentos normativos de la actividad que se realizan durante el año.</t>
  </si>
  <si>
    <t>No se realizó ninguna visita de seguimiento a los planteles de bachillerato general debdido a que se suspendieron las visitas de seguimiento por indicaciones de Dirección Académica.</t>
  </si>
  <si>
    <t>El compromiso de la Coordinación Estatal de EMSaD es el de reanudar las visitas de seguimiento lo antes posible para poder cumplir con nuestra meta.</t>
  </si>
  <si>
    <t>No se logro el 100% programado para este tercer trimestre a que por motivos extraordinarios se suspendieron la visitas de seguimientos por indicaciones académicas.</t>
  </si>
  <si>
    <t>impartir taller mensual en dir, gral y plantel J. Sierra</t>
  </si>
  <si>
    <t>Fomento de valores</t>
  </si>
  <si>
    <t>Fomento de valores patrios</t>
  </si>
  <si>
    <t>memorándum</t>
  </si>
  <si>
    <t>Retroalimentación de resultados</t>
  </si>
  <si>
    <t>Boletín Informativo</t>
  </si>
  <si>
    <t>Publicación de la información en diversos medios de información</t>
  </si>
  <si>
    <t>Seguimiento de Información</t>
  </si>
  <si>
    <t>Informes</t>
  </si>
  <si>
    <t>informes,  oficios</t>
  </si>
  <si>
    <t xml:space="preserve"> lista de asistencia</t>
  </si>
  <si>
    <t>Lunes cívicos, participación en el desfile del aniversario de la Independencia</t>
  </si>
  <si>
    <t>Programa de radio</t>
  </si>
  <si>
    <t>Guiones</t>
  </si>
  <si>
    <t>Se firmó convenio con Radio Sonora para la transmisión de programa de radio semanal para la difusión del quehacer de la institución</t>
  </si>
  <si>
    <t>Estructuración de los datos, importación al sistema de la base de datos de nuevo ingreso y calificaciones parciales.</t>
  </si>
  <si>
    <t>Muestras de las bases recibidas, muestras de datos estructurados y actas generadas por el sistema e-kampus.</t>
  </si>
  <si>
    <t>Se programó y se puso en operación el módulo de registro de oficios.</t>
  </si>
  <si>
    <t>Reporte de oficios registrados</t>
  </si>
  <si>
    <t>registro de la información de los alumnos en el sistema</t>
  </si>
  <si>
    <t>mejoramiento del desarrollo de las funciones del departamento.</t>
  </si>
  <si>
    <t>4TO. TRIM. PROGRAMADO</t>
  </si>
  <si>
    <t>4TO. TRIM. ALCANZADO</t>
  </si>
  <si>
    <t>Supervisión de programas en planteles y representación de la Institución en eventos</t>
  </si>
  <si>
    <t>Evaluación del avance de los programas de Vinulación</t>
  </si>
  <si>
    <t>Encuentro MOJA Región Sur</t>
  </si>
  <si>
    <t>oficios</t>
  </si>
  <si>
    <t>Reforzar el Movimiento del Jóvenes Atentos en el sur del estado</t>
  </si>
  <si>
    <t>acuerdos para trabajos mutos en beneficio de los docentes</t>
  </si>
  <si>
    <t>convenio</t>
  </si>
  <si>
    <t>Acciones de fomento y cuidado de la salud</t>
  </si>
  <si>
    <t>Se certificaron 7 planteles</t>
  </si>
  <si>
    <t>Se realizó la capacitación de alumnos del plantel Norte</t>
  </si>
  <si>
    <t>Oficios y reportes</t>
  </si>
  <si>
    <t>Capacitación de alumnos en el programa "En Mi Futuro, Yo Decido"</t>
  </si>
  <si>
    <t>Concurso Nacional de Arte y Cultura              Concurso académico y cultural etapa plantel</t>
  </si>
  <si>
    <t>Se paticipó en el Consurso Nacional de Arte y Cultura     Se realizó el concurso cultural etapa planteles</t>
  </si>
  <si>
    <t>Asisit a Encuentro Nacional Deportivo, concentraciones previas, participación en torneos, etc.</t>
  </si>
  <si>
    <t>Participación de los alumnos en las diferentes disciplinas deportivas</t>
  </si>
  <si>
    <t>Se realizaron cursos de capacitación a promotores cívicos y deportivos</t>
  </si>
  <si>
    <t>Proveer al personal de capacitación constante</t>
  </si>
  <si>
    <t>Se realizó curso de capacitación donde se concentró al personal de todo el estado, a fin de optimizar el recurso.</t>
  </si>
  <si>
    <t>visitas de supervisión.</t>
  </si>
  <si>
    <t>Boletines</t>
  </si>
  <si>
    <t xml:space="preserve">Reporte </t>
  </si>
  <si>
    <t>Copia de las transferencias Meses de Octubre, Noviembre y Diciembre</t>
  </si>
  <si>
    <t>Llenado de los formatos correspondientes</t>
  </si>
  <si>
    <t>Oficio de Envío de Tercer Informe Trimestral</t>
  </si>
  <si>
    <t>El cuarto Informe trimestral programado para el mes de diciembre se entrega en el mes de enero del siguiente ejercicio fiscal</t>
  </si>
  <si>
    <t xml:space="preserve">Visita a planteles para supervisión de cartera y adecuaciones al programa de ingresos y reunión en la dirección de finanzas </t>
  </si>
  <si>
    <t>Informe de la Comisión e invitación a la reunión en la dirección de finanzas</t>
  </si>
  <si>
    <t xml:space="preserve">Reuniones con personal de banco Scotiabank </t>
  </si>
  <si>
    <t>Convenio firmado</t>
  </si>
  <si>
    <t>Control y consulta del Fondo de Retiro del personal de Colegio</t>
  </si>
  <si>
    <t>Adecuaciones al sistema de nómina, publicar en el sitio oficial del Colegio</t>
  </si>
  <si>
    <t>Recibo impreso de nómina</t>
  </si>
  <si>
    <t>Se cuenta con la consulta del recibo de nómina en el sitio oficial del colegio para cumplir con las metas establecidad en los trimestres anteriores</t>
  </si>
  <si>
    <t>Las adecuaciones al sistema de nóminas se realizaron durante el ejercicio para contar con el servicio de consulta de la nómina vía web</t>
  </si>
  <si>
    <t>4TO. TRIM.</t>
  </si>
  <si>
    <t>3ER. TRIM. ALCANZADO</t>
  </si>
  <si>
    <t>acuerdos para trabajos mutuos en beneficio de los docentes</t>
  </si>
  <si>
    <t>copia de 1 convenio</t>
  </si>
  <si>
    <t>Se concertaron las visitas solicitadas</t>
  </si>
  <si>
    <t>acciones de fomento y cuidado de la salud</t>
  </si>
  <si>
    <t>Se capacitó a los alumnos de 7 planteles previo a la certificación</t>
  </si>
  <si>
    <t>No aplica</t>
  </si>
  <si>
    <t>Se asistió a convocatoria de la SSA al evento "Viva la Gente"</t>
  </si>
  <si>
    <t>1 oficio</t>
  </si>
  <si>
    <t>Se reprogramó para el 4° trimestre</t>
  </si>
  <si>
    <t>Fotoseptiembre</t>
  </si>
  <si>
    <t>Invitación</t>
  </si>
  <si>
    <t>Se realizó la exposición del material de los fotográfos de periódico "Expreso"</t>
  </si>
  <si>
    <t>Se reprogramó la meta para el 4° trimestre</t>
  </si>
  <si>
    <t>1 visita de supervisión.</t>
  </si>
  <si>
    <t xml:space="preserve">Boletines: </t>
  </si>
  <si>
    <t>Reporte abril, mayo, junio</t>
  </si>
  <si>
    <t>Copia de las transferencias Meses de Julio, Agosto y Septiembre</t>
  </si>
  <si>
    <t>Llenado de formatos los correspondientes</t>
  </si>
  <si>
    <t>Oficio de Envío de Segundo Informe Trimestral, Oficio de Solicitud de Incremento Salarial y Crecimiento Natural</t>
  </si>
  <si>
    <t>Inlcuye la solicitud del incremento salarial programado para el trimestre anterior,ya que no se contaba con el oficio de autorización del mismo</t>
  </si>
  <si>
    <t>Visita a planteles para supervisión de cartera y adecuaciones al programa de ingresos</t>
  </si>
  <si>
    <t>Informe de la Comisión</t>
  </si>
  <si>
    <t>Se reprogramó para el mes de Diciembre</t>
  </si>
  <si>
    <t>El Fideicomiso se encuentra en proceso de cambio de banco que si cuente con el servicio</t>
  </si>
  <si>
    <t>Reunión para capacitación e Instalación de programa de Contabildad</t>
  </si>
  <si>
    <t>Invitación para la capacitación sobre el programa de contabilidad</t>
  </si>
  <si>
    <t>Agilizar la entrega de información para la elaboración de los estados financieros</t>
  </si>
  <si>
    <t>Estaba programada para el mes de abril y se reprogramo para el mes de septiembre</t>
  </si>
  <si>
    <t>Adecuaciones al sistema de pago por el Plan de Remuneración total</t>
  </si>
  <si>
    <t>Falta evidencia de un curso</t>
  </si>
  <si>
    <t>Falta evidencia de un evento cívico</t>
  </si>
  <si>
    <t>Falta definir los 7 eventos deportivos</t>
  </si>
  <si>
    <t>1.- Las peticiones recibidas en los buzones en el mes de diciembre, son reportadas en el mes de enero.</t>
  </si>
  <si>
    <t>Falta 1 reporte</t>
  </si>
  <si>
    <t>Se realizó reunión estatal de auxiliares administrativos</t>
  </si>
  <si>
    <t>Oficio invitación</t>
  </si>
  <si>
    <t>Implementar estrategias de control de actividades relacionadas con la aplicación de recursos y rendición de cuentas</t>
  </si>
  <si>
    <t>ninguno</t>
  </si>
  <si>
    <t>Meta correspondiente al 3 er. trim (se llevo a cabo el cambio de institución bancaria, en el mes de diciembre se realizo convenio con Scotiabank)</t>
  </si>
  <si>
    <t>Se llevó a cabo reunión de Junta Directiva el 8 de diciembre.</t>
  </si>
  <si>
    <t>Salida a planteles Obregón, EMSAD  Basiroa, Los Tanques, para reunión sobre Alta Dirección y recorrido por los planteles del sur, del 16 al 18 de octubre.</t>
  </si>
  <si>
    <t>Reunión de trabajo a la Coordinación Zona Sur y Ceremonia del 12o. Aniv. De ITESCA del 24 al 26 de noviembre.</t>
  </si>
  <si>
    <t>Asistir al Encuentro Ibero Mexicano sobre formación del profesorado y alumnado a distancia, para integración de las TIC en la enseñanza, en Madrid, España, del 5 al 9 de octubre.</t>
  </si>
  <si>
    <t>Atender asuntos en Coordinación Nacional, en México, D.F. el 10 y 11 de octubre.</t>
  </si>
  <si>
    <t>Se rebasó la meta programada, en virtud de continuar con el proceso de Homologación Salarial, ya que el Director General asistió a reuniones para tratar este asunto, que concluyó con la firma de los acuerdos respectivos.</t>
  </si>
  <si>
    <t>Atender asuntos en Coordinación Nacional, en México, D.F. el 3 y 4 de octubre.</t>
  </si>
  <si>
    <t>Se anexa copia de oficio de comisión e invitación.</t>
  </si>
  <si>
    <t>Reunión en la Coord. Nacional para firma del Modelo Nal. Del Proceso de Homologación en México, del 13 al 15 de octubre.</t>
  </si>
  <si>
    <t>Reunión de trabajo con la Comisión de Presupuesto de la Cámara de Dip. Y entrevista de trabajo con el Presidente de la Comisión de Educ. sobre proceso de homologación en México, el 21 y 22 de octubre.</t>
  </si>
  <si>
    <t>Celebración por el 30 Aniv. Del Modelo CONALEP en México y el 25 Aniv. CESUES, en San Luis Río Colorado, el 22 y 23 de octubre.</t>
  </si>
  <si>
    <t>Ceremonia de entrega de la segunda edición de los Premios y Reconocimientos IMDA en Chihuahua, Chih., del 5 al 7 de noviembre.</t>
  </si>
  <si>
    <t>Se anexa copia de oficio de comisión e invitación enviada.</t>
  </si>
  <si>
    <t>Reunión con el Rector del ITSON el 17 y 18 de noviembre en Obregón.</t>
  </si>
  <si>
    <t>Atender asuntos en la Coord. Nal., en México, del 22 al23 de noviembre.</t>
  </si>
  <si>
    <t>Reunión de Trabajo de ANCECYTER, en Tlaxcala, Tlax., del 28 al 29 de noviembre.</t>
  </si>
  <si>
    <t>Encuentro de Jóvenes MOJA Zona Sur en Obregón, el 2 y 3 de diciembre.</t>
  </si>
  <si>
    <t>Asistir a entrega de Reconocimiento a la Mejora de la Gestión 2008 por el SAEVA en México, del 9 al 11 de diciembre.</t>
  </si>
  <si>
    <t>Se recibió, a nombre de la Institución, el Reconocimiento por laimplementación de SAEVA.</t>
  </si>
  <si>
    <t>Se anexan informe trimestral enviado al ITI.</t>
  </si>
  <si>
    <t>En el mes de octubre se llevaron a cabo, tanto en planteles como con personal de Dirección General, el taller de valores "Patriotismo".   En el mes de noviembre se realizó en Dirección General y planteles, el taller de valroes "Esperanza".  Se ha evidenciado en el personal una mayor conciencia en relación a los temas tratados en estos cursos y su impacto a sido en beneficio de la Institución.</t>
  </si>
  <si>
    <t>Meta superada por el cumplimiento de la meta reporgramada en el 3er. Trim.</t>
  </si>
  <si>
    <t>Mantenimiento al Portal Institucional de CECyTES y Definición de la cargas académicas  para los docentes,  aplicados en el Sistema de Control Escolar - CENET -</t>
  </si>
  <si>
    <t>Instalación de la Super Nómina en la Dirección de Finanzas.</t>
  </si>
  <si>
    <t>Se visitaron 17 Bachilleratos  Plutarco E. Calles, Tubutama, Ejido 24 de febrero, Tierra Blanca, Quiriego, Esperanza, San Pedro el Saucito, Masiaca, Buaysiacobe, Santa María del Buaraje, Bacobampo, Rosario Tesopaco, Los Tanques, Basiroa, Naco, Esqueda, Cumpas.</t>
  </si>
  <si>
    <t xml:space="preserve">35.1 Página principal al portal institucional               35.2 Aplicación del Sistema de Control Escolar  - CENET -            </t>
  </si>
  <si>
    <t>37.1 Aplicación para el enlace al Sistema de Super Nómina</t>
  </si>
  <si>
    <t>38.1 Oficios elaborados por el Director del bachillerato tecnológico y general.</t>
  </si>
  <si>
    <t>Proporcionar información del Colegio, con fines informativos y que cuente con acceso a todos los servicios que ofrece la institución.  Se  habilitaron los accesos del personal que participan en los diferentes sistemas de información.  Información referente a los docentes  que laboran en el instituto.  La aplicación está presente y puede ser consultada en la página web institucional, con las respectivas cuentas de acceso.</t>
  </si>
  <si>
    <t>Información relativa para la generación de la nómina del Colegio.</t>
  </si>
  <si>
    <t>Mantener en óptimas condiciones, los bienes  informáticos adscritos en cada uno de los bachilleratos.</t>
  </si>
  <si>
    <t>se anexa evidencia</t>
  </si>
  <si>
    <t>se verifico el estado y custodia de los  activos  de los planteles</t>
  </si>
  <si>
    <t>se realizaron mas visitas com motivo de cambios de directores de planteles</t>
  </si>
  <si>
    <t>Compras y adquisiciones de octubre y noviembre</t>
  </si>
  <si>
    <t>se atendieron las solicitudes de materiales y suministro de las unidades administrativas</t>
  </si>
  <si>
    <t>Octubre 2, Octubre 6, Octubre 28, Noviembre 06, Noviembre 24, Diciembre 11</t>
  </si>
  <si>
    <t>se anexa actes de comité de fechas Octubre 2, Octubre 6, Octubre 28, Noviembre 06, Noviembre 24, Diciembre 11</t>
  </si>
  <si>
    <t>se llevaron acabo reuniones de comité de adquisiciones para obtener las mejores condiciones de precio en las adquisiciones que realiza el colegio</t>
  </si>
  <si>
    <t>se realizó una  reunion mas  debido a las solicitudes de las unidades administrativas</t>
  </si>
  <si>
    <t>Licitacion 5507000201608 adquisición de aires acondicionados octubre, Licitación 5507000201708 adquisición de muebles para oficina octubre,Licitación 5507000201808 adquisición de computadoras noviembre</t>
  </si>
  <si>
    <t>se anexa evidenciaLicitacion 5507000201608 adquisición de aires acondicionados octubre, Licitación 5507000201708 adquisición de muebles para oficina octubre,Licitación 5507000201808 adquisición de computadoras noviembre</t>
  </si>
  <si>
    <t>se cumplió lo estipulado en lA Ley de Adquisiciones, para obtener las mejores condiciones de calidad y precio y la tranparencia en la aplicación de los recursos</t>
  </si>
  <si>
    <t>se pospuso la licitacion de material deportivo para el ejercicio 2009</t>
  </si>
  <si>
    <t>No se realizaron cursos en este trimestre.</t>
  </si>
  <si>
    <t>No se realizaron cursos en este período.</t>
  </si>
  <si>
    <t>No hubo solicitudes para el desarrollo de cursos de capacitación</t>
  </si>
  <si>
    <t>Los cursos que se realizaron en el trimestre anterior, cubrió la demanda de capacitación</t>
  </si>
  <si>
    <t>Se capacitó a todo el personal administrativo de planteles y EMSaD en el trimestre anterior.</t>
  </si>
  <si>
    <t>No estaban programadas acciones</t>
  </si>
  <si>
    <t>No estaban programados acciones en éste trimestre</t>
  </si>
  <si>
    <t>Se adquirió la póliza de seguro del Colegio</t>
  </si>
  <si>
    <t>Contamos con todo nuetro patrimonio asegurado</t>
  </si>
  <si>
    <t>No estaban programados eventos</t>
  </si>
  <si>
    <t>No estaban programados eventos en éste trimestre</t>
  </si>
  <si>
    <t>Visitas de supervisión a planteles y EMSaD</t>
  </si>
  <si>
    <t>Se anexan oficios de comisión como evidencias e informe de actividades.</t>
  </si>
  <si>
    <t>Meta reprogramada para el año 2009 debido a que se incluyeron los 45 planteles, programando lograr la certificación en  octubre de 2009.</t>
  </si>
  <si>
    <t>7 visitas revisión de inventario.</t>
  </si>
  <si>
    <t>se anexa reporte de los meses de octubre y nobiembre</t>
  </si>
  <si>
    <t>Elaboración de carpetas para la realización del XLIV Reunión Ordinaria de H. Junta Directiva del 8 de diciembre de 2008.</t>
  </si>
  <si>
    <t xml:space="preserve">Se procesaron y enviaron las estadísticas de inicio de ciclo escolar 911.7 </t>
  </si>
  <si>
    <t>Concentrado de cumplimiento del proceso de estadísticas</t>
  </si>
  <si>
    <t>Oficio de recepción de reportes de evaluación semestral.</t>
  </si>
  <si>
    <t>Integración de archivos para el seguimiento del registro escolar.</t>
  </si>
  <si>
    <t>Elaboración de 3er.  Informe trimestral del POA 2008 (federal y estatal) .                            Eloración del POA 2009 (federal)</t>
  </si>
  <si>
    <t>Reporte de cumplimiento, oficio de envío del marco lógico y acuerdo de autorización por parte de lajunta directiva</t>
  </si>
  <si>
    <t xml:space="preserve">Cotejo de documentos y reportes de calificaciones </t>
  </si>
  <si>
    <t>se publicaron las convocatorias en planteles, se revisaron expedientes y dictaminó enviando resultados en plantel.</t>
  </si>
  <si>
    <t>convocatorias y resultados</t>
  </si>
  <si>
    <t>Asignación de horas ha impartir para el semestre enero - julio'2009</t>
  </si>
  <si>
    <t>se publico la convocatoria en plantel, se revisaron expedientes y dictamino enviando resultados en plantel.</t>
  </si>
  <si>
    <t>convocatoria y resultados</t>
  </si>
  <si>
    <t xml:space="preserve">Asignación de plazas a profesores con horas definitivas </t>
  </si>
  <si>
    <t>Se reunió la información de cada uno de los profesores y se procedió a realizar la evaluación de manera individual</t>
  </si>
  <si>
    <t>entrega de estímulos económicos</t>
  </si>
  <si>
    <t xml:space="preserve">1. Se solicitó a los profesores la propuesta de dosificaciones de los contenidos de las asignaturas que se impartirán en el semestre Enero-Julio 2009.                                                                             2. Se enviaron a reproducción los 6 cuadenillos de dosificaciones: 3 de bachillerato general y 3 de bachillerato tecnológico.                                                              3. Reunión de revisión y dosificación de las asignaturas del primer semestre para iniciar con la elaboración de materiales didácticos.                                4.          Seguimiento y continuaciín de la revisión y dosificación de las asignaturas del componente básico para iniciar con la elaboración de materiales didácticos.                                    5.          Reunión de inducción para la elaboración de sylabus como material didáctico de las asignaturas del primer semestre.                                                                                                                       </t>
  </si>
  <si>
    <t>1. Circular para solicitar propuesta de dosificación a los profesores.                                                                                                                                                                          2. Solicitud de reproducción de cuadernillos de dosificación.                                                                             3. Oficio                                                                                       4. Oficio                                                                                          5. Oficio</t>
  </si>
  <si>
    <t>1. Las dosificaciones serán reibidas por cada uno de los alumnos inscritos en el semestre Enero-Julio 2009.                     2. Por lo anterior, los temarios dosificados guian el quehacer académico de los alumnos y profesores en cada periodo parcial.                                                               3. Temarios dosificados de las asiganturas del componente básico, listos para la elaboración de materiales didácticos (Cuaderno de trabajo, guías de prácticas, sylabus).                                        4. Temarios dosificados de las asiganturas del componente básico, listos para la elaboración de materiales didácticos (Cuaderno de trabajo, guías de prácticas, sylabus).                                   5. Equipos de 5 y/o 6 profesores por asignatura trabajando en la elaboración de sylabus.</t>
  </si>
  <si>
    <t>1. Se aplicó la evaluación de segundo parcial  del 29 al 31 de octubre de 2008, a todos los alumnos inscritos en los planteles.                                                                         2. Se aplicó a los alumnos la tercera evaluación parcial del 12 al 16 de diciembre de 2008, en cada uno de los planteles.</t>
  </si>
  <si>
    <t xml:space="preserve">1. Circular de envío de documentos a utilizar durante la aplicación de la segunda evaluación parcial.                                                                                        2. Circular de envío de documentos a utilizar durante la tercera aplicación parcial.                                </t>
  </si>
  <si>
    <t>La evaluación de 14,354 alumnos del Colegio en ambos periodos de evaluación.</t>
  </si>
  <si>
    <t>Se ha dado respuesta positiva a todas las invitaciones que han llegado a la institución, enviado personal docente, directivo y administrativo a reuniones realizadas en diferentes fechas y lugares de la república</t>
  </si>
  <si>
    <t>Oficios de comisión</t>
  </si>
  <si>
    <t>Se ha tenido una participación activa en todos los proyectos del subsistema.</t>
  </si>
  <si>
    <t>Se capacitaron a 36 personas relacionadas con informática y centros de cómputo.</t>
  </si>
  <si>
    <t>Registros del CIEV y constancias emitidas por esa institución</t>
  </si>
  <si>
    <t>Se ofrece un mejor servicio en los centros de cómputo de la instución.</t>
  </si>
  <si>
    <t xml:space="preserve">1. Reunión de capacitación para los orientadores educativos. </t>
  </si>
  <si>
    <t>1. Reunión de capacitación para los orientadores educativos.  2. Listas de asistencia con firma y datos de los participantes.</t>
  </si>
  <si>
    <t>Mantener actualizado al personal del área, brindándoles herramientas necesarias para la práctica efectiva de la orientanción educativa, y dar seguimento a las actividades semestrales realizadas por los orientadores en los planteles.</t>
  </si>
  <si>
    <t xml:space="preserve">Se solicita mensualmente los reportes de las prácticas realizadas a cada plantel que cuenta con laboratorio. </t>
  </si>
  <si>
    <t>relacion de reportes de practicas enviadas por los planteles.</t>
  </si>
  <si>
    <t>se ha logrado avanzar bastante en el fortalecimiento de los laboratorios, asi como el uso de los mismos.</t>
  </si>
  <si>
    <t>nunguno</t>
  </si>
  <si>
    <t>Se tramitó requisicion de los laboratorios del plantel hermosillo.</t>
  </si>
  <si>
    <t>Relación de necesidades de los laboratorios.</t>
  </si>
  <si>
    <t>se encuentra en proceso de compra de materiales, para posteriormente la ubicación de los mismos en los laboratorios.</t>
  </si>
  <si>
    <t>Se llevó a cabo reunión de trabajo para la elaboración de Libros de texto de las Asignaturas de Matemáticas (Álgebra, Geometría Analítica, Matemáticas I y II) con maestros de la Institución Asesorados por Maestros de la UNISON.</t>
  </si>
  <si>
    <t>Cuatro libros de textos del área de matemáticas en proceso de elaboración.</t>
  </si>
  <si>
    <t xml:space="preserve">1. Reunión  de seguimiento y trabajo, como integrantes de la Red Estatal de Tutorías.                                                          2. Reunión para la organización de la 1er. Jornada Estatal de Tutorías.                              3. Asistencia a la primer jornada estatal de tutorías.                                                        4. Asistencia y participación en el taller: Enseñanza y tutoria adaptada a los estilos de aprendizaje.                                                    </t>
  </si>
  <si>
    <t>1. Oficio de comisión                                                                  2. Oficio de comisión                                                            3. Oficio de comisión                                                           4. Listas de asistencia</t>
  </si>
  <si>
    <t xml:space="preserve">1. Dar continuidad al plan de trabajo de la Red estatal de Tutorías.                                                            2. Lograr que la Primer jornada estatal de capacitación en tutorías se llevara a cabo en tiempo y forma.                               3. Apoyar en la organización y logistica de la Primer Jornada Estatal de capacitacion en tutorías, además de asistir como participantes de la misma.                                                                   4. Contribuir en el proceso de capacitación de los docentes tutores.                                                </t>
  </si>
  <si>
    <t>Se publicó la convocatoria y se emitieron resultados.</t>
  </si>
  <si>
    <t xml:space="preserve">Convocatoria </t>
  </si>
  <si>
    <t>Participaron 225 profesores en el PROGES</t>
  </si>
  <si>
    <t>Se sitó a los presidentes de academia para que asistieran a las reuniones de zona y la estatal.</t>
  </si>
  <si>
    <t>Las evidencias son actas de academia</t>
  </si>
  <si>
    <t>Se llegaron a acuerdos para la mejora de los planes de estudio y la mejora académica de la Intitución.</t>
  </si>
  <si>
    <t>En tres ocasiones de citaron a curso a alumnos destacados en Química para preparación para la XVIII Olimpiada Estatal de Química organizada por la UNISON.</t>
  </si>
  <si>
    <t>Una circular para cada reunón (3), Memorandum para solicitar shofer para trasladar a los alumnos participantes a los cursos de capacitación y exámenes del Concurso de Química.</t>
  </si>
  <si>
    <t>De 10 alumnos que representaron a CECYTES, 6 fueron seleccionados y siguen en la etapa de preparación para continuar en la siguiente etapa de selección de alumnos que participarán en la Olimpiada a nivel Nacional.</t>
  </si>
  <si>
    <t>N</t>
  </si>
  <si>
    <t>Se realizó el concurso etapa Plantel del III Concurso Académico y Cultural Estatal 2009.</t>
  </si>
  <si>
    <t>Circular, Oficio y listado de alumnos participantes enviado por un plantel.</t>
  </si>
  <si>
    <t>Del Concurso Academico etapa Plantel, 715 alumnos fueron seleccionados para la etapa zona del mismo concurso.</t>
  </si>
  <si>
    <t>Curso de capacitación a Profesores de Inglés en ITESCA.</t>
  </si>
  <si>
    <t>Está en proceso la capacitación de 26 profesores.</t>
  </si>
  <si>
    <t>Se revisaron y dosificaron los programas de contenido de las asignaturas del segundo y cuarto semestre.</t>
  </si>
  <si>
    <t>Oficios</t>
  </si>
  <si>
    <t>Temarios dosificados de las asiganturas del segundo y cuarto semestre.</t>
  </si>
  <si>
    <t>Cada subdirección y Coordinadores de zona, informa ante la Dirección Académica sobre los avances  y logros de metas en planteles.</t>
  </si>
  <si>
    <t>Estadísticas diversas que se generan.</t>
  </si>
  <si>
    <t>Se tienen gráficas de los planteles en relación a los diferentes indicadores académicos.</t>
  </si>
  <si>
    <t>Se enviaron las encuestas para su  aplicación a los planteles y se recibieron los resultados correspondientes</t>
  </si>
  <si>
    <t xml:space="preserve">Oficio de recepción de concentrado de resultados </t>
  </si>
  <si>
    <t>Generar información del seguimiento de los egresados del colegio</t>
  </si>
  <si>
    <t>Reporte de regularización de terrenos</t>
  </si>
  <si>
    <t>Seguimiento de avances en el proceso de reguraización de terrenos</t>
  </si>
  <si>
    <t>regularización de terrenos</t>
  </si>
  <si>
    <t>Informe de oct.-nov. del avance de las obras e informe gráfico.</t>
  </si>
  <si>
    <t>Meta No. 82</t>
  </si>
  <si>
    <t xml:space="preserve">Reunión de zona sur de presidentes de académia </t>
  </si>
  <si>
    <t>Reunión estatal de presidentes de académias</t>
  </si>
  <si>
    <t>Reunión  de académia de informática de la zona norte</t>
  </si>
  <si>
    <t>Reunión de académia estatal de formación básica</t>
  </si>
  <si>
    <t>Reunión regional de académia de zona sur de informática</t>
  </si>
  <si>
    <t>Se entregaron titulos a los planteles, se revisaron expedientes para tramite de titulos y se elaboró el programa para el proceso de titulación de la generación que egrasará en julio de 2009</t>
  </si>
  <si>
    <t>Relación de titulos entregados y expedientes resvisados y el programa del proceso de titulación</t>
  </si>
  <si>
    <t>que la proxia generación a egresar en el mes de julio se les entregue el titulo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</si>
</sst>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4">
    <font>
      <sz val="10"/>
      <name val="Arial"/>
      <family val="0"/>
    </font>
    <font>
      <b/>
      <sz val="10"/>
      <color indexed="9"/>
      <name val="Arial"/>
      <family val="2"/>
    </font>
    <font>
      <sz val="8"/>
      <color indexed="9"/>
      <name val="Arial"/>
      <family val="2"/>
    </font>
    <font>
      <sz val="8"/>
      <name val="Arial"/>
      <family val="2"/>
    </font>
    <font>
      <b/>
      <sz val="10"/>
      <name val="Arial"/>
      <family val="2"/>
    </font>
    <font>
      <b/>
      <sz val="8"/>
      <name val="Arial"/>
      <family val="2"/>
    </font>
    <font>
      <sz val="11"/>
      <name val="Arial"/>
      <family val="2"/>
    </font>
    <font>
      <sz val="10"/>
      <color indexed="9"/>
      <name val="Arial"/>
      <family val="2"/>
    </font>
    <font>
      <sz val="7"/>
      <color indexed="9"/>
      <name val="Arial"/>
      <family val="2"/>
    </font>
    <font>
      <b/>
      <sz val="7"/>
      <name val="Arial"/>
      <family val="2"/>
    </font>
    <font>
      <sz val="7"/>
      <name val="Arial"/>
      <family val="2"/>
    </font>
    <font>
      <sz val="9"/>
      <name val="Arial"/>
      <family val="2"/>
    </font>
    <font>
      <b/>
      <sz val="7"/>
      <name val="Benguiat Bk BT"/>
      <family val="0"/>
    </font>
    <font>
      <b/>
      <sz val="10"/>
      <color indexed="10"/>
      <name val="Arial"/>
      <family val="2"/>
    </font>
    <font>
      <sz val="9"/>
      <color indexed="9"/>
      <name val="Arial"/>
      <family val="2"/>
    </font>
    <font>
      <sz val="6"/>
      <color indexed="9"/>
      <name val="Arial"/>
      <family val="2"/>
    </font>
    <font>
      <sz val="10"/>
      <color indexed="8"/>
      <name val="Arial"/>
      <family val="2"/>
    </font>
    <font>
      <sz val="10"/>
      <name val="Times New Roman"/>
      <family val="1"/>
    </font>
    <font>
      <sz val="12"/>
      <name val="Arial"/>
      <family val="2"/>
    </font>
    <font>
      <b/>
      <sz val="14"/>
      <name val="Arial"/>
      <family val="2"/>
    </font>
    <font>
      <sz val="11"/>
      <color indexed="8"/>
      <name val="Century Gothic"/>
      <family val="2"/>
    </font>
    <font>
      <sz val="11"/>
      <color indexed="9"/>
      <name val="Century Gothic"/>
      <family val="2"/>
    </font>
    <font>
      <sz val="11"/>
      <color indexed="17"/>
      <name val="Century Gothic"/>
      <family val="2"/>
    </font>
    <font>
      <b/>
      <sz val="11"/>
      <color indexed="52"/>
      <name val="Century Gothic"/>
      <family val="2"/>
    </font>
    <font>
      <b/>
      <sz val="11"/>
      <color indexed="9"/>
      <name val="Century Gothic"/>
      <family val="2"/>
    </font>
    <font>
      <sz val="11"/>
      <color indexed="52"/>
      <name val="Century Gothic"/>
      <family val="2"/>
    </font>
    <font>
      <b/>
      <sz val="11"/>
      <color indexed="23"/>
      <name val="Century Gothic"/>
      <family val="2"/>
    </font>
    <font>
      <sz val="11"/>
      <color indexed="62"/>
      <name val="Century Gothic"/>
      <family val="2"/>
    </font>
    <font>
      <sz val="11"/>
      <color indexed="20"/>
      <name val="Century Gothic"/>
      <family val="2"/>
    </font>
    <font>
      <sz val="11"/>
      <color indexed="60"/>
      <name val="Century Gothic"/>
      <family val="2"/>
    </font>
    <font>
      <b/>
      <sz val="11"/>
      <color indexed="63"/>
      <name val="Century Gothic"/>
      <family val="2"/>
    </font>
    <font>
      <sz val="11"/>
      <color indexed="10"/>
      <name val="Century Gothic"/>
      <family val="2"/>
    </font>
    <font>
      <i/>
      <sz val="11"/>
      <color indexed="23"/>
      <name val="Century Gothic"/>
      <family val="2"/>
    </font>
    <font>
      <b/>
      <sz val="18"/>
      <color indexed="23"/>
      <name val="Century Gothic"/>
      <family val="2"/>
    </font>
    <font>
      <b/>
      <sz val="15"/>
      <color indexed="23"/>
      <name val="Century Gothic"/>
      <family val="2"/>
    </font>
    <font>
      <b/>
      <sz val="13"/>
      <color indexed="23"/>
      <name val="Century Gothic"/>
      <family val="2"/>
    </font>
    <font>
      <b/>
      <sz val="11"/>
      <color indexed="8"/>
      <name val="Century Gothic"/>
      <family val="2"/>
    </font>
    <font>
      <sz val="11"/>
      <color theme="1"/>
      <name val="Century Gothic"/>
      <family val="2"/>
    </font>
    <font>
      <sz val="11"/>
      <color theme="0"/>
      <name val="Century Gothic"/>
      <family val="2"/>
    </font>
    <font>
      <sz val="11"/>
      <color rgb="FF006100"/>
      <name val="Century Gothic"/>
      <family val="2"/>
    </font>
    <font>
      <b/>
      <sz val="11"/>
      <color rgb="FFFA7D00"/>
      <name val="Century Gothic"/>
      <family val="2"/>
    </font>
    <font>
      <b/>
      <sz val="11"/>
      <color theme="0"/>
      <name val="Century Gothic"/>
      <family val="2"/>
    </font>
    <font>
      <sz val="11"/>
      <color rgb="FFFA7D00"/>
      <name val="Century Gothic"/>
      <family val="2"/>
    </font>
    <font>
      <b/>
      <sz val="11"/>
      <color theme="3"/>
      <name val="Century Gothic"/>
      <family val="2"/>
    </font>
    <font>
      <sz val="11"/>
      <color rgb="FF3F3F76"/>
      <name val="Century Gothic"/>
      <family val="2"/>
    </font>
    <font>
      <sz val="11"/>
      <color rgb="FF9C0006"/>
      <name val="Century Gothic"/>
      <family val="2"/>
    </font>
    <font>
      <sz val="11"/>
      <color rgb="FF9C6500"/>
      <name val="Century Gothic"/>
      <family val="2"/>
    </font>
    <font>
      <b/>
      <sz val="11"/>
      <color rgb="FF3F3F3F"/>
      <name val="Century Gothic"/>
      <family val="2"/>
    </font>
    <font>
      <sz val="11"/>
      <color rgb="FFFF0000"/>
      <name val="Century Gothic"/>
      <family val="2"/>
    </font>
    <font>
      <i/>
      <sz val="11"/>
      <color rgb="FF7F7F7F"/>
      <name val="Century Gothic"/>
      <family val="2"/>
    </font>
    <font>
      <b/>
      <sz val="18"/>
      <color theme="3"/>
      <name val="Century Gothic"/>
      <family val="2"/>
    </font>
    <font>
      <b/>
      <sz val="15"/>
      <color theme="3"/>
      <name val="Century Gothic"/>
      <family val="2"/>
    </font>
    <font>
      <b/>
      <sz val="13"/>
      <color theme="3"/>
      <name val="Century Gothic"/>
      <family val="2"/>
    </font>
    <font>
      <b/>
      <sz val="11"/>
      <color theme="1"/>
      <name val="Century Gothic"/>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9">
    <xf numFmtId="0" fontId="0" fillId="0" borderId="0" xfId="0" applyAlignment="1">
      <alignment/>
    </xf>
    <xf numFmtId="0" fontId="0" fillId="33" borderId="0" xfId="0" applyFill="1" applyAlignment="1">
      <alignment/>
    </xf>
    <xf numFmtId="0" fontId="0" fillId="34" borderId="0" xfId="0" applyFill="1" applyAlignment="1">
      <alignment/>
    </xf>
    <xf numFmtId="0" fontId="4" fillId="35" borderId="10" xfId="0" applyFont="1" applyFill="1" applyBorder="1" applyAlignment="1">
      <alignment horizontal="center" wrapText="1"/>
    </xf>
    <xf numFmtId="0" fontId="4" fillId="35" borderId="0" xfId="0" applyFont="1" applyFill="1" applyAlignment="1">
      <alignment/>
    </xf>
    <xf numFmtId="0" fontId="5" fillId="35" borderId="10" xfId="0" applyNumberFormat="1" applyFont="1" applyFill="1" applyBorder="1" applyAlignment="1" applyProtection="1">
      <alignment horizontal="center" vertical="center" wrapText="1"/>
      <protection locked="0"/>
    </xf>
    <xf numFmtId="0" fontId="0" fillId="0" borderId="0" xfId="0" applyFill="1" applyAlignment="1">
      <alignment/>
    </xf>
    <xf numFmtId="0" fontId="4" fillId="35" borderId="10" xfId="0" applyFont="1" applyFill="1" applyBorder="1" applyAlignment="1">
      <alignment/>
    </xf>
    <xf numFmtId="0" fontId="0" fillId="33" borderId="0" xfId="0" applyFont="1" applyFill="1" applyAlignment="1">
      <alignment/>
    </xf>
    <xf numFmtId="0" fontId="0" fillId="35" borderId="0" xfId="0" applyFont="1" applyFill="1" applyAlignment="1">
      <alignment/>
    </xf>
    <xf numFmtId="0" fontId="0" fillId="35" borderId="0" xfId="0" applyFill="1" applyAlignment="1">
      <alignment/>
    </xf>
    <xf numFmtId="0" fontId="0" fillId="0" borderId="0" xfId="0" applyFont="1" applyFill="1" applyAlignment="1">
      <alignment/>
    </xf>
    <xf numFmtId="0" fontId="0" fillId="0" borderId="0" xfId="0" applyFont="1" applyFill="1" applyAlignment="1">
      <alignment/>
    </xf>
    <xf numFmtId="0" fontId="8" fillId="34" borderId="11" xfId="0" applyFont="1" applyFill="1" applyBorder="1" applyAlignment="1">
      <alignment horizontal="left"/>
    </xf>
    <xf numFmtId="0" fontId="8" fillId="34" borderId="12" xfId="0" applyFont="1" applyFill="1" applyBorder="1" applyAlignment="1">
      <alignment/>
    </xf>
    <xf numFmtId="0" fontId="10" fillId="34" borderId="0" xfId="0" applyFont="1" applyFill="1" applyAlignment="1">
      <alignment/>
    </xf>
    <xf numFmtId="1" fontId="0" fillId="0" borderId="0" xfId="0" applyNumberFormat="1" applyAlignment="1">
      <alignment/>
    </xf>
    <xf numFmtId="0" fontId="11" fillId="0" borderId="0" xfId="0" applyFont="1" applyAlignment="1">
      <alignment horizontal="justify"/>
    </xf>
    <xf numFmtId="0" fontId="10" fillId="34" borderId="13" xfId="0" applyFont="1" applyFill="1" applyBorder="1" applyAlignment="1">
      <alignment/>
    </xf>
    <xf numFmtId="0" fontId="8" fillId="34" borderId="0" xfId="0" applyFont="1" applyFill="1" applyBorder="1" applyAlignment="1">
      <alignment/>
    </xf>
    <xf numFmtId="0" fontId="8" fillId="34" borderId="13" xfId="0" applyFont="1" applyFill="1" applyBorder="1" applyAlignment="1">
      <alignment/>
    </xf>
    <xf numFmtId="0" fontId="7" fillId="34" borderId="13" xfId="0" applyFont="1" applyFill="1" applyBorder="1" applyAlignment="1">
      <alignment/>
    </xf>
    <xf numFmtId="0" fontId="2" fillId="36" borderId="10" xfId="0" applyNumberFormat="1" applyFont="1" applyFill="1" applyBorder="1" applyAlignment="1" applyProtection="1">
      <alignment horizontal="center" vertical="center" wrapText="1"/>
      <protection locked="0"/>
    </xf>
    <xf numFmtId="0" fontId="14" fillId="37" borderId="10" xfId="0" applyFont="1" applyFill="1" applyBorder="1" applyAlignment="1">
      <alignment vertical="top" wrapText="1"/>
    </xf>
    <xf numFmtId="0" fontId="14" fillId="33" borderId="10" xfId="0" applyFont="1" applyFill="1" applyBorder="1" applyAlignment="1">
      <alignment horizontal="center" vertical="top" wrapText="1"/>
    </xf>
    <xf numFmtId="0" fontId="14" fillId="37" borderId="10" xfId="0" applyFont="1" applyFill="1" applyBorder="1" applyAlignment="1">
      <alignment horizontal="center" vertical="top" wrapText="1"/>
    </xf>
    <xf numFmtId="0" fontId="14" fillId="33" borderId="10" xfId="0" applyFont="1" applyFill="1" applyBorder="1" applyAlignment="1">
      <alignment vertical="top" wrapText="1"/>
    </xf>
    <xf numFmtId="0" fontId="1" fillId="33" borderId="10" xfId="0" applyFont="1" applyFill="1" applyBorder="1" applyAlignment="1">
      <alignment horizontal="center" wrapText="1"/>
    </xf>
    <xf numFmtId="0" fontId="4" fillId="35" borderId="10" xfId="0" applyFont="1" applyFill="1" applyBorder="1" applyAlignment="1">
      <alignment/>
    </xf>
    <xf numFmtId="0" fontId="0" fillId="33" borderId="1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1" fillId="35" borderId="10" xfId="0" applyFont="1" applyFill="1" applyBorder="1" applyAlignment="1">
      <alignment horizontal="center" wrapText="1"/>
    </xf>
    <xf numFmtId="0" fontId="4" fillId="35" borderId="10" xfId="0" applyFont="1" applyFill="1" applyBorder="1" applyAlignment="1">
      <alignment horizontal="center"/>
    </xf>
    <xf numFmtId="0" fontId="2" fillId="38" borderId="10" xfId="0" applyNumberFormat="1" applyFont="1" applyFill="1" applyBorder="1" applyAlignment="1" applyProtection="1">
      <alignment horizontal="center" vertical="center" wrapText="1"/>
      <protection locked="0"/>
    </xf>
    <xf numFmtId="0" fontId="13" fillId="34" borderId="0" xfId="0" applyFont="1" applyFill="1" applyBorder="1" applyAlignment="1">
      <alignment vertical="top" wrapText="1"/>
    </xf>
    <xf numFmtId="1" fontId="15" fillId="36" borderId="10" xfId="0" applyNumberFormat="1" applyFont="1" applyFill="1" applyBorder="1" applyAlignment="1" applyProtection="1">
      <alignment horizontal="center" vertical="center" wrapText="1"/>
      <protection locked="0"/>
    </xf>
    <xf numFmtId="0" fontId="7" fillId="33" borderId="10"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ont="1" applyBorder="1" applyAlignment="1">
      <alignment horizontal="justify" vertical="center" wrapText="1"/>
    </xf>
    <xf numFmtId="0" fontId="0" fillId="0" borderId="10" xfId="0" applyBorder="1" applyAlignment="1">
      <alignment vertical="center" wrapText="1"/>
    </xf>
    <xf numFmtId="0" fontId="1" fillId="33" borderId="14" xfId="0" applyFont="1" applyFill="1" applyBorder="1" applyAlignment="1">
      <alignment horizontal="center" wrapText="1"/>
    </xf>
    <xf numFmtId="0" fontId="0" fillId="0" borderId="10" xfId="0" applyBorder="1" applyAlignment="1">
      <alignment horizontal="justify" vertical="center"/>
    </xf>
    <xf numFmtId="0" fontId="0" fillId="34" borderId="10" xfId="0" applyFont="1" applyFill="1" applyBorder="1" applyAlignment="1">
      <alignment vertical="center" wrapText="1"/>
    </xf>
    <xf numFmtId="0" fontId="0" fillId="0" borderId="10" xfId="0" applyFont="1" applyBorder="1" applyAlignment="1">
      <alignment horizontal="justify" vertical="center"/>
    </xf>
    <xf numFmtId="0" fontId="0" fillId="0" borderId="10" xfId="0" applyFont="1" applyFill="1" applyBorder="1" applyAlignment="1">
      <alignment vertical="center" wrapText="1"/>
    </xf>
    <xf numFmtId="0" fontId="0" fillId="34" borderId="10" xfId="0" applyFont="1" applyFill="1" applyBorder="1" applyAlignment="1">
      <alignment horizontal="justify" vertical="center" wrapText="1"/>
    </xf>
    <xf numFmtId="0" fontId="9" fillId="34" borderId="12" xfId="0" applyFont="1" applyFill="1" applyBorder="1" applyAlignment="1">
      <alignment vertical="center"/>
    </xf>
    <xf numFmtId="0" fontId="12" fillId="34" borderId="0" xfId="0" applyFont="1" applyFill="1" applyBorder="1" applyAlignment="1">
      <alignment vertical="center"/>
    </xf>
    <xf numFmtId="0" fontId="9" fillId="34" borderId="0" xfId="0" applyFont="1" applyFill="1" applyAlignment="1">
      <alignment horizontal="center" vertical="center"/>
    </xf>
    <xf numFmtId="0" fontId="13" fillId="34" borderId="0" xfId="0" applyFont="1" applyFill="1" applyBorder="1" applyAlignment="1">
      <alignment vertical="center" wrapText="1"/>
    </xf>
    <xf numFmtId="0" fontId="0" fillId="0" borderId="0" xfId="0" applyFill="1" applyAlignment="1">
      <alignment vertical="center"/>
    </xf>
    <xf numFmtId="0" fontId="7" fillId="33" borderId="10" xfId="0" applyFont="1" applyFill="1" applyBorder="1" applyAlignment="1">
      <alignment horizontal="center" vertical="center"/>
    </xf>
    <xf numFmtId="0" fontId="4" fillId="35" borderId="10" xfId="0" applyFont="1" applyFill="1" applyBorder="1" applyAlignment="1">
      <alignment horizontal="left" vertical="center"/>
    </xf>
    <xf numFmtId="0" fontId="0" fillId="0" borderId="10" xfId="0" applyFont="1" applyFill="1" applyBorder="1" applyAlignment="1">
      <alignment horizontal="justify" vertical="center" wrapText="1"/>
    </xf>
    <xf numFmtId="0" fontId="4" fillId="35" borderId="10" xfId="0" applyFont="1" applyFill="1" applyBorder="1" applyAlignment="1">
      <alignment vertical="center"/>
    </xf>
    <xf numFmtId="0" fontId="0" fillId="33" borderId="10" xfId="0" applyFill="1" applyBorder="1" applyAlignment="1">
      <alignment vertical="center"/>
    </xf>
    <xf numFmtId="0" fontId="0" fillId="0" borderId="0" xfId="0" applyAlignment="1">
      <alignment vertical="center"/>
    </xf>
    <xf numFmtId="0" fontId="0" fillId="39" borderId="0" xfId="0" applyFill="1" applyAlignment="1">
      <alignment/>
    </xf>
    <xf numFmtId="0" fontId="0" fillId="0" borderId="10" xfId="0" applyBorder="1" applyAlignment="1">
      <alignment vertical="center"/>
    </xf>
    <xf numFmtId="0" fontId="0" fillId="0" borderId="14" xfId="0" applyFont="1" applyFill="1" applyBorder="1" applyAlignment="1">
      <alignment horizontal="center" vertical="center" wrapText="1"/>
    </xf>
    <xf numFmtId="0" fontId="11" fillId="0" borderId="10" xfId="0" applyFont="1" applyFill="1" applyBorder="1" applyAlignment="1">
      <alignment horizontal="justify" vertical="center"/>
    </xf>
    <xf numFmtId="0" fontId="4" fillId="35" borderId="15" xfId="0" applyFont="1" applyFill="1" applyBorder="1" applyAlignment="1">
      <alignment vertical="center"/>
    </xf>
    <xf numFmtId="0" fontId="0" fillId="0" borderId="10" xfId="0" applyFont="1" applyBorder="1" applyAlignment="1">
      <alignment vertical="center"/>
    </xf>
    <xf numFmtId="0" fontId="4" fillId="35" borderId="14" xfId="0" applyFont="1" applyFill="1" applyBorder="1" applyAlignment="1">
      <alignment vertical="center"/>
    </xf>
    <xf numFmtId="0" fontId="0" fillId="34" borderId="10" xfId="0" applyFill="1" applyBorder="1" applyAlignment="1">
      <alignment vertical="center"/>
    </xf>
    <xf numFmtId="0" fontId="11" fillId="34" borderId="10" xfId="0" applyFont="1" applyFill="1" applyBorder="1" applyAlignment="1">
      <alignment horizontal="justify" vertical="center"/>
    </xf>
    <xf numFmtId="0" fontId="11" fillId="0" borderId="10" xfId="0" applyFont="1" applyBorder="1" applyAlignment="1">
      <alignment horizontal="justify" vertic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4" fillId="35"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0" fillId="0" borderId="15" xfId="0" applyFont="1" applyFill="1" applyBorder="1" applyAlignment="1">
      <alignment vertical="center" wrapText="1"/>
    </xf>
    <xf numFmtId="0" fontId="6" fillId="39" borderId="10" xfId="0" applyFont="1" applyFill="1" applyBorder="1" applyAlignment="1">
      <alignment horizontal="center" vertical="center" wrapText="1"/>
    </xf>
    <xf numFmtId="0" fontId="6" fillId="39" borderId="10" xfId="0" applyFont="1" applyFill="1" applyBorder="1" applyAlignment="1">
      <alignment vertical="center" wrapText="1"/>
    </xf>
    <xf numFmtId="0" fontId="0" fillId="39"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0" fillId="0" borderId="10" xfId="0" applyFont="1" applyBorder="1" applyAlignment="1">
      <alignment wrapText="1"/>
    </xf>
    <xf numFmtId="0" fontId="0" fillId="0" borderId="10" xfId="0" applyBorder="1" applyAlignment="1">
      <alignment/>
    </xf>
    <xf numFmtId="0" fontId="0" fillId="0" borderId="10" xfId="0" applyFont="1" applyFill="1" applyBorder="1" applyAlignment="1">
      <alignment wrapText="1"/>
    </xf>
    <xf numFmtId="0" fontId="0" fillId="0" borderId="10" xfId="0" applyBorder="1" applyAlignment="1">
      <alignment horizontal="center"/>
    </xf>
    <xf numFmtId="0" fontId="0" fillId="0" borderId="10" xfId="0" applyBorder="1" applyAlignment="1">
      <alignment wrapText="1"/>
    </xf>
    <xf numFmtId="0" fontId="0" fillId="0" borderId="10" xfId="0" applyFont="1" applyBorder="1" applyAlignment="1">
      <alignment/>
    </xf>
    <xf numFmtId="0" fontId="0" fillId="0" borderId="10" xfId="0" applyFont="1" applyBorder="1" applyAlignment="1">
      <alignment horizontal="center" wrapText="1"/>
    </xf>
    <xf numFmtId="0" fontId="0" fillId="0" borderId="10" xfId="0" applyFont="1" applyFill="1" applyBorder="1" applyAlignment="1">
      <alignment horizontal="center" wrapText="1"/>
    </xf>
    <xf numFmtId="0" fontId="0" fillId="0" borderId="10" xfId="0" applyBorder="1" applyAlignment="1">
      <alignment horizontal="center" wrapText="1"/>
    </xf>
    <xf numFmtId="0" fontId="11" fillId="34" borderId="10" xfId="0" applyFont="1" applyFill="1" applyBorder="1" applyAlignment="1">
      <alignment horizontal="justify"/>
    </xf>
    <xf numFmtId="0" fontId="0"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11" fillId="34" borderId="16" xfId="0" applyFont="1" applyFill="1" applyBorder="1" applyAlignment="1">
      <alignment horizontal="justify"/>
    </xf>
    <xf numFmtId="0" fontId="0" fillId="0" borderId="10" xfId="0" applyFill="1" applyBorder="1" applyAlignment="1">
      <alignment/>
    </xf>
    <xf numFmtId="0" fontId="0" fillId="0" borderId="10" xfId="0" applyFill="1" applyBorder="1" applyAlignment="1">
      <alignment wrapText="1"/>
    </xf>
    <xf numFmtId="0" fontId="0" fillId="40" borderId="10" xfId="0" applyFont="1" applyFill="1" applyBorder="1" applyAlignment="1">
      <alignment horizontal="center" vertical="center" wrapText="1"/>
    </xf>
    <xf numFmtId="0" fontId="0" fillId="0" borderId="10" xfId="0" applyBorder="1" applyAlignment="1">
      <alignment horizontal="justify" vertical="justify"/>
    </xf>
    <xf numFmtId="0" fontId="0" fillId="0" borderId="10" xfId="0" applyFont="1" applyBorder="1" applyAlignment="1">
      <alignment horizontal="justify" vertical="justify"/>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0" borderId="0" xfId="0" applyAlignment="1">
      <alignment horizontal="justify" vertical="justify"/>
    </xf>
    <xf numFmtId="0" fontId="0" fillId="0" borderId="10" xfId="0" applyBorder="1" applyAlignment="1">
      <alignment horizontal="left" vertical="justify" wrapText="1"/>
    </xf>
    <xf numFmtId="0" fontId="0" fillId="34" borderId="10" xfId="0" applyFont="1" applyFill="1" applyBorder="1" applyAlignment="1">
      <alignment vertical="top" wrapText="1"/>
    </xf>
    <xf numFmtId="0" fontId="16" fillId="0" borderId="10" xfId="0" applyFont="1" applyBorder="1" applyAlignment="1">
      <alignment horizontal="justify" vertical="justify"/>
    </xf>
    <xf numFmtId="0" fontId="0" fillId="0" borderId="10" xfId="0" applyBorder="1" applyAlignment="1">
      <alignment horizontal="justify" vertical="justify" wrapText="1"/>
    </xf>
    <xf numFmtId="0" fontId="0" fillId="0" borderId="10" xfId="0" applyBorder="1" applyAlignment="1">
      <alignment horizontal="centerContinuous" vertical="distributed"/>
    </xf>
    <xf numFmtId="0" fontId="0" fillId="0" borderId="10" xfId="0" applyBorder="1" applyAlignment="1">
      <alignment vertical="distributed"/>
    </xf>
    <xf numFmtId="0" fontId="0" fillId="0" borderId="10" xfId="0" applyBorder="1" applyAlignment="1">
      <alignment horizontal="left" vertical="distributed"/>
    </xf>
    <xf numFmtId="0" fontId="0" fillId="0" borderId="10" xfId="0" applyFill="1" applyBorder="1" applyAlignment="1">
      <alignment vertical="distributed"/>
    </xf>
    <xf numFmtId="17" fontId="0" fillId="34" borderId="10" xfId="0" applyNumberFormat="1" applyFont="1" applyFill="1" applyBorder="1" applyAlignment="1" quotePrefix="1">
      <alignment vertical="center" wrapText="1"/>
    </xf>
    <xf numFmtId="0" fontId="0" fillId="0" borderId="10" xfId="0" applyNumberFormat="1" applyBorder="1" applyAlignment="1">
      <alignment wrapText="1"/>
    </xf>
    <xf numFmtId="0" fontId="0" fillId="0" borderId="10" xfId="0" applyFont="1" applyBorder="1" applyAlignment="1">
      <alignment vertical="top" wrapText="1"/>
    </xf>
    <xf numFmtId="0" fontId="0" fillId="0" borderId="10" xfId="0" applyBorder="1" applyAlignment="1">
      <alignment vertical="top" wrapText="1"/>
    </xf>
    <xf numFmtId="0" fontId="11" fillId="34" borderId="10" xfId="0" applyFont="1" applyFill="1" applyBorder="1" applyAlignment="1">
      <alignment horizontal="left" vertical="top" wrapText="1"/>
    </xf>
    <xf numFmtId="0" fontId="11" fillId="34" borderId="10" xfId="0" applyFont="1" applyFill="1" applyBorder="1" applyAlignment="1">
      <alignment vertical="top" wrapText="1"/>
    </xf>
    <xf numFmtId="0" fontId="0" fillId="0" borderId="10" xfId="0" applyFont="1" applyFill="1" applyBorder="1" applyAlignment="1">
      <alignment horizontal="justify" vertical="center"/>
    </xf>
    <xf numFmtId="0" fontId="0" fillId="0" borderId="10" xfId="0" applyFon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center" vertical="justify"/>
    </xf>
    <xf numFmtId="0" fontId="0" fillId="0" borderId="10" xfId="0" applyFont="1" applyFill="1" applyBorder="1" applyAlignment="1">
      <alignment horizontal="left" vertical="center" wrapText="1"/>
    </xf>
    <xf numFmtId="0" fontId="0" fillId="0" borderId="10" xfId="0" applyFont="1" applyBorder="1" applyAlignment="1">
      <alignment horizontal="justify"/>
    </xf>
    <xf numFmtId="0" fontId="0" fillId="0" borderId="0" xfId="0" applyFont="1" applyAlignment="1">
      <alignment horizontal="justify"/>
    </xf>
    <xf numFmtId="0" fontId="0" fillId="0" borderId="10" xfId="0" applyFont="1" applyBorder="1" applyAlignment="1">
      <alignment/>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justify" vertical="center" wrapText="1"/>
    </xf>
    <xf numFmtId="0" fontId="0" fillId="34" borderId="10" xfId="0" applyFont="1" applyFill="1" applyBorder="1" applyAlignment="1">
      <alignment horizontal="justify" vertical="center" wrapText="1"/>
    </xf>
    <xf numFmtId="0" fontId="0" fillId="34" borderId="10" xfId="0" applyFont="1" applyFill="1" applyBorder="1" applyAlignment="1">
      <alignment horizontal="justify" vertical="center"/>
    </xf>
    <xf numFmtId="0" fontId="0" fillId="34" borderId="10" xfId="0" applyFont="1" applyFill="1" applyBorder="1" applyAlignment="1">
      <alignment horizontal="left" vertical="center"/>
    </xf>
    <xf numFmtId="0" fontId="0" fillId="0" borderId="0" xfId="0" applyFont="1" applyAlignment="1">
      <alignment horizontal="left" vertical="center"/>
    </xf>
    <xf numFmtId="0" fontId="0" fillId="41" borderId="10" xfId="0" applyFont="1" applyFill="1" applyBorder="1" applyAlignment="1">
      <alignment horizontal="justify" vertical="center" wrapText="1"/>
    </xf>
    <xf numFmtId="0" fontId="1" fillId="33" borderId="15" xfId="0" applyFont="1" applyFill="1" applyBorder="1" applyAlignment="1">
      <alignment horizontal="center" wrapText="1"/>
    </xf>
    <xf numFmtId="0" fontId="0" fillId="0" borderId="15" xfId="0" applyBorder="1" applyAlignment="1">
      <alignment vertical="distributed"/>
    </xf>
    <xf numFmtId="0" fontId="0" fillId="0" borderId="15" xfId="0" applyBorder="1" applyAlignment="1">
      <alignment/>
    </xf>
    <xf numFmtId="1" fontId="4" fillId="35" borderId="15" xfId="0" applyNumberFormat="1" applyFont="1" applyFill="1" applyBorder="1" applyAlignment="1">
      <alignment horizontal="center" vertical="center" wrapText="1"/>
    </xf>
    <xf numFmtId="0" fontId="0" fillId="34" borderId="15" xfId="0" applyFont="1" applyFill="1" applyBorder="1" applyAlignment="1">
      <alignment horizontal="left" vertical="center" wrapText="1"/>
    </xf>
    <xf numFmtId="0" fontId="0" fillId="41" borderId="10" xfId="0" applyFont="1" applyFill="1" applyBorder="1" applyAlignment="1">
      <alignment/>
    </xf>
    <xf numFmtId="0" fontId="0" fillId="41" borderId="10" xfId="0" applyFill="1" applyBorder="1" applyAlignment="1">
      <alignment/>
    </xf>
    <xf numFmtId="0" fontId="0" fillId="42" borderId="10" xfId="0" applyFont="1" applyFill="1" applyBorder="1" applyAlignment="1">
      <alignment/>
    </xf>
    <xf numFmtId="0" fontId="0" fillId="42" borderId="10" xfId="0" applyFill="1" applyBorder="1" applyAlignment="1">
      <alignment vertical="center" wrapText="1"/>
    </xf>
    <xf numFmtId="0" fontId="0" fillId="0" borderId="10" xfId="0" applyBorder="1" applyAlignment="1">
      <alignment horizontal="center" vertical="distributed"/>
    </xf>
    <xf numFmtId="0" fontId="0" fillId="0" borderId="10" xfId="0" applyFill="1" applyBorder="1" applyAlignment="1">
      <alignment vertical="center" wrapText="1"/>
    </xf>
    <xf numFmtId="0" fontId="0" fillId="0" borderId="18" xfId="0" applyBorder="1" applyAlignment="1">
      <alignment vertical="center" wrapText="1"/>
    </xf>
    <xf numFmtId="0" fontId="0" fillId="0" borderId="0" xfId="0" applyAlignment="1">
      <alignment horizontal="left" vertical="center" wrapText="1"/>
    </xf>
    <xf numFmtId="0" fontId="0" fillId="0" borderId="10" xfId="0" applyFill="1" applyBorder="1" applyAlignment="1">
      <alignment horizontal="left" vertical="center" wrapText="1"/>
    </xf>
    <xf numFmtId="0" fontId="17" fillId="0" borderId="10" xfId="0" applyFont="1" applyFill="1" applyBorder="1" applyAlignment="1">
      <alignment/>
    </xf>
    <xf numFmtId="0" fontId="11" fillId="0" borderId="10" xfId="0" applyFont="1" applyFill="1" applyBorder="1" applyAlignment="1">
      <alignment horizontal="justify"/>
    </xf>
    <xf numFmtId="0" fontId="0" fillId="0" borderId="10" xfId="0"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center" wrapText="1"/>
    </xf>
    <xf numFmtId="0" fontId="18" fillId="0" borderId="0" xfId="0" applyFont="1" applyAlignment="1">
      <alignment/>
    </xf>
    <xf numFmtId="0" fontId="19" fillId="0" borderId="0" xfId="0" applyFont="1" applyAlignment="1">
      <alignment/>
    </xf>
    <xf numFmtId="0" fontId="19" fillId="0" borderId="0" xfId="0" applyFont="1" applyAlignment="1">
      <alignment wrapText="1"/>
    </xf>
    <xf numFmtId="0" fontId="0" fillId="0" borderId="10" xfId="0" applyFont="1" applyFill="1" applyBorder="1" applyAlignment="1">
      <alignment horizontal="justify"/>
    </xf>
    <xf numFmtId="0" fontId="17" fillId="0" borderId="10" xfId="0" applyFon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xf>
    <xf numFmtId="0" fontId="1" fillId="42" borderId="10" xfId="0" applyFont="1" applyFill="1" applyBorder="1" applyAlignment="1">
      <alignment horizontal="center" wrapText="1"/>
    </xf>
    <xf numFmtId="0" fontId="0" fillId="42" borderId="10" xfId="0" applyFont="1" applyFill="1" applyBorder="1" applyAlignment="1">
      <alignment horizontal="justify" vertical="center" wrapText="1"/>
    </xf>
    <xf numFmtId="0" fontId="0" fillId="42" borderId="10" xfId="0" applyFont="1" applyFill="1" applyBorder="1" applyAlignment="1">
      <alignment horizontal="center" vertical="center" wrapText="1"/>
    </xf>
    <xf numFmtId="1" fontId="4" fillId="42" borderId="10" xfId="0" applyNumberFormat="1" applyFont="1" applyFill="1" applyBorder="1" applyAlignment="1">
      <alignment horizontal="center" vertical="center" wrapText="1"/>
    </xf>
    <xf numFmtId="0" fontId="11" fillId="42" borderId="10" xfId="0" applyFont="1" applyFill="1" applyBorder="1" applyAlignment="1">
      <alignment horizontal="justify"/>
    </xf>
    <xf numFmtId="0" fontId="0" fillId="42" borderId="10" xfId="0" applyFont="1" applyFill="1" applyBorder="1" applyAlignment="1">
      <alignment horizontal="center"/>
    </xf>
    <xf numFmtId="0" fontId="4" fillId="42" borderId="10" xfId="0" applyFont="1" applyFill="1" applyBorder="1" applyAlignment="1">
      <alignment/>
    </xf>
    <xf numFmtId="0" fontId="0" fillId="42" borderId="0" xfId="0" applyFill="1" applyAlignment="1">
      <alignment/>
    </xf>
    <xf numFmtId="0" fontId="0" fillId="34" borderId="10" xfId="0" applyFont="1" applyFill="1" applyBorder="1" applyAlignment="1">
      <alignment horizontal="justify"/>
    </xf>
    <xf numFmtId="0" fontId="0" fillId="0" borderId="10" xfId="0" applyFill="1" applyBorder="1" applyAlignment="1">
      <alignment horizontal="justify" vertical="center" wrapText="1"/>
    </xf>
    <xf numFmtId="0" fontId="0" fillId="0" borderId="10" xfId="0" applyNumberFormat="1" applyFont="1" applyFill="1" applyBorder="1" applyAlignment="1">
      <alignment horizontal="justify" vertical="top"/>
    </xf>
    <xf numFmtId="0" fontId="0" fillId="0" borderId="10" xfId="0" applyFont="1" applyFill="1" applyBorder="1" applyAlignment="1">
      <alignment horizontal="justify" vertical="top" wrapText="1"/>
    </xf>
    <xf numFmtId="0" fontId="0" fillId="0" borderId="10" xfId="0" applyFont="1" applyFill="1" applyBorder="1" applyAlignment="1">
      <alignment horizontal="justify" vertical="justify" wrapText="1"/>
    </xf>
    <xf numFmtId="0" fontId="0" fillId="0" borderId="10" xfId="0" applyFill="1" applyBorder="1" applyAlignment="1">
      <alignment horizontal="justify" vertical="justify"/>
    </xf>
    <xf numFmtId="0" fontId="0" fillId="0" borderId="10" xfId="0" applyFill="1" applyBorder="1" applyAlignment="1">
      <alignment horizontal="justify" vertical="justify" wrapText="1"/>
    </xf>
    <xf numFmtId="0" fontId="0" fillId="0" borderId="10" xfId="0" applyFont="1" applyFill="1" applyBorder="1" applyAlignment="1">
      <alignment horizontal="justify" vertical="justify"/>
    </xf>
    <xf numFmtId="0" fontId="0" fillId="0" borderId="10" xfId="0" applyFill="1" applyBorder="1" applyAlignment="1">
      <alignment horizontal="justify" wrapText="1"/>
    </xf>
    <xf numFmtId="0" fontId="0" fillId="0" borderId="10" xfId="0" applyFill="1" applyBorder="1" applyAlignment="1">
      <alignment horizontal="left" wrapText="1"/>
    </xf>
    <xf numFmtId="0" fontId="0" fillId="0" borderId="0" xfId="0" applyFill="1" applyAlignment="1">
      <alignment/>
    </xf>
    <xf numFmtId="0" fontId="11" fillId="0" borderId="15" xfId="0" applyFont="1" applyFill="1" applyBorder="1" applyAlignment="1">
      <alignment vertical="center" wrapText="1"/>
    </xf>
    <xf numFmtId="0" fontId="0" fillId="0" borderId="15" xfId="0" applyFill="1" applyBorder="1" applyAlignment="1">
      <alignment vertical="center" wrapText="1"/>
    </xf>
    <xf numFmtId="1" fontId="4" fillId="43" borderId="10" xfId="0" applyNumberFormat="1" applyFont="1" applyFill="1" applyBorder="1" applyAlignment="1">
      <alignment horizontal="center" wrapText="1"/>
    </xf>
    <xf numFmtId="0" fontId="0" fillId="43" borderId="10" xfId="0" applyFont="1" applyFill="1" applyBorder="1" applyAlignment="1">
      <alignment horizontal="center" vertical="center" wrapText="1"/>
    </xf>
    <xf numFmtId="0" fontId="3" fillId="42" borderId="10" xfId="0" applyFont="1" applyFill="1" applyBorder="1" applyAlignment="1">
      <alignment horizontal="center" vertical="center" wrapText="1"/>
    </xf>
    <xf numFmtId="0" fontId="0" fillId="42" borderId="10" xfId="0" applyFont="1" applyFill="1" applyBorder="1" applyAlignment="1">
      <alignment horizontal="justify" vertical="justify"/>
    </xf>
    <xf numFmtId="0" fontId="0" fillId="43" borderId="10" xfId="0" applyFill="1" applyBorder="1" applyAlignment="1">
      <alignment horizontal="center" vertical="center"/>
    </xf>
    <xf numFmtId="14" fontId="18" fillId="0" borderId="10" xfId="0" applyNumberFormat="1" applyFont="1" applyBorder="1" applyAlignment="1">
      <alignment/>
    </xf>
    <xf numFmtId="0" fontId="6" fillId="42" borderId="10" xfId="0" applyFont="1" applyFill="1" applyBorder="1" applyAlignment="1">
      <alignment horizontal="center" vertical="center" wrapText="1"/>
    </xf>
    <xf numFmtId="0" fontId="0" fillId="42" borderId="10" xfId="0" applyFill="1" applyBorder="1" applyAlignment="1">
      <alignment wrapText="1"/>
    </xf>
    <xf numFmtId="0" fontId="0" fillId="42" borderId="10" xfId="0" applyFill="1" applyBorder="1" applyAlignment="1">
      <alignment/>
    </xf>
    <xf numFmtId="0" fontId="0" fillId="42" borderId="10" xfId="0" applyFill="1" applyBorder="1" applyAlignment="1">
      <alignment horizontal="center" vertical="center"/>
    </xf>
    <xf numFmtId="0" fontId="0" fillId="42" borderId="10" xfId="0" applyFill="1" applyBorder="1" applyAlignment="1">
      <alignment horizontal="left" vertical="center" wrapText="1"/>
    </xf>
    <xf numFmtId="0" fontId="0" fillId="42" borderId="19" xfId="0" applyFill="1" applyBorder="1" applyAlignment="1">
      <alignment wrapText="1"/>
    </xf>
    <xf numFmtId="0" fontId="0" fillId="0" borderId="15" xfId="0" applyFill="1" applyBorder="1" applyAlignment="1">
      <alignment vertical="justify"/>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33" borderId="15" xfId="0" applyFont="1" applyFill="1" applyBorder="1" applyAlignment="1">
      <alignment horizontal="center" wrapText="1"/>
    </xf>
    <xf numFmtId="0" fontId="1" fillId="33" borderId="14" xfId="0" applyFont="1" applyFill="1" applyBorder="1" applyAlignment="1">
      <alignment horizontal="center" wrapText="1"/>
    </xf>
    <xf numFmtId="0" fontId="1" fillId="33" borderId="17" xfId="0" applyFont="1" applyFill="1" applyBorder="1" applyAlignment="1">
      <alignment horizontal="center" wrapText="1"/>
    </xf>
    <xf numFmtId="0" fontId="0" fillId="34" borderId="15" xfId="0" applyFont="1" applyFill="1" applyBorder="1" applyAlignment="1">
      <alignment horizontal="left" vertical="center" wrapText="1"/>
    </xf>
    <xf numFmtId="0" fontId="0" fillId="34" borderId="17" xfId="0" applyFont="1" applyFill="1" applyBorder="1" applyAlignment="1">
      <alignment horizontal="left" vertical="center" wrapText="1"/>
    </xf>
    <xf numFmtId="1" fontId="4" fillId="35" borderId="15" xfId="0" applyNumberFormat="1" applyFont="1" applyFill="1" applyBorder="1" applyAlignment="1">
      <alignment horizontal="center" vertical="center" wrapText="1"/>
    </xf>
    <xf numFmtId="1" fontId="4" fillId="35" borderId="17" xfId="0" applyNumberFormat="1" applyFont="1" applyFill="1" applyBorder="1" applyAlignment="1">
      <alignment horizontal="center" vertical="center" wrapText="1"/>
    </xf>
    <xf numFmtId="1" fontId="4" fillId="35" borderId="14"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0" borderId="15" xfId="0" applyFont="1" applyBorder="1" applyAlignment="1">
      <alignment/>
    </xf>
    <xf numFmtId="0" fontId="0" fillId="0" borderId="17" xfId="0"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vertical="distributed"/>
    </xf>
    <xf numFmtId="0" fontId="0" fillId="0" borderId="17" xfId="0" applyBorder="1" applyAlignment="1">
      <alignment vertical="distributed"/>
    </xf>
    <xf numFmtId="0" fontId="0" fillId="0" borderId="14" xfId="0" applyBorder="1" applyAlignment="1">
      <alignment vertical="distributed"/>
    </xf>
    <xf numFmtId="0" fontId="0" fillId="0" borderId="15" xfId="0" applyBorder="1" applyAlignment="1">
      <alignment horizontal="left"/>
    </xf>
    <xf numFmtId="0" fontId="0" fillId="0" borderId="17" xfId="0" applyBorder="1" applyAlignment="1">
      <alignment horizontal="left"/>
    </xf>
    <xf numFmtId="0" fontId="0" fillId="0" borderId="14" xfId="0" applyBorder="1" applyAlignment="1">
      <alignment horizontal="left"/>
    </xf>
    <xf numFmtId="0" fontId="19"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771525</xdr:colOff>
      <xdr:row>0</xdr:row>
      <xdr:rowOff>0</xdr:rowOff>
    </xdr:from>
    <xdr:to>
      <xdr:col>19</xdr:col>
      <xdr:colOff>714375</xdr:colOff>
      <xdr:row>4</xdr:row>
      <xdr:rowOff>38100</xdr:rowOff>
    </xdr:to>
    <xdr:pic>
      <xdr:nvPicPr>
        <xdr:cNvPr id="1" name="Picture 1" descr="egi"/>
        <xdr:cNvPicPr preferRelativeResize="1">
          <a:picLocks noChangeAspect="1"/>
        </xdr:cNvPicPr>
      </xdr:nvPicPr>
      <xdr:blipFill>
        <a:blip r:embed="rId1"/>
        <a:stretch>
          <a:fillRect/>
        </a:stretch>
      </xdr:blipFill>
      <xdr:spPr>
        <a:xfrm>
          <a:off x="5181600" y="0"/>
          <a:ext cx="1352550" cy="1171575"/>
        </a:xfrm>
        <a:prstGeom prst="rect">
          <a:avLst/>
        </a:prstGeom>
        <a:noFill/>
        <a:ln w="9525" cmpd="sng">
          <a:noFill/>
        </a:ln>
      </xdr:spPr>
    </xdr:pic>
    <xdr:clientData/>
  </xdr:twoCellAnchor>
  <xdr:oneCellAnchor>
    <xdr:from>
      <xdr:col>22</xdr:col>
      <xdr:colOff>28575</xdr:colOff>
      <xdr:row>118</xdr:row>
      <xdr:rowOff>76200</xdr:rowOff>
    </xdr:from>
    <xdr:ext cx="95250" cy="200025"/>
    <xdr:sp fLocksText="0">
      <xdr:nvSpPr>
        <xdr:cNvPr id="2" name="Text Box 5"/>
        <xdr:cNvSpPr txBox="1">
          <a:spLocks noChangeArrowheads="1"/>
        </xdr:cNvSpPr>
      </xdr:nvSpPr>
      <xdr:spPr>
        <a:xfrm>
          <a:off x="8362950" y="645318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28575</xdr:colOff>
      <xdr:row>103</xdr:row>
      <xdr:rowOff>76200</xdr:rowOff>
    </xdr:from>
    <xdr:ext cx="95250" cy="200025"/>
    <xdr:sp fLocksText="0">
      <xdr:nvSpPr>
        <xdr:cNvPr id="3" name="Text Box 16"/>
        <xdr:cNvSpPr txBox="1">
          <a:spLocks noChangeArrowheads="1"/>
        </xdr:cNvSpPr>
      </xdr:nvSpPr>
      <xdr:spPr>
        <a:xfrm>
          <a:off x="17649825" y="528732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28575</xdr:colOff>
      <xdr:row>103</xdr:row>
      <xdr:rowOff>76200</xdr:rowOff>
    </xdr:from>
    <xdr:ext cx="95250" cy="200025"/>
    <xdr:sp fLocksText="0">
      <xdr:nvSpPr>
        <xdr:cNvPr id="4" name="Text Box 51"/>
        <xdr:cNvSpPr txBox="1">
          <a:spLocks noChangeArrowheads="1"/>
        </xdr:cNvSpPr>
      </xdr:nvSpPr>
      <xdr:spPr>
        <a:xfrm>
          <a:off x="20031075" y="528732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28575</xdr:colOff>
      <xdr:row>104</xdr:row>
      <xdr:rowOff>76200</xdr:rowOff>
    </xdr:from>
    <xdr:ext cx="95250" cy="200025"/>
    <xdr:sp fLocksText="0">
      <xdr:nvSpPr>
        <xdr:cNvPr id="5" name="Text Box 16"/>
        <xdr:cNvSpPr txBox="1">
          <a:spLocks noChangeArrowheads="1"/>
        </xdr:cNvSpPr>
      </xdr:nvSpPr>
      <xdr:spPr>
        <a:xfrm>
          <a:off x="17649825" y="540067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28575</xdr:colOff>
      <xdr:row>104</xdr:row>
      <xdr:rowOff>76200</xdr:rowOff>
    </xdr:from>
    <xdr:ext cx="95250" cy="200025"/>
    <xdr:sp fLocksText="0">
      <xdr:nvSpPr>
        <xdr:cNvPr id="6" name="Text Box 51"/>
        <xdr:cNvSpPr txBox="1">
          <a:spLocks noChangeArrowheads="1"/>
        </xdr:cNvSpPr>
      </xdr:nvSpPr>
      <xdr:spPr>
        <a:xfrm>
          <a:off x="20031075" y="540067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38100</xdr:colOff>
      <xdr:row>103</xdr:row>
      <xdr:rowOff>76200</xdr:rowOff>
    </xdr:from>
    <xdr:ext cx="104775" cy="200025"/>
    <xdr:sp fLocksText="0">
      <xdr:nvSpPr>
        <xdr:cNvPr id="7" name="Text Box 16"/>
        <xdr:cNvSpPr txBox="1">
          <a:spLocks noChangeArrowheads="1"/>
        </xdr:cNvSpPr>
      </xdr:nvSpPr>
      <xdr:spPr>
        <a:xfrm>
          <a:off x="17659350" y="52873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38100</xdr:colOff>
      <xdr:row>103</xdr:row>
      <xdr:rowOff>76200</xdr:rowOff>
    </xdr:from>
    <xdr:ext cx="104775" cy="200025"/>
    <xdr:sp fLocksText="0">
      <xdr:nvSpPr>
        <xdr:cNvPr id="8" name="Text Box 51"/>
        <xdr:cNvSpPr txBox="1">
          <a:spLocks noChangeArrowheads="1"/>
        </xdr:cNvSpPr>
      </xdr:nvSpPr>
      <xdr:spPr>
        <a:xfrm>
          <a:off x="20040600" y="52873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22</xdr:col>
      <xdr:colOff>38100</xdr:colOff>
      <xdr:row>119</xdr:row>
      <xdr:rowOff>76200</xdr:rowOff>
    </xdr:from>
    <xdr:ext cx="104775" cy="200025"/>
    <xdr:sp fLocksText="0">
      <xdr:nvSpPr>
        <xdr:cNvPr id="9" name="Text Box 5"/>
        <xdr:cNvSpPr txBox="1">
          <a:spLocks noChangeArrowheads="1"/>
        </xdr:cNvSpPr>
      </xdr:nvSpPr>
      <xdr:spPr>
        <a:xfrm>
          <a:off x="8372475" y="650176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771525</xdr:colOff>
      <xdr:row>0</xdr:row>
      <xdr:rowOff>0</xdr:rowOff>
    </xdr:from>
    <xdr:to>
      <xdr:col>21</xdr:col>
      <xdr:colOff>352425</xdr:colOff>
      <xdr:row>3</xdr:row>
      <xdr:rowOff>209550</xdr:rowOff>
    </xdr:to>
    <xdr:pic>
      <xdr:nvPicPr>
        <xdr:cNvPr id="1" name="Picture 1" descr="egi"/>
        <xdr:cNvPicPr preferRelativeResize="1">
          <a:picLocks noChangeAspect="1"/>
        </xdr:cNvPicPr>
      </xdr:nvPicPr>
      <xdr:blipFill>
        <a:blip r:embed="rId1"/>
        <a:stretch>
          <a:fillRect/>
        </a:stretch>
      </xdr:blipFill>
      <xdr:spPr>
        <a:xfrm>
          <a:off x="5181600" y="0"/>
          <a:ext cx="2686050" cy="695325"/>
        </a:xfrm>
        <a:prstGeom prst="rect">
          <a:avLst/>
        </a:prstGeom>
        <a:noFill/>
        <a:ln w="9525" cmpd="sng">
          <a:noFill/>
        </a:ln>
      </xdr:spPr>
    </xdr:pic>
    <xdr:clientData/>
  </xdr:twoCellAnchor>
  <xdr:oneCellAnchor>
    <xdr:from>
      <xdr:col>22</xdr:col>
      <xdr:colOff>28575</xdr:colOff>
      <xdr:row>120</xdr:row>
      <xdr:rowOff>104775</xdr:rowOff>
    </xdr:from>
    <xdr:ext cx="95250" cy="266700"/>
    <xdr:sp fLocksText="0">
      <xdr:nvSpPr>
        <xdr:cNvPr id="2" name="Text Box 5"/>
        <xdr:cNvSpPr txBox="1">
          <a:spLocks noChangeArrowheads="1"/>
        </xdr:cNvSpPr>
      </xdr:nvSpPr>
      <xdr:spPr>
        <a:xfrm>
          <a:off x="8267700" y="59531250"/>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28575</xdr:colOff>
      <xdr:row>105</xdr:row>
      <xdr:rowOff>76200</xdr:rowOff>
    </xdr:from>
    <xdr:ext cx="95250" cy="200025"/>
    <xdr:sp fLocksText="0">
      <xdr:nvSpPr>
        <xdr:cNvPr id="3" name="Text Box 16"/>
        <xdr:cNvSpPr txBox="1">
          <a:spLocks noChangeArrowheads="1"/>
        </xdr:cNvSpPr>
      </xdr:nvSpPr>
      <xdr:spPr>
        <a:xfrm>
          <a:off x="17554575" y="48348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28575</xdr:colOff>
      <xdr:row>105</xdr:row>
      <xdr:rowOff>76200</xdr:rowOff>
    </xdr:from>
    <xdr:ext cx="95250" cy="200025"/>
    <xdr:sp fLocksText="0">
      <xdr:nvSpPr>
        <xdr:cNvPr id="4" name="Text Box 51"/>
        <xdr:cNvSpPr txBox="1">
          <a:spLocks noChangeArrowheads="1"/>
        </xdr:cNvSpPr>
      </xdr:nvSpPr>
      <xdr:spPr>
        <a:xfrm>
          <a:off x="19935825" y="48348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22</xdr:col>
      <xdr:colOff>28575</xdr:colOff>
      <xdr:row>121</xdr:row>
      <xdr:rowOff>76200</xdr:rowOff>
    </xdr:from>
    <xdr:ext cx="95250" cy="219075"/>
    <xdr:sp fLocksText="0">
      <xdr:nvSpPr>
        <xdr:cNvPr id="5" name="Text Box 5"/>
        <xdr:cNvSpPr txBox="1">
          <a:spLocks noChangeArrowheads="1"/>
        </xdr:cNvSpPr>
      </xdr:nvSpPr>
      <xdr:spPr>
        <a:xfrm>
          <a:off x="8267700" y="601503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28575</xdr:colOff>
      <xdr:row>106</xdr:row>
      <xdr:rowOff>76200</xdr:rowOff>
    </xdr:from>
    <xdr:ext cx="95250" cy="200025"/>
    <xdr:sp fLocksText="0">
      <xdr:nvSpPr>
        <xdr:cNvPr id="6" name="Text Box 16"/>
        <xdr:cNvSpPr txBox="1">
          <a:spLocks noChangeArrowheads="1"/>
        </xdr:cNvSpPr>
      </xdr:nvSpPr>
      <xdr:spPr>
        <a:xfrm>
          <a:off x="17554575" y="485108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28575</xdr:colOff>
      <xdr:row>106</xdr:row>
      <xdr:rowOff>76200</xdr:rowOff>
    </xdr:from>
    <xdr:ext cx="95250" cy="200025"/>
    <xdr:sp fLocksText="0">
      <xdr:nvSpPr>
        <xdr:cNvPr id="7" name="Text Box 51"/>
        <xdr:cNvSpPr txBox="1">
          <a:spLocks noChangeArrowheads="1"/>
        </xdr:cNvSpPr>
      </xdr:nvSpPr>
      <xdr:spPr>
        <a:xfrm>
          <a:off x="19935825" y="485108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38100</xdr:colOff>
      <xdr:row>105</xdr:row>
      <xdr:rowOff>76200</xdr:rowOff>
    </xdr:from>
    <xdr:ext cx="104775" cy="200025"/>
    <xdr:sp fLocksText="0">
      <xdr:nvSpPr>
        <xdr:cNvPr id="8" name="Text Box 16"/>
        <xdr:cNvSpPr txBox="1">
          <a:spLocks noChangeArrowheads="1"/>
        </xdr:cNvSpPr>
      </xdr:nvSpPr>
      <xdr:spPr>
        <a:xfrm>
          <a:off x="17564100" y="483489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38100</xdr:colOff>
      <xdr:row>105</xdr:row>
      <xdr:rowOff>76200</xdr:rowOff>
    </xdr:from>
    <xdr:ext cx="104775" cy="200025"/>
    <xdr:sp fLocksText="0">
      <xdr:nvSpPr>
        <xdr:cNvPr id="9" name="Text Box 51"/>
        <xdr:cNvSpPr txBox="1">
          <a:spLocks noChangeArrowheads="1"/>
        </xdr:cNvSpPr>
      </xdr:nvSpPr>
      <xdr:spPr>
        <a:xfrm>
          <a:off x="19945350" y="483489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22</xdr:col>
      <xdr:colOff>38100</xdr:colOff>
      <xdr:row>121</xdr:row>
      <xdr:rowOff>76200</xdr:rowOff>
    </xdr:from>
    <xdr:ext cx="104775" cy="219075"/>
    <xdr:sp fLocksText="0">
      <xdr:nvSpPr>
        <xdr:cNvPr id="10" name="Text Box 5"/>
        <xdr:cNvSpPr txBox="1">
          <a:spLocks noChangeArrowheads="1"/>
        </xdr:cNvSpPr>
      </xdr:nvSpPr>
      <xdr:spPr>
        <a:xfrm>
          <a:off x="8277225" y="6015037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H248"/>
  <sheetViews>
    <sheetView tabSelected="1" view="pageBreakPreview" zoomScale="70" zoomScaleSheetLayoutView="70" zoomScalePageLayoutView="0" workbookViewId="0" topLeftCell="A1">
      <selection activeCell="B6" sqref="B6"/>
    </sheetView>
  </sheetViews>
  <sheetFormatPr defaultColWidth="11.421875" defaultRowHeight="12.75"/>
  <cols>
    <col min="1" max="1" width="5.140625" style="8" customWidth="1"/>
    <col min="2" max="2" width="61.00390625" style="57" customWidth="1"/>
    <col min="3" max="3" width="13.8515625" style="0" customWidth="1"/>
    <col min="4" max="4" width="7.28125" style="1" customWidth="1"/>
    <col min="5" max="7" width="7.7109375" style="0" hidden="1" customWidth="1"/>
    <col min="8" max="8" width="10.140625" style="9" hidden="1" customWidth="1"/>
    <col min="9" max="11" width="7.7109375" style="0" hidden="1" customWidth="1"/>
    <col min="12" max="12" width="10.7109375" style="10" hidden="1" customWidth="1"/>
    <col min="13" max="15" width="7.7109375" style="0" hidden="1" customWidth="1"/>
    <col min="16" max="16" width="12.8515625" style="10" hidden="1" customWidth="1"/>
    <col min="17" max="19" width="7.7109375" style="0" hidden="1" customWidth="1"/>
    <col min="20" max="20" width="14.421875" style="10" customWidth="1"/>
    <col min="21" max="21" width="12.421875" style="10" customWidth="1"/>
    <col min="22" max="22" width="10.8515625" style="0" customWidth="1"/>
    <col min="23" max="23" width="33.421875" style="0" customWidth="1"/>
    <col min="24" max="24" width="44.28125" style="0" bestFit="1" customWidth="1"/>
    <col min="25" max="25" width="34.00390625" style="0" bestFit="1" customWidth="1"/>
    <col min="26" max="26" width="27.57421875" style="0" customWidth="1"/>
    <col min="27" max="28" width="35.7109375" style="0" bestFit="1" customWidth="1"/>
  </cols>
  <sheetData>
    <row r="1" spans="1:34" ht="12.75">
      <c r="A1" s="13"/>
      <c r="B1" s="47" t="s">
        <v>150</v>
      </c>
      <c r="C1" s="14"/>
      <c r="D1" s="15"/>
      <c r="H1" s="1"/>
      <c r="L1"/>
      <c r="P1"/>
      <c r="T1"/>
      <c r="U1"/>
      <c r="AB1" s="16"/>
      <c r="AD1" s="17"/>
      <c r="AE1" s="17"/>
      <c r="AF1" s="17"/>
      <c r="AG1" s="17"/>
      <c r="AH1" s="17"/>
    </row>
    <row r="2" spans="1:34" ht="12.75">
      <c r="A2" s="18"/>
      <c r="B2" s="48" t="s">
        <v>151</v>
      </c>
      <c r="C2" s="19"/>
      <c r="D2" s="15"/>
      <c r="H2" s="1"/>
      <c r="L2"/>
      <c r="P2"/>
      <c r="T2"/>
      <c r="U2"/>
      <c r="AB2" s="16"/>
      <c r="AD2" s="17"/>
      <c r="AE2" s="17"/>
      <c r="AF2" s="17"/>
      <c r="AG2" s="17"/>
      <c r="AH2" s="17"/>
    </row>
    <row r="3" spans="1:34" ht="12.75">
      <c r="A3" s="20"/>
      <c r="B3" s="49" t="s">
        <v>152</v>
      </c>
      <c r="C3" s="19"/>
      <c r="D3" s="15"/>
      <c r="H3" s="1"/>
      <c r="L3"/>
      <c r="P3"/>
      <c r="T3"/>
      <c r="U3"/>
      <c r="AB3" s="16"/>
      <c r="AD3" s="17"/>
      <c r="AE3" s="17"/>
      <c r="AF3" s="17"/>
      <c r="AG3" s="17"/>
      <c r="AH3" s="17"/>
    </row>
    <row r="4" spans="1:34" ht="51" customHeight="1">
      <c r="A4" s="21"/>
      <c r="B4" s="50" t="s">
        <v>153</v>
      </c>
      <c r="C4" s="35"/>
      <c r="D4" s="35"/>
      <c r="H4" s="1"/>
      <c r="L4"/>
      <c r="P4"/>
      <c r="T4"/>
      <c r="U4"/>
      <c r="AB4" s="16"/>
      <c r="AD4" s="17"/>
      <c r="AE4" s="17"/>
      <c r="AF4" s="17"/>
      <c r="AG4" s="17"/>
      <c r="AH4" s="17"/>
    </row>
    <row r="5" spans="1:8" s="6" customFormat="1" ht="12.75">
      <c r="A5" s="11"/>
      <c r="B5" s="51"/>
      <c r="H5" s="12"/>
    </row>
    <row r="6" spans="1:28" ht="41.25" customHeight="1">
      <c r="A6" s="37" t="s">
        <v>162</v>
      </c>
      <c r="B6" s="52" t="s">
        <v>160</v>
      </c>
      <c r="C6" s="22" t="s">
        <v>0</v>
      </c>
      <c r="D6" s="22" t="s">
        <v>1</v>
      </c>
      <c r="E6" s="22" t="s">
        <v>2</v>
      </c>
      <c r="F6" s="22" t="s">
        <v>3</v>
      </c>
      <c r="G6" s="22" t="s">
        <v>4</v>
      </c>
      <c r="H6" s="34" t="s">
        <v>161</v>
      </c>
      <c r="I6" s="34" t="s">
        <v>5</v>
      </c>
      <c r="J6" s="34" t="s">
        <v>6</v>
      </c>
      <c r="K6" s="34" t="s">
        <v>7</v>
      </c>
      <c r="L6" s="34" t="s">
        <v>8</v>
      </c>
      <c r="M6" s="34" t="s">
        <v>9</v>
      </c>
      <c r="N6" s="34" t="s">
        <v>10</v>
      </c>
      <c r="O6" s="34" t="s">
        <v>11</v>
      </c>
      <c r="P6" s="34" t="s">
        <v>183</v>
      </c>
      <c r="Q6" s="34" t="s">
        <v>12</v>
      </c>
      <c r="R6" s="34" t="s">
        <v>13</v>
      </c>
      <c r="S6" s="34" t="s">
        <v>14</v>
      </c>
      <c r="T6" s="34" t="s">
        <v>391</v>
      </c>
      <c r="U6" s="34" t="s">
        <v>392</v>
      </c>
      <c r="V6" s="36" t="s">
        <v>154</v>
      </c>
      <c r="W6" s="23" t="s">
        <v>155</v>
      </c>
      <c r="X6" s="24" t="s">
        <v>156</v>
      </c>
      <c r="Y6" s="25" t="s">
        <v>157</v>
      </c>
      <c r="Z6" s="26" t="s">
        <v>158</v>
      </c>
      <c r="AA6" s="25" t="s">
        <v>159</v>
      </c>
      <c r="AB6" s="25" t="s">
        <v>173</v>
      </c>
    </row>
    <row r="7" spans="1:28" s="4" customFormat="1" ht="15.75" customHeight="1">
      <c r="A7" s="32"/>
      <c r="B7" s="53" t="s">
        <v>146</v>
      </c>
      <c r="C7" s="68"/>
      <c r="D7" s="68">
        <f>+H7+L7+P7+T7</f>
        <v>1</v>
      </c>
      <c r="E7" s="68">
        <f>+E8</f>
        <v>0</v>
      </c>
      <c r="F7" s="68">
        <f>+F8</f>
        <v>1</v>
      </c>
      <c r="G7" s="68">
        <f>+G8</f>
        <v>0</v>
      </c>
      <c r="H7" s="68">
        <f>SUM(E7:G7)</f>
        <v>1</v>
      </c>
      <c r="I7" s="68">
        <f>+I8</f>
        <v>0</v>
      </c>
      <c r="J7" s="68">
        <f>+J8</f>
        <v>0</v>
      </c>
      <c r="K7" s="68">
        <f>+K8</f>
        <v>0</v>
      </c>
      <c r="L7" s="68">
        <f>SUM(I7:K7)</f>
        <v>0</v>
      </c>
      <c r="M7" s="68">
        <f aca="true" t="shared" si="0" ref="M7:U7">SUM(J7:L7)</f>
        <v>0</v>
      </c>
      <c r="N7" s="68">
        <f t="shared" si="0"/>
        <v>0</v>
      </c>
      <c r="O7" s="68">
        <f t="shared" si="0"/>
        <v>0</v>
      </c>
      <c r="P7" s="68">
        <f t="shared" si="0"/>
        <v>0</v>
      </c>
      <c r="Q7" s="68">
        <f t="shared" si="0"/>
        <v>0</v>
      </c>
      <c r="R7" s="68">
        <f t="shared" si="0"/>
        <v>0</v>
      </c>
      <c r="S7" s="68">
        <f t="shared" si="0"/>
        <v>0</v>
      </c>
      <c r="T7" s="68">
        <f t="shared" si="0"/>
        <v>0</v>
      </c>
      <c r="U7" s="68">
        <f t="shared" si="0"/>
        <v>0</v>
      </c>
      <c r="V7" s="69">
        <v>0</v>
      </c>
      <c r="W7" s="28"/>
      <c r="X7" s="28"/>
      <c r="Y7" s="28"/>
      <c r="Z7" s="28"/>
      <c r="AA7" s="28"/>
      <c r="AB7" s="28"/>
    </row>
    <row r="8" spans="1:28" ht="30" customHeight="1">
      <c r="A8" s="27">
        <v>1</v>
      </c>
      <c r="B8" s="46" t="s">
        <v>15</v>
      </c>
      <c r="C8" s="38" t="s">
        <v>16</v>
      </c>
      <c r="D8" s="38">
        <f>+H8+L8+P8+T8</f>
        <v>2</v>
      </c>
      <c r="E8" s="38"/>
      <c r="F8" s="38">
        <v>1</v>
      </c>
      <c r="G8" s="38"/>
      <c r="H8" s="38">
        <f>SUM(E8:G8)</f>
        <v>1</v>
      </c>
      <c r="I8" s="38"/>
      <c r="J8" s="38"/>
      <c r="K8" s="38"/>
      <c r="L8" s="38">
        <f>SUM(I8:K8)</f>
        <v>0</v>
      </c>
      <c r="M8" s="38"/>
      <c r="N8" s="38">
        <v>1</v>
      </c>
      <c r="O8" s="38"/>
      <c r="P8" s="38">
        <f>SUM(M8:O8)</f>
        <v>1</v>
      </c>
      <c r="Q8" s="38"/>
      <c r="R8" s="38"/>
      <c r="S8" s="38"/>
      <c r="T8" s="38">
        <f>SUM(Q8:S8)</f>
        <v>0</v>
      </c>
      <c r="U8" s="38">
        <v>0</v>
      </c>
      <c r="V8" s="69">
        <v>0</v>
      </c>
      <c r="W8" s="61"/>
      <c r="X8" s="61"/>
      <c r="Y8" s="61"/>
      <c r="Z8" s="61"/>
      <c r="AA8" s="61"/>
      <c r="AB8" s="59"/>
    </row>
    <row r="9" spans="1:28" s="4" customFormat="1" ht="15.75" customHeight="1">
      <c r="A9" s="33"/>
      <c r="B9" s="53" t="s">
        <v>147</v>
      </c>
      <c r="C9" s="5"/>
      <c r="D9" s="68">
        <f>+H9+L9+P9+T9</f>
        <v>28</v>
      </c>
      <c r="E9" s="70">
        <f>SUM(E10:E11)</f>
        <v>1</v>
      </c>
      <c r="F9" s="70">
        <f>SUM(F10:F11)</f>
        <v>5</v>
      </c>
      <c r="G9" s="70">
        <f>SUM(G10:G11)</f>
        <v>3</v>
      </c>
      <c r="H9" s="68">
        <f>SUM(H10:H11)</f>
        <v>9</v>
      </c>
      <c r="I9" s="70">
        <f>SUM(I10:I11)</f>
        <v>3</v>
      </c>
      <c r="J9" s="70">
        <f aca="true" t="shared" si="1" ref="J9:S9">SUM(J10:J11)</f>
        <v>3</v>
      </c>
      <c r="K9" s="70">
        <f t="shared" si="1"/>
        <v>2</v>
      </c>
      <c r="L9" s="68">
        <f>SUM(I9:K9)</f>
        <v>8</v>
      </c>
      <c r="M9" s="70">
        <f t="shared" si="1"/>
        <v>0</v>
      </c>
      <c r="N9" s="70">
        <f t="shared" si="1"/>
        <v>3</v>
      </c>
      <c r="O9" s="70">
        <f t="shared" si="1"/>
        <v>3</v>
      </c>
      <c r="P9" s="68">
        <f>SUM(M9:O9)</f>
        <v>6</v>
      </c>
      <c r="Q9" s="70">
        <f t="shared" si="1"/>
        <v>3</v>
      </c>
      <c r="R9" s="70">
        <f t="shared" si="1"/>
        <v>1</v>
      </c>
      <c r="S9" s="70">
        <f t="shared" si="1"/>
        <v>1</v>
      </c>
      <c r="T9" s="68">
        <f>SUM(Q9:S9)</f>
        <v>5</v>
      </c>
      <c r="U9" s="68">
        <f>SUM(U10:U11)</f>
        <v>5</v>
      </c>
      <c r="V9" s="69">
        <f>+U9/T9*100</f>
        <v>100</v>
      </c>
      <c r="W9" s="55"/>
      <c r="X9" s="55"/>
      <c r="Y9" s="55"/>
      <c r="Z9" s="55"/>
      <c r="AA9" s="55"/>
      <c r="AB9" s="55"/>
    </row>
    <row r="10" spans="1:28" ht="76.5">
      <c r="A10" s="27">
        <v>2</v>
      </c>
      <c r="B10" s="46" t="s">
        <v>17</v>
      </c>
      <c r="C10" s="38" t="s">
        <v>18</v>
      </c>
      <c r="D10" s="38">
        <f>+H10+L10+P10+T10</f>
        <v>17</v>
      </c>
      <c r="E10" s="38"/>
      <c r="F10" s="38">
        <v>4</v>
      </c>
      <c r="G10" s="38">
        <v>2</v>
      </c>
      <c r="H10" s="71">
        <f>SUM(E10:G10)</f>
        <v>6</v>
      </c>
      <c r="I10" s="38">
        <v>2</v>
      </c>
      <c r="J10" s="38">
        <v>2</v>
      </c>
      <c r="K10" s="38">
        <v>1</v>
      </c>
      <c r="L10" s="38">
        <f>SUM(I10:K10)</f>
        <v>5</v>
      </c>
      <c r="M10" s="38"/>
      <c r="N10" s="38">
        <v>2</v>
      </c>
      <c r="O10" s="38">
        <v>2</v>
      </c>
      <c r="P10" s="38">
        <f>SUM(M10:O10)</f>
        <v>4</v>
      </c>
      <c r="Q10" s="38">
        <v>2</v>
      </c>
      <c r="R10" s="38"/>
      <c r="S10" s="38"/>
      <c r="T10" s="38">
        <f>SUM(Q10:S10)</f>
        <v>2</v>
      </c>
      <c r="U10" s="38">
        <v>2</v>
      </c>
      <c r="V10" s="69">
        <f aca="true" t="shared" si="2" ref="V10:V44">+U10/T10*100</f>
        <v>100</v>
      </c>
      <c r="W10" s="102" t="s">
        <v>246</v>
      </c>
      <c r="X10" s="103" t="s">
        <v>247</v>
      </c>
      <c r="Y10" s="97" t="s">
        <v>248</v>
      </c>
      <c r="Z10" s="104" t="s">
        <v>249</v>
      </c>
      <c r="AA10" s="104" t="s">
        <v>249</v>
      </c>
      <c r="AB10" s="104" t="s">
        <v>249</v>
      </c>
    </row>
    <row r="11" spans="1:28" ht="127.5">
      <c r="A11" s="27">
        <v>3</v>
      </c>
      <c r="B11" s="46" t="s">
        <v>19</v>
      </c>
      <c r="C11" s="38" t="s">
        <v>18</v>
      </c>
      <c r="D11" s="38">
        <f>+H11+L11+P11+T11</f>
        <v>11</v>
      </c>
      <c r="E11" s="38">
        <v>1</v>
      </c>
      <c r="F11" s="38">
        <v>1</v>
      </c>
      <c r="G11" s="38">
        <v>1</v>
      </c>
      <c r="H11" s="71">
        <f>SUM(E11:G11)</f>
        <v>3</v>
      </c>
      <c r="I11" s="38">
        <v>1</v>
      </c>
      <c r="J11" s="38">
        <v>1</v>
      </c>
      <c r="K11" s="38">
        <v>1</v>
      </c>
      <c r="L11" s="38">
        <f aca="true" t="shared" si="3" ref="L11:L86">SUM(I11:K11)</f>
        <v>3</v>
      </c>
      <c r="M11" s="38"/>
      <c r="N11" s="38">
        <v>1</v>
      </c>
      <c r="O11" s="38">
        <v>1</v>
      </c>
      <c r="P11" s="38">
        <f aca="true" t="shared" si="4" ref="P11:P86">SUM(M11:O11)</f>
        <v>2</v>
      </c>
      <c r="Q11" s="38">
        <v>1</v>
      </c>
      <c r="R11" s="38">
        <v>1</v>
      </c>
      <c r="S11" s="38">
        <v>1</v>
      </c>
      <c r="T11" s="38">
        <f>SUM(Q11:S11)</f>
        <v>3</v>
      </c>
      <c r="U11" s="38">
        <v>3</v>
      </c>
      <c r="V11" s="69">
        <f t="shared" si="2"/>
        <v>100</v>
      </c>
      <c r="W11" s="105" t="s">
        <v>250</v>
      </c>
      <c r="X11" s="106" t="s">
        <v>251</v>
      </c>
      <c r="Y11" s="97" t="s">
        <v>252</v>
      </c>
      <c r="Z11" s="104" t="s">
        <v>249</v>
      </c>
      <c r="AA11" s="104" t="s">
        <v>462</v>
      </c>
      <c r="AB11" s="104" t="s">
        <v>462</v>
      </c>
    </row>
    <row r="12" spans="1:28" s="4" customFormat="1" ht="12.75">
      <c r="A12" s="32"/>
      <c r="B12" s="53" t="s">
        <v>20</v>
      </c>
      <c r="C12" s="68"/>
      <c r="D12" s="68">
        <f aca="true" t="shared" si="5" ref="D12:D87">+H12+L12+P12+T12</f>
        <v>152</v>
      </c>
      <c r="E12" s="68">
        <f aca="true" t="shared" si="6" ref="E12:L12">SUM(E13:E29)</f>
        <v>8</v>
      </c>
      <c r="F12" s="68">
        <f t="shared" si="6"/>
        <v>15</v>
      </c>
      <c r="G12" s="68">
        <f t="shared" si="6"/>
        <v>13</v>
      </c>
      <c r="H12" s="68">
        <f t="shared" si="6"/>
        <v>36</v>
      </c>
      <c r="I12" s="68">
        <f t="shared" si="6"/>
        <v>24</v>
      </c>
      <c r="J12" s="68">
        <f t="shared" si="6"/>
        <v>18</v>
      </c>
      <c r="K12" s="68">
        <f t="shared" si="6"/>
        <v>12</v>
      </c>
      <c r="L12" s="68">
        <f t="shared" si="6"/>
        <v>54</v>
      </c>
      <c r="M12" s="68">
        <f aca="true" t="shared" si="7" ref="M12:S12">SUM(M13:M29)</f>
        <v>3</v>
      </c>
      <c r="N12" s="68">
        <f t="shared" si="7"/>
        <v>7</v>
      </c>
      <c r="O12" s="68">
        <f t="shared" si="7"/>
        <v>16</v>
      </c>
      <c r="P12" s="68">
        <f t="shared" si="7"/>
        <v>26</v>
      </c>
      <c r="Q12" s="68">
        <f t="shared" si="7"/>
        <v>16</v>
      </c>
      <c r="R12" s="68">
        <f t="shared" si="7"/>
        <v>11</v>
      </c>
      <c r="S12" s="68">
        <f t="shared" si="7"/>
        <v>9</v>
      </c>
      <c r="T12" s="68">
        <f>SUM(T13:T29)</f>
        <v>36</v>
      </c>
      <c r="U12" s="68">
        <f>SUM(U13:U29)</f>
        <v>35</v>
      </c>
      <c r="V12" s="69">
        <f t="shared" si="2"/>
        <v>97.22222222222221</v>
      </c>
      <c r="W12" s="55"/>
      <c r="X12" s="55"/>
      <c r="Y12" s="55"/>
      <c r="Z12" s="55"/>
      <c r="AA12" s="55"/>
      <c r="AB12" s="55"/>
    </row>
    <row r="13" spans="1:28" ht="38.25">
      <c r="A13" s="27">
        <v>4</v>
      </c>
      <c r="B13" s="46" t="s">
        <v>21</v>
      </c>
      <c r="C13" s="38" t="s">
        <v>22</v>
      </c>
      <c r="D13" s="38">
        <f t="shared" si="5"/>
        <v>12</v>
      </c>
      <c r="E13" s="38">
        <v>1</v>
      </c>
      <c r="F13" s="38">
        <v>1</v>
      </c>
      <c r="G13" s="38">
        <v>1</v>
      </c>
      <c r="H13" s="38">
        <f>SUM(E13:G13)</f>
        <v>3</v>
      </c>
      <c r="I13" s="38">
        <v>1</v>
      </c>
      <c r="J13" s="38">
        <v>1</v>
      </c>
      <c r="K13" s="38">
        <v>1</v>
      </c>
      <c r="L13" s="38">
        <f t="shared" si="3"/>
        <v>3</v>
      </c>
      <c r="M13" s="38">
        <v>1</v>
      </c>
      <c r="N13" s="38">
        <v>1</v>
      </c>
      <c r="O13" s="38">
        <v>1</v>
      </c>
      <c r="P13" s="38">
        <f t="shared" si="4"/>
        <v>3</v>
      </c>
      <c r="Q13" s="38">
        <v>1</v>
      </c>
      <c r="R13" s="38">
        <v>1</v>
      </c>
      <c r="S13" s="38">
        <v>1</v>
      </c>
      <c r="T13" s="38">
        <f aca="true" t="shared" si="8" ref="T13:T29">SUM(Q13:S13)</f>
        <v>3</v>
      </c>
      <c r="U13" s="38">
        <v>3</v>
      </c>
      <c r="V13" s="69">
        <f t="shared" si="2"/>
        <v>100</v>
      </c>
      <c r="W13" s="125" t="s">
        <v>393</v>
      </c>
      <c r="X13" s="124" t="s">
        <v>378</v>
      </c>
      <c r="Y13" s="125" t="s">
        <v>394</v>
      </c>
      <c r="Z13" s="81"/>
      <c r="AA13" s="81"/>
      <c r="AB13" s="81"/>
    </row>
    <row r="14" spans="1:28" ht="25.5">
      <c r="A14" s="27">
        <v>5</v>
      </c>
      <c r="B14" s="46" t="s">
        <v>23</v>
      </c>
      <c r="C14" s="38" t="s">
        <v>24</v>
      </c>
      <c r="D14" s="38">
        <f t="shared" si="5"/>
        <v>2</v>
      </c>
      <c r="E14" s="38"/>
      <c r="F14" s="38"/>
      <c r="G14" s="38"/>
      <c r="H14" s="38">
        <f aca="true" t="shared" si="9" ref="H14:H88">SUM(E14:G14)</f>
        <v>0</v>
      </c>
      <c r="I14" s="38"/>
      <c r="J14" s="38">
        <v>1</v>
      </c>
      <c r="K14" s="38"/>
      <c r="L14" s="38">
        <f t="shared" si="3"/>
        <v>1</v>
      </c>
      <c r="M14" s="38"/>
      <c r="N14" s="38"/>
      <c r="O14" s="38"/>
      <c r="P14" s="38">
        <f t="shared" si="4"/>
        <v>0</v>
      </c>
      <c r="Q14" s="38"/>
      <c r="R14" s="38">
        <v>1</v>
      </c>
      <c r="S14" s="38"/>
      <c r="T14" s="38">
        <f t="shared" si="8"/>
        <v>1</v>
      </c>
      <c r="U14" s="38">
        <v>1</v>
      </c>
      <c r="V14" s="69">
        <f t="shared" si="2"/>
        <v>100</v>
      </c>
      <c r="W14" s="124" t="s">
        <v>395</v>
      </c>
      <c r="X14" s="124" t="s">
        <v>396</v>
      </c>
      <c r="Y14" s="125" t="s">
        <v>397</v>
      </c>
      <c r="Z14" s="81"/>
      <c r="AA14" s="81"/>
      <c r="AB14" s="40"/>
    </row>
    <row r="15" spans="1:28" ht="25.5">
      <c r="A15" s="27">
        <v>6</v>
      </c>
      <c r="B15" s="46" t="s">
        <v>25</v>
      </c>
      <c r="C15" s="38" t="s">
        <v>26</v>
      </c>
      <c r="D15" s="38">
        <f t="shared" si="5"/>
        <v>6</v>
      </c>
      <c r="E15" s="38"/>
      <c r="F15" s="38">
        <v>2</v>
      </c>
      <c r="G15" s="38">
        <v>1</v>
      </c>
      <c r="H15" s="38">
        <f t="shared" si="9"/>
        <v>3</v>
      </c>
      <c r="I15" s="38">
        <v>1</v>
      </c>
      <c r="J15" s="38"/>
      <c r="K15" s="38"/>
      <c r="L15" s="38">
        <f t="shared" si="3"/>
        <v>1</v>
      </c>
      <c r="M15" s="38"/>
      <c r="N15" s="38"/>
      <c r="O15" s="38">
        <v>1</v>
      </c>
      <c r="P15" s="38">
        <f t="shared" si="4"/>
        <v>1</v>
      </c>
      <c r="Q15" s="38">
        <v>1</v>
      </c>
      <c r="R15" s="38"/>
      <c r="S15" s="38"/>
      <c r="T15" s="38">
        <f t="shared" si="8"/>
        <v>1</v>
      </c>
      <c r="U15" s="38">
        <v>1</v>
      </c>
      <c r="V15" s="69">
        <f t="shared" si="2"/>
        <v>100</v>
      </c>
      <c r="W15" s="125" t="s">
        <v>398</v>
      </c>
      <c r="X15" s="126" t="s">
        <v>399</v>
      </c>
      <c r="Y15" s="124"/>
      <c r="Z15" s="81"/>
      <c r="AA15" s="81"/>
      <c r="AB15" s="81"/>
    </row>
    <row r="16" spans="1:28" ht="25.5">
      <c r="A16" s="27">
        <v>7</v>
      </c>
      <c r="B16" s="46" t="s">
        <v>27</v>
      </c>
      <c r="C16" s="38" t="s">
        <v>28</v>
      </c>
      <c r="D16" s="38">
        <f t="shared" si="5"/>
        <v>8</v>
      </c>
      <c r="E16" s="38"/>
      <c r="F16" s="38"/>
      <c r="G16" s="38"/>
      <c r="H16" s="38">
        <f t="shared" si="9"/>
        <v>0</v>
      </c>
      <c r="I16" s="38">
        <v>4</v>
      </c>
      <c r="J16" s="38">
        <v>4</v>
      </c>
      <c r="K16" s="38"/>
      <c r="L16" s="38">
        <f t="shared" si="3"/>
        <v>8</v>
      </c>
      <c r="M16" s="38"/>
      <c r="N16" s="38"/>
      <c r="O16" s="38"/>
      <c r="P16" s="38">
        <f t="shared" si="4"/>
        <v>0</v>
      </c>
      <c r="Q16" s="38"/>
      <c r="R16" s="38"/>
      <c r="S16" s="38"/>
      <c r="T16" s="38">
        <f t="shared" si="8"/>
        <v>0</v>
      </c>
      <c r="U16" s="38">
        <v>0</v>
      </c>
      <c r="V16" s="69">
        <v>0</v>
      </c>
      <c r="W16" s="125"/>
      <c r="X16" s="126"/>
      <c r="Y16" s="124"/>
      <c r="Z16" s="81"/>
      <c r="AA16" s="81"/>
      <c r="AB16" s="81"/>
    </row>
    <row r="17" spans="1:28" ht="12.75">
      <c r="A17" s="27">
        <v>8</v>
      </c>
      <c r="B17" s="46" t="s">
        <v>29</v>
      </c>
      <c r="C17" s="38" t="s">
        <v>18</v>
      </c>
      <c r="D17" s="38">
        <f t="shared" si="5"/>
        <v>2</v>
      </c>
      <c r="E17" s="38">
        <v>1</v>
      </c>
      <c r="F17" s="38"/>
      <c r="G17" s="38"/>
      <c r="H17" s="38">
        <f t="shared" si="9"/>
        <v>1</v>
      </c>
      <c r="I17" s="38"/>
      <c r="J17" s="38"/>
      <c r="K17" s="38"/>
      <c r="L17" s="38">
        <f t="shared" si="3"/>
        <v>0</v>
      </c>
      <c r="M17" s="38"/>
      <c r="N17" s="38">
        <v>1</v>
      </c>
      <c r="O17" s="38"/>
      <c r="P17" s="38">
        <f t="shared" si="4"/>
        <v>1</v>
      </c>
      <c r="Q17" s="38"/>
      <c r="R17" s="38"/>
      <c r="S17" s="38"/>
      <c r="T17" s="38">
        <f t="shared" si="8"/>
        <v>0</v>
      </c>
      <c r="U17" s="38">
        <v>0</v>
      </c>
      <c r="V17" s="69">
        <v>0</v>
      </c>
      <c r="W17" s="127"/>
      <c r="X17" s="126"/>
      <c r="Y17" s="124"/>
      <c r="Z17" s="81"/>
      <c r="AA17" s="81"/>
      <c r="AB17" s="81"/>
    </row>
    <row r="18" spans="1:28" ht="37.5" customHeight="1">
      <c r="A18" s="27">
        <v>9</v>
      </c>
      <c r="B18" s="46" t="s">
        <v>30</v>
      </c>
      <c r="C18" s="38" t="s">
        <v>31</v>
      </c>
      <c r="D18" s="38">
        <f t="shared" si="5"/>
        <v>8</v>
      </c>
      <c r="E18" s="38"/>
      <c r="F18" s="38">
        <v>1</v>
      </c>
      <c r="G18" s="38">
        <v>1</v>
      </c>
      <c r="H18" s="38">
        <f t="shared" si="9"/>
        <v>2</v>
      </c>
      <c r="I18" s="38">
        <v>1</v>
      </c>
      <c r="J18" s="38">
        <v>1</v>
      </c>
      <c r="K18" s="38">
        <v>1</v>
      </c>
      <c r="L18" s="38">
        <f t="shared" si="3"/>
        <v>3</v>
      </c>
      <c r="M18" s="38"/>
      <c r="N18" s="38"/>
      <c r="O18" s="38">
        <v>1</v>
      </c>
      <c r="P18" s="38">
        <f t="shared" si="4"/>
        <v>1</v>
      </c>
      <c r="Q18" s="38">
        <v>1</v>
      </c>
      <c r="R18" s="38">
        <v>1</v>
      </c>
      <c r="S18" s="38"/>
      <c r="T18" s="38">
        <f t="shared" si="8"/>
        <v>2</v>
      </c>
      <c r="U18" s="38">
        <v>3</v>
      </c>
      <c r="V18" s="69">
        <f t="shared" si="2"/>
        <v>150</v>
      </c>
      <c r="W18" s="127" t="s">
        <v>400</v>
      </c>
      <c r="X18" s="126" t="s">
        <v>379</v>
      </c>
      <c r="Y18" s="125" t="s">
        <v>401</v>
      </c>
      <c r="Z18" s="81"/>
      <c r="AA18" s="81"/>
      <c r="AB18" s="143" t="s">
        <v>490</v>
      </c>
    </row>
    <row r="19" spans="1:28" ht="25.5">
      <c r="A19" s="27">
        <v>10</v>
      </c>
      <c r="B19" s="46" t="s">
        <v>32</v>
      </c>
      <c r="C19" s="38" t="s">
        <v>33</v>
      </c>
      <c r="D19" s="38">
        <f t="shared" si="5"/>
        <v>7</v>
      </c>
      <c r="E19" s="38">
        <v>1</v>
      </c>
      <c r="F19" s="38">
        <v>1</v>
      </c>
      <c r="G19" s="38"/>
      <c r="H19" s="38">
        <f t="shared" si="9"/>
        <v>2</v>
      </c>
      <c r="I19" s="38">
        <v>1</v>
      </c>
      <c r="J19" s="38">
        <v>1</v>
      </c>
      <c r="K19" s="38"/>
      <c r="L19" s="38">
        <f t="shared" si="3"/>
        <v>2</v>
      </c>
      <c r="M19" s="38"/>
      <c r="N19" s="38">
        <v>1</v>
      </c>
      <c r="O19" s="38">
        <v>1</v>
      </c>
      <c r="P19" s="38">
        <f t="shared" si="4"/>
        <v>2</v>
      </c>
      <c r="Q19" s="38">
        <v>1</v>
      </c>
      <c r="R19" s="38"/>
      <c r="S19" s="38"/>
      <c r="T19" s="38">
        <f t="shared" si="8"/>
        <v>1</v>
      </c>
      <c r="U19" s="38">
        <v>1</v>
      </c>
      <c r="V19" s="69">
        <f t="shared" si="2"/>
        <v>100</v>
      </c>
      <c r="W19" s="127" t="s">
        <v>402</v>
      </c>
      <c r="X19" s="126" t="s">
        <v>403</v>
      </c>
      <c r="Y19" s="125" t="s">
        <v>404</v>
      </c>
      <c r="Z19" s="81"/>
      <c r="AA19" s="40"/>
      <c r="AB19" s="81"/>
    </row>
    <row r="20" spans="1:28" ht="51">
      <c r="A20" s="27">
        <v>11</v>
      </c>
      <c r="B20" s="46" t="s">
        <v>34</v>
      </c>
      <c r="C20" s="38" t="s">
        <v>35</v>
      </c>
      <c r="D20" s="38">
        <f t="shared" si="5"/>
        <v>8</v>
      </c>
      <c r="E20" s="38"/>
      <c r="F20" s="38">
        <v>1</v>
      </c>
      <c r="G20" s="38">
        <v>1</v>
      </c>
      <c r="H20" s="38">
        <f t="shared" si="9"/>
        <v>2</v>
      </c>
      <c r="I20" s="38">
        <v>1</v>
      </c>
      <c r="J20" s="38">
        <v>1</v>
      </c>
      <c r="K20" s="38">
        <v>1</v>
      </c>
      <c r="L20" s="38">
        <f t="shared" si="3"/>
        <v>3</v>
      </c>
      <c r="M20" s="38"/>
      <c r="N20" s="38"/>
      <c r="O20" s="38">
        <v>1</v>
      </c>
      <c r="P20" s="38">
        <f t="shared" si="4"/>
        <v>1</v>
      </c>
      <c r="Q20" s="38">
        <v>1</v>
      </c>
      <c r="R20" s="38">
        <v>1</v>
      </c>
      <c r="S20" s="38"/>
      <c r="T20" s="38">
        <f t="shared" si="8"/>
        <v>2</v>
      </c>
      <c r="U20" s="38">
        <v>2</v>
      </c>
      <c r="V20" s="69">
        <f t="shared" si="2"/>
        <v>100</v>
      </c>
      <c r="W20" s="127" t="s">
        <v>405</v>
      </c>
      <c r="X20" s="125" t="s">
        <v>403</v>
      </c>
      <c r="Y20" s="125" t="s">
        <v>406</v>
      </c>
      <c r="Z20" s="81"/>
      <c r="AA20" s="81"/>
      <c r="AB20" s="81"/>
    </row>
    <row r="21" spans="1:28" ht="25.5">
      <c r="A21" s="27">
        <v>12</v>
      </c>
      <c r="B21" s="46" t="s">
        <v>36</v>
      </c>
      <c r="C21" s="38" t="s">
        <v>22</v>
      </c>
      <c r="D21" s="38">
        <f t="shared" si="5"/>
        <v>13</v>
      </c>
      <c r="E21" s="38">
        <v>1</v>
      </c>
      <c r="F21" s="38">
        <v>2</v>
      </c>
      <c r="G21" s="38">
        <v>2</v>
      </c>
      <c r="H21" s="38">
        <f t="shared" si="9"/>
        <v>5</v>
      </c>
      <c r="I21" s="38">
        <v>1</v>
      </c>
      <c r="J21" s="38">
        <v>1</v>
      </c>
      <c r="K21" s="38">
        <v>1</v>
      </c>
      <c r="L21" s="38">
        <f t="shared" si="3"/>
        <v>3</v>
      </c>
      <c r="M21" s="38"/>
      <c r="N21" s="38">
        <v>1</v>
      </c>
      <c r="O21" s="38">
        <v>1</v>
      </c>
      <c r="P21" s="38">
        <f t="shared" si="4"/>
        <v>2</v>
      </c>
      <c r="Q21" s="38">
        <v>1</v>
      </c>
      <c r="R21" s="38">
        <v>1</v>
      </c>
      <c r="S21" s="38">
        <v>1</v>
      </c>
      <c r="T21" s="38">
        <f t="shared" si="8"/>
        <v>3</v>
      </c>
      <c r="U21" s="38">
        <v>3</v>
      </c>
      <c r="V21" s="69">
        <f t="shared" si="2"/>
        <v>100</v>
      </c>
      <c r="W21" s="127" t="s">
        <v>370</v>
      </c>
      <c r="X21" s="126" t="s">
        <v>380</v>
      </c>
      <c r="Y21" s="124" t="s">
        <v>371</v>
      </c>
      <c r="Z21" s="81"/>
      <c r="AA21" s="81"/>
      <c r="AB21" s="140" t="s">
        <v>459</v>
      </c>
    </row>
    <row r="22" spans="1:28" ht="51">
      <c r="A22" s="27">
        <v>13</v>
      </c>
      <c r="B22" s="46" t="s">
        <v>37</v>
      </c>
      <c r="C22" s="38" t="s">
        <v>24</v>
      </c>
      <c r="D22" s="38">
        <f t="shared" si="5"/>
        <v>24</v>
      </c>
      <c r="E22" s="38"/>
      <c r="F22" s="38"/>
      <c r="G22" s="38">
        <v>3</v>
      </c>
      <c r="H22" s="38">
        <f t="shared" si="9"/>
        <v>3</v>
      </c>
      <c r="I22" s="38">
        <v>8</v>
      </c>
      <c r="J22" s="38">
        <v>4</v>
      </c>
      <c r="K22" s="38">
        <v>2</v>
      </c>
      <c r="L22" s="38">
        <f t="shared" si="3"/>
        <v>14</v>
      </c>
      <c r="M22" s="38"/>
      <c r="N22" s="38">
        <v>0</v>
      </c>
      <c r="O22" s="38">
        <v>0</v>
      </c>
      <c r="P22" s="38">
        <f t="shared" si="4"/>
        <v>0</v>
      </c>
      <c r="Q22" s="38">
        <v>3</v>
      </c>
      <c r="R22" s="38">
        <v>2</v>
      </c>
      <c r="S22" s="38">
        <v>2</v>
      </c>
      <c r="T22" s="38">
        <f t="shared" si="8"/>
        <v>7</v>
      </c>
      <c r="U22" s="38">
        <v>7</v>
      </c>
      <c r="V22" s="69">
        <f t="shared" si="2"/>
        <v>100</v>
      </c>
      <c r="W22" s="127" t="s">
        <v>407</v>
      </c>
      <c r="X22" s="126" t="s">
        <v>403</v>
      </c>
      <c r="Y22" s="125" t="s">
        <v>408</v>
      </c>
      <c r="Z22" s="81"/>
      <c r="AA22" s="81"/>
      <c r="AB22" s="140" t="s">
        <v>461</v>
      </c>
    </row>
    <row r="23" spans="1:28" ht="38.25">
      <c r="A23" s="27">
        <v>14</v>
      </c>
      <c r="B23" s="54" t="s">
        <v>38</v>
      </c>
      <c r="C23" s="38" t="s">
        <v>24</v>
      </c>
      <c r="D23" s="38">
        <f t="shared" si="5"/>
        <v>11</v>
      </c>
      <c r="E23" s="38"/>
      <c r="F23" s="38">
        <v>3</v>
      </c>
      <c r="G23" s="38"/>
      <c r="H23" s="38">
        <f t="shared" si="9"/>
        <v>3</v>
      </c>
      <c r="I23" s="38"/>
      <c r="J23" s="38"/>
      <c r="K23" s="38">
        <v>1</v>
      </c>
      <c r="L23" s="38">
        <f t="shared" si="3"/>
        <v>1</v>
      </c>
      <c r="M23" s="38"/>
      <c r="N23" s="38"/>
      <c r="O23" s="38">
        <v>4</v>
      </c>
      <c r="P23" s="38">
        <f t="shared" si="4"/>
        <v>4</v>
      </c>
      <c r="Q23" s="38">
        <v>2</v>
      </c>
      <c r="R23" s="38">
        <v>1</v>
      </c>
      <c r="S23" s="38"/>
      <c r="T23" s="38">
        <f t="shared" si="8"/>
        <v>3</v>
      </c>
      <c r="U23" s="38">
        <v>3</v>
      </c>
      <c r="V23" s="69">
        <f t="shared" si="2"/>
        <v>100</v>
      </c>
      <c r="W23" s="127" t="s">
        <v>381</v>
      </c>
      <c r="X23" s="126" t="s">
        <v>362</v>
      </c>
      <c r="Y23" s="125" t="s">
        <v>372</v>
      </c>
      <c r="Z23" s="81"/>
      <c r="AA23" s="81"/>
      <c r="AB23" s="140" t="s">
        <v>460</v>
      </c>
    </row>
    <row r="24" spans="1:28" ht="38.25">
      <c r="A24" s="27">
        <v>15</v>
      </c>
      <c r="B24" s="46" t="s">
        <v>39</v>
      </c>
      <c r="C24" s="38" t="s">
        <v>31</v>
      </c>
      <c r="D24" s="38">
        <f t="shared" si="5"/>
        <v>10</v>
      </c>
      <c r="E24" s="38">
        <v>1</v>
      </c>
      <c r="F24" s="38">
        <v>1</v>
      </c>
      <c r="G24" s="38"/>
      <c r="H24" s="38">
        <f t="shared" si="9"/>
        <v>2</v>
      </c>
      <c r="I24" s="38"/>
      <c r="J24" s="38">
        <v>1</v>
      </c>
      <c r="K24" s="38"/>
      <c r="L24" s="38">
        <f t="shared" si="3"/>
        <v>1</v>
      </c>
      <c r="M24" s="38"/>
      <c r="N24" s="38"/>
      <c r="O24" s="38">
        <v>3</v>
      </c>
      <c r="P24" s="38">
        <f t="shared" si="4"/>
        <v>3</v>
      </c>
      <c r="Q24" s="38">
        <v>2</v>
      </c>
      <c r="R24" s="38">
        <v>1</v>
      </c>
      <c r="S24" s="38">
        <v>1</v>
      </c>
      <c r="T24" s="38">
        <f t="shared" si="8"/>
        <v>4</v>
      </c>
      <c r="U24" s="38">
        <v>2</v>
      </c>
      <c r="V24" s="69">
        <f t="shared" si="2"/>
        <v>50</v>
      </c>
      <c r="W24" s="127" t="s">
        <v>409</v>
      </c>
      <c r="X24" s="126" t="s">
        <v>362</v>
      </c>
      <c r="Y24" s="125" t="s">
        <v>410</v>
      </c>
      <c r="Z24" s="81"/>
      <c r="AA24" s="40"/>
      <c r="AB24" s="141" t="s">
        <v>411</v>
      </c>
    </row>
    <row r="25" spans="1:28" ht="38.25">
      <c r="A25" s="27">
        <v>16</v>
      </c>
      <c r="B25" s="46" t="s">
        <v>40</v>
      </c>
      <c r="C25" s="38" t="s">
        <v>41</v>
      </c>
      <c r="D25" s="38">
        <f t="shared" si="5"/>
        <v>8</v>
      </c>
      <c r="E25" s="38">
        <v>1</v>
      </c>
      <c r="F25" s="38">
        <v>1</v>
      </c>
      <c r="G25" s="38"/>
      <c r="H25" s="38">
        <f t="shared" si="9"/>
        <v>2</v>
      </c>
      <c r="I25" s="38">
        <v>3</v>
      </c>
      <c r="J25" s="38"/>
      <c r="K25" s="38">
        <v>1</v>
      </c>
      <c r="L25" s="38">
        <f t="shared" si="3"/>
        <v>4</v>
      </c>
      <c r="M25" s="38"/>
      <c r="N25" s="38">
        <v>1</v>
      </c>
      <c r="O25" s="38"/>
      <c r="P25" s="38">
        <f t="shared" si="4"/>
        <v>1</v>
      </c>
      <c r="Q25" s="38"/>
      <c r="R25" s="38"/>
      <c r="S25" s="38">
        <v>1</v>
      </c>
      <c r="T25" s="38">
        <f t="shared" si="8"/>
        <v>1</v>
      </c>
      <c r="U25" s="38">
        <v>1</v>
      </c>
      <c r="V25" s="69">
        <f t="shared" si="2"/>
        <v>100</v>
      </c>
      <c r="W25" s="124" t="s">
        <v>412</v>
      </c>
      <c r="X25" s="126" t="s">
        <v>373</v>
      </c>
      <c r="Y25" s="124" t="s">
        <v>374</v>
      </c>
      <c r="Z25" s="81"/>
      <c r="AA25" s="81"/>
      <c r="AB25" s="81"/>
    </row>
    <row r="26" spans="1:28" ht="25.5">
      <c r="A26" s="27">
        <v>17</v>
      </c>
      <c r="B26" s="46" t="s">
        <v>42</v>
      </c>
      <c r="C26" s="38" t="s">
        <v>43</v>
      </c>
      <c r="D26" s="38">
        <f t="shared" si="5"/>
        <v>16</v>
      </c>
      <c r="E26" s="38">
        <v>1</v>
      </c>
      <c r="F26" s="38">
        <v>1</v>
      </c>
      <c r="G26" s="38">
        <v>2</v>
      </c>
      <c r="H26" s="38">
        <f t="shared" si="9"/>
        <v>4</v>
      </c>
      <c r="I26" s="38">
        <v>2</v>
      </c>
      <c r="J26" s="38">
        <v>2</v>
      </c>
      <c r="K26" s="38">
        <v>1</v>
      </c>
      <c r="L26" s="38">
        <f t="shared" si="3"/>
        <v>5</v>
      </c>
      <c r="M26" s="38">
        <v>1</v>
      </c>
      <c r="N26" s="38">
        <v>1</v>
      </c>
      <c r="O26" s="38">
        <v>1</v>
      </c>
      <c r="P26" s="38">
        <f t="shared" si="4"/>
        <v>3</v>
      </c>
      <c r="Q26" s="38">
        <v>2</v>
      </c>
      <c r="R26" s="38">
        <v>1</v>
      </c>
      <c r="S26" s="38">
        <v>1</v>
      </c>
      <c r="T26" s="38">
        <f t="shared" si="8"/>
        <v>4</v>
      </c>
      <c r="U26" s="38">
        <v>4</v>
      </c>
      <c r="V26" s="69">
        <f t="shared" si="2"/>
        <v>100</v>
      </c>
      <c r="W26" s="128" t="s">
        <v>413</v>
      </c>
      <c r="X26" s="130" t="s">
        <v>375</v>
      </c>
      <c r="Y26" s="129" t="s">
        <v>376</v>
      </c>
      <c r="Z26" s="81"/>
      <c r="AA26" s="81"/>
      <c r="AB26" s="81"/>
    </row>
    <row r="27" spans="1:28" ht="12.75">
      <c r="A27" s="27">
        <v>18</v>
      </c>
      <c r="B27" s="46" t="s">
        <v>44</v>
      </c>
      <c r="C27" s="38" t="s">
        <v>22</v>
      </c>
      <c r="D27" s="38">
        <f t="shared" si="5"/>
        <v>12</v>
      </c>
      <c r="E27" s="38">
        <v>1</v>
      </c>
      <c r="F27" s="38">
        <v>1</v>
      </c>
      <c r="G27" s="38">
        <v>1</v>
      </c>
      <c r="H27" s="38">
        <f t="shared" si="9"/>
        <v>3</v>
      </c>
      <c r="I27" s="38">
        <v>1</v>
      </c>
      <c r="J27" s="38">
        <v>1</v>
      </c>
      <c r="K27" s="38">
        <v>1</v>
      </c>
      <c r="L27" s="38">
        <f t="shared" si="3"/>
        <v>3</v>
      </c>
      <c r="M27" s="38">
        <v>1</v>
      </c>
      <c r="N27" s="38">
        <v>1</v>
      </c>
      <c r="O27" s="38">
        <v>1</v>
      </c>
      <c r="P27" s="38">
        <f t="shared" si="4"/>
        <v>3</v>
      </c>
      <c r="Q27" s="38">
        <v>1</v>
      </c>
      <c r="R27" s="38">
        <v>1</v>
      </c>
      <c r="S27" s="38">
        <v>1</v>
      </c>
      <c r="T27" s="38">
        <f t="shared" si="8"/>
        <v>3</v>
      </c>
      <c r="U27" s="38">
        <v>3</v>
      </c>
      <c r="V27" s="69">
        <f t="shared" si="2"/>
        <v>100</v>
      </c>
      <c r="W27" s="126" t="s">
        <v>414</v>
      </c>
      <c r="X27" s="130" t="s">
        <v>22</v>
      </c>
      <c r="Y27" s="129" t="s">
        <v>377</v>
      </c>
      <c r="Z27" s="81"/>
      <c r="AA27" s="81"/>
      <c r="AB27" s="81"/>
    </row>
    <row r="28" spans="1:28" ht="51">
      <c r="A28" s="27">
        <v>19</v>
      </c>
      <c r="B28" s="46" t="s">
        <v>45</v>
      </c>
      <c r="C28" s="38" t="s">
        <v>43</v>
      </c>
      <c r="D28" s="38">
        <f t="shared" si="5"/>
        <v>4</v>
      </c>
      <c r="E28" s="38"/>
      <c r="F28" s="38"/>
      <c r="G28" s="38">
        <v>1</v>
      </c>
      <c r="H28" s="38">
        <f t="shared" si="9"/>
        <v>1</v>
      </c>
      <c r="I28" s="38"/>
      <c r="J28" s="38"/>
      <c r="K28" s="38">
        <v>1</v>
      </c>
      <c r="L28" s="38">
        <f t="shared" si="3"/>
        <v>1</v>
      </c>
      <c r="M28" s="38"/>
      <c r="N28" s="38"/>
      <c r="O28" s="38">
        <v>1</v>
      </c>
      <c r="P28" s="38">
        <f t="shared" si="4"/>
        <v>1</v>
      </c>
      <c r="Q28" s="38"/>
      <c r="R28" s="38"/>
      <c r="S28" s="38">
        <v>1</v>
      </c>
      <c r="T28" s="38">
        <f t="shared" si="8"/>
        <v>1</v>
      </c>
      <c r="U28" s="87">
        <v>1</v>
      </c>
      <c r="V28" s="69">
        <f t="shared" si="2"/>
        <v>100</v>
      </c>
      <c r="W28" s="127" t="s">
        <v>382</v>
      </c>
      <c r="X28" s="131" t="s">
        <v>383</v>
      </c>
      <c r="Y28" s="129" t="s">
        <v>384</v>
      </c>
      <c r="Z28" s="81"/>
      <c r="AA28" s="81"/>
      <c r="AB28" s="81"/>
    </row>
    <row r="29" spans="1:28" ht="12.75">
      <c r="A29" s="27">
        <v>20</v>
      </c>
      <c r="B29" s="46" t="s">
        <v>46</v>
      </c>
      <c r="C29" s="38" t="s">
        <v>47</v>
      </c>
      <c r="D29" s="38">
        <f t="shared" si="5"/>
        <v>1</v>
      </c>
      <c r="E29" s="38"/>
      <c r="F29" s="38"/>
      <c r="G29" s="38"/>
      <c r="H29" s="38">
        <f t="shared" si="9"/>
        <v>0</v>
      </c>
      <c r="I29" s="38"/>
      <c r="J29" s="38"/>
      <c r="K29" s="38">
        <v>1</v>
      </c>
      <c r="L29" s="38">
        <f t="shared" si="3"/>
        <v>1</v>
      </c>
      <c r="M29" s="38"/>
      <c r="N29" s="38"/>
      <c r="O29" s="38"/>
      <c r="P29" s="38">
        <f t="shared" si="4"/>
        <v>0</v>
      </c>
      <c r="Q29" s="38"/>
      <c r="R29" s="38"/>
      <c r="S29" s="38"/>
      <c r="T29" s="38">
        <f t="shared" si="8"/>
        <v>0</v>
      </c>
      <c r="U29" s="87">
        <v>0</v>
      </c>
      <c r="V29" s="69">
        <v>0</v>
      </c>
      <c r="W29" s="124"/>
      <c r="X29" s="124"/>
      <c r="Y29" s="124"/>
      <c r="Z29" s="81"/>
      <c r="AA29" s="81"/>
      <c r="AB29" s="81"/>
    </row>
    <row r="30" spans="1:28" s="4" customFormat="1" ht="12.75">
      <c r="A30" s="32"/>
      <c r="B30" s="53" t="s">
        <v>48</v>
      </c>
      <c r="C30" s="68"/>
      <c r="D30" s="68">
        <f t="shared" si="5"/>
        <v>83</v>
      </c>
      <c r="E30" s="68">
        <f aca="true" t="shared" si="10" ref="E30:K30">SUM(E31:E42)</f>
        <v>6</v>
      </c>
      <c r="F30" s="68">
        <f t="shared" si="10"/>
        <v>6</v>
      </c>
      <c r="G30" s="68">
        <f t="shared" si="10"/>
        <v>7</v>
      </c>
      <c r="H30" s="68">
        <f t="shared" si="10"/>
        <v>19</v>
      </c>
      <c r="I30" s="68">
        <f t="shared" si="10"/>
        <v>10</v>
      </c>
      <c r="J30" s="68">
        <f t="shared" si="10"/>
        <v>8</v>
      </c>
      <c r="K30" s="68">
        <f t="shared" si="10"/>
        <v>6</v>
      </c>
      <c r="L30" s="68">
        <f>SUM(L31:L42)</f>
        <v>24</v>
      </c>
      <c r="M30" s="68">
        <f aca="true" t="shared" si="11" ref="M30:S30">SUM(M31:M42)</f>
        <v>4</v>
      </c>
      <c r="N30" s="68">
        <f t="shared" si="11"/>
        <v>8</v>
      </c>
      <c r="O30" s="68">
        <f t="shared" si="11"/>
        <v>8</v>
      </c>
      <c r="P30" s="68">
        <f t="shared" si="11"/>
        <v>20</v>
      </c>
      <c r="Q30" s="68">
        <f t="shared" si="11"/>
        <v>5</v>
      </c>
      <c r="R30" s="68">
        <f t="shared" si="11"/>
        <v>10</v>
      </c>
      <c r="S30" s="68">
        <f t="shared" si="11"/>
        <v>5</v>
      </c>
      <c r="T30" s="68">
        <f>SUM(T31:T42)</f>
        <v>20</v>
      </c>
      <c r="U30" s="68">
        <f>SUM(U31:U42)</f>
        <v>21</v>
      </c>
      <c r="V30" s="69">
        <f t="shared" si="2"/>
        <v>105</v>
      </c>
      <c r="W30" s="55"/>
      <c r="X30" s="55"/>
      <c r="Y30" s="55"/>
      <c r="Z30" s="55"/>
      <c r="AA30" s="55"/>
      <c r="AB30" s="55"/>
    </row>
    <row r="31" spans="1:28" ht="25.5">
      <c r="A31" s="204">
        <v>21</v>
      </c>
      <c r="B31" s="46" t="s">
        <v>49</v>
      </c>
      <c r="C31" s="38" t="s">
        <v>18</v>
      </c>
      <c r="D31" s="38">
        <f t="shared" si="5"/>
        <v>12</v>
      </c>
      <c r="E31" s="38">
        <v>1</v>
      </c>
      <c r="F31" s="38">
        <v>1</v>
      </c>
      <c r="G31" s="38">
        <v>1</v>
      </c>
      <c r="H31" s="38">
        <f t="shared" si="9"/>
        <v>3</v>
      </c>
      <c r="I31" s="38">
        <v>1</v>
      </c>
      <c r="J31" s="38">
        <v>1</v>
      </c>
      <c r="K31" s="38">
        <v>1</v>
      </c>
      <c r="L31" s="38">
        <f t="shared" si="3"/>
        <v>3</v>
      </c>
      <c r="M31" s="38">
        <v>1</v>
      </c>
      <c r="N31" s="38">
        <v>1</v>
      </c>
      <c r="O31" s="38">
        <v>1</v>
      </c>
      <c r="P31" s="38">
        <f t="shared" si="4"/>
        <v>3</v>
      </c>
      <c r="Q31" s="38">
        <v>1</v>
      </c>
      <c r="R31" s="38">
        <v>1</v>
      </c>
      <c r="S31" s="38">
        <v>1</v>
      </c>
      <c r="T31" s="38">
        <f aca="true" t="shared" si="12" ref="T31:T42">SUM(Q31:S31)</f>
        <v>3</v>
      </c>
      <c r="U31" s="38">
        <v>3</v>
      </c>
      <c r="V31" s="69">
        <f>+U31/T31*100</f>
        <v>100</v>
      </c>
      <c r="W31" s="81" t="s">
        <v>227</v>
      </c>
      <c r="X31" s="81" t="s">
        <v>228</v>
      </c>
      <c r="Y31" s="84" t="s">
        <v>229</v>
      </c>
      <c r="Z31" s="84" t="s">
        <v>230</v>
      </c>
      <c r="AA31" s="81"/>
      <c r="AB31" s="140" t="s">
        <v>463</v>
      </c>
    </row>
    <row r="32" spans="1:28" ht="38.25">
      <c r="A32" s="205"/>
      <c r="B32" s="46" t="s">
        <v>50</v>
      </c>
      <c r="C32" s="38" t="s">
        <v>51</v>
      </c>
      <c r="D32" s="38">
        <f t="shared" si="5"/>
        <v>20</v>
      </c>
      <c r="E32" s="38">
        <v>2</v>
      </c>
      <c r="F32" s="38">
        <v>2</v>
      </c>
      <c r="G32" s="38">
        <v>1</v>
      </c>
      <c r="H32" s="38">
        <f t="shared" si="9"/>
        <v>5</v>
      </c>
      <c r="I32" s="38">
        <v>2</v>
      </c>
      <c r="J32" s="38">
        <v>2</v>
      </c>
      <c r="K32" s="38">
        <v>2</v>
      </c>
      <c r="L32" s="38">
        <f t="shared" si="3"/>
        <v>6</v>
      </c>
      <c r="M32" s="38">
        <v>0</v>
      </c>
      <c r="N32" s="38">
        <v>2</v>
      </c>
      <c r="O32" s="38">
        <v>2</v>
      </c>
      <c r="P32" s="38">
        <f t="shared" si="4"/>
        <v>4</v>
      </c>
      <c r="Q32" s="38">
        <v>2</v>
      </c>
      <c r="R32" s="38">
        <v>2</v>
      </c>
      <c r="S32" s="38">
        <v>1</v>
      </c>
      <c r="T32" s="38">
        <f t="shared" si="12"/>
        <v>5</v>
      </c>
      <c r="U32" s="38">
        <v>5</v>
      </c>
      <c r="V32" s="69">
        <f aca="true" t="shared" si="13" ref="V32:V41">+U32/T32*100</f>
        <v>100</v>
      </c>
      <c r="W32" s="81" t="s">
        <v>231</v>
      </c>
      <c r="X32" s="84" t="s">
        <v>232</v>
      </c>
      <c r="Y32" s="84" t="s">
        <v>233</v>
      </c>
      <c r="Z32" s="84" t="s">
        <v>230</v>
      </c>
      <c r="AA32" s="81"/>
      <c r="AB32" s="81"/>
    </row>
    <row r="33" spans="1:28" ht="25.5">
      <c r="A33" s="27">
        <v>22</v>
      </c>
      <c r="B33" s="46" t="s">
        <v>52</v>
      </c>
      <c r="C33" s="38" t="s">
        <v>18</v>
      </c>
      <c r="D33" s="38">
        <f t="shared" si="5"/>
        <v>12</v>
      </c>
      <c r="E33" s="38">
        <v>1</v>
      </c>
      <c r="F33" s="38">
        <v>1</v>
      </c>
      <c r="G33" s="38">
        <v>1</v>
      </c>
      <c r="H33" s="38">
        <f t="shared" si="9"/>
        <v>3</v>
      </c>
      <c r="I33" s="38">
        <v>1</v>
      </c>
      <c r="J33" s="38">
        <v>1</v>
      </c>
      <c r="K33" s="38">
        <v>1</v>
      </c>
      <c r="L33" s="38">
        <f t="shared" si="3"/>
        <v>3</v>
      </c>
      <c r="M33" s="38">
        <v>1</v>
      </c>
      <c r="N33" s="38">
        <v>1</v>
      </c>
      <c r="O33" s="38">
        <v>1</v>
      </c>
      <c r="P33" s="38">
        <f t="shared" si="4"/>
        <v>3</v>
      </c>
      <c r="Q33" s="38">
        <v>1</v>
      </c>
      <c r="R33" s="38">
        <v>1</v>
      </c>
      <c r="S33" s="38">
        <v>1</v>
      </c>
      <c r="T33" s="38">
        <f t="shared" si="12"/>
        <v>3</v>
      </c>
      <c r="U33" s="38">
        <v>3</v>
      </c>
      <c r="V33" s="69">
        <f t="shared" si="13"/>
        <v>100</v>
      </c>
      <c r="W33" s="81" t="s">
        <v>234</v>
      </c>
      <c r="X33" s="84" t="s">
        <v>415</v>
      </c>
      <c r="Y33" s="81" t="s">
        <v>235</v>
      </c>
      <c r="Z33" s="81" t="s">
        <v>230</v>
      </c>
      <c r="AA33" s="81"/>
      <c r="AB33" s="81"/>
    </row>
    <row r="34" spans="1:28" ht="76.5">
      <c r="A34" s="27">
        <v>23</v>
      </c>
      <c r="B34" s="46" t="s">
        <v>53</v>
      </c>
      <c r="C34" s="38" t="s">
        <v>43</v>
      </c>
      <c r="D34" s="38">
        <f t="shared" si="5"/>
        <v>9</v>
      </c>
      <c r="E34" s="38"/>
      <c r="F34" s="38"/>
      <c r="G34" s="38">
        <v>2</v>
      </c>
      <c r="H34" s="38">
        <f t="shared" si="9"/>
        <v>2</v>
      </c>
      <c r="I34" s="38">
        <v>2</v>
      </c>
      <c r="J34" s="38"/>
      <c r="K34" s="38"/>
      <c r="L34" s="38">
        <f t="shared" si="3"/>
        <v>2</v>
      </c>
      <c r="M34" s="38"/>
      <c r="N34" s="38">
        <v>2</v>
      </c>
      <c r="O34" s="38">
        <v>1</v>
      </c>
      <c r="P34" s="38">
        <f t="shared" si="4"/>
        <v>3</v>
      </c>
      <c r="Q34" s="38"/>
      <c r="R34" s="38">
        <v>1</v>
      </c>
      <c r="S34" s="38">
        <v>1</v>
      </c>
      <c r="T34" s="38">
        <f t="shared" si="12"/>
        <v>2</v>
      </c>
      <c r="U34" s="38">
        <v>1</v>
      </c>
      <c r="V34" s="69">
        <f t="shared" si="13"/>
        <v>50</v>
      </c>
      <c r="W34" s="84" t="s">
        <v>416</v>
      </c>
      <c r="X34" s="84" t="s">
        <v>417</v>
      </c>
      <c r="Y34" s="84" t="s">
        <v>229</v>
      </c>
      <c r="Z34" s="81" t="s">
        <v>230</v>
      </c>
      <c r="AA34" s="84"/>
      <c r="AB34" s="84" t="s">
        <v>418</v>
      </c>
    </row>
    <row r="35" spans="1:28" ht="51">
      <c r="A35" s="27">
        <v>24</v>
      </c>
      <c r="B35" s="46" t="s">
        <v>54</v>
      </c>
      <c r="C35" s="38" t="s">
        <v>51</v>
      </c>
      <c r="D35" s="38">
        <f t="shared" si="5"/>
        <v>2</v>
      </c>
      <c r="E35" s="38"/>
      <c r="F35" s="38"/>
      <c r="G35" s="38"/>
      <c r="H35" s="38">
        <f t="shared" si="9"/>
        <v>0</v>
      </c>
      <c r="I35" s="38"/>
      <c r="J35" s="38">
        <v>1</v>
      </c>
      <c r="K35" s="38"/>
      <c r="L35" s="38">
        <f t="shared" si="3"/>
        <v>1</v>
      </c>
      <c r="M35" s="38"/>
      <c r="N35" s="38"/>
      <c r="O35" s="38"/>
      <c r="P35" s="38">
        <f t="shared" si="4"/>
        <v>0</v>
      </c>
      <c r="Q35" s="38"/>
      <c r="R35" s="38">
        <v>1</v>
      </c>
      <c r="S35" s="38"/>
      <c r="T35" s="38">
        <f t="shared" si="12"/>
        <v>1</v>
      </c>
      <c r="U35" s="38">
        <v>1</v>
      </c>
      <c r="V35" s="69">
        <f t="shared" si="13"/>
        <v>100</v>
      </c>
      <c r="W35" s="84" t="s">
        <v>464</v>
      </c>
      <c r="X35" s="85" t="s">
        <v>465</v>
      </c>
      <c r="Y35" s="80" t="s">
        <v>466</v>
      </c>
      <c r="Z35" s="85" t="s">
        <v>467</v>
      </c>
      <c r="AA35" s="81"/>
      <c r="AB35" s="81"/>
    </row>
    <row r="36" spans="1:28" ht="51">
      <c r="A36" s="27">
        <v>25</v>
      </c>
      <c r="B36" s="46" t="s">
        <v>55</v>
      </c>
      <c r="C36" s="38" t="s">
        <v>51</v>
      </c>
      <c r="D36" s="38">
        <f t="shared" si="5"/>
        <v>8</v>
      </c>
      <c r="E36" s="38">
        <v>1</v>
      </c>
      <c r="F36" s="38"/>
      <c r="G36" s="38">
        <v>1</v>
      </c>
      <c r="H36" s="38">
        <f t="shared" si="9"/>
        <v>2</v>
      </c>
      <c r="I36" s="38">
        <v>1</v>
      </c>
      <c r="J36" s="38">
        <v>1</v>
      </c>
      <c r="K36" s="38"/>
      <c r="L36" s="38">
        <f t="shared" si="3"/>
        <v>2</v>
      </c>
      <c r="M36" s="38">
        <v>1</v>
      </c>
      <c r="N36" s="38"/>
      <c r="O36" s="38">
        <v>1</v>
      </c>
      <c r="P36" s="38">
        <f t="shared" si="4"/>
        <v>2</v>
      </c>
      <c r="Q36" s="38"/>
      <c r="R36" s="38">
        <v>2</v>
      </c>
      <c r="S36" s="38"/>
      <c r="T36" s="38">
        <f t="shared" si="12"/>
        <v>2</v>
      </c>
      <c r="U36" s="38">
        <v>2</v>
      </c>
      <c r="V36" s="69">
        <f t="shared" si="13"/>
        <v>100</v>
      </c>
      <c r="W36" s="84" t="s">
        <v>419</v>
      </c>
      <c r="X36" s="84" t="s">
        <v>420</v>
      </c>
      <c r="Y36" s="84" t="s">
        <v>236</v>
      </c>
      <c r="Z36" s="81" t="s">
        <v>230</v>
      </c>
      <c r="AA36" s="81"/>
      <c r="AB36" s="81"/>
    </row>
    <row r="37" spans="1:28" ht="25.5">
      <c r="A37" s="27">
        <v>26</v>
      </c>
      <c r="B37" s="46" t="s">
        <v>56</v>
      </c>
      <c r="C37" s="38" t="s">
        <v>22</v>
      </c>
      <c r="D37" s="38">
        <f t="shared" si="5"/>
        <v>13</v>
      </c>
      <c r="E37" s="38">
        <v>1</v>
      </c>
      <c r="F37" s="38">
        <v>1</v>
      </c>
      <c r="G37" s="38">
        <v>1</v>
      </c>
      <c r="H37" s="38">
        <f t="shared" si="9"/>
        <v>3</v>
      </c>
      <c r="I37" s="38">
        <v>1</v>
      </c>
      <c r="J37" s="38">
        <v>1</v>
      </c>
      <c r="K37" s="38">
        <v>1</v>
      </c>
      <c r="L37" s="38">
        <f t="shared" si="3"/>
        <v>3</v>
      </c>
      <c r="M37" s="38">
        <v>1</v>
      </c>
      <c r="N37" s="38">
        <v>1</v>
      </c>
      <c r="O37" s="38">
        <v>2</v>
      </c>
      <c r="P37" s="38">
        <f t="shared" si="4"/>
        <v>4</v>
      </c>
      <c r="Q37" s="38">
        <v>1</v>
      </c>
      <c r="R37" s="38">
        <v>1</v>
      </c>
      <c r="S37" s="38">
        <v>1</v>
      </c>
      <c r="T37" s="38">
        <f t="shared" si="12"/>
        <v>3</v>
      </c>
      <c r="U37" s="38">
        <v>3</v>
      </c>
      <c r="V37" s="69">
        <f t="shared" si="13"/>
        <v>100</v>
      </c>
      <c r="W37" s="84" t="s">
        <v>237</v>
      </c>
      <c r="X37" s="81" t="s">
        <v>238</v>
      </c>
      <c r="Y37" s="84" t="s">
        <v>239</v>
      </c>
      <c r="Z37" s="81" t="s">
        <v>230</v>
      </c>
      <c r="AA37" s="81"/>
      <c r="AB37" s="81"/>
    </row>
    <row r="38" spans="1:28" ht="53.25" customHeight="1">
      <c r="A38" s="27">
        <v>27</v>
      </c>
      <c r="B38" s="46" t="s">
        <v>57</v>
      </c>
      <c r="C38" s="38" t="s">
        <v>58</v>
      </c>
      <c r="D38" s="38">
        <f t="shared" si="5"/>
        <v>1</v>
      </c>
      <c r="E38" s="38"/>
      <c r="F38" s="38"/>
      <c r="G38" s="38"/>
      <c r="H38" s="38">
        <f t="shared" si="9"/>
        <v>0</v>
      </c>
      <c r="I38" s="38"/>
      <c r="J38" s="38">
        <v>1</v>
      </c>
      <c r="K38" s="38"/>
      <c r="L38" s="38">
        <f t="shared" si="3"/>
        <v>1</v>
      </c>
      <c r="M38" s="38"/>
      <c r="N38" s="38"/>
      <c r="O38" s="38"/>
      <c r="P38" s="38">
        <f t="shared" si="4"/>
        <v>0</v>
      </c>
      <c r="Q38" s="38"/>
      <c r="R38" s="38"/>
      <c r="S38" s="38"/>
      <c r="T38" s="38">
        <f t="shared" si="12"/>
        <v>0</v>
      </c>
      <c r="U38" s="38">
        <v>1</v>
      </c>
      <c r="V38" s="69">
        <v>100</v>
      </c>
      <c r="W38" s="84" t="s">
        <v>421</v>
      </c>
      <c r="X38" s="81" t="s">
        <v>422</v>
      </c>
      <c r="Y38" s="95" t="s">
        <v>423</v>
      </c>
      <c r="Z38" s="81"/>
      <c r="AA38" s="81"/>
      <c r="AB38" s="82" t="s">
        <v>468</v>
      </c>
    </row>
    <row r="39" spans="1:28" ht="12.75">
      <c r="A39" s="27">
        <v>28</v>
      </c>
      <c r="B39" s="46" t="s">
        <v>59</v>
      </c>
      <c r="C39" s="38" t="s">
        <v>58</v>
      </c>
      <c r="D39" s="38">
        <f t="shared" si="5"/>
        <v>1</v>
      </c>
      <c r="E39" s="38"/>
      <c r="F39" s="38">
        <v>1</v>
      </c>
      <c r="G39" s="38"/>
      <c r="H39" s="38">
        <f t="shared" si="9"/>
        <v>1</v>
      </c>
      <c r="I39" s="38"/>
      <c r="J39" s="38"/>
      <c r="K39" s="38"/>
      <c r="L39" s="38">
        <f t="shared" si="3"/>
        <v>0</v>
      </c>
      <c r="M39" s="38"/>
      <c r="N39" s="38"/>
      <c r="O39" s="38"/>
      <c r="P39" s="38">
        <f t="shared" si="4"/>
        <v>0</v>
      </c>
      <c r="Q39" s="38"/>
      <c r="R39" s="38"/>
      <c r="S39" s="38"/>
      <c r="T39" s="38">
        <f t="shared" si="12"/>
        <v>0</v>
      </c>
      <c r="U39" s="38">
        <v>0</v>
      </c>
      <c r="V39" s="69">
        <v>0</v>
      </c>
      <c r="W39" s="84"/>
      <c r="X39" s="81"/>
      <c r="Y39" s="81"/>
      <c r="Z39" s="81" t="s">
        <v>230</v>
      </c>
      <c r="AA39" s="81"/>
      <c r="AB39" s="81"/>
    </row>
    <row r="40" spans="1:28" ht="12.75">
      <c r="A40" s="27">
        <v>29</v>
      </c>
      <c r="B40" s="46" t="s">
        <v>60</v>
      </c>
      <c r="C40" s="38" t="s">
        <v>61</v>
      </c>
      <c r="D40" s="38">
        <f t="shared" si="5"/>
        <v>1</v>
      </c>
      <c r="E40" s="38"/>
      <c r="F40" s="38"/>
      <c r="G40" s="38"/>
      <c r="H40" s="38">
        <f t="shared" si="9"/>
        <v>0</v>
      </c>
      <c r="I40" s="38">
        <v>1</v>
      </c>
      <c r="J40" s="38"/>
      <c r="K40" s="38"/>
      <c r="L40" s="38">
        <f t="shared" si="3"/>
        <v>1</v>
      </c>
      <c r="M40" s="38"/>
      <c r="N40" s="38"/>
      <c r="O40" s="38"/>
      <c r="P40" s="38">
        <f t="shared" si="4"/>
        <v>0</v>
      </c>
      <c r="Q40" s="38"/>
      <c r="R40" s="38"/>
      <c r="S40" s="38"/>
      <c r="T40" s="38">
        <f t="shared" si="12"/>
        <v>0</v>
      </c>
      <c r="U40" s="38">
        <v>0</v>
      </c>
      <c r="V40" s="69">
        <v>0</v>
      </c>
      <c r="W40" s="84"/>
      <c r="X40" s="84"/>
      <c r="Y40" s="95"/>
      <c r="Z40" s="81"/>
      <c r="AA40" s="81"/>
      <c r="AB40" s="84"/>
    </row>
    <row r="41" spans="1:28" ht="63.75">
      <c r="A41" s="27">
        <v>30</v>
      </c>
      <c r="B41" s="46" t="s">
        <v>62</v>
      </c>
      <c r="C41" s="38" t="s">
        <v>61</v>
      </c>
      <c r="D41" s="38">
        <f t="shared" si="5"/>
        <v>3</v>
      </c>
      <c r="E41" s="38"/>
      <c r="F41" s="38"/>
      <c r="G41" s="38"/>
      <c r="H41" s="38">
        <f t="shared" si="9"/>
        <v>0</v>
      </c>
      <c r="I41" s="38">
        <v>1</v>
      </c>
      <c r="J41" s="38"/>
      <c r="K41" s="38"/>
      <c r="L41" s="38">
        <f t="shared" si="3"/>
        <v>1</v>
      </c>
      <c r="M41" s="38"/>
      <c r="N41" s="38">
        <v>1</v>
      </c>
      <c r="O41" s="38"/>
      <c r="P41" s="38">
        <f t="shared" si="4"/>
        <v>1</v>
      </c>
      <c r="Q41" s="38"/>
      <c r="R41" s="38">
        <v>1</v>
      </c>
      <c r="S41" s="38"/>
      <c r="T41" s="38">
        <v>1</v>
      </c>
      <c r="U41" s="38">
        <v>2</v>
      </c>
      <c r="V41" s="69">
        <f t="shared" si="13"/>
        <v>200</v>
      </c>
      <c r="W41" s="84" t="s">
        <v>424</v>
      </c>
      <c r="X41" s="81" t="s">
        <v>425</v>
      </c>
      <c r="Y41" s="95" t="s">
        <v>426</v>
      </c>
      <c r="Z41" s="81"/>
      <c r="AA41" s="81"/>
      <c r="AB41" s="95" t="s">
        <v>427</v>
      </c>
    </row>
    <row r="42" spans="1:28" ht="25.5">
      <c r="A42" s="27">
        <v>31</v>
      </c>
      <c r="B42" s="46" t="s">
        <v>63</v>
      </c>
      <c r="C42" s="38" t="s">
        <v>58</v>
      </c>
      <c r="D42" s="38">
        <f t="shared" si="5"/>
        <v>1</v>
      </c>
      <c r="E42" s="38"/>
      <c r="F42" s="38"/>
      <c r="G42" s="38"/>
      <c r="H42" s="38">
        <f t="shared" si="9"/>
        <v>0</v>
      </c>
      <c r="I42" s="38"/>
      <c r="J42" s="38"/>
      <c r="K42" s="38">
        <v>1</v>
      </c>
      <c r="L42" s="38">
        <f t="shared" si="3"/>
        <v>1</v>
      </c>
      <c r="M42" s="38"/>
      <c r="N42" s="38"/>
      <c r="O42" s="38"/>
      <c r="P42" s="38">
        <f t="shared" si="4"/>
        <v>0</v>
      </c>
      <c r="Q42" s="38"/>
      <c r="R42" s="38"/>
      <c r="S42" s="38"/>
      <c r="T42" s="38">
        <f t="shared" si="12"/>
        <v>0</v>
      </c>
      <c r="U42" s="38">
        <v>0</v>
      </c>
      <c r="V42" s="69"/>
      <c r="W42" s="84"/>
      <c r="X42" s="81"/>
      <c r="Y42" s="95"/>
      <c r="Z42" s="81"/>
      <c r="AA42" s="81"/>
      <c r="AB42" s="81"/>
    </row>
    <row r="43" spans="1:28" s="4" customFormat="1" ht="12.75">
      <c r="A43" s="32"/>
      <c r="B43" s="53" t="s">
        <v>148</v>
      </c>
      <c r="C43" s="68"/>
      <c r="D43" s="68">
        <f>SUM(D44:D58)</f>
        <v>37</v>
      </c>
      <c r="E43" s="68" t="e">
        <f>SUM(#REF!)</f>
        <v>#REF!</v>
      </c>
      <c r="F43" s="68" t="e">
        <f>SUM(#REF!)</f>
        <v>#REF!</v>
      </c>
      <c r="G43" s="68" t="e">
        <f>SUM(#REF!)</f>
        <v>#REF!</v>
      </c>
      <c r="H43" s="68">
        <f aca="true" t="shared" si="14" ref="H43:S43">SUM(H44:H58)</f>
        <v>9</v>
      </c>
      <c r="I43" s="68">
        <f t="shared" si="14"/>
        <v>3</v>
      </c>
      <c r="J43" s="68">
        <f t="shared" si="14"/>
        <v>3</v>
      </c>
      <c r="K43" s="68">
        <f t="shared" si="14"/>
        <v>4</v>
      </c>
      <c r="L43" s="68">
        <f t="shared" si="14"/>
        <v>10</v>
      </c>
      <c r="M43" s="68">
        <f t="shared" si="14"/>
        <v>2</v>
      </c>
      <c r="N43" s="68">
        <f t="shared" si="14"/>
        <v>3</v>
      </c>
      <c r="O43" s="68">
        <f t="shared" si="14"/>
        <v>4</v>
      </c>
      <c r="P43" s="68">
        <f t="shared" si="14"/>
        <v>9</v>
      </c>
      <c r="Q43" s="68">
        <f t="shared" si="14"/>
        <v>3</v>
      </c>
      <c r="R43" s="68">
        <f t="shared" si="14"/>
        <v>3</v>
      </c>
      <c r="S43" s="68">
        <f t="shared" si="14"/>
        <v>3</v>
      </c>
      <c r="T43" s="68">
        <f>SUM(T44:T58)</f>
        <v>9</v>
      </c>
      <c r="U43" s="68">
        <f>SUM(U44:U58)</f>
        <v>15</v>
      </c>
      <c r="V43" s="69">
        <f t="shared" si="2"/>
        <v>166.66666666666669</v>
      </c>
      <c r="W43" s="55"/>
      <c r="X43" s="55"/>
      <c r="Y43" s="55"/>
      <c r="Z43" s="55"/>
      <c r="AA43" s="55"/>
      <c r="AB43" s="55"/>
    </row>
    <row r="44" spans="1:28" ht="25.5">
      <c r="A44" s="27">
        <v>32</v>
      </c>
      <c r="B44" s="46" t="s">
        <v>64</v>
      </c>
      <c r="C44" s="38" t="s">
        <v>51</v>
      </c>
      <c r="D44" s="38">
        <f>SUM(E44:S44)-H44-L44-P44</f>
        <v>4</v>
      </c>
      <c r="E44" s="38"/>
      <c r="F44" s="38"/>
      <c r="G44" s="38">
        <v>1</v>
      </c>
      <c r="H44" s="38">
        <f>SUM(E44:G44)</f>
        <v>1</v>
      </c>
      <c r="I44" s="38"/>
      <c r="J44" s="38"/>
      <c r="K44" s="38">
        <v>1</v>
      </c>
      <c r="L44" s="38">
        <f>SUM(I44:K44)</f>
        <v>1</v>
      </c>
      <c r="M44" s="38"/>
      <c r="N44" s="38"/>
      <c r="O44" s="38">
        <v>1</v>
      </c>
      <c r="P44" s="38">
        <f>SUM(M44:O44)</f>
        <v>1</v>
      </c>
      <c r="Q44" s="38"/>
      <c r="R44" s="38"/>
      <c r="S44" s="38">
        <v>1</v>
      </c>
      <c r="T44" s="38">
        <f>SUM(Q44:S44)</f>
        <v>1</v>
      </c>
      <c r="U44" s="38">
        <v>1</v>
      </c>
      <c r="V44" s="69">
        <f t="shared" si="2"/>
        <v>100</v>
      </c>
      <c r="W44" s="107" t="s">
        <v>469</v>
      </c>
      <c r="X44" s="81" t="s">
        <v>256</v>
      </c>
      <c r="Y44" s="108" t="s">
        <v>257</v>
      </c>
      <c r="Z44" s="81" t="s">
        <v>230</v>
      </c>
      <c r="AA44" s="81" t="s">
        <v>182</v>
      </c>
      <c r="AB44" s="81" t="s">
        <v>182</v>
      </c>
    </row>
    <row r="45" spans="1:28" ht="63.75">
      <c r="A45" s="133">
        <v>33</v>
      </c>
      <c r="B45" s="206" t="s">
        <v>65</v>
      </c>
      <c r="C45" s="193" t="s">
        <v>51</v>
      </c>
      <c r="D45" s="193">
        <f>SUM(E45:S45)-H45-L45-P45</f>
        <v>9</v>
      </c>
      <c r="E45" s="38"/>
      <c r="F45" s="38">
        <v>1</v>
      </c>
      <c r="G45" s="38">
        <v>1</v>
      </c>
      <c r="H45" s="99">
        <f>SUM(E45:G45)</f>
        <v>2</v>
      </c>
      <c r="I45" s="38">
        <v>1</v>
      </c>
      <c r="J45" s="38">
        <v>1</v>
      </c>
      <c r="K45" s="38">
        <v>1</v>
      </c>
      <c r="L45" s="99">
        <f>SUM(I45:K45)</f>
        <v>3</v>
      </c>
      <c r="M45" s="38"/>
      <c r="N45" s="38">
        <v>1</v>
      </c>
      <c r="O45" s="38">
        <v>1</v>
      </c>
      <c r="P45" s="99">
        <f>SUM(M45:O45)</f>
        <v>2</v>
      </c>
      <c r="Q45" s="38">
        <v>1</v>
      </c>
      <c r="R45" s="38">
        <v>1</v>
      </c>
      <c r="S45" s="38"/>
      <c r="T45" s="193">
        <f>SUM(Q45:S45)</f>
        <v>2</v>
      </c>
      <c r="U45" s="193">
        <v>2</v>
      </c>
      <c r="V45" s="201">
        <f>+U45/T45*100</f>
        <v>100</v>
      </c>
      <c r="W45" s="142" t="s">
        <v>470</v>
      </c>
      <c r="X45" s="81" t="s">
        <v>259</v>
      </c>
      <c r="Y45" s="108" t="s">
        <v>260</v>
      </c>
      <c r="Z45" s="81"/>
      <c r="AA45" s="81"/>
      <c r="AB45" s="81"/>
    </row>
    <row r="46" spans="1:28" ht="38.25">
      <c r="A46" s="133"/>
      <c r="B46" s="207"/>
      <c r="C46" s="195"/>
      <c r="D46" s="195"/>
      <c r="E46" s="38"/>
      <c r="F46" s="38"/>
      <c r="G46" s="38"/>
      <c r="H46" s="99"/>
      <c r="I46" s="38"/>
      <c r="J46" s="38"/>
      <c r="K46" s="38"/>
      <c r="L46" s="99"/>
      <c r="M46" s="38"/>
      <c r="N46" s="38"/>
      <c r="O46" s="38"/>
      <c r="P46" s="99"/>
      <c r="Q46" s="38"/>
      <c r="R46" s="38"/>
      <c r="S46" s="38"/>
      <c r="T46" s="195"/>
      <c r="U46" s="195"/>
      <c r="V46" s="203"/>
      <c r="W46" s="134" t="s">
        <v>471</v>
      </c>
      <c r="X46" s="81" t="s">
        <v>259</v>
      </c>
      <c r="Y46" s="108" t="s">
        <v>260</v>
      </c>
      <c r="Z46" s="81"/>
      <c r="AA46" s="81"/>
      <c r="AB46" s="81"/>
    </row>
    <row r="47" spans="1:28" ht="63.75">
      <c r="A47" s="196">
        <v>34</v>
      </c>
      <c r="B47" s="199" t="s">
        <v>66</v>
      </c>
      <c r="C47" s="193" t="s">
        <v>51</v>
      </c>
      <c r="D47" s="193">
        <f>SUM(E47:S47)-H47-L47-P47</f>
        <v>24</v>
      </c>
      <c r="E47" s="38">
        <v>2</v>
      </c>
      <c r="F47" s="38">
        <v>2</v>
      </c>
      <c r="G47" s="38">
        <v>2</v>
      </c>
      <c r="H47" s="193">
        <f>SUM(E47:G47)</f>
        <v>6</v>
      </c>
      <c r="I47" s="38">
        <v>2</v>
      </c>
      <c r="J47" s="38">
        <v>2</v>
      </c>
      <c r="K47" s="38">
        <v>2</v>
      </c>
      <c r="L47" s="193">
        <f>SUM(I47:K47)</f>
        <v>6</v>
      </c>
      <c r="M47" s="38">
        <v>2</v>
      </c>
      <c r="N47" s="38">
        <v>2</v>
      </c>
      <c r="O47" s="38">
        <v>2</v>
      </c>
      <c r="P47" s="193">
        <f>SUM(M47:O47)</f>
        <v>6</v>
      </c>
      <c r="Q47" s="38">
        <v>2</v>
      </c>
      <c r="R47" s="38">
        <v>2</v>
      </c>
      <c r="S47" s="38">
        <v>2</v>
      </c>
      <c r="T47" s="38">
        <f>SUM(Q47:S47)</f>
        <v>6</v>
      </c>
      <c r="U47" s="193">
        <v>12</v>
      </c>
      <c r="V47" s="201">
        <f>+U47/T47*100</f>
        <v>200</v>
      </c>
      <c r="W47" s="108" t="s">
        <v>472</v>
      </c>
      <c r="X47" s="135" t="s">
        <v>259</v>
      </c>
      <c r="Y47" s="134" t="s">
        <v>260</v>
      </c>
      <c r="Z47" s="135"/>
      <c r="AA47" s="135"/>
      <c r="AB47" s="134"/>
    </row>
    <row r="48" spans="1:28" ht="76.5">
      <c r="A48" s="198"/>
      <c r="B48" s="200"/>
      <c r="C48" s="194"/>
      <c r="D48" s="194"/>
      <c r="E48" s="38"/>
      <c r="F48" s="38"/>
      <c r="G48" s="38"/>
      <c r="H48" s="194"/>
      <c r="I48" s="38"/>
      <c r="J48" s="38"/>
      <c r="K48" s="38"/>
      <c r="L48" s="194"/>
      <c r="M48" s="38"/>
      <c r="N48" s="38"/>
      <c r="O48" s="38"/>
      <c r="P48" s="194"/>
      <c r="Q48" s="38"/>
      <c r="R48" s="38"/>
      <c r="S48" s="38"/>
      <c r="T48" s="38"/>
      <c r="U48" s="194"/>
      <c r="V48" s="202"/>
      <c r="W48" s="108" t="s">
        <v>473</v>
      </c>
      <c r="X48" s="135" t="s">
        <v>259</v>
      </c>
      <c r="Y48" s="134" t="s">
        <v>260</v>
      </c>
      <c r="Z48" s="135"/>
      <c r="AA48" s="135"/>
      <c r="AB48" s="134" t="s">
        <v>474</v>
      </c>
    </row>
    <row r="49" spans="1:28" ht="38.25">
      <c r="A49" s="198"/>
      <c r="B49" s="200"/>
      <c r="C49" s="194"/>
      <c r="D49" s="194"/>
      <c r="E49" s="38"/>
      <c r="F49" s="38"/>
      <c r="G49" s="38"/>
      <c r="H49" s="194"/>
      <c r="I49" s="38"/>
      <c r="J49" s="38"/>
      <c r="K49" s="38"/>
      <c r="L49" s="194"/>
      <c r="M49" s="38"/>
      <c r="N49" s="38"/>
      <c r="O49" s="38"/>
      <c r="P49" s="194"/>
      <c r="Q49" s="38"/>
      <c r="R49" s="38"/>
      <c r="S49" s="38"/>
      <c r="T49" s="38"/>
      <c r="U49" s="194"/>
      <c r="V49" s="202"/>
      <c r="W49" s="108" t="s">
        <v>475</v>
      </c>
      <c r="X49" s="108" t="s">
        <v>476</v>
      </c>
      <c r="Y49" s="108" t="s">
        <v>260</v>
      </c>
      <c r="Z49" s="81"/>
      <c r="AA49" s="81"/>
      <c r="AB49" s="81"/>
    </row>
    <row r="50" spans="1:28" ht="51">
      <c r="A50" s="198"/>
      <c r="B50" s="200"/>
      <c r="C50" s="194"/>
      <c r="D50" s="194"/>
      <c r="E50" s="38"/>
      <c r="F50" s="38"/>
      <c r="G50" s="38"/>
      <c r="H50" s="194"/>
      <c r="I50" s="38"/>
      <c r="J50" s="38"/>
      <c r="K50" s="38"/>
      <c r="L50" s="194"/>
      <c r="M50" s="38"/>
      <c r="N50" s="38"/>
      <c r="O50" s="38"/>
      <c r="P50" s="194"/>
      <c r="Q50" s="38"/>
      <c r="R50" s="38"/>
      <c r="S50" s="38"/>
      <c r="T50" s="38"/>
      <c r="U50" s="194"/>
      <c r="V50" s="202"/>
      <c r="W50" s="108" t="s">
        <v>477</v>
      </c>
      <c r="X50" s="108"/>
      <c r="Y50" s="134" t="s">
        <v>260</v>
      </c>
      <c r="Z50" s="81"/>
      <c r="AA50" s="81"/>
      <c r="AB50" s="81"/>
    </row>
    <row r="51" spans="1:28" ht="76.5">
      <c r="A51" s="198"/>
      <c r="B51" s="200"/>
      <c r="C51" s="194"/>
      <c r="D51" s="194"/>
      <c r="E51" s="38"/>
      <c r="F51" s="38"/>
      <c r="G51" s="38"/>
      <c r="H51" s="194"/>
      <c r="I51" s="38"/>
      <c r="J51" s="38"/>
      <c r="K51" s="38"/>
      <c r="L51" s="194"/>
      <c r="M51" s="38"/>
      <c r="N51" s="38"/>
      <c r="O51" s="38"/>
      <c r="P51" s="194"/>
      <c r="Q51" s="38"/>
      <c r="R51" s="38"/>
      <c r="S51" s="38"/>
      <c r="T51" s="38"/>
      <c r="U51" s="194"/>
      <c r="V51" s="202"/>
      <c r="W51" s="108" t="s">
        <v>478</v>
      </c>
      <c r="X51" s="108" t="s">
        <v>476</v>
      </c>
      <c r="Y51" s="134" t="s">
        <v>260</v>
      </c>
      <c r="Z51" s="81"/>
      <c r="AA51" s="81"/>
      <c r="AB51" s="81"/>
    </row>
    <row r="52" spans="1:28" ht="51">
      <c r="A52" s="198"/>
      <c r="B52" s="200"/>
      <c r="C52" s="194"/>
      <c r="D52" s="194"/>
      <c r="E52" s="38"/>
      <c r="F52" s="38"/>
      <c r="G52" s="38"/>
      <c r="H52" s="194"/>
      <c r="I52" s="38"/>
      <c r="J52" s="38"/>
      <c r="K52" s="38"/>
      <c r="L52" s="194"/>
      <c r="M52" s="38"/>
      <c r="N52" s="38"/>
      <c r="O52" s="38"/>
      <c r="P52" s="194"/>
      <c r="Q52" s="38"/>
      <c r="R52" s="38"/>
      <c r="S52" s="38"/>
      <c r="T52" s="38"/>
      <c r="U52" s="194"/>
      <c r="V52" s="202"/>
      <c r="W52" s="108" t="s">
        <v>479</v>
      </c>
      <c r="X52" s="81" t="s">
        <v>259</v>
      </c>
      <c r="Y52" s="134" t="s">
        <v>260</v>
      </c>
      <c r="Z52" s="81"/>
      <c r="AA52" s="81"/>
      <c r="AB52" s="81"/>
    </row>
    <row r="53" spans="1:28" ht="51">
      <c r="A53" s="198"/>
      <c r="B53" s="200"/>
      <c r="C53" s="194"/>
      <c r="D53" s="194"/>
      <c r="E53" s="38"/>
      <c r="F53" s="38"/>
      <c r="G53" s="38"/>
      <c r="H53" s="194"/>
      <c r="I53" s="38"/>
      <c r="J53" s="38"/>
      <c r="K53" s="38"/>
      <c r="L53" s="194"/>
      <c r="M53" s="38"/>
      <c r="N53" s="38"/>
      <c r="O53" s="38"/>
      <c r="P53" s="194"/>
      <c r="Q53" s="38"/>
      <c r="R53" s="38"/>
      <c r="S53" s="38"/>
      <c r="T53" s="38"/>
      <c r="U53" s="194"/>
      <c r="V53" s="202"/>
      <c r="W53" s="108" t="s">
        <v>480</v>
      </c>
      <c r="X53" s="108" t="s">
        <v>481</v>
      </c>
      <c r="Y53" s="108" t="s">
        <v>260</v>
      </c>
      <c r="Z53" s="81"/>
      <c r="AA53" s="81"/>
      <c r="AB53" s="81"/>
    </row>
    <row r="54" spans="1:28" ht="25.5">
      <c r="A54" s="198"/>
      <c r="B54" s="200"/>
      <c r="C54" s="194"/>
      <c r="D54" s="194"/>
      <c r="E54" s="38"/>
      <c r="F54" s="38"/>
      <c r="G54" s="38"/>
      <c r="H54" s="194"/>
      <c r="I54" s="38"/>
      <c r="J54" s="38"/>
      <c r="K54" s="38"/>
      <c r="L54" s="194"/>
      <c r="M54" s="38"/>
      <c r="N54" s="38"/>
      <c r="O54" s="38"/>
      <c r="P54" s="194"/>
      <c r="Q54" s="38"/>
      <c r="R54" s="38"/>
      <c r="S54" s="38"/>
      <c r="T54" s="38"/>
      <c r="U54" s="194"/>
      <c r="V54" s="202"/>
      <c r="W54" s="108" t="s">
        <v>482</v>
      </c>
      <c r="X54" s="81" t="s">
        <v>259</v>
      </c>
      <c r="Y54" s="108" t="s">
        <v>260</v>
      </c>
      <c r="Z54" s="81"/>
      <c r="AA54" s="81"/>
      <c r="AB54" s="81"/>
    </row>
    <row r="55" spans="1:28" ht="25.5">
      <c r="A55" s="198"/>
      <c r="B55" s="200"/>
      <c r="C55" s="194"/>
      <c r="D55" s="194"/>
      <c r="E55" s="38"/>
      <c r="F55" s="38"/>
      <c r="G55" s="38"/>
      <c r="H55" s="194"/>
      <c r="I55" s="38"/>
      <c r="J55" s="38"/>
      <c r="K55" s="38"/>
      <c r="L55" s="194"/>
      <c r="M55" s="38"/>
      <c r="N55" s="38"/>
      <c r="O55" s="38"/>
      <c r="P55" s="194"/>
      <c r="Q55" s="38"/>
      <c r="R55" s="38"/>
      <c r="S55" s="38"/>
      <c r="T55" s="38"/>
      <c r="U55" s="194"/>
      <c r="V55" s="202"/>
      <c r="W55" s="108" t="s">
        <v>483</v>
      </c>
      <c r="X55" s="81" t="s">
        <v>259</v>
      </c>
      <c r="Y55" s="134" t="s">
        <v>260</v>
      </c>
      <c r="Z55" s="81"/>
      <c r="AA55" s="81"/>
      <c r="AB55" s="81"/>
    </row>
    <row r="56" spans="1:28" ht="38.25">
      <c r="A56" s="198"/>
      <c r="B56" s="200"/>
      <c r="C56" s="194"/>
      <c r="D56" s="194"/>
      <c r="E56" s="38"/>
      <c r="F56" s="38"/>
      <c r="G56" s="38"/>
      <c r="H56" s="194"/>
      <c r="I56" s="38"/>
      <c r="J56" s="38"/>
      <c r="K56" s="38"/>
      <c r="L56" s="194"/>
      <c r="M56" s="38"/>
      <c r="N56" s="38"/>
      <c r="O56" s="38"/>
      <c r="P56" s="194"/>
      <c r="Q56" s="38"/>
      <c r="R56" s="38"/>
      <c r="S56" s="38"/>
      <c r="T56" s="38"/>
      <c r="U56" s="194"/>
      <c r="V56" s="202"/>
      <c r="W56" s="108" t="s">
        <v>484</v>
      </c>
      <c r="X56" s="81" t="s">
        <v>259</v>
      </c>
      <c r="Y56" s="134" t="s">
        <v>260</v>
      </c>
      <c r="Z56" s="81"/>
      <c r="AA56" s="81"/>
      <c r="AB56" s="81"/>
    </row>
    <row r="57" spans="1:28" ht="25.5">
      <c r="A57" s="198"/>
      <c r="B57" s="200"/>
      <c r="C57" s="194"/>
      <c r="D57" s="194"/>
      <c r="E57" s="38"/>
      <c r="F57" s="38"/>
      <c r="G57" s="38"/>
      <c r="H57" s="194"/>
      <c r="I57" s="38"/>
      <c r="J57" s="38"/>
      <c r="K57" s="38"/>
      <c r="L57" s="194"/>
      <c r="M57" s="38"/>
      <c r="N57" s="38"/>
      <c r="O57" s="38"/>
      <c r="P57" s="194"/>
      <c r="Q57" s="38"/>
      <c r="R57" s="38"/>
      <c r="S57" s="38"/>
      <c r="T57" s="38"/>
      <c r="U57" s="194"/>
      <c r="V57" s="202"/>
      <c r="W57" s="134" t="s">
        <v>485</v>
      </c>
      <c r="X57" s="81" t="s">
        <v>259</v>
      </c>
      <c r="Y57" s="134" t="s">
        <v>260</v>
      </c>
      <c r="Z57" s="81"/>
      <c r="AA57" s="81"/>
      <c r="AB57" s="81"/>
    </row>
    <row r="58" spans="1:28" ht="51">
      <c r="A58" s="198"/>
      <c r="B58" s="200"/>
      <c r="C58" s="194"/>
      <c r="D58" s="194"/>
      <c r="E58" s="38"/>
      <c r="F58" s="38"/>
      <c r="G58" s="38"/>
      <c r="H58" s="194"/>
      <c r="I58" s="38"/>
      <c r="J58" s="38"/>
      <c r="K58" s="38"/>
      <c r="L58" s="194"/>
      <c r="M58" s="38"/>
      <c r="N58" s="38"/>
      <c r="O58" s="38"/>
      <c r="P58" s="195"/>
      <c r="Q58" s="38"/>
      <c r="R58" s="38"/>
      <c r="S58" s="38"/>
      <c r="T58" s="38"/>
      <c r="U58" s="195"/>
      <c r="V58" s="203"/>
      <c r="W58" s="108" t="s">
        <v>486</v>
      </c>
      <c r="X58" s="81" t="s">
        <v>259</v>
      </c>
      <c r="Y58" s="108" t="s">
        <v>487</v>
      </c>
      <c r="Z58" s="81"/>
      <c r="AA58" s="81"/>
      <c r="AB58" s="81"/>
    </row>
    <row r="59" spans="1:28" s="4" customFormat="1" ht="12.75">
      <c r="A59" s="32"/>
      <c r="B59" s="53" t="s">
        <v>67</v>
      </c>
      <c r="C59" s="68"/>
      <c r="D59" s="68">
        <f aca="true" t="shared" si="15" ref="D59:K59">SUM(D60:D63)</f>
        <v>13</v>
      </c>
      <c r="E59" s="68">
        <f t="shared" si="15"/>
        <v>0</v>
      </c>
      <c r="F59" s="68">
        <f t="shared" si="15"/>
        <v>0</v>
      </c>
      <c r="G59" s="68">
        <f t="shared" si="15"/>
        <v>3</v>
      </c>
      <c r="H59" s="68">
        <f t="shared" si="15"/>
        <v>3</v>
      </c>
      <c r="I59" s="68">
        <f t="shared" si="15"/>
        <v>1</v>
      </c>
      <c r="J59" s="68">
        <f t="shared" si="15"/>
        <v>0</v>
      </c>
      <c r="K59" s="68">
        <f t="shared" si="15"/>
        <v>3</v>
      </c>
      <c r="L59" s="68">
        <f>SUM(L60:L63)</f>
        <v>4</v>
      </c>
      <c r="M59" s="68">
        <f aca="true" t="shared" si="16" ref="M59:S59">SUM(M60:M63)</f>
        <v>0</v>
      </c>
      <c r="N59" s="68">
        <f t="shared" si="16"/>
        <v>0</v>
      </c>
      <c r="O59" s="68">
        <f t="shared" si="16"/>
        <v>3</v>
      </c>
      <c r="P59" s="68">
        <f t="shared" si="16"/>
        <v>3</v>
      </c>
      <c r="Q59" s="68">
        <f t="shared" si="16"/>
        <v>0</v>
      </c>
      <c r="R59" s="68">
        <f t="shared" si="16"/>
        <v>0</v>
      </c>
      <c r="S59" s="68">
        <f t="shared" si="16"/>
        <v>3</v>
      </c>
      <c r="T59" s="68">
        <f>SUM(T60:T63)</f>
        <v>3</v>
      </c>
      <c r="U59" s="68">
        <f>SUM(U60:U63)</f>
        <v>3</v>
      </c>
      <c r="V59" s="69">
        <f>+U59/T59*100</f>
        <v>100</v>
      </c>
      <c r="W59" s="62"/>
      <c r="X59" s="62"/>
      <c r="Y59" s="62"/>
      <c r="Z59" s="62"/>
      <c r="AA59" s="62"/>
      <c r="AB59" s="62"/>
    </row>
    <row r="60" spans="1:28" ht="170.25" customHeight="1">
      <c r="A60" s="133">
        <v>35</v>
      </c>
      <c r="B60" s="137" t="s">
        <v>174</v>
      </c>
      <c r="C60" s="99" t="s">
        <v>22</v>
      </c>
      <c r="D60" s="99">
        <f aca="true" t="shared" si="17" ref="D60:D66">SUM(E60:S60)-H60-L60-P60</f>
        <v>4</v>
      </c>
      <c r="E60" s="38"/>
      <c r="F60" s="38"/>
      <c r="G60" s="38">
        <v>1</v>
      </c>
      <c r="H60" s="99">
        <f>SUM(E60:G60)</f>
        <v>1</v>
      </c>
      <c r="I60" s="38"/>
      <c r="J60" s="38"/>
      <c r="K60" s="38">
        <v>1</v>
      </c>
      <c r="L60" s="99">
        <f aca="true" t="shared" si="18" ref="L60:L66">SUM(I60:K60)</f>
        <v>1</v>
      </c>
      <c r="M60" s="38"/>
      <c r="N60" s="38"/>
      <c r="O60" s="38">
        <v>1</v>
      </c>
      <c r="P60" s="99">
        <f aca="true" t="shared" si="19" ref="P60:P66">SUM(M60:O60)</f>
        <v>1</v>
      </c>
      <c r="Q60" s="38"/>
      <c r="R60" s="38"/>
      <c r="S60" s="38">
        <v>1</v>
      </c>
      <c r="T60" s="38">
        <f aca="true" t="shared" si="20" ref="T60:T66">SUM(Q60:S60)</f>
        <v>1</v>
      </c>
      <c r="U60" s="99">
        <v>1</v>
      </c>
      <c r="V60" s="136">
        <f>+U60/T60*100</f>
        <v>100</v>
      </c>
      <c r="W60" s="144" t="s">
        <v>491</v>
      </c>
      <c r="X60" s="84" t="s">
        <v>494</v>
      </c>
      <c r="Y60" s="143" t="s">
        <v>497</v>
      </c>
      <c r="Z60" s="81" t="s">
        <v>230</v>
      </c>
      <c r="AA60" s="81" t="s">
        <v>230</v>
      </c>
      <c r="AB60" s="81" t="s">
        <v>230</v>
      </c>
    </row>
    <row r="61" spans="1:28" ht="25.5">
      <c r="A61" s="27">
        <v>36</v>
      </c>
      <c r="B61" s="46" t="s">
        <v>68</v>
      </c>
      <c r="C61" s="38" t="s">
        <v>43</v>
      </c>
      <c r="D61" s="38">
        <f t="shared" si="17"/>
        <v>1</v>
      </c>
      <c r="E61" s="38"/>
      <c r="F61" s="38"/>
      <c r="G61" s="38"/>
      <c r="H61" s="38">
        <f>SUM(E61:G61)</f>
        <v>0</v>
      </c>
      <c r="I61" s="38">
        <v>1</v>
      </c>
      <c r="J61" s="38"/>
      <c r="K61" s="38"/>
      <c r="L61" s="38">
        <f t="shared" si="18"/>
        <v>1</v>
      </c>
      <c r="M61" s="38"/>
      <c r="N61" s="38"/>
      <c r="O61" s="38"/>
      <c r="P61" s="38">
        <f t="shared" si="19"/>
        <v>0</v>
      </c>
      <c r="Q61" s="38"/>
      <c r="R61" s="38"/>
      <c r="S61" s="38"/>
      <c r="T61" s="38">
        <f t="shared" si="20"/>
        <v>0</v>
      </c>
      <c r="U61" s="38">
        <v>0</v>
      </c>
      <c r="V61" s="69">
        <v>0</v>
      </c>
      <c r="W61" s="84"/>
      <c r="X61" s="84"/>
      <c r="Y61" s="84"/>
      <c r="Z61" s="81"/>
      <c r="AA61" s="81"/>
      <c r="AB61" s="81"/>
    </row>
    <row r="62" spans="1:28" ht="25.5">
      <c r="A62" s="27">
        <v>37</v>
      </c>
      <c r="B62" s="46" t="s">
        <v>69</v>
      </c>
      <c r="C62" s="38" t="s">
        <v>22</v>
      </c>
      <c r="D62" s="38">
        <f t="shared" si="17"/>
        <v>4</v>
      </c>
      <c r="E62" s="38" t="s">
        <v>70</v>
      </c>
      <c r="F62" s="38"/>
      <c r="G62" s="38">
        <v>1</v>
      </c>
      <c r="H62" s="38">
        <f>SUM(E62:G62)</f>
        <v>1</v>
      </c>
      <c r="I62" s="38"/>
      <c r="J62" s="38"/>
      <c r="K62" s="38">
        <v>1</v>
      </c>
      <c r="L62" s="38">
        <f t="shared" si="18"/>
        <v>1</v>
      </c>
      <c r="M62" s="38" t="s">
        <v>70</v>
      </c>
      <c r="N62" s="38"/>
      <c r="O62" s="38">
        <v>1</v>
      </c>
      <c r="P62" s="38">
        <f t="shared" si="19"/>
        <v>1</v>
      </c>
      <c r="Q62" s="38" t="s">
        <v>70</v>
      </c>
      <c r="R62" s="38" t="s">
        <v>70</v>
      </c>
      <c r="S62" s="38">
        <v>1</v>
      </c>
      <c r="T62" s="38">
        <f t="shared" si="20"/>
        <v>1</v>
      </c>
      <c r="U62" s="38">
        <v>1</v>
      </c>
      <c r="V62" s="69">
        <f>+U62/T62*100</f>
        <v>100</v>
      </c>
      <c r="W62" s="144" t="s">
        <v>492</v>
      </c>
      <c r="X62" s="145" t="s">
        <v>495</v>
      </c>
      <c r="Y62" s="143" t="s">
        <v>498</v>
      </c>
      <c r="Z62" s="81" t="s">
        <v>230</v>
      </c>
      <c r="AA62" s="81" t="s">
        <v>230</v>
      </c>
      <c r="AB62" s="81" t="s">
        <v>230</v>
      </c>
    </row>
    <row r="63" spans="1:28" ht="102">
      <c r="A63" s="27">
        <v>38</v>
      </c>
      <c r="B63" s="46" t="s">
        <v>71</v>
      </c>
      <c r="C63" s="38" t="s">
        <v>22</v>
      </c>
      <c r="D63" s="38">
        <f t="shared" si="17"/>
        <v>4</v>
      </c>
      <c r="E63" s="38" t="s">
        <v>70</v>
      </c>
      <c r="F63" s="38"/>
      <c r="G63" s="38">
        <v>1</v>
      </c>
      <c r="H63" s="38">
        <f>SUM(E63:G63)</f>
        <v>1</v>
      </c>
      <c r="I63" s="38"/>
      <c r="J63" s="38"/>
      <c r="K63" s="38">
        <v>1</v>
      </c>
      <c r="L63" s="38">
        <f t="shared" si="18"/>
        <v>1</v>
      </c>
      <c r="M63" s="38" t="s">
        <v>70</v>
      </c>
      <c r="N63" s="38"/>
      <c r="O63" s="38">
        <v>1</v>
      </c>
      <c r="P63" s="38">
        <f t="shared" si="19"/>
        <v>1</v>
      </c>
      <c r="Q63" s="38" t="s">
        <v>70</v>
      </c>
      <c r="R63" s="38" t="s">
        <v>70</v>
      </c>
      <c r="S63" s="38">
        <v>1</v>
      </c>
      <c r="T63" s="38">
        <f t="shared" si="20"/>
        <v>1</v>
      </c>
      <c r="U63" s="38">
        <v>1</v>
      </c>
      <c r="V63" s="69">
        <f aca="true" t="shared" si="21" ref="V63:V118">+U63/T63*100</f>
        <v>100</v>
      </c>
      <c r="W63" s="144" t="s">
        <v>493</v>
      </c>
      <c r="X63" s="146" t="s">
        <v>496</v>
      </c>
      <c r="Y63" s="146" t="s">
        <v>499</v>
      </c>
      <c r="Z63" s="81" t="s">
        <v>230</v>
      </c>
      <c r="AA63" s="81" t="s">
        <v>230</v>
      </c>
      <c r="AB63" s="81" t="s">
        <v>230</v>
      </c>
    </row>
    <row r="64" spans="1:28" s="4" customFormat="1" ht="12.75">
      <c r="A64" s="3"/>
      <c r="B64" s="53" t="s">
        <v>72</v>
      </c>
      <c r="C64" s="68"/>
      <c r="D64" s="68">
        <f t="shared" si="17"/>
        <v>47</v>
      </c>
      <c r="E64" s="68">
        <f aca="true" t="shared" si="22" ref="E64:K64">SUM(E65:E66)</f>
        <v>1</v>
      </c>
      <c r="F64" s="68">
        <f t="shared" si="22"/>
        <v>19</v>
      </c>
      <c r="G64" s="68">
        <f t="shared" si="22"/>
        <v>10</v>
      </c>
      <c r="H64" s="68">
        <f t="shared" si="22"/>
        <v>30</v>
      </c>
      <c r="I64" s="68">
        <f t="shared" si="22"/>
        <v>3</v>
      </c>
      <c r="J64" s="68">
        <f t="shared" si="22"/>
        <v>2</v>
      </c>
      <c r="K64" s="68">
        <f t="shared" si="22"/>
        <v>2</v>
      </c>
      <c r="L64" s="68">
        <f>SUM(L65:L66)</f>
        <v>7</v>
      </c>
      <c r="M64" s="68">
        <f aca="true" t="shared" si="23" ref="M64:S64">SUM(M65:M66)</f>
        <v>0</v>
      </c>
      <c r="N64" s="68">
        <f t="shared" si="23"/>
        <v>3</v>
      </c>
      <c r="O64" s="68">
        <f t="shared" si="23"/>
        <v>2</v>
      </c>
      <c r="P64" s="68">
        <f t="shared" si="23"/>
        <v>5</v>
      </c>
      <c r="Q64" s="68">
        <f t="shared" si="23"/>
        <v>2</v>
      </c>
      <c r="R64" s="68">
        <f t="shared" si="23"/>
        <v>3</v>
      </c>
      <c r="S64" s="68">
        <f t="shared" si="23"/>
        <v>0</v>
      </c>
      <c r="T64" s="68">
        <f>SUM(T65:T66)</f>
        <v>5</v>
      </c>
      <c r="U64" s="68">
        <f>SUM(U65:U66)</f>
        <v>5</v>
      </c>
      <c r="V64" s="69">
        <f t="shared" si="21"/>
        <v>100</v>
      </c>
      <c r="W64" s="64"/>
      <c r="X64" s="64"/>
      <c r="Y64" s="64"/>
      <c r="Z64" s="64"/>
      <c r="AA64" s="64"/>
      <c r="AB64" s="64"/>
    </row>
    <row r="65" spans="1:28" ht="12.75">
      <c r="A65" s="27">
        <v>39</v>
      </c>
      <c r="B65" s="46" t="s">
        <v>73</v>
      </c>
      <c r="C65" s="38" t="s">
        <v>18</v>
      </c>
      <c r="D65" s="38">
        <f t="shared" si="17"/>
        <v>4</v>
      </c>
      <c r="E65" s="38">
        <v>1</v>
      </c>
      <c r="F65" s="38"/>
      <c r="G65" s="38"/>
      <c r="H65" s="38">
        <f>SUM(E65:G65)</f>
        <v>1</v>
      </c>
      <c r="I65" s="38">
        <v>1</v>
      </c>
      <c r="J65" s="72"/>
      <c r="K65" s="38"/>
      <c r="L65" s="38">
        <f t="shared" si="18"/>
        <v>1</v>
      </c>
      <c r="M65" s="38"/>
      <c r="N65" s="38">
        <v>1</v>
      </c>
      <c r="O65" s="38"/>
      <c r="P65" s="38">
        <f t="shared" si="19"/>
        <v>1</v>
      </c>
      <c r="Q65" s="38"/>
      <c r="R65" s="38">
        <v>1</v>
      </c>
      <c r="S65" s="38"/>
      <c r="T65" s="38">
        <f t="shared" si="20"/>
        <v>1</v>
      </c>
      <c r="U65" s="38">
        <v>1</v>
      </c>
      <c r="V65" s="69">
        <f t="shared" si="21"/>
        <v>100</v>
      </c>
      <c r="W65" t="s">
        <v>280</v>
      </c>
      <c r="X65" s="81" t="s">
        <v>488</v>
      </c>
      <c r="Y65" s="81"/>
      <c r="Z65" s="81"/>
      <c r="AA65" s="81"/>
      <c r="AB65" s="81"/>
    </row>
    <row r="66" spans="1:28" ht="51" customHeight="1">
      <c r="A66" s="27">
        <v>40</v>
      </c>
      <c r="B66" s="46" t="s">
        <v>74</v>
      </c>
      <c r="C66" s="38" t="s">
        <v>75</v>
      </c>
      <c r="D66" s="38">
        <f t="shared" si="17"/>
        <v>43</v>
      </c>
      <c r="E66" s="38"/>
      <c r="F66" s="38">
        <v>19</v>
      </c>
      <c r="G66" s="38">
        <v>10</v>
      </c>
      <c r="H66" s="38">
        <f>SUM(E66:G66)</f>
        <v>29</v>
      </c>
      <c r="I66" s="38">
        <v>2</v>
      </c>
      <c r="J66" s="38">
        <v>2</v>
      </c>
      <c r="K66" s="38">
        <v>2</v>
      </c>
      <c r="L66" s="38">
        <f t="shared" si="18"/>
        <v>6</v>
      </c>
      <c r="M66" s="38"/>
      <c r="N66" s="38">
        <v>2</v>
      </c>
      <c r="O66" s="38">
        <v>2</v>
      </c>
      <c r="P66" s="38">
        <f t="shared" si="19"/>
        <v>4</v>
      </c>
      <c r="Q66" s="38">
        <v>2</v>
      </c>
      <c r="R66" s="38">
        <v>2</v>
      </c>
      <c r="S66" s="38"/>
      <c r="T66" s="38">
        <f t="shared" si="20"/>
        <v>4</v>
      </c>
      <c r="U66" s="38">
        <v>4</v>
      </c>
      <c r="V66" s="69">
        <f t="shared" si="21"/>
        <v>100</v>
      </c>
      <c r="W66" s="81" t="s">
        <v>282</v>
      </c>
      <c r="X66" s="81" t="s">
        <v>282</v>
      </c>
      <c r="Y66" s="108" t="s">
        <v>489</v>
      </c>
      <c r="Z66" s="81"/>
      <c r="AA66" s="81"/>
      <c r="AB66" s="81"/>
    </row>
    <row r="67" spans="1:28" s="4" customFormat="1" ht="12.75">
      <c r="A67" s="32"/>
      <c r="B67" s="53" t="s">
        <v>76</v>
      </c>
      <c r="C67" s="68"/>
      <c r="D67" s="68">
        <f t="shared" si="5"/>
        <v>109</v>
      </c>
      <c r="E67" s="68">
        <f aca="true" t="shared" si="24" ref="E67:K67">SUM(E68:E80)</f>
        <v>10</v>
      </c>
      <c r="F67" s="68">
        <f t="shared" si="24"/>
        <v>12</v>
      </c>
      <c r="G67" s="68">
        <f t="shared" si="24"/>
        <v>12</v>
      </c>
      <c r="H67" s="68">
        <f t="shared" si="24"/>
        <v>34</v>
      </c>
      <c r="I67" s="68">
        <f t="shared" si="24"/>
        <v>9</v>
      </c>
      <c r="J67" s="68">
        <f t="shared" si="24"/>
        <v>9</v>
      </c>
      <c r="K67" s="68">
        <f t="shared" si="24"/>
        <v>12</v>
      </c>
      <c r="L67" s="68">
        <f>SUM(L68:L80)</f>
        <v>30</v>
      </c>
      <c r="M67" s="68">
        <f aca="true" t="shared" si="25" ref="M67:S67">SUM(M68:M80)</f>
        <v>3</v>
      </c>
      <c r="N67" s="68">
        <f t="shared" si="25"/>
        <v>7</v>
      </c>
      <c r="O67" s="68">
        <f t="shared" si="25"/>
        <v>10</v>
      </c>
      <c r="P67" s="68">
        <f t="shared" si="25"/>
        <v>20</v>
      </c>
      <c r="Q67" s="68">
        <f t="shared" si="25"/>
        <v>9</v>
      </c>
      <c r="R67" s="68">
        <f t="shared" si="25"/>
        <v>8</v>
      </c>
      <c r="S67" s="68">
        <f t="shared" si="25"/>
        <v>8</v>
      </c>
      <c r="T67" s="68">
        <f>SUM(T68:T80)</f>
        <v>25</v>
      </c>
      <c r="U67" s="68">
        <f>SUM(U68:U80)</f>
        <v>32</v>
      </c>
      <c r="V67" s="69">
        <f t="shared" si="21"/>
        <v>128</v>
      </c>
      <c r="W67" s="55"/>
      <c r="X67" s="55"/>
      <c r="Y67" s="55"/>
      <c r="Z67" s="55"/>
      <c r="AA67" s="55"/>
      <c r="AB67" s="55"/>
    </row>
    <row r="68" spans="1:28" s="2" customFormat="1" ht="63.75" customHeight="1">
      <c r="A68" s="27">
        <v>41</v>
      </c>
      <c r="B68" s="46" t="s">
        <v>77</v>
      </c>
      <c r="C68" s="38" t="s">
        <v>78</v>
      </c>
      <c r="D68" s="38">
        <f t="shared" si="5"/>
        <v>1</v>
      </c>
      <c r="E68" s="38"/>
      <c r="F68" s="38"/>
      <c r="G68" s="38"/>
      <c r="H68" s="38">
        <f t="shared" si="9"/>
        <v>0</v>
      </c>
      <c r="I68" s="38"/>
      <c r="J68" s="38"/>
      <c r="K68" s="38">
        <v>1</v>
      </c>
      <c r="L68" s="38">
        <f t="shared" si="3"/>
        <v>1</v>
      </c>
      <c r="M68" s="38"/>
      <c r="N68" s="38"/>
      <c r="O68" s="38"/>
      <c r="P68" s="38">
        <f t="shared" si="4"/>
        <v>0</v>
      </c>
      <c r="Q68" s="38"/>
      <c r="R68" s="38"/>
      <c r="S68" s="38"/>
      <c r="T68" s="38">
        <f aca="true" t="shared" si="26" ref="T68:T86">SUM(Q68:S68)</f>
        <v>0</v>
      </c>
      <c r="U68" s="38">
        <v>0</v>
      </c>
      <c r="V68" s="69">
        <v>0</v>
      </c>
      <c r="W68" s="65"/>
      <c r="X68" s="65"/>
      <c r="Y68" s="65"/>
      <c r="Z68" s="65"/>
      <c r="AA68" s="111" t="s">
        <v>284</v>
      </c>
      <c r="AB68" s="95" t="s">
        <v>526</v>
      </c>
    </row>
    <row r="69" spans="1:28" ht="39.75" customHeight="1">
      <c r="A69" s="27">
        <v>42</v>
      </c>
      <c r="B69" s="46" t="s">
        <v>79</v>
      </c>
      <c r="C69" s="38" t="s">
        <v>16</v>
      </c>
      <c r="D69" s="38">
        <f t="shared" si="5"/>
        <v>9</v>
      </c>
      <c r="E69" s="38"/>
      <c r="F69" s="38">
        <v>1</v>
      </c>
      <c r="G69" s="38">
        <v>1</v>
      </c>
      <c r="H69" s="38">
        <f t="shared" si="9"/>
        <v>2</v>
      </c>
      <c r="I69" s="38">
        <v>1</v>
      </c>
      <c r="J69" s="38">
        <v>1</v>
      </c>
      <c r="K69" s="38">
        <v>1</v>
      </c>
      <c r="L69" s="38">
        <f t="shared" si="3"/>
        <v>3</v>
      </c>
      <c r="M69" s="38"/>
      <c r="N69" s="38">
        <v>1</v>
      </c>
      <c r="O69" s="38">
        <v>1</v>
      </c>
      <c r="P69" s="38">
        <f t="shared" si="4"/>
        <v>2</v>
      </c>
      <c r="Q69" s="38">
        <v>1</v>
      </c>
      <c r="R69" s="38">
        <v>1</v>
      </c>
      <c r="S69" s="38"/>
      <c r="T69" s="38">
        <f t="shared" si="26"/>
        <v>2</v>
      </c>
      <c r="U69" s="38">
        <v>7</v>
      </c>
      <c r="V69" s="69">
        <f t="shared" si="21"/>
        <v>350</v>
      </c>
      <c r="W69" s="147" t="s">
        <v>527</v>
      </c>
      <c r="X69" s="155" t="s">
        <v>500</v>
      </c>
      <c r="Y69" s="119" t="s">
        <v>501</v>
      </c>
      <c r="Z69" s="149" t="s">
        <v>215</v>
      </c>
      <c r="AA69" s="150"/>
      <c r="AB69" s="95" t="s">
        <v>502</v>
      </c>
    </row>
    <row r="70" spans="1:28" ht="38.25">
      <c r="A70" s="27">
        <v>43</v>
      </c>
      <c r="B70" s="46" t="s">
        <v>80</v>
      </c>
      <c r="C70" s="38" t="s">
        <v>22</v>
      </c>
      <c r="D70" s="38">
        <f t="shared" si="5"/>
        <v>11</v>
      </c>
      <c r="E70" s="38">
        <v>1</v>
      </c>
      <c r="F70" s="38">
        <v>1</v>
      </c>
      <c r="G70" s="38">
        <v>1</v>
      </c>
      <c r="H70" s="38">
        <f t="shared" si="9"/>
        <v>3</v>
      </c>
      <c r="I70" s="38">
        <v>1</v>
      </c>
      <c r="J70" s="38">
        <v>1</v>
      </c>
      <c r="K70" s="38">
        <v>1</v>
      </c>
      <c r="L70" s="38">
        <f t="shared" si="3"/>
        <v>3</v>
      </c>
      <c r="M70" s="38"/>
      <c r="N70" s="38">
        <v>1</v>
      </c>
      <c r="O70" s="38">
        <v>1</v>
      </c>
      <c r="P70" s="38">
        <f t="shared" si="4"/>
        <v>2</v>
      </c>
      <c r="Q70" s="38">
        <v>1</v>
      </c>
      <c r="R70" s="38">
        <v>1</v>
      </c>
      <c r="S70" s="38">
        <v>1</v>
      </c>
      <c r="T70" s="38">
        <f t="shared" si="26"/>
        <v>3</v>
      </c>
      <c r="U70" s="38">
        <v>3</v>
      </c>
      <c r="V70" s="69">
        <f t="shared" si="21"/>
        <v>100</v>
      </c>
      <c r="W70" s="147" t="s">
        <v>503</v>
      </c>
      <c r="X70" s="155" t="s">
        <v>528</v>
      </c>
      <c r="Y70" s="95" t="s">
        <v>504</v>
      </c>
      <c r="Z70" s="149" t="s">
        <v>215</v>
      </c>
      <c r="AA70" s="150"/>
      <c r="AB70" s="150"/>
    </row>
    <row r="71" spans="1:28" ht="51">
      <c r="A71" s="27">
        <v>44</v>
      </c>
      <c r="B71" s="46" t="s">
        <v>81</v>
      </c>
      <c r="C71" s="38" t="s">
        <v>43</v>
      </c>
      <c r="D71" s="38">
        <f t="shared" si="5"/>
        <v>20</v>
      </c>
      <c r="E71" s="38">
        <v>2</v>
      </c>
      <c r="F71" s="38">
        <v>2</v>
      </c>
      <c r="G71" s="38">
        <v>2</v>
      </c>
      <c r="H71" s="38">
        <f t="shared" si="9"/>
        <v>6</v>
      </c>
      <c r="I71" s="38">
        <v>1</v>
      </c>
      <c r="J71" s="38">
        <v>2</v>
      </c>
      <c r="K71" s="38">
        <v>2</v>
      </c>
      <c r="L71" s="38">
        <f t="shared" si="3"/>
        <v>5</v>
      </c>
      <c r="M71" s="38"/>
      <c r="N71" s="38">
        <v>2</v>
      </c>
      <c r="O71" s="38">
        <v>2</v>
      </c>
      <c r="P71" s="38">
        <f t="shared" si="4"/>
        <v>4</v>
      </c>
      <c r="Q71" s="38">
        <v>2</v>
      </c>
      <c r="R71" s="38">
        <v>2</v>
      </c>
      <c r="S71" s="38">
        <v>1</v>
      </c>
      <c r="T71" s="38">
        <f t="shared" si="26"/>
        <v>5</v>
      </c>
      <c r="U71" s="38">
        <v>6</v>
      </c>
      <c r="V71" s="69">
        <f t="shared" si="21"/>
        <v>120</v>
      </c>
      <c r="W71" s="156" t="s">
        <v>505</v>
      </c>
      <c r="X71" s="148" t="s">
        <v>506</v>
      </c>
      <c r="Y71" s="95" t="s">
        <v>507</v>
      </c>
      <c r="Z71" s="149" t="s">
        <v>215</v>
      </c>
      <c r="AA71" s="150"/>
      <c r="AB71" s="151" t="s">
        <v>508</v>
      </c>
    </row>
    <row r="72" spans="1:28" ht="97.5" customHeight="1">
      <c r="A72" s="27">
        <v>45</v>
      </c>
      <c r="B72" s="46" t="s">
        <v>82</v>
      </c>
      <c r="C72" s="38" t="s">
        <v>43</v>
      </c>
      <c r="D72" s="38">
        <f t="shared" si="5"/>
        <v>15</v>
      </c>
      <c r="E72" s="38">
        <v>4</v>
      </c>
      <c r="F72" s="38">
        <v>3</v>
      </c>
      <c r="G72" s="38">
        <v>3</v>
      </c>
      <c r="H72" s="38">
        <f t="shared" si="9"/>
        <v>10</v>
      </c>
      <c r="I72" s="38">
        <v>2</v>
      </c>
      <c r="J72" s="38">
        <v>1</v>
      </c>
      <c r="K72" s="38">
        <v>1</v>
      </c>
      <c r="L72" s="38">
        <f t="shared" si="3"/>
        <v>4</v>
      </c>
      <c r="M72" s="38"/>
      <c r="N72" s="38"/>
      <c r="O72" s="38"/>
      <c r="P72" s="38">
        <f t="shared" si="4"/>
        <v>0</v>
      </c>
      <c r="Q72" s="38"/>
      <c r="R72" s="38">
        <v>1</v>
      </c>
      <c r="S72" s="38"/>
      <c r="T72" s="38">
        <f t="shared" si="26"/>
        <v>1</v>
      </c>
      <c r="U72" s="38">
        <v>3</v>
      </c>
      <c r="V72" s="69">
        <f t="shared" si="21"/>
        <v>300</v>
      </c>
      <c r="W72" s="156" t="s">
        <v>509</v>
      </c>
      <c r="X72" s="148" t="s">
        <v>510</v>
      </c>
      <c r="Y72" s="95" t="s">
        <v>511</v>
      </c>
      <c r="Z72" s="149" t="s">
        <v>215</v>
      </c>
      <c r="AA72" s="150"/>
      <c r="AB72" s="151" t="s">
        <v>512</v>
      </c>
    </row>
    <row r="73" spans="1:28" ht="38.25">
      <c r="A73" s="196">
        <v>46</v>
      </c>
      <c r="B73" s="46" t="s">
        <v>83</v>
      </c>
      <c r="C73" s="38" t="s">
        <v>75</v>
      </c>
      <c r="D73" s="38">
        <f t="shared" si="5"/>
        <v>6</v>
      </c>
      <c r="E73" s="38"/>
      <c r="F73" s="38">
        <v>1</v>
      </c>
      <c r="G73" s="38">
        <v>1</v>
      </c>
      <c r="H73" s="38">
        <f t="shared" si="9"/>
        <v>2</v>
      </c>
      <c r="I73" s="38">
        <v>1</v>
      </c>
      <c r="J73" s="38"/>
      <c r="K73" s="38">
        <v>1</v>
      </c>
      <c r="L73" s="38">
        <f t="shared" si="3"/>
        <v>2</v>
      </c>
      <c r="M73" s="38"/>
      <c r="N73" s="38"/>
      <c r="O73" s="38">
        <v>1</v>
      </c>
      <c r="P73" s="38">
        <f t="shared" si="4"/>
        <v>1</v>
      </c>
      <c r="Q73" s="38">
        <v>1</v>
      </c>
      <c r="R73" s="38"/>
      <c r="S73" s="38"/>
      <c r="T73" s="38">
        <f t="shared" si="26"/>
        <v>1</v>
      </c>
      <c r="U73" s="38">
        <v>0</v>
      </c>
      <c r="V73" s="69">
        <f t="shared" si="21"/>
        <v>0</v>
      </c>
      <c r="W73" s="147" t="s">
        <v>513</v>
      </c>
      <c r="X73" s="94" t="s">
        <v>514</v>
      </c>
      <c r="Y73" s="95" t="s">
        <v>210</v>
      </c>
      <c r="Z73" s="151" t="s">
        <v>515</v>
      </c>
      <c r="AA73" s="94" t="s">
        <v>516</v>
      </c>
      <c r="AB73" s="151" t="s">
        <v>517</v>
      </c>
    </row>
    <row r="74" spans="1:28" ht="38.25">
      <c r="A74" s="197"/>
      <c r="B74" s="46" t="s">
        <v>84</v>
      </c>
      <c r="C74" s="38" t="s">
        <v>16</v>
      </c>
      <c r="D74" s="38">
        <f t="shared" si="5"/>
        <v>1</v>
      </c>
      <c r="E74" s="38"/>
      <c r="F74" s="38">
        <v>1</v>
      </c>
      <c r="G74" s="38"/>
      <c r="H74" s="38">
        <f t="shared" si="9"/>
        <v>1</v>
      </c>
      <c r="I74" s="38"/>
      <c r="J74" s="38"/>
      <c r="K74" s="38"/>
      <c r="L74" s="38">
        <f t="shared" si="3"/>
        <v>0</v>
      </c>
      <c r="M74" s="38"/>
      <c r="N74" s="38"/>
      <c r="O74" s="38"/>
      <c r="P74" s="38">
        <f t="shared" si="4"/>
        <v>0</v>
      </c>
      <c r="Q74" s="38"/>
      <c r="R74" s="38"/>
      <c r="S74" s="38"/>
      <c r="T74" s="38">
        <f t="shared" si="26"/>
        <v>0</v>
      </c>
      <c r="U74" s="38">
        <v>0</v>
      </c>
      <c r="V74" s="69">
        <v>0</v>
      </c>
      <c r="W74" s="81" t="s">
        <v>518</v>
      </c>
      <c r="X74" s="81"/>
      <c r="Y74" s="89" t="s">
        <v>519</v>
      </c>
      <c r="Z74" s="83"/>
      <c r="AA74" s="83"/>
      <c r="AB74" s="83"/>
    </row>
    <row r="75" spans="1:28" ht="24">
      <c r="A75" s="27">
        <v>47</v>
      </c>
      <c r="B75" s="46" t="s">
        <v>85</v>
      </c>
      <c r="C75" s="38" t="s">
        <v>22</v>
      </c>
      <c r="D75" s="38">
        <f t="shared" si="5"/>
        <v>12</v>
      </c>
      <c r="E75" s="38">
        <v>1</v>
      </c>
      <c r="F75" s="38">
        <v>1</v>
      </c>
      <c r="G75" s="38">
        <v>1</v>
      </c>
      <c r="H75" s="38">
        <f t="shared" si="9"/>
        <v>3</v>
      </c>
      <c r="I75" s="38">
        <v>1</v>
      </c>
      <c r="J75" s="38">
        <v>1</v>
      </c>
      <c r="K75" s="38">
        <v>1</v>
      </c>
      <c r="L75" s="38">
        <f t="shared" si="3"/>
        <v>3</v>
      </c>
      <c r="M75" s="38">
        <v>1</v>
      </c>
      <c r="N75" s="38">
        <v>1</v>
      </c>
      <c r="O75" s="38">
        <v>1</v>
      </c>
      <c r="P75" s="38">
        <f t="shared" si="4"/>
        <v>3</v>
      </c>
      <c r="Q75" s="38">
        <v>1</v>
      </c>
      <c r="R75" s="38">
        <v>1</v>
      </c>
      <c r="S75" s="38">
        <v>1</v>
      </c>
      <c r="T75" s="38">
        <f t="shared" si="26"/>
        <v>3</v>
      </c>
      <c r="U75" s="38">
        <v>3</v>
      </c>
      <c r="V75" s="69">
        <f t="shared" si="21"/>
        <v>100</v>
      </c>
      <c r="W75" s="89" t="s">
        <v>212</v>
      </c>
      <c r="X75" s="89" t="s">
        <v>500</v>
      </c>
      <c r="Y75" s="89" t="s">
        <v>214</v>
      </c>
      <c r="Z75" s="90" t="s">
        <v>215</v>
      </c>
      <c r="AA75" s="91"/>
      <c r="AB75" s="91"/>
    </row>
    <row r="76" spans="1:28" ht="24">
      <c r="A76" s="27">
        <v>48</v>
      </c>
      <c r="B76" s="46" t="s">
        <v>86</v>
      </c>
      <c r="C76" s="38" t="s">
        <v>22</v>
      </c>
      <c r="D76" s="38">
        <f t="shared" si="5"/>
        <v>12</v>
      </c>
      <c r="E76" s="38">
        <v>1</v>
      </c>
      <c r="F76" s="38">
        <v>1</v>
      </c>
      <c r="G76" s="45">
        <v>1</v>
      </c>
      <c r="H76" s="38">
        <f t="shared" si="9"/>
        <v>3</v>
      </c>
      <c r="I76" s="38">
        <v>1</v>
      </c>
      <c r="J76" s="38">
        <v>1</v>
      </c>
      <c r="K76" s="38">
        <v>1</v>
      </c>
      <c r="L76" s="38">
        <f t="shared" si="3"/>
        <v>3</v>
      </c>
      <c r="M76" s="38">
        <v>1</v>
      </c>
      <c r="N76" s="38">
        <v>1</v>
      </c>
      <c r="O76" s="38">
        <v>1</v>
      </c>
      <c r="P76" s="38">
        <f t="shared" si="4"/>
        <v>3</v>
      </c>
      <c r="Q76" s="38">
        <v>1</v>
      </c>
      <c r="R76" s="38">
        <v>1</v>
      </c>
      <c r="S76" s="38">
        <v>1</v>
      </c>
      <c r="T76" s="38">
        <f t="shared" si="26"/>
        <v>3</v>
      </c>
      <c r="U76" s="38">
        <v>3</v>
      </c>
      <c r="V76" s="69">
        <f t="shared" si="21"/>
        <v>100</v>
      </c>
      <c r="W76" s="89" t="s">
        <v>216</v>
      </c>
      <c r="X76" s="89" t="s">
        <v>500</v>
      </c>
      <c r="Y76" s="89" t="s">
        <v>218</v>
      </c>
      <c r="Z76" s="90" t="s">
        <v>215</v>
      </c>
      <c r="AA76" s="92"/>
      <c r="AB76" s="92"/>
    </row>
    <row r="77" spans="1:28" ht="26.25" thickBot="1">
      <c r="A77" s="27">
        <v>49</v>
      </c>
      <c r="B77" s="46" t="s">
        <v>87</v>
      </c>
      <c r="C77" s="38" t="s">
        <v>22</v>
      </c>
      <c r="D77" s="38">
        <f t="shared" si="5"/>
        <v>12</v>
      </c>
      <c r="E77" s="38">
        <v>1</v>
      </c>
      <c r="F77" s="38">
        <v>1</v>
      </c>
      <c r="G77" s="38">
        <v>1</v>
      </c>
      <c r="H77" s="38">
        <f t="shared" si="9"/>
        <v>3</v>
      </c>
      <c r="I77" s="38">
        <v>1</v>
      </c>
      <c r="J77" s="38">
        <v>1</v>
      </c>
      <c r="K77" s="38">
        <v>1</v>
      </c>
      <c r="L77" s="38">
        <f t="shared" si="3"/>
        <v>3</v>
      </c>
      <c r="M77" s="38">
        <v>1</v>
      </c>
      <c r="N77" s="38">
        <v>1</v>
      </c>
      <c r="O77" s="38">
        <v>1</v>
      </c>
      <c r="P77" s="38">
        <f t="shared" si="4"/>
        <v>3</v>
      </c>
      <c r="Q77" s="38">
        <v>1</v>
      </c>
      <c r="R77" s="38">
        <v>1</v>
      </c>
      <c r="S77" s="38">
        <v>1</v>
      </c>
      <c r="T77" s="38">
        <f t="shared" si="26"/>
        <v>3</v>
      </c>
      <c r="U77" s="38">
        <v>3</v>
      </c>
      <c r="V77" s="69">
        <f t="shared" si="21"/>
        <v>100</v>
      </c>
      <c r="W77" s="93" t="s">
        <v>219</v>
      </c>
      <c r="X77" s="89" t="s">
        <v>500</v>
      </c>
      <c r="Y77" s="89" t="s">
        <v>221</v>
      </c>
      <c r="Z77" s="90" t="s">
        <v>215</v>
      </c>
      <c r="AA77" s="92"/>
      <c r="AB77" s="92"/>
    </row>
    <row r="78" spans="1:28" s="166" customFormat="1" ht="25.5">
      <c r="A78" s="159">
        <v>50</v>
      </c>
      <c r="B78" s="160" t="s">
        <v>88</v>
      </c>
      <c r="C78" s="161" t="s">
        <v>89</v>
      </c>
      <c r="D78" s="161">
        <f t="shared" si="5"/>
        <v>4</v>
      </c>
      <c r="E78" s="161"/>
      <c r="F78" s="161"/>
      <c r="G78" s="161"/>
      <c r="H78" s="161">
        <f t="shared" si="9"/>
        <v>0</v>
      </c>
      <c r="I78" s="161"/>
      <c r="J78" s="161"/>
      <c r="K78" s="161"/>
      <c r="L78" s="161">
        <f t="shared" si="3"/>
        <v>0</v>
      </c>
      <c r="M78" s="161"/>
      <c r="N78" s="161"/>
      <c r="O78" s="161">
        <v>1</v>
      </c>
      <c r="P78" s="161">
        <f t="shared" si="4"/>
        <v>1</v>
      </c>
      <c r="Q78" s="161">
        <v>1</v>
      </c>
      <c r="R78" s="161"/>
      <c r="S78" s="161">
        <v>2</v>
      </c>
      <c r="T78" s="161">
        <f t="shared" si="26"/>
        <v>3</v>
      </c>
      <c r="U78" s="161">
        <v>3</v>
      </c>
      <c r="V78" s="69">
        <f t="shared" si="21"/>
        <v>100</v>
      </c>
      <c r="W78" s="163" t="s">
        <v>520</v>
      </c>
      <c r="X78" s="163" t="s">
        <v>500</v>
      </c>
      <c r="Y78" s="163" t="s">
        <v>521</v>
      </c>
      <c r="Z78" s="164" t="s">
        <v>215</v>
      </c>
      <c r="AA78" s="165"/>
      <c r="AB78" s="165"/>
    </row>
    <row r="79" spans="1:28" ht="24">
      <c r="A79" s="27">
        <v>51</v>
      </c>
      <c r="B79" s="46" t="s">
        <v>90</v>
      </c>
      <c r="C79" s="38" t="s">
        <v>35</v>
      </c>
      <c r="D79" s="38">
        <f t="shared" si="5"/>
        <v>2</v>
      </c>
      <c r="E79" s="38"/>
      <c r="F79" s="38"/>
      <c r="G79" s="38"/>
      <c r="H79" s="38">
        <f t="shared" si="9"/>
        <v>0</v>
      </c>
      <c r="I79" s="38"/>
      <c r="J79" s="38">
        <v>1</v>
      </c>
      <c r="K79" s="38">
        <v>1</v>
      </c>
      <c r="L79" s="38">
        <f t="shared" si="3"/>
        <v>2</v>
      </c>
      <c r="M79" s="38"/>
      <c r="N79" s="38"/>
      <c r="O79" s="38"/>
      <c r="P79" s="38">
        <f t="shared" si="4"/>
        <v>0</v>
      </c>
      <c r="Q79" s="38"/>
      <c r="R79" s="38"/>
      <c r="S79" s="38"/>
      <c r="T79" s="38">
        <f t="shared" si="26"/>
        <v>0</v>
      </c>
      <c r="U79" s="38">
        <v>0</v>
      </c>
      <c r="V79" s="69">
        <v>0</v>
      </c>
      <c r="W79" s="89" t="s">
        <v>522</v>
      </c>
      <c r="X79" s="89"/>
      <c r="Y79" s="89" t="s">
        <v>523</v>
      </c>
      <c r="Z79" s="90"/>
      <c r="AA79" s="92"/>
      <c r="AB79" s="92"/>
    </row>
    <row r="80" spans="1:28" ht="25.5">
      <c r="A80" s="27">
        <v>52</v>
      </c>
      <c r="B80" s="46" t="s">
        <v>91</v>
      </c>
      <c r="C80" s="38" t="s">
        <v>22</v>
      </c>
      <c r="D80" s="38">
        <f t="shared" si="5"/>
        <v>4</v>
      </c>
      <c r="E80" s="38"/>
      <c r="F80" s="38"/>
      <c r="G80" s="38">
        <v>1</v>
      </c>
      <c r="H80" s="38">
        <f t="shared" si="9"/>
        <v>1</v>
      </c>
      <c r="I80" s="38"/>
      <c r="J80" s="38"/>
      <c r="K80" s="38">
        <v>1</v>
      </c>
      <c r="L80" s="38">
        <f t="shared" si="3"/>
        <v>1</v>
      </c>
      <c r="M80" s="38"/>
      <c r="N80" s="38"/>
      <c r="O80" s="38">
        <v>1</v>
      </c>
      <c r="P80" s="38">
        <f t="shared" si="4"/>
        <v>1</v>
      </c>
      <c r="Q80" s="38"/>
      <c r="R80" s="38"/>
      <c r="S80" s="38">
        <v>1</v>
      </c>
      <c r="T80" s="38">
        <f t="shared" si="26"/>
        <v>1</v>
      </c>
      <c r="U80" s="38">
        <v>1</v>
      </c>
      <c r="V80" s="69">
        <f t="shared" si="21"/>
        <v>100</v>
      </c>
      <c r="W80" s="84" t="s">
        <v>524</v>
      </c>
      <c r="X80" s="81" t="s">
        <v>525</v>
      </c>
      <c r="Y80" s="84" t="s">
        <v>226</v>
      </c>
      <c r="Z80" s="83" t="s">
        <v>210</v>
      </c>
      <c r="AA80" s="83"/>
      <c r="AB80" s="83"/>
    </row>
    <row r="81" spans="1:28" s="4" customFormat="1" ht="18" customHeight="1">
      <c r="A81" s="32"/>
      <c r="B81" s="53" t="s">
        <v>92</v>
      </c>
      <c r="C81" s="68"/>
      <c r="D81" s="68">
        <f t="shared" si="5"/>
        <v>48</v>
      </c>
      <c r="E81" s="68">
        <f aca="true" t="shared" si="27" ref="E81:K81">SUM(E82:E95)</f>
        <v>4</v>
      </c>
      <c r="F81" s="68">
        <f t="shared" si="27"/>
        <v>4</v>
      </c>
      <c r="G81" s="68">
        <f t="shared" si="27"/>
        <v>7</v>
      </c>
      <c r="H81" s="68">
        <f t="shared" si="27"/>
        <v>15</v>
      </c>
      <c r="I81" s="68">
        <f t="shared" si="27"/>
        <v>6</v>
      </c>
      <c r="J81" s="68">
        <f t="shared" si="27"/>
        <v>2</v>
      </c>
      <c r="K81" s="68">
        <f t="shared" si="27"/>
        <v>2</v>
      </c>
      <c r="L81" s="68">
        <f>SUM(L82:L95)</f>
        <v>10</v>
      </c>
      <c r="M81" s="68">
        <f>SUM(M82:M95)</f>
        <v>5</v>
      </c>
      <c r="N81" s="68">
        <f>SUM(N82:N95)</f>
        <v>4</v>
      </c>
      <c r="O81" s="68">
        <f>SUM(O82:O95)</f>
        <v>5</v>
      </c>
      <c r="P81" s="68">
        <f t="shared" si="4"/>
        <v>14</v>
      </c>
      <c r="Q81" s="68">
        <f>SUM(Q82:Q95)</f>
        <v>3</v>
      </c>
      <c r="R81" s="68">
        <f>SUM(R82:R95)</f>
        <v>1</v>
      </c>
      <c r="S81" s="68">
        <f>SUM(S82:S95)</f>
        <v>5</v>
      </c>
      <c r="T81" s="68">
        <f>SUM(T82:T95)</f>
        <v>9</v>
      </c>
      <c r="U81" s="68">
        <f>SUM(U82:U95)</f>
        <v>9</v>
      </c>
      <c r="V81" s="69">
        <f t="shared" si="21"/>
        <v>100</v>
      </c>
      <c r="W81" s="55"/>
      <c r="X81" s="55"/>
      <c r="Y81" s="55"/>
      <c r="Z81" s="55"/>
      <c r="AA81" s="55"/>
      <c r="AB81" s="55"/>
    </row>
    <row r="82" spans="1:28" ht="63.75" customHeight="1">
      <c r="A82" s="27">
        <v>53</v>
      </c>
      <c r="B82" s="46" t="s">
        <v>93</v>
      </c>
      <c r="C82" s="38" t="s">
        <v>18</v>
      </c>
      <c r="D82" s="38">
        <f t="shared" si="5"/>
        <v>2</v>
      </c>
      <c r="E82" s="38"/>
      <c r="F82" s="38">
        <v>1</v>
      </c>
      <c r="G82" s="38"/>
      <c r="H82" s="38">
        <f t="shared" si="9"/>
        <v>1</v>
      </c>
      <c r="I82" s="38"/>
      <c r="J82" s="38"/>
      <c r="K82" s="38"/>
      <c r="L82" s="38">
        <f t="shared" si="3"/>
        <v>0</v>
      </c>
      <c r="M82" s="38"/>
      <c r="N82" s="38"/>
      <c r="O82" s="38"/>
      <c r="P82" s="38">
        <f t="shared" si="4"/>
        <v>0</v>
      </c>
      <c r="Q82" s="38"/>
      <c r="R82" s="38"/>
      <c r="S82" s="38">
        <v>1</v>
      </c>
      <c r="T82" s="38">
        <f t="shared" si="26"/>
        <v>1</v>
      </c>
      <c r="U82" s="38">
        <v>1</v>
      </c>
      <c r="V82" s="69">
        <f t="shared" si="21"/>
        <v>100</v>
      </c>
      <c r="W82" s="44" t="s">
        <v>593</v>
      </c>
      <c r="X82" s="44" t="s">
        <v>594</v>
      </c>
      <c r="Y82" s="44" t="s">
        <v>595</v>
      </c>
      <c r="Z82" s="44" t="s">
        <v>467</v>
      </c>
      <c r="AA82" s="42"/>
      <c r="AB82" s="42"/>
    </row>
    <row r="83" spans="1:28" ht="27.75" customHeight="1">
      <c r="A83" s="196">
        <v>54</v>
      </c>
      <c r="B83" s="46" t="s">
        <v>94</v>
      </c>
      <c r="C83" s="38" t="s">
        <v>95</v>
      </c>
      <c r="D83" s="38">
        <f t="shared" si="5"/>
        <v>3</v>
      </c>
      <c r="E83" s="38">
        <v>1</v>
      </c>
      <c r="F83" s="38"/>
      <c r="G83" s="38">
        <v>1</v>
      </c>
      <c r="H83" s="38">
        <f t="shared" si="9"/>
        <v>2</v>
      </c>
      <c r="I83" s="38"/>
      <c r="J83" s="38"/>
      <c r="K83" s="38"/>
      <c r="L83" s="38">
        <f t="shared" si="3"/>
        <v>0</v>
      </c>
      <c r="M83" s="38"/>
      <c r="N83" s="38"/>
      <c r="O83" s="38"/>
      <c r="P83" s="38">
        <f t="shared" si="4"/>
        <v>0</v>
      </c>
      <c r="Q83" s="38"/>
      <c r="R83" s="38"/>
      <c r="S83" s="38">
        <v>1</v>
      </c>
      <c r="T83" s="38">
        <f t="shared" si="26"/>
        <v>1</v>
      </c>
      <c r="U83" s="38">
        <v>1</v>
      </c>
      <c r="V83" s="69">
        <f t="shared" si="21"/>
        <v>100</v>
      </c>
      <c r="W83" s="44" t="s">
        <v>597</v>
      </c>
      <c r="X83" s="44" t="s">
        <v>596</v>
      </c>
      <c r="Y83" s="44" t="s">
        <v>598</v>
      </c>
      <c r="Z83" s="44" t="s">
        <v>467</v>
      </c>
      <c r="AA83" s="42"/>
      <c r="AB83" s="42"/>
    </row>
    <row r="84" spans="1:28" ht="25.5">
      <c r="A84" s="197"/>
      <c r="B84" s="46" t="s">
        <v>96</v>
      </c>
      <c r="C84" s="38" t="s">
        <v>22</v>
      </c>
      <c r="D84" s="38">
        <f t="shared" si="5"/>
        <v>3</v>
      </c>
      <c r="E84" s="38">
        <v>1</v>
      </c>
      <c r="F84" s="38">
        <v>1</v>
      </c>
      <c r="G84" s="38">
        <v>1</v>
      </c>
      <c r="H84" s="38">
        <f t="shared" si="9"/>
        <v>3</v>
      </c>
      <c r="I84" s="38"/>
      <c r="J84" s="38"/>
      <c r="K84" s="38"/>
      <c r="L84" s="38">
        <f t="shared" si="3"/>
        <v>0</v>
      </c>
      <c r="M84" s="38"/>
      <c r="N84" s="38"/>
      <c r="O84" s="38"/>
      <c r="P84" s="38">
        <f t="shared" si="4"/>
        <v>0</v>
      </c>
      <c r="Q84" s="38"/>
      <c r="R84" s="38"/>
      <c r="S84" s="38"/>
      <c r="T84" s="38">
        <f t="shared" si="26"/>
        <v>0</v>
      </c>
      <c r="U84" s="38">
        <v>0</v>
      </c>
      <c r="V84" s="69">
        <v>0</v>
      </c>
      <c r="W84" s="42"/>
      <c r="X84" s="42"/>
      <c r="Y84" s="42"/>
      <c r="Z84" s="42"/>
      <c r="AA84" s="42"/>
      <c r="AB84" s="42"/>
    </row>
    <row r="85" spans="1:28" ht="25.5">
      <c r="A85" s="27">
        <v>55</v>
      </c>
      <c r="B85" s="46" t="s">
        <v>97</v>
      </c>
      <c r="C85" s="38" t="s">
        <v>22</v>
      </c>
      <c r="D85" s="38">
        <f t="shared" si="5"/>
        <v>3</v>
      </c>
      <c r="E85" s="38"/>
      <c r="F85" s="38"/>
      <c r="G85" s="38">
        <v>1</v>
      </c>
      <c r="H85" s="38">
        <f t="shared" si="9"/>
        <v>1</v>
      </c>
      <c r="I85" s="38"/>
      <c r="J85" s="38"/>
      <c r="K85" s="38"/>
      <c r="L85" s="38">
        <f t="shared" si="3"/>
        <v>0</v>
      </c>
      <c r="M85" s="38"/>
      <c r="N85" s="38">
        <v>1</v>
      </c>
      <c r="O85" s="38"/>
      <c r="P85" s="38">
        <f t="shared" si="4"/>
        <v>1</v>
      </c>
      <c r="Q85" s="38"/>
      <c r="R85" s="38"/>
      <c r="S85" s="38">
        <v>1</v>
      </c>
      <c r="T85" s="38">
        <f t="shared" si="26"/>
        <v>1</v>
      </c>
      <c r="U85" s="38">
        <v>1</v>
      </c>
      <c r="V85" s="69">
        <f t="shared" si="21"/>
        <v>100</v>
      </c>
      <c r="W85" s="42" t="s">
        <v>243</v>
      </c>
      <c r="X85" s="44" t="s">
        <v>599</v>
      </c>
      <c r="Y85" s="42" t="s">
        <v>245</v>
      </c>
      <c r="Z85" s="42" t="s">
        <v>230</v>
      </c>
      <c r="AA85" s="42" t="s">
        <v>182</v>
      </c>
      <c r="AB85" s="42" t="s">
        <v>182</v>
      </c>
    </row>
    <row r="86" spans="1:28" ht="38.25">
      <c r="A86" s="27">
        <v>56</v>
      </c>
      <c r="B86" s="46" t="s">
        <v>98</v>
      </c>
      <c r="C86" s="38" t="s">
        <v>22</v>
      </c>
      <c r="D86" s="38">
        <f t="shared" si="5"/>
        <v>2</v>
      </c>
      <c r="E86" s="38"/>
      <c r="F86" s="38"/>
      <c r="G86" s="38">
        <v>1</v>
      </c>
      <c r="H86" s="38">
        <f t="shared" si="9"/>
        <v>1</v>
      </c>
      <c r="I86" s="38"/>
      <c r="J86" s="38"/>
      <c r="K86" s="38"/>
      <c r="L86" s="38">
        <f t="shared" si="3"/>
        <v>0</v>
      </c>
      <c r="M86" s="38"/>
      <c r="N86" s="38"/>
      <c r="O86" s="38">
        <v>1</v>
      </c>
      <c r="P86" s="38">
        <f t="shared" si="4"/>
        <v>1</v>
      </c>
      <c r="Q86" s="38"/>
      <c r="R86" s="38"/>
      <c r="S86" s="38"/>
      <c r="T86" s="38">
        <f t="shared" si="26"/>
        <v>0</v>
      </c>
      <c r="U86" s="38">
        <v>0</v>
      </c>
      <c r="V86" s="69">
        <v>0</v>
      </c>
      <c r="W86" s="42"/>
      <c r="X86" s="42"/>
      <c r="Y86" s="42"/>
      <c r="Z86" s="42"/>
      <c r="AA86" s="42" t="s">
        <v>182</v>
      </c>
      <c r="AB86" s="42" t="s">
        <v>182</v>
      </c>
    </row>
    <row r="87" spans="1:28" ht="12.75">
      <c r="A87" s="27">
        <v>57</v>
      </c>
      <c r="B87" s="46" t="s">
        <v>99</v>
      </c>
      <c r="C87" s="38" t="s">
        <v>95</v>
      </c>
      <c r="D87" s="38">
        <f t="shared" si="5"/>
        <v>1</v>
      </c>
      <c r="E87" s="38"/>
      <c r="F87" s="38"/>
      <c r="G87" s="38"/>
      <c r="H87" s="38">
        <f t="shared" si="9"/>
        <v>0</v>
      </c>
      <c r="I87" s="38"/>
      <c r="J87" s="38"/>
      <c r="K87" s="38"/>
      <c r="L87" s="38">
        <f aca="true" t="shared" si="28" ref="L87:L130">SUM(I87:K87)</f>
        <v>0</v>
      </c>
      <c r="M87" s="38">
        <v>1</v>
      </c>
      <c r="N87" s="38"/>
      <c r="O87" s="38"/>
      <c r="P87" s="38">
        <f aca="true" t="shared" si="29" ref="P87:P130">SUM(M87:O87)</f>
        <v>1</v>
      </c>
      <c r="Q87" s="38"/>
      <c r="R87" s="38"/>
      <c r="S87" s="38"/>
      <c r="T87" s="38">
        <f aca="true" t="shared" si="30" ref="T87:T95">SUM(Q87:S87)</f>
        <v>0</v>
      </c>
      <c r="U87" s="38">
        <v>0</v>
      </c>
      <c r="V87" s="69">
        <v>0</v>
      </c>
      <c r="W87" s="66"/>
      <c r="X87" s="66"/>
      <c r="Y87" s="66"/>
      <c r="Z87" s="66"/>
      <c r="AA87" s="61"/>
      <c r="AB87" s="42" t="s">
        <v>182</v>
      </c>
    </row>
    <row r="88" spans="1:28" ht="25.5">
      <c r="A88" s="27">
        <v>58</v>
      </c>
      <c r="B88" s="46" t="s">
        <v>100</v>
      </c>
      <c r="C88" s="38" t="s">
        <v>95</v>
      </c>
      <c r="D88" s="38">
        <f aca="true" t="shared" si="31" ref="D88:D130">+H88+L88+P88+T88</f>
        <v>2</v>
      </c>
      <c r="E88" s="38"/>
      <c r="F88" s="38"/>
      <c r="G88" s="38"/>
      <c r="H88" s="38">
        <f t="shared" si="9"/>
        <v>0</v>
      </c>
      <c r="I88" s="38">
        <v>1</v>
      </c>
      <c r="J88" s="38"/>
      <c r="K88" s="38"/>
      <c r="L88" s="38">
        <f t="shared" si="28"/>
        <v>1</v>
      </c>
      <c r="M88" s="38"/>
      <c r="N88" s="38"/>
      <c r="O88" s="38"/>
      <c r="P88" s="38">
        <f t="shared" si="29"/>
        <v>0</v>
      </c>
      <c r="Q88" s="38"/>
      <c r="R88" s="38">
        <v>1</v>
      </c>
      <c r="S88" s="38"/>
      <c r="T88" s="38">
        <f t="shared" si="30"/>
        <v>1</v>
      </c>
      <c r="U88" s="38">
        <v>1</v>
      </c>
      <c r="V88" s="69">
        <f t="shared" si="21"/>
        <v>100</v>
      </c>
      <c r="W88" s="39" t="s">
        <v>536</v>
      </c>
      <c r="X88" s="98" t="s">
        <v>532</v>
      </c>
      <c r="Y88" s="167" t="s">
        <v>533</v>
      </c>
      <c r="Z88" s="97"/>
      <c r="AA88" s="97"/>
      <c r="AB88" s="97" t="s">
        <v>182</v>
      </c>
    </row>
    <row r="89" spans="1:28" ht="12.75">
      <c r="A89" s="27">
        <v>59</v>
      </c>
      <c r="B89" s="46" t="s">
        <v>101</v>
      </c>
      <c r="C89" s="38" t="s">
        <v>102</v>
      </c>
      <c r="D89" s="38">
        <f>+H89+L89+P89+T89</f>
        <v>2</v>
      </c>
      <c r="E89" s="38"/>
      <c r="F89" s="38"/>
      <c r="G89" s="38"/>
      <c r="H89" s="38">
        <f>SUM(E89:G89)</f>
        <v>0</v>
      </c>
      <c r="I89" s="38">
        <v>1</v>
      </c>
      <c r="J89" s="38"/>
      <c r="K89" s="38"/>
      <c r="L89" s="38">
        <f>SUM(I89:K89)</f>
        <v>1</v>
      </c>
      <c r="M89" s="38"/>
      <c r="N89" s="38"/>
      <c r="O89" s="38">
        <v>1</v>
      </c>
      <c r="P89" s="38">
        <f>SUM(M89:O89)</f>
        <v>1</v>
      </c>
      <c r="Q89" s="38"/>
      <c r="R89" s="38"/>
      <c r="S89" s="38"/>
      <c r="T89" s="38">
        <f t="shared" si="30"/>
        <v>0</v>
      </c>
      <c r="U89" s="38">
        <v>0</v>
      </c>
      <c r="V89" s="69">
        <v>0</v>
      </c>
      <c r="W89" s="44"/>
      <c r="X89" s="44"/>
      <c r="Y89" s="44"/>
      <c r="Z89" s="42" t="s">
        <v>230</v>
      </c>
      <c r="AA89" s="42" t="s">
        <v>182</v>
      </c>
      <c r="AB89" s="42" t="s">
        <v>182</v>
      </c>
    </row>
    <row r="90" spans="1:28" ht="38.25">
      <c r="A90" s="27">
        <v>60</v>
      </c>
      <c r="B90" s="46" t="s">
        <v>103</v>
      </c>
      <c r="C90" s="38" t="s">
        <v>22</v>
      </c>
      <c r="D90" s="38">
        <f>+H90+L90+P90+T90</f>
        <v>8</v>
      </c>
      <c r="E90" s="38"/>
      <c r="F90" s="38">
        <v>2</v>
      </c>
      <c r="G90" s="38">
        <v>1</v>
      </c>
      <c r="H90" s="38">
        <f>SUM(E90:G90)</f>
        <v>3</v>
      </c>
      <c r="I90" s="38">
        <v>1</v>
      </c>
      <c r="J90" s="38"/>
      <c r="K90" s="38"/>
      <c r="L90" s="38">
        <f>SUM(I90:K90)</f>
        <v>1</v>
      </c>
      <c r="M90" s="38">
        <v>1</v>
      </c>
      <c r="N90" s="38">
        <v>1</v>
      </c>
      <c r="O90" s="38">
        <v>1</v>
      </c>
      <c r="P90" s="38">
        <f>SUM(M90:O90)</f>
        <v>3</v>
      </c>
      <c r="Q90" s="38">
        <v>1</v>
      </c>
      <c r="R90" s="38"/>
      <c r="S90" s="38"/>
      <c r="T90" s="38">
        <f t="shared" si="30"/>
        <v>1</v>
      </c>
      <c r="U90" s="38">
        <v>1</v>
      </c>
      <c r="V90" s="69">
        <f t="shared" si="21"/>
        <v>100</v>
      </c>
      <c r="W90" s="39" t="s">
        <v>530</v>
      </c>
      <c r="X90" s="98" t="s">
        <v>531</v>
      </c>
      <c r="Y90" s="167" t="s">
        <v>240</v>
      </c>
      <c r="Z90" s="97" t="s">
        <v>230</v>
      </c>
      <c r="AA90" s="97" t="s">
        <v>163</v>
      </c>
      <c r="AB90" s="97" t="s">
        <v>163</v>
      </c>
    </row>
    <row r="91" spans="1:28" ht="12.75">
      <c r="A91" s="27">
        <v>61</v>
      </c>
      <c r="B91" s="54" t="s">
        <v>104</v>
      </c>
      <c r="C91" s="38" t="s">
        <v>43</v>
      </c>
      <c r="D91" s="38">
        <f t="shared" si="31"/>
        <v>1</v>
      </c>
      <c r="E91" s="38"/>
      <c r="F91" s="45"/>
      <c r="G91" s="38"/>
      <c r="H91" s="38">
        <f aca="true" t="shared" si="32" ref="H91:H130">SUM(E91:G91)</f>
        <v>0</v>
      </c>
      <c r="I91" s="38"/>
      <c r="J91" s="38">
        <v>1</v>
      </c>
      <c r="K91" s="38"/>
      <c r="L91" s="38">
        <f t="shared" si="28"/>
        <v>1</v>
      </c>
      <c r="M91" s="38"/>
      <c r="N91" s="38"/>
      <c r="O91" s="38"/>
      <c r="P91" s="38">
        <f t="shared" si="29"/>
        <v>0</v>
      </c>
      <c r="Q91" s="38"/>
      <c r="R91" s="38"/>
      <c r="S91" s="38"/>
      <c r="T91" s="38">
        <f t="shared" si="30"/>
        <v>0</v>
      </c>
      <c r="U91" s="38">
        <v>0</v>
      </c>
      <c r="V91" s="69">
        <v>0</v>
      </c>
      <c r="W91" s="42"/>
      <c r="X91" s="42"/>
      <c r="Y91" s="42"/>
      <c r="Z91" s="42"/>
      <c r="AA91" s="42"/>
      <c r="AB91" s="44"/>
    </row>
    <row r="92" spans="1:28" ht="38.25">
      <c r="A92" s="27">
        <v>62</v>
      </c>
      <c r="B92" s="46" t="s">
        <v>105</v>
      </c>
      <c r="C92" s="38" t="s">
        <v>43</v>
      </c>
      <c r="D92" s="38">
        <f t="shared" si="31"/>
        <v>11</v>
      </c>
      <c r="E92" s="38">
        <v>2</v>
      </c>
      <c r="F92" s="38"/>
      <c r="G92" s="38"/>
      <c r="H92" s="38">
        <f t="shared" si="32"/>
        <v>2</v>
      </c>
      <c r="I92" s="38">
        <v>2</v>
      </c>
      <c r="J92" s="38">
        <v>1</v>
      </c>
      <c r="K92" s="38"/>
      <c r="L92" s="38">
        <f t="shared" si="28"/>
        <v>3</v>
      </c>
      <c r="M92" s="38">
        <v>3</v>
      </c>
      <c r="N92" s="38">
        <v>1</v>
      </c>
      <c r="O92" s="38"/>
      <c r="P92" s="38">
        <f t="shared" si="29"/>
        <v>4</v>
      </c>
      <c r="Q92" s="38">
        <v>2</v>
      </c>
      <c r="R92" s="38"/>
      <c r="S92" s="38"/>
      <c r="T92" s="38">
        <f t="shared" si="30"/>
        <v>2</v>
      </c>
      <c r="U92" s="38">
        <v>2</v>
      </c>
      <c r="V92" s="69">
        <f t="shared" si="21"/>
        <v>100</v>
      </c>
      <c r="W92" s="66" t="s">
        <v>534</v>
      </c>
      <c r="X92" s="66" t="s">
        <v>535</v>
      </c>
      <c r="Y92" s="66" t="s">
        <v>165</v>
      </c>
      <c r="Z92" s="66" t="s">
        <v>170</v>
      </c>
      <c r="AA92" s="44" t="s">
        <v>182</v>
      </c>
      <c r="AB92" s="42"/>
    </row>
    <row r="93" spans="1:28" ht="38.25">
      <c r="A93" s="27">
        <v>63</v>
      </c>
      <c r="B93" s="46" t="s">
        <v>166</v>
      </c>
      <c r="C93" s="38" t="s">
        <v>43</v>
      </c>
      <c r="D93" s="38">
        <f t="shared" si="31"/>
        <v>2</v>
      </c>
      <c r="E93" s="38"/>
      <c r="F93" s="38"/>
      <c r="G93" s="38"/>
      <c r="H93" s="38">
        <f t="shared" si="32"/>
        <v>0</v>
      </c>
      <c r="I93" s="38">
        <v>1</v>
      </c>
      <c r="J93" s="38"/>
      <c r="K93" s="38"/>
      <c r="L93" s="38">
        <f t="shared" si="28"/>
        <v>1</v>
      </c>
      <c r="M93" s="38"/>
      <c r="N93" s="38">
        <v>1</v>
      </c>
      <c r="O93" s="38"/>
      <c r="P93" s="38">
        <f t="shared" si="29"/>
        <v>1</v>
      </c>
      <c r="Q93" s="38"/>
      <c r="R93" s="38"/>
      <c r="S93" s="38"/>
      <c r="T93" s="38">
        <f t="shared" si="30"/>
        <v>0</v>
      </c>
      <c r="U93" s="38">
        <v>0</v>
      </c>
      <c r="V93" s="69">
        <v>0</v>
      </c>
      <c r="W93" s="44"/>
      <c r="X93" s="44"/>
      <c r="Y93" s="44"/>
      <c r="Z93" s="44"/>
      <c r="AA93" s="42"/>
      <c r="AB93" s="44" t="s">
        <v>169</v>
      </c>
    </row>
    <row r="94" spans="1:28" ht="48">
      <c r="A94" s="27">
        <v>64</v>
      </c>
      <c r="B94" s="46" t="s">
        <v>106</v>
      </c>
      <c r="C94" s="38" t="s">
        <v>18</v>
      </c>
      <c r="D94" s="38">
        <f t="shared" si="31"/>
        <v>4</v>
      </c>
      <c r="E94" s="38"/>
      <c r="F94" s="38"/>
      <c r="G94" s="38">
        <v>1</v>
      </c>
      <c r="H94" s="38">
        <f t="shared" si="32"/>
        <v>1</v>
      </c>
      <c r="I94" s="38"/>
      <c r="J94" s="38"/>
      <c r="K94" s="38">
        <v>1</v>
      </c>
      <c r="L94" s="38">
        <f t="shared" si="28"/>
        <v>1</v>
      </c>
      <c r="M94" s="38"/>
      <c r="N94" s="38"/>
      <c r="O94" s="38">
        <v>1</v>
      </c>
      <c r="P94" s="38">
        <f t="shared" si="29"/>
        <v>1</v>
      </c>
      <c r="Q94" s="38"/>
      <c r="R94" s="38"/>
      <c r="S94" s="38">
        <v>1</v>
      </c>
      <c r="T94" s="38">
        <f t="shared" si="30"/>
        <v>1</v>
      </c>
      <c r="U94" s="38">
        <v>1</v>
      </c>
      <c r="V94" s="69">
        <f t="shared" si="21"/>
        <v>100</v>
      </c>
      <c r="W94" s="66" t="s">
        <v>529</v>
      </c>
      <c r="X94" s="67" t="s">
        <v>178</v>
      </c>
      <c r="Y94" s="66" t="s">
        <v>180</v>
      </c>
      <c r="Z94" s="66" t="s">
        <v>170</v>
      </c>
      <c r="AA94" s="66" t="s">
        <v>182</v>
      </c>
      <c r="AB94" s="42" t="s">
        <v>163</v>
      </c>
    </row>
    <row r="95" spans="1:28" ht="51">
      <c r="A95" s="27">
        <v>65</v>
      </c>
      <c r="B95" s="46" t="s">
        <v>107</v>
      </c>
      <c r="C95" s="38" t="s">
        <v>22</v>
      </c>
      <c r="D95" s="38">
        <f t="shared" si="31"/>
        <v>4</v>
      </c>
      <c r="E95" s="38"/>
      <c r="F95" s="38"/>
      <c r="G95" s="38">
        <v>1</v>
      </c>
      <c r="H95" s="38">
        <f t="shared" si="32"/>
        <v>1</v>
      </c>
      <c r="I95" s="38"/>
      <c r="J95" s="38"/>
      <c r="K95" s="38">
        <v>1</v>
      </c>
      <c r="L95" s="38">
        <f t="shared" si="28"/>
        <v>1</v>
      </c>
      <c r="M95" s="38"/>
      <c r="N95" s="38"/>
      <c r="O95" s="38">
        <v>1</v>
      </c>
      <c r="P95" s="38">
        <f t="shared" si="29"/>
        <v>1</v>
      </c>
      <c r="Q95" s="38"/>
      <c r="R95" s="38"/>
      <c r="S95" s="38">
        <v>1</v>
      </c>
      <c r="T95" s="38">
        <f t="shared" si="30"/>
        <v>1</v>
      </c>
      <c r="U95" s="38">
        <v>1</v>
      </c>
      <c r="V95" s="69">
        <f t="shared" si="21"/>
        <v>100</v>
      </c>
      <c r="W95" s="42" t="s">
        <v>167</v>
      </c>
      <c r="X95" s="42" t="s">
        <v>179</v>
      </c>
      <c r="Y95" s="44" t="s">
        <v>168</v>
      </c>
      <c r="Z95" s="44" t="s">
        <v>170</v>
      </c>
      <c r="AA95" s="42" t="s">
        <v>163</v>
      </c>
      <c r="AB95" s="42" t="s">
        <v>163</v>
      </c>
    </row>
    <row r="96" spans="1:28" s="4" customFormat="1" ht="12.75">
      <c r="A96" s="32"/>
      <c r="B96" s="53" t="s">
        <v>108</v>
      </c>
      <c r="C96" s="68"/>
      <c r="D96" s="68">
        <f t="shared" si="31"/>
        <v>129</v>
      </c>
      <c r="E96" s="68">
        <f aca="true" t="shared" si="33" ref="E96:K96">SUM(E97:E128)</f>
        <v>8</v>
      </c>
      <c r="F96" s="68">
        <f t="shared" si="33"/>
        <v>13</v>
      </c>
      <c r="G96" s="68">
        <f t="shared" si="33"/>
        <v>10</v>
      </c>
      <c r="H96" s="68">
        <f t="shared" si="33"/>
        <v>29</v>
      </c>
      <c r="I96" s="68">
        <f t="shared" si="33"/>
        <v>12</v>
      </c>
      <c r="J96" s="68">
        <f t="shared" si="33"/>
        <v>11</v>
      </c>
      <c r="K96" s="68">
        <f t="shared" si="33"/>
        <v>16</v>
      </c>
      <c r="L96" s="68">
        <f>SUM(L97:L128)</f>
        <v>36</v>
      </c>
      <c r="M96" s="68">
        <f aca="true" t="shared" si="34" ref="M96:S96">SUM(M97:M128)</f>
        <v>3</v>
      </c>
      <c r="N96" s="68">
        <f t="shared" si="34"/>
        <v>11</v>
      </c>
      <c r="O96" s="68">
        <f t="shared" si="34"/>
        <v>13</v>
      </c>
      <c r="P96" s="68">
        <f t="shared" si="34"/>
        <v>27</v>
      </c>
      <c r="Q96" s="68">
        <f t="shared" si="34"/>
        <v>13</v>
      </c>
      <c r="R96" s="68">
        <f t="shared" si="34"/>
        <v>10</v>
      </c>
      <c r="S96" s="68">
        <f t="shared" si="34"/>
        <v>14</v>
      </c>
      <c r="T96" s="68">
        <f>SUM(T97:T128)</f>
        <v>37</v>
      </c>
      <c r="U96" s="68">
        <f>SUM(U97:U128)</f>
        <v>36</v>
      </c>
      <c r="V96" s="69">
        <f>+U96/T96*100</f>
        <v>97.2972972972973</v>
      </c>
      <c r="W96" s="55"/>
      <c r="X96" s="55"/>
      <c r="Y96" s="55"/>
      <c r="Z96" s="55"/>
      <c r="AA96" s="55"/>
      <c r="AB96" s="55"/>
    </row>
    <row r="97" spans="1:28" ht="60" customHeight="1">
      <c r="A97" s="27">
        <v>66</v>
      </c>
      <c r="B97" s="46" t="s">
        <v>109</v>
      </c>
      <c r="C97" s="38" t="s">
        <v>43</v>
      </c>
      <c r="D97" s="38">
        <f t="shared" si="31"/>
        <v>4</v>
      </c>
      <c r="E97" s="38"/>
      <c r="F97" s="38"/>
      <c r="G97" s="38"/>
      <c r="H97" s="38">
        <f t="shared" si="32"/>
        <v>0</v>
      </c>
      <c r="I97" s="38">
        <v>1</v>
      </c>
      <c r="J97" s="38"/>
      <c r="K97" s="38">
        <v>1</v>
      </c>
      <c r="L97" s="38">
        <f t="shared" si="28"/>
        <v>2</v>
      </c>
      <c r="M97" s="38"/>
      <c r="N97" s="38"/>
      <c r="O97" s="38"/>
      <c r="P97" s="38">
        <f t="shared" si="29"/>
        <v>0</v>
      </c>
      <c r="Q97" s="38"/>
      <c r="R97" s="38">
        <v>1</v>
      </c>
      <c r="S97" s="38">
        <v>1</v>
      </c>
      <c r="T97" s="38">
        <f aca="true" t="shared" si="35" ref="T97:T130">SUM(Q97:S97)</f>
        <v>2</v>
      </c>
      <c r="U97" s="181">
        <v>2</v>
      </c>
      <c r="V97" s="180">
        <v>100</v>
      </c>
      <c r="W97" s="54" t="s">
        <v>537</v>
      </c>
      <c r="X97" s="94" t="s">
        <v>538</v>
      </c>
      <c r="Y97" s="95" t="s">
        <v>539</v>
      </c>
      <c r="Z97" s="94" t="s">
        <v>230</v>
      </c>
      <c r="AA97" s="94" t="s">
        <v>230</v>
      </c>
      <c r="AB97" s="94" t="s">
        <v>230</v>
      </c>
    </row>
    <row r="98" spans="1:28" ht="38.25">
      <c r="A98" s="27">
        <v>67</v>
      </c>
      <c r="B98" s="46" t="s">
        <v>110</v>
      </c>
      <c r="C98" s="38" t="s">
        <v>18</v>
      </c>
      <c r="D98" s="38">
        <f t="shared" si="31"/>
        <v>1</v>
      </c>
      <c r="E98" s="38"/>
      <c r="F98" s="38"/>
      <c r="G98" s="38"/>
      <c r="H98" s="38">
        <f t="shared" si="32"/>
        <v>0</v>
      </c>
      <c r="I98" s="38"/>
      <c r="J98" s="38"/>
      <c r="K98" s="38"/>
      <c r="L98" s="38">
        <f t="shared" si="28"/>
        <v>0</v>
      </c>
      <c r="M98" s="38"/>
      <c r="N98" s="38"/>
      <c r="O98" s="38"/>
      <c r="P98" s="38">
        <f t="shared" si="29"/>
        <v>0</v>
      </c>
      <c r="Q98" s="38"/>
      <c r="R98" s="38">
        <v>1</v>
      </c>
      <c r="S98" s="38"/>
      <c r="T98" s="38">
        <f t="shared" si="35"/>
        <v>1</v>
      </c>
      <c r="U98" s="181">
        <v>1</v>
      </c>
      <c r="V98" s="180">
        <v>100</v>
      </c>
      <c r="W98" s="168" t="s">
        <v>540</v>
      </c>
      <c r="X98" s="94" t="s">
        <v>541</v>
      </c>
      <c r="Y98" s="95" t="s">
        <v>542</v>
      </c>
      <c r="Z98" s="94" t="s">
        <v>230</v>
      </c>
      <c r="AA98" s="94" t="s">
        <v>230</v>
      </c>
      <c r="AB98" s="94" t="s">
        <v>230</v>
      </c>
    </row>
    <row r="99" spans="1:28" ht="51">
      <c r="A99" s="27">
        <v>68</v>
      </c>
      <c r="B99" s="46" t="s">
        <v>111</v>
      </c>
      <c r="C99" s="38" t="s">
        <v>18</v>
      </c>
      <c r="D99" s="38">
        <f t="shared" si="31"/>
        <v>1</v>
      </c>
      <c r="E99" s="38"/>
      <c r="F99" s="38"/>
      <c r="G99" s="38"/>
      <c r="H99" s="38">
        <f t="shared" si="32"/>
        <v>0</v>
      </c>
      <c r="I99" s="38"/>
      <c r="J99" s="38"/>
      <c r="K99" s="38"/>
      <c r="L99" s="38">
        <f t="shared" si="28"/>
        <v>0</v>
      </c>
      <c r="M99" s="38"/>
      <c r="N99" s="38"/>
      <c r="O99" s="38"/>
      <c r="P99" s="38">
        <f t="shared" si="29"/>
        <v>0</v>
      </c>
      <c r="Q99" s="38"/>
      <c r="R99" s="38">
        <v>1</v>
      </c>
      <c r="S99" s="38"/>
      <c r="T99" s="38">
        <f t="shared" si="35"/>
        <v>1</v>
      </c>
      <c r="U99" s="181">
        <v>1</v>
      </c>
      <c r="V99" s="180">
        <v>100</v>
      </c>
      <c r="W99" s="168" t="s">
        <v>543</v>
      </c>
      <c r="X99" s="94" t="s">
        <v>541</v>
      </c>
      <c r="Y99" s="94" t="s">
        <v>544</v>
      </c>
      <c r="Z99" s="94" t="s">
        <v>230</v>
      </c>
      <c r="AA99" s="94" t="s">
        <v>230</v>
      </c>
      <c r="AB99" s="94" t="s">
        <v>230</v>
      </c>
    </row>
    <row r="100" spans="1:28" ht="280.5">
      <c r="A100" s="196">
        <v>69</v>
      </c>
      <c r="B100" s="46" t="s">
        <v>112</v>
      </c>
      <c r="C100" s="38" t="s">
        <v>51</v>
      </c>
      <c r="D100" s="38">
        <f t="shared" si="31"/>
        <v>8</v>
      </c>
      <c r="E100" s="38">
        <v>1</v>
      </c>
      <c r="F100" s="38">
        <v>2</v>
      </c>
      <c r="G100" s="38">
        <v>1</v>
      </c>
      <c r="H100" s="38">
        <f t="shared" si="32"/>
        <v>4</v>
      </c>
      <c r="I100" s="38"/>
      <c r="J100" s="38"/>
      <c r="K100" s="38"/>
      <c r="L100" s="38">
        <f t="shared" si="28"/>
        <v>0</v>
      </c>
      <c r="M100" s="38"/>
      <c r="N100" s="38">
        <v>1</v>
      </c>
      <c r="O100" s="38">
        <v>2</v>
      </c>
      <c r="P100" s="38">
        <f t="shared" si="29"/>
        <v>3</v>
      </c>
      <c r="Q100" s="38">
        <v>1</v>
      </c>
      <c r="R100" s="38"/>
      <c r="S100" s="38"/>
      <c r="T100" s="38">
        <f t="shared" si="35"/>
        <v>1</v>
      </c>
      <c r="U100" s="181">
        <v>1</v>
      </c>
      <c r="V100" s="69">
        <f t="shared" si="21"/>
        <v>100</v>
      </c>
      <c r="W100" s="117" t="s">
        <v>545</v>
      </c>
      <c r="X100" s="169" t="s">
        <v>546</v>
      </c>
      <c r="Y100" s="170" t="s">
        <v>547</v>
      </c>
      <c r="Z100" s="171" t="s">
        <v>230</v>
      </c>
      <c r="AA100" s="172" t="s">
        <v>230</v>
      </c>
      <c r="AB100" s="172" t="s">
        <v>230</v>
      </c>
    </row>
    <row r="101" spans="1:28" ht="102">
      <c r="A101" s="197"/>
      <c r="B101" s="46" t="s">
        <v>113</v>
      </c>
      <c r="C101" s="38" t="s">
        <v>114</v>
      </c>
      <c r="D101" s="38">
        <f t="shared" si="31"/>
        <v>7</v>
      </c>
      <c r="E101" s="73"/>
      <c r="F101" s="73">
        <v>1</v>
      </c>
      <c r="G101" s="73"/>
      <c r="H101" s="38">
        <f t="shared" si="32"/>
        <v>1</v>
      </c>
      <c r="I101" s="73">
        <v>1</v>
      </c>
      <c r="J101" s="73">
        <v>1</v>
      </c>
      <c r="K101" s="73">
        <v>1</v>
      </c>
      <c r="L101" s="38">
        <f t="shared" si="28"/>
        <v>3</v>
      </c>
      <c r="M101" s="73"/>
      <c r="N101" s="73"/>
      <c r="O101" s="73">
        <v>1</v>
      </c>
      <c r="P101" s="38">
        <f t="shared" si="29"/>
        <v>1</v>
      </c>
      <c r="Q101" s="73">
        <v>1</v>
      </c>
      <c r="R101" s="73"/>
      <c r="S101" s="73">
        <v>1</v>
      </c>
      <c r="T101" s="38">
        <f t="shared" si="35"/>
        <v>2</v>
      </c>
      <c r="U101" s="181">
        <v>2</v>
      </c>
      <c r="V101" s="69">
        <f t="shared" si="21"/>
        <v>100</v>
      </c>
      <c r="W101" s="54" t="s">
        <v>548</v>
      </c>
      <c r="X101" s="170" t="s">
        <v>549</v>
      </c>
      <c r="Y101" s="170" t="s">
        <v>550</v>
      </c>
      <c r="Z101" s="171" t="s">
        <v>230</v>
      </c>
      <c r="AA101" s="173" t="s">
        <v>230</v>
      </c>
      <c r="AB101" s="173" t="s">
        <v>230</v>
      </c>
    </row>
    <row r="102" spans="1:28" ht="25.5">
      <c r="A102" s="27">
        <v>70</v>
      </c>
      <c r="B102" s="46" t="s">
        <v>115</v>
      </c>
      <c r="C102" s="38" t="s">
        <v>114</v>
      </c>
      <c r="D102" s="38">
        <f t="shared" si="31"/>
        <v>2</v>
      </c>
      <c r="E102" s="38"/>
      <c r="F102" s="38"/>
      <c r="G102" s="38"/>
      <c r="H102" s="38">
        <f t="shared" si="32"/>
        <v>0</v>
      </c>
      <c r="I102" s="38"/>
      <c r="J102" s="38">
        <v>1</v>
      </c>
      <c r="K102" s="38">
        <v>1</v>
      </c>
      <c r="L102" s="38">
        <f t="shared" si="28"/>
        <v>2</v>
      </c>
      <c r="M102" s="38"/>
      <c r="N102" s="38"/>
      <c r="O102" s="38"/>
      <c r="P102" s="38">
        <f t="shared" si="29"/>
        <v>0</v>
      </c>
      <c r="Q102" s="38"/>
      <c r="R102" s="38"/>
      <c r="S102" s="38"/>
      <c r="T102" s="38">
        <f t="shared" si="35"/>
        <v>0</v>
      </c>
      <c r="U102" s="181">
        <v>0</v>
      </c>
      <c r="V102" s="69">
        <v>0</v>
      </c>
      <c r="W102" s="40"/>
      <c r="X102" s="81"/>
      <c r="Y102" s="81"/>
      <c r="Z102" s="81"/>
      <c r="AA102" s="40"/>
      <c r="AB102" s="40"/>
    </row>
    <row r="103" spans="1:28" ht="25.5">
      <c r="A103" s="27">
        <v>71</v>
      </c>
      <c r="B103" s="46" t="s">
        <v>116</v>
      </c>
      <c r="C103" s="38" t="s">
        <v>114</v>
      </c>
      <c r="D103" s="38">
        <f t="shared" si="31"/>
        <v>4</v>
      </c>
      <c r="E103" s="38"/>
      <c r="F103" s="38"/>
      <c r="G103" s="38"/>
      <c r="H103" s="38">
        <f t="shared" si="32"/>
        <v>0</v>
      </c>
      <c r="I103" s="38"/>
      <c r="J103" s="38">
        <v>3</v>
      </c>
      <c r="K103" s="38"/>
      <c r="L103" s="38">
        <f t="shared" si="28"/>
        <v>3</v>
      </c>
      <c r="M103" s="38">
        <v>1</v>
      </c>
      <c r="N103" s="38"/>
      <c r="O103" s="38"/>
      <c r="P103" s="38">
        <f t="shared" si="29"/>
        <v>1</v>
      </c>
      <c r="Q103" s="38"/>
      <c r="R103" s="38"/>
      <c r="S103" s="38"/>
      <c r="T103" s="38">
        <f t="shared" si="35"/>
        <v>0</v>
      </c>
      <c r="U103" s="181">
        <v>0</v>
      </c>
      <c r="V103" s="69">
        <v>0</v>
      </c>
      <c r="W103" s="113"/>
      <c r="X103" s="113"/>
      <c r="Y103" s="113"/>
      <c r="Z103" s="113"/>
      <c r="AA103" s="114"/>
      <c r="AB103" s="114"/>
    </row>
    <row r="104" spans="1:28" s="166" customFormat="1" ht="89.25">
      <c r="A104" s="159">
        <v>72</v>
      </c>
      <c r="B104" s="160" t="s">
        <v>117</v>
      </c>
      <c r="C104" s="161" t="s">
        <v>118</v>
      </c>
      <c r="D104" s="161">
        <f t="shared" si="31"/>
        <v>5</v>
      </c>
      <c r="E104" s="182"/>
      <c r="F104" s="161">
        <v>1</v>
      </c>
      <c r="G104" s="161"/>
      <c r="H104" s="161">
        <f t="shared" si="32"/>
        <v>1</v>
      </c>
      <c r="I104" s="161">
        <v>1</v>
      </c>
      <c r="J104" s="161"/>
      <c r="K104" s="161">
        <v>1</v>
      </c>
      <c r="L104" s="161">
        <f t="shared" si="28"/>
        <v>2</v>
      </c>
      <c r="M104" s="161"/>
      <c r="N104" s="161"/>
      <c r="O104" s="161"/>
      <c r="P104" s="161">
        <f t="shared" si="29"/>
        <v>0</v>
      </c>
      <c r="Q104" s="161">
        <v>1</v>
      </c>
      <c r="R104" s="161"/>
      <c r="S104" s="161">
        <v>1</v>
      </c>
      <c r="T104" s="161">
        <f t="shared" si="35"/>
        <v>2</v>
      </c>
      <c r="U104" s="161">
        <v>2</v>
      </c>
      <c r="V104" s="162">
        <f t="shared" si="21"/>
        <v>100</v>
      </c>
      <c r="W104" s="160" t="s">
        <v>551</v>
      </c>
      <c r="X104" s="183" t="s">
        <v>552</v>
      </c>
      <c r="Y104" s="183" t="s">
        <v>553</v>
      </c>
      <c r="Z104" s="183" t="s">
        <v>230</v>
      </c>
      <c r="AA104" s="183" t="s">
        <v>230</v>
      </c>
      <c r="AB104" s="183" t="s">
        <v>230</v>
      </c>
    </row>
    <row r="105" spans="1:28" s="166" customFormat="1" ht="38.25">
      <c r="A105" s="159">
        <v>73</v>
      </c>
      <c r="B105" s="160" t="s">
        <v>119</v>
      </c>
      <c r="C105" s="161" t="s">
        <v>118</v>
      </c>
      <c r="D105" s="161">
        <f t="shared" si="31"/>
        <v>2</v>
      </c>
      <c r="E105" s="161"/>
      <c r="F105" s="161"/>
      <c r="G105" s="161"/>
      <c r="H105" s="161">
        <f t="shared" si="32"/>
        <v>0</v>
      </c>
      <c r="I105" s="161"/>
      <c r="J105" s="161"/>
      <c r="K105" s="161">
        <v>1</v>
      </c>
      <c r="L105" s="161">
        <f t="shared" si="28"/>
        <v>1</v>
      </c>
      <c r="M105" s="161"/>
      <c r="N105" s="161"/>
      <c r="O105" s="161"/>
      <c r="P105" s="161">
        <f t="shared" si="29"/>
        <v>0</v>
      </c>
      <c r="Q105" s="161"/>
      <c r="R105" s="161">
        <v>1</v>
      </c>
      <c r="S105" s="161"/>
      <c r="T105" s="161">
        <f t="shared" si="35"/>
        <v>1</v>
      </c>
      <c r="U105" s="161">
        <v>1</v>
      </c>
      <c r="V105" s="162">
        <f t="shared" si="21"/>
        <v>100</v>
      </c>
      <c r="W105" s="160" t="s">
        <v>554</v>
      </c>
      <c r="X105" s="183" t="s">
        <v>555</v>
      </c>
      <c r="Y105" s="183" t="s">
        <v>556</v>
      </c>
      <c r="Z105" s="183" t="s">
        <v>230</v>
      </c>
      <c r="AA105" s="183" t="s">
        <v>230</v>
      </c>
      <c r="AB105" s="183" t="s">
        <v>230</v>
      </c>
    </row>
    <row r="106" spans="1:28" ht="89.25">
      <c r="A106" s="27">
        <v>74</v>
      </c>
      <c r="B106" s="46" t="s">
        <v>120</v>
      </c>
      <c r="C106" s="38" t="s">
        <v>51</v>
      </c>
      <c r="D106" s="38">
        <f>+H106+L106+P106+T106</f>
        <v>6</v>
      </c>
      <c r="E106" s="38">
        <v>1</v>
      </c>
      <c r="F106" s="38"/>
      <c r="G106" s="38">
        <v>1</v>
      </c>
      <c r="H106" s="38">
        <f>SUM(E106:G106)</f>
        <v>2</v>
      </c>
      <c r="I106" s="38"/>
      <c r="J106" s="38"/>
      <c r="K106" s="38">
        <v>1</v>
      </c>
      <c r="L106" s="38">
        <f>SUM(I106:K106)</f>
        <v>1</v>
      </c>
      <c r="M106" s="38"/>
      <c r="N106" s="38">
        <v>1</v>
      </c>
      <c r="O106" s="38">
        <v>1</v>
      </c>
      <c r="P106" s="38">
        <f>SUM(M106:O106)</f>
        <v>2</v>
      </c>
      <c r="Q106" s="38"/>
      <c r="R106" s="38"/>
      <c r="S106" s="38">
        <v>1</v>
      </c>
      <c r="T106" s="38">
        <f t="shared" si="35"/>
        <v>1</v>
      </c>
      <c r="U106" s="181">
        <v>1</v>
      </c>
      <c r="V106" s="69">
        <f t="shared" si="21"/>
        <v>100</v>
      </c>
      <c r="W106" s="175" t="s">
        <v>557</v>
      </c>
      <c r="X106" s="175" t="s">
        <v>558</v>
      </c>
      <c r="Y106" s="176" t="s">
        <v>559</v>
      </c>
      <c r="Z106" s="177" t="s">
        <v>230</v>
      </c>
      <c r="AA106" s="172" t="s">
        <v>230</v>
      </c>
      <c r="AB106" s="172" t="s">
        <v>230</v>
      </c>
    </row>
    <row r="107" spans="1:28" ht="38.25">
      <c r="A107" s="27">
        <v>75</v>
      </c>
      <c r="B107" s="46" t="s">
        <v>121</v>
      </c>
      <c r="C107" s="38" t="s">
        <v>22</v>
      </c>
      <c r="D107" s="38">
        <f>+H107+L107+P107+T107</f>
        <v>2</v>
      </c>
      <c r="E107" s="38"/>
      <c r="F107" s="38"/>
      <c r="G107" s="45"/>
      <c r="H107" s="38">
        <f>SUM(E107:G107)</f>
        <v>0</v>
      </c>
      <c r="I107" s="38"/>
      <c r="J107" s="38"/>
      <c r="K107" s="38"/>
      <c r="L107" s="38">
        <f>SUM(I107:K107)</f>
        <v>0</v>
      </c>
      <c r="M107" s="38"/>
      <c r="N107" s="38"/>
      <c r="O107" s="38">
        <v>1</v>
      </c>
      <c r="P107" s="38">
        <f>SUM(M107:O107)</f>
        <v>1</v>
      </c>
      <c r="Q107" s="38">
        <v>1</v>
      </c>
      <c r="R107" s="38"/>
      <c r="S107" s="38"/>
      <c r="T107" s="38">
        <f t="shared" si="35"/>
        <v>1</v>
      </c>
      <c r="U107" s="181">
        <v>1</v>
      </c>
      <c r="V107" s="69">
        <f t="shared" si="21"/>
        <v>100</v>
      </c>
      <c r="W107" s="168" t="s">
        <v>560</v>
      </c>
      <c r="X107" s="172" t="s">
        <v>561</v>
      </c>
      <c r="Y107" s="172" t="s">
        <v>562</v>
      </c>
      <c r="Z107" s="172" t="s">
        <v>563</v>
      </c>
      <c r="AA107" s="172" t="s">
        <v>230</v>
      </c>
      <c r="AB107" s="172" t="s">
        <v>230</v>
      </c>
    </row>
    <row r="108" spans="1:28" ht="25.5">
      <c r="A108" s="27">
        <v>76</v>
      </c>
      <c r="B108" s="46" t="s">
        <v>122</v>
      </c>
      <c r="C108" s="38" t="s">
        <v>118</v>
      </c>
      <c r="D108" s="38">
        <f t="shared" si="31"/>
        <v>2</v>
      </c>
      <c r="E108" s="38"/>
      <c r="F108" s="38"/>
      <c r="G108" s="38"/>
      <c r="H108" s="38">
        <f t="shared" si="32"/>
        <v>0</v>
      </c>
      <c r="I108" s="38"/>
      <c r="J108" s="38"/>
      <c r="K108" s="38">
        <v>1</v>
      </c>
      <c r="L108" s="38">
        <f t="shared" si="28"/>
        <v>1</v>
      </c>
      <c r="M108" s="38">
        <v>1</v>
      </c>
      <c r="N108" s="38"/>
      <c r="O108" s="38"/>
      <c r="P108" s="38">
        <f t="shared" si="29"/>
        <v>1</v>
      </c>
      <c r="Q108" s="38"/>
      <c r="R108" s="38"/>
      <c r="S108" s="38"/>
      <c r="T108" s="38">
        <f t="shared" si="35"/>
        <v>0</v>
      </c>
      <c r="U108" s="181">
        <v>0</v>
      </c>
      <c r="V108" s="69">
        <v>0</v>
      </c>
      <c r="W108" s="117"/>
      <c r="X108" s="117"/>
      <c r="Y108" s="120"/>
      <c r="Z108" s="121"/>
      <c r="AA108" s="117"/>
      <c r="AB108" s="121"/>
    </row>
    <row r="109" spans="1:28" ht="51">
      <c r="A109" s="27">
        <v>77</v>
      </c>
      <c r="B109" s="46" t="s">
        <v>123</v>
      </c>
      <c r="C109" s="38" t="s">
        <v>118</v>
      </c>
      <c r="D109" s="38">
        <f t="shared" si="31"/>
        <v>2</v>
      </c>
      <c r="E109" s="73"/>
      <c r="F109" s="73"/>
      <c r="G109" s="74"/>
      <c r="H109" s="38">
        <f t="shared" si="32"/>
        <v>0</v>
      </c>
      <c r="I109" s="73"/>
      <c r="J109" s="73">
        <v>1</v>
      </c>
      <c r="K109" s="73"/>
      <c r="L109" s="38">
        <f t="shared" si="28"/>
        <v>1</v>
      </c>
      <c r="M109" s="73"/>
      <c r="N109" s="73"/>
      <c r="O109" s="73"/>
      <c r="P109" s="38">
        <f t="shared" si="29"/>
        <v>0</v>
      </c>
      <c r="Q109" s="73">
        <v>1</v>
      </c>
      <c r="R109" s="73"/>
      <c r="S109" s="73"/>
      <c r="T109" s="38">
        <f t="shared" si="35"/>
        <v>1</v>
      </c>
      <c r="U109" s="181">
        <v>1</v>
      </c>
      <c r="V109" s="69">
        <f t="shared" si="21"/>
        <v>100</v>
      </c>
      <c r="W109" s="54" t="s">
        <v>564</v>
      </c>
      <c r="X109" s="172" t="s">
        <v>565</v>
      </c>
      <c r="Y109" s="172" t="s">
        <v>566</v>
      </c>
      <c r="Z109" s="172" t="s">
        <v>230</v>
      </c>
      <c r="AA109" s="172" t="s">
        <v>230</v>
      </c>
      <c r="AB109" s="172" t="s">
        <v>230</v>
      </c>
    </row>
    <row r="110" spans="1:28" ht="76.5">
      <c r="A110" s="27">
        <v>78</v>
      </c>
      <c r="B110" s="46" t="s">
        <v>124</v>
      </c>
      <c r="C110" s="38" t="s">
        <v>22</v>
      </c>
      <c r="D110" s="38">
        <f t="shared" si="31"/>
        <v>2</v>
      </c>
      <c r="E110" s="73"/>
      <c r="F110" s="73"/>
      <c r="G110" s="74">
        <v>1</v>
      </c>
      <c r="H110" s="38">
        <f t="shared" si="32"/>
        <v>1</v>
      </c>
      <c r="I110" s="73"/>
      <c r="J110" s="73"/>
      <c r="K110" s="73"/>
      <c r="L110" s="38">
        <f t="shared" si="28"/>
        <v>0</v>
      </c>
      <c r="M110" s="73"/>
      <c r="N110" s="73"/>
      <c r="O110" s="73">
        <v>1</v>
      </c>
      <c r="P110" s="38">
        <f t="shared" si="29"/>
        <v>1</v>
      </c>
      <c r="Q110" s="73"/>
      <c r="R110" s="73"/>
      <c r="S110" s="73"/>
      <c r="T110" s="38">
        <f t="shared" si="35"/>
        <v>0</v>
      </c>
      <c r="U110" s="181">
        <v>0</v>
      </c>
      <c r="V110" s="69">
        <v>0</v>
      </c>
      <c r="W110" s="81"/>
      <c r="X110" s="81"/>
      <c r="Y110" s="81"/>
      <c r="Z110" s="81"/>
      <c r="AA110" s="40" t="s">
        <v>324</v>
      </c>
      <c r="AB110" s="40" t="s">
        <v>325</v>
      </c>
    </row>
    <row r="111" spans="1:28" s="58" customFormat="1" ht="89.25">
      <c r="A111" s="27">
        <v>79</v>
      </c>
      <c r="B111" s="46" t="s">
        <v>125</v>
      </c>
      <c r="C111" s="75" t="s">
        <v>51</v>
      </c>
      <c r="D111" s="75">
        <f>+H111+L111+P111+T111</f>
        <v>14</v>
      </c>
      <c r="E111" s="76">
        <v>1</v>
      </c>
      <c r="F111" s="76">
        <v>1</v>
      </c>
      <c r="G111" s="77">
        <v>1</v>
      </c>
      <c r="H111" s="99">
        <f>SUM(E111:G111)</f>
        <v>3</v>
      </c>
      <c r="I111" s="76">
        <v>2</v>
      </c>
      <c r="J111" s="76">
        <v>1</v>
      </c>
      <c r="K111" s="76">
        <v>1</v>
      </c>
      <c r="L111" s="75">
        <f>SUM(I111:K111)</f>
        <v>4</v>
      </c>
      <c r="M111" s="76"/>
      <c r="N111" s="76">
        <v>2</v>
      </c>
      <c r="O111" s="76">
        <v>1</v>
      </c>
      <c r="P111" s="96">
        <f t="shared" si="29"/>
        <v>3</v>
      </c>
      <c r="Q111" s="76">
        <v>2</v>
      </c>
      <c r="R111" s="76">
        <v>1</v>
      </c>
      <c r="S111" s="76">
        <v>1</v>
      </c>
      <c r="T111" s="38">
        <f t="shared" si="35"/>
        <v>4</v>
      </c>
      <c r="U111" s="184">
        <v>4</v>
      </c>
      <c r="V111" s="69">
        <f t="shared" si="21"/>
        <v>100</v>
      </c>
      <c r="W111" s="82" t="s">
        <v>567</v>
      </c>
      <c r="X111" s="119" t="s">
        <v>362</v>
      </c>
      <c r="Y111" s="143" t="s">
        <v>568</v>
      </c>
      <c r="Z111" s="119" t="s">
        <v>230</v>
      </c>
      <c r="AA111" s="119" t="s">
        <v>230</v>
      </c>
      <c r="AB111" s="119" t="s">
        <v>230</v>
      </c>
    </row>
    <row r="112" spans="1:28" s="166" customFormat="1" ht="153">
      <c r="A112" s="159">
        <v>80</v>
      </c>
      <c r="B112" s="160" t="s">
        <v>126</v>
      </c>
      <c r="C112" s="161" t="s">
        <v>75</v>
      </c>
      <c r="D112" s="161">
        <f t="shared" si="31"/>
        <v>12</v>
      </c>
      <c r="E112" s="161"/>
      <c r="F112" s="161">
        <v>2</v>
      </c>
      <c r="G112" s="161">
        <v>2</v>
      </c>
      <c r="H112" s="161">
        <f t="shared" si="32"/>
        <v>4</v>
      </c>
      <c r="I112" s="161">
        <v>2</v>
      </c>
      <c r="J112" s="161"/>
      <c r="K112" s="161"/>
      <c r="L112" s="161">
        <f t="shared" si="28"/>
        <v>2</v>
      </c>
      <c r="M112" s="161"/>
      <c r="N112" s="161"/>
      <c r="O112" s="161">
        <v>2</v>
      </c>
      <c r="P112" s="161">
        <f t="shared" si="29"/>
        <v>2</v>
      </c>
      <c r="Q112" s="161">
        <v>2</v>
      </c>
      <c r="R112" s="161">
        <v>2</v>
      </c>
      <c r="S112" s="161"/>
      <c r="T112" s="161">
        <f t="shared" si="35"/>
        <v>4</v>
      </c>
      <c r="U112" s="189">
        <v>4</v>
      </c>
      <c r="V112" s="162">
        <f t="shared" si="21"/>
        <v>100</v>
      </c>
      <c r="W112" s="190" t="s">
        <v>569</v>
      </c>
      <c r="X112" s="190" t="s">
        <v>570</v>
      </c>
      <c r="Y112" s="190" t="s">
        <v>571</v>
      </c>
      <c r="Z112" s="191" t="s">
        <v>230</v>
      </c>
      <c r="AA112" s="187" t="s">
        <v>230</v>
      </c>
      <c r="AB112" s="187" t="s">
        <v>230</v>
      </c>
    </row>
    <row r="113" spans="1:28" ht="25.5">
      <c r="A113" s="27">
        <v>81</v>
      </c>
      <c r="B113" s="46" t="s">
        <v>127</v>
      </c>
      <c r="C113" s="38" t="s">
        <v>18</v>
      </c>
      <c r="D113" s="38">
        <f t="shared" si="31"/>
        <v>2</v>
      </c>
      <c r="E113" s="79"/>
      <c r="F113" s="79"/>
      <c r="G113" s="79"/>
      <c r="H113" s="38">
        <f t="shared" si="32"/>
        <v>0</v>
      </c>
      <c r="I113" s="79"/>
      <c r="J113" s="79"/>
      <c r="K113" s="79">
        <v>1</v>
      </c>
      <c r="L113" s="38">
        <f t="shared" si="28"/>
        <v>1</v>
      </c>
      <c r="M113" s="73"/>
      <c r="N113" s="79"/>
      <c r="O113" s="79"/>
      <c r="P113" s="38">
        <f t="shared" si="29"/>
        <v>0</v>
      </c>
      <c r="Q113" s="79"/>
      <c r="R113" s="79"/>
      <c r="S113" s="73">
        <v>1</v>
      </c>
      <c r="T113" s="38">
        <f t="shared" si="35"/>
        <v>1</v>
      </c>
      <c r="U113" s="184">
        <v>1</v>
      </c>
      <c r="V113" s="69">
        <f t="shared" si="21"/>
        <v>100</v>
      </c>
      <c r="W113" s="82" t="s">
        <v>572</v>
      </c>
      <c r="X113" s="119" t="s">
        <v>573</v>
      </c>
      <c r="Y113" s="82" t="s">
        <v>574</v>
      </c>
      <c r="Z113" s="94"/>
      <c r="AA113" s="94"/>
      <c r="AB113" s="94"/>
    </row>
    <row r="114" spans="1:28" s="58" customFormat="1" ht="38.25">
      <c r="A114" s="27">
        <v>82</v>
      </c>
      <c r="B114" s="46" t="s">
        <v>128</v>
      </c>
      <c r="C114" s="38" t="s">
        <v>51</v>
      </c>
      <c r="D114" s="38">
        <f t="shared" si="31"/>
        <v>14</v>
      </c>
      <c r="E114" s="73">
        <v>2</v>
      </c>
      <c r="F114" s="73"/>
      <c r="G114" s="73"/>
      <c r="H114" s="38">
        <f t="shared" si="32"/>
        <v>2</v>
      </c>
      <c r="I114" s="73">
        <v>2</v>
      </c>
      <c r="J114" s="73">
        <v>1</v>
      </c>
      <c r="K114" s="73">
        <v>2</v>
      </c>
      <c r="L114" s="38">
        <f t="shared" si="28"/>
        <v>5</v>
      </c>
      <c r="M114" s="73"/>
      <c r="N114" s="73">
        <v>2</v>
      </c>
      <c r="O114" s="73"/>
      <c r="P114" s="38">
        <f t="shared" si="29"/>
        <v>2</v>
      </c>
      <c r="Q114" s="73">
        <v>2</v>
      </c>
      <c r="R114" s="73"/>
      <c r="S114" s="73">
        <v>3</v>
      </c>
      <c r="T114" s="38">
        <f t="shared" si="35"/>
        <v>5</v>
      </c>
      <c r="U114" s="181">
        <v>5</v>
      </c>
      <c r="V114" s="69">
        <f t="shared" si="21"/>
        <v>100</v>
      </c>
      <c r="W114" s="168" t="s">
        <v>575</v>
      </c>
      <c r="X114" s="54" t="s">
        <v>576</v>
      </c>
      <c r="Y114" s="54" t="s">
        <v>577</v>
      </c>
      <c r="Z114" s="171" t="s">
        <v>230</v>
      </c>
      <c r="AA114" s="171" t="s">
        <v>230</v>
      </c>
      <c r="AB114" s="171" t="s">
        <v>230</v>
      </c>
    </row>
    <row r="115" spans="1:28" ht="76.5">
      <c r="A115" s="27">
        <v>83</v>
      </c>
      <c r="B115" s="46" t="s">
        <v>129</v>
      </c>
      <c r="C115" s="38" t="s">
        <v>16</v>
      </c>
      <c r="D115" s="38">
        <f t="shared" si="31"/>
        <v>8</v>
      </c>
      <c r="E115" s="73">
        <v>1</v>
      </c>
      <c r="F115" s="73">
        <v>1</v>
      </c>
      <c r="G115" s="73">
        <v>1</v>
      </c>
      <c r="H115" s="38">
        <f t="shared" si="32"/>
        <v>3</v>
      </c>
      <c r="I115" s="73"/>
      <c r="J115" s="73"/>
      <c r="K115" s="73">
        <v>1</v>
      </c>
      <c r="L115" s="38">
        <f t="shared" si="28"/>
        <v>1</v>
      </c>
      <c r="M115" s="73"/>
      <c r="N115" s="73"/>
      <c r="O115" s="73">
        <v>1</v>
      </c>
      <c r="P115" s="38">
        <f t="shared" si="29"/>
        <v>1</v>
      </c>
      <c r="Q115" s="73">
        <v>1</v>
      </c>
      <c r="R115" s="73"/>
      <c r="S115" s="73">
        <v>2</v>
      </c>
      <c r="T115" s="38">
        <f t="shared" si="35"/>
        <v>3</v>
      </c>
      <c r="U115" s="181">
        <v>3</v>
      </c>
      <c r="V115" s="69">
        <f t="shared" si="21"/>
        <v>100</v>
      </c>
      <c r="W115" s="168" t="s">
        <v>578</v>
      </c>
      <c r="X115" s="45" t="s">
        <v>579</v>
      </c>
      <c r="Y115" s="173" t="s">
        <v>580</v>
      </c>
      <c r="Z115" s="172" t="s">
        <v>230</v>
      </c>
      <c r="AA115" s="172" t="s">
        <v>230</v>
      </c>
      <c r="AB115" s="172" t="s">
        <v>581</v>
      </c>
    </row>
    <row r="116" spans="1:28" s="166" customFormat="1" ht="25.5">
      <c r="A116" s="159">
        <v>84</v>
      </c>
      <c r="B116" s="160" t="s">
        <v>130</v>
      </c>
      <c r="C116" s="161" t="s">
        <v>22</v>
      </c>
      <c r="D116" s="161">
        <f t="shared" si="31"/>
        <v>5</v>
      </c>
      <c r="E116" s="186"/>
      <c r="F116" s="186">
        <v>1</v>
      </c>
      <c r="G116" s="186"/>
      <c r="H116" s="161">
        <f t="shared" si="32"/>
        <v>1</v>
      </c>
      <c r="I116" s="186">
        <v>1</v>
      </c>
      <c r="J116" s="186"/>
      <c r="K116" s="186">
        <v>1</v>
      </c>
      <c r="L116" s="161">
        <f t="shared" si="28"/>
        <v>2</v>
      </c>
      <c r="M116" s="186"/>
      <c r="N116" s="186">
        <v>1</v>
      </c>
      <c r="O116" s="186"/>
      <c r="P116" s="161">
        <f t="shared" si="29"/>
        <v>1</v>
      </c>
      <c r="Q116" s="186">
        <v>1</v>
      </c>
      <c r="R116" s="186"/>
      <c r="S116" s="186"/>
      <c r="T116" s="161">
        <f t="shared" si="35"/>
        <v>1</v>
      </c>
      <c r="U116" s="161"/>
      <c r="V116" s="162">
        <f t="shared" si="21"/>
        <v>0</v>
      </c>
      <c r="W116" s="141"/>
      <c r="X116" s="187"/>
      <c r="Y116" s="188"/>
      <c r="Z116" s="187"/>
      <c r="AA116" s="188"/>
      <c r="AB116" s="188"/>
    </row>
    <row r="117" spans="1:28" ht="76.5">
      <c r="A117" s="27">
        <v>85</v>
      </c>
      <c r="B117" s="46" t="s">
        <v>131</v>
      </c>
      <c r="C117" s="38" t="s">
        <v>16</v>
      </c>
      <c r="D117" s="38">
        <f t="shared" si="31"/>
        <v>2</v>
      </c>
      <c r="E117" s="73"/>
      <c r="F117" s="73"/>
      <c r="G117" s="73"/>
      <c r="H117" s="38">
        <f t="shared" si="32"/>
        <v>0</v>
      </c>
      <c r="I117" s="73"/>
      <c r="J117" s="73"/>
      <c r="K117" s="73">
        <v>1</v>
      </c>
      <c r="L117" s="38">
        <f t="shared" si="28"/>
        <v>1</v>
      </c>
      <c r="M117" s="73"/>
      <c r="N117" s="73"/>
      <c r="O117" s="73"/>
      <c r="P117" s="38">
        <f t="shared" si="29"/>
        <v>0</v>
      </c>
      <c r="Q117" s="73"/>
      <c r="R117" s="73">
        <v>1</v>
      </c>
      <c r="S117" s="73"/>
      <c r="T117" s="38">
        <f t="shared" si="35"/>
        <v>1</v>
      </c>
      <c r="U117" s="181">
        <v>1</v>
      </c>
      <c r="V117" s="69">
        <f t="shared" si="21"/>
        <v>100</v>
      </c>
      <c r="W117" s="54" t="s">
        <v>606</v>
      </c>
      <c r="X117" s="45" t="s">
        <v>607</v>
      </c>
      <c r="Y117" s="179" t="s">
        <v>608</v>
      </c>
      <c r="Z117" s="174" t="s">
        <v>230</v>
      </c>
      <c r="AA117" s="174" t="s">
        <v>230</v>
      </c>
      <c r="AB117" s="174" t="s">
        <v>230</v>
      </c>
    </row>
    <row r="118" spans="1:28" ht="25.5" customHeight="1">
      <c r="A118" s="27">
        <v>86</v>
      </c>
      <c r="B118" s="101" t="s">
        <v>132</v>
      </c>
      <c r="C118" s="100" t="s">
        <v>133</v>
      </c>
      <c r="D118" s="100">
        <v>6</v>
      </c>
      <c r="E118" s="38"/>
      <c r="F118" s="38">
        <v>2</v>
      </c>
      <c r="G118" s="38"/>
      <c r="H118" s="60"/>
      <c r="I118" s="38">
        <v>1</v>
      </c>
      <c r="J118" s="38">
        <v>1</v>
      </c>
      <c r="K118" s="38">
        <v>1</v>
      </c>
      <c r="L118" s="100"/>
      <c r="M118" s="38"/>
      <c r="N118" s="38"/>
      <c r="O118" s="38"/>
      <c r="P118" s="38">
        <f t="shared" si="29"/>
        <v>0</v>
      </c>
      <c r="Q118" s="38"/>
      <c r="R118" s="38">
        <v>1</v>
      </c>
      <c r="S118" s="72"/>
      <c r="T118" s="38">
        <f t="shared" si="35"/>
        <v>1</v>
      </c>
      <c r="U118" s="181">
        <v>1</v>
      </c>
      <c r="V118" s="69">
        <f t="shared" si="21"/>
        <v>100</v>
      </c>
      <c r="W118" s="179" t="s">
        <v>582</v>
      </c>
      <c r="X118" s="178" t="s">
        <v>583</v>
      </c>
      <c r="Y118" s="179" t="s">
        <v>584</v>
      </c>
      <c r="Z118" s="192" t="s">
        <v>230</v>
      </c>
      <c r="AA118" s="192" t="s">
        <v>230</v>
      </c>
      <c r="AB118" s="192" t="s">
        <v>230</v>
      </c>
    </row>
    <row r="119" spans="1:28" ht="38.25" customHeight="1">
      <c r="A119" s="27">
        <v>87</v>
      </c>
      <c r="B119" s="46" t="s">
        <v>134</v>
      </c>
      <c r="C119" s="38" t="s">
        <v>43</v>
      </c>
      <c r="D119" s="38">
        <f t="shared" si="31"/>
        <v>2</v>
      </c>
      <c r="E119" s="38">
        <v>1</v>
      </c>
      <c r="F119" s="38"/>
      <c r="G119" s="38"/>
      <c r="H119" s="38">
        <f t="shared" si="32"/>
        <v>1</v>
      </c>
      <c r="I119" s="38"/>
      <c r="J119" s="38"/>
      <c r="K119" s="38"/>
      <c r="L119" s="38">
        <f t="shared" si="28"/>
        <v>0</v>
      </c>
      <c r="M119" s="38"/>
      <c r="N119" s="38">
        <v>1</v>
      </c>
      <c r="O119" s="38"/>
      <c r="P119" s="38">
        <f t="shared" si="29"/>
        <v>1</v>
      </c>
      <c r="Q119" s="38"/>
      <c r="R119" s="38"/>
      <c r="S119" s="72"/>
      <c r="T119" s="38">
        <f t="shared" si="35"/>
        <v>0</v>
      </c>
      <c r="U119" s="181">
        <v>0</v>
      </c>
      <c r="V119" s="69">
        <v>0</v>
      </c>
      <c r="W119" s="122"/>
      <c r="X119" s="85"/>
      <c r="Y119" s="122"/>
      <c r="Z119" s="81"/>
      <c r="AA119" s="81"/>
      <c r="AB119" s="81"/>
    </row>
    <row r="120" spans="1:28" ht="12.75">
      <c r="A120" s="27">
        <v>88</v>
      </c>
      <c r="B120" s="46" t="s">
        <v>135</v>
      </c>
      <c r="C120" s="38" t="s">
        <v>22</v>
      </c>
      <c r="D120" s="38">
        <f t="shared" si="31"/>
        <v>1</v>
      </c>
      <c r="E120" s="38"/>
      <c r="F120" s="38"/>
      <c r="G120" s="38"/>
      <c r="H120" s="38">
        <f t="shared" si="32"/>
        <v>0</v>
      </c>
      <c r="I120" s="38"/>
      <c r="J120" s="38">
        <v>1</v>
      </c>
      <c r="K120" s="38"/>
      <c r="L120" s="38">
        <f t="shared" si="28"/>
        <v>1</v>
      </c>
      <c r="M120" s="38"/>
      <c r="N120" s="38"/>
      <c r="O120" s="38"/>
      <c r="P120" s="38">
        <f t="shared" si="29"/>
        <v>0</v>
      </c>
      <c r="Q120" s="38"/>
      <c r="R120" s="38"/>
      <c r="S120" s="38"/>
      <c r="T120" s="38">
        <f t="shared" si="35"/>
        <v>0</v>
      </c>
      <c r="U120" s="181">
        <v>0</v>
      </c>
      <c r="V120" s="69">
        <v>0</v>
      </c>
      <c r="W120" s="40"/>
      <c r="X120" s="40"/>
      <c r="Y120" s="40"/>
      <c r="Z120" s="81"/>
      <c r="AA120" s="81"/>
      <c r="AB120" s="40"/>
    </row>
    <row r="121" spans="1:28" s="6" customFormat="1" ht="33" customHeight="1">
      <c r="A121" s="27">
        <v>89</v>
      </c>
      <c r="B121" s="46" t="s">
        <v>136</v>
      </c>
      <c r="C121" s="38" t="s">
        <v>75</v>
      </c>
      <c r="D121" s="38">
        <f>+H121+L121+P121+T121</f>
        <v>4</v>
      </c>
      <c r="E121" s="38">
        <v>1</v>
      </c>
      <c r="F121" s="38"/>
      <c r="G121" s="38"/>
      <c r="H121" s="38">
        <f>SUM(E121:G121)</f>
        <v>1</v>
      </c>
      <c r="I121" s="38"/>
      <c r="J121" s="38">
        <v>1</v>
      </c>
      <c r="K121" s="38"/>
      <c r="L121" s="38">
        <f>SUM(I121:K121)</f>
        <v>1</v>
      </c>
      <c r="M121" s="38"/>
      <c r="N121" s="38">
        <v>1</v>
      </c>
      <c r="O121" s="38"/>
      <c r="P121" s="38">
        <f>SUM(M121:O121)</f>
        <v>1</v>
      </c>
      <c r="Q121" s="38"/>
      <c r="R121" s="38">
        <v>1</v>
      </c>
      <c r="S121" s="38"/>
      <c r="T121" s="38">
        <f t="shared" si="35"/>
        <v>1</v>
      </c>
      <c r="U121" s="181">
        <v>1</v>
      </c>
      <c r="V121" s="69">
        <f aca="true" t="shared" si="36" ref="V121:V131">+U121/T121*100</f>
        <v>100</v>
      </c>
      <c r="W121" s="168" t="s">
        <v>585</v>
      </c>
      <c r="X121" s="174" t="s">
        <v>362</v>
      </c>
      <c r="Y121" s="173" t="s">
        <v>586</v>
      </c>
      <c r="Z121" s="172" t="s">
        <v>230</v>
      </c>
      <c r="AA121" s="172" t="s">
        <v>230</v>
      </c>
      <c r="AB121" s="173"/>
    </row>
    <row r="122" spans="1:28" ht="57.75" customHeight="1">
      <c r="A122" s="27">
        <v>90</v>
      </c>
      <c r="B122" s="46" t="s">
        <v>137</v>
      </c>
      <c r="C122" s="38" t="s">
        <v>43</v>
      </c>
      <c r="D122" s="38">
        <f t="shared" si="31"/>
        <v>1</v>
      </c>
      <c r="E122" s="38"/>
      <c r="F122" s="38"/>
      <c r="G122" s="38"/>
      <c r="H122" s="38">
        <f t="shared" si="32"/>
        <v>0</v>
      </c>
      <c r="I122" s="38"/>
      <c r="J122" s="38"/>
      <c r="K122" s="38"/>
      <c r="L122" s="38">
        <f t="shared" si="28"/>
        <v>0</v>
      </c>
      <c r="M122" s="38"/>
      <c r="N122" s="38"/>
      <c r="O122" s="38"/>
      <c r="P122" s="38">
        <f t="shared" si="29"/>
        <v>0</v>
      </c>
      <c r="Q122" s="38"/>
      <c r="R122" s="38"/>
      <c r="S122" s="38">
        <v>1</v>
      </c>
      <c r="T122" s="38">
        <f t="shared" si="35"/>
        <v>1</v>
      </c>
      <c r="U122" s="181">
        <v>1</v>
      </c>
      <c r="V122" s="69">
        <f t="shared" si="36"/>
        <v>100</v>
      </c>
      <c r="W122" s="168" t="s">
        <v>587</v>
      </c>
      <c r="X122" s="172" t="s">
        <v>588</v>
      </c>
      <c r="Y122" s="173" t="s">
        <v>589</v>
      </c>
      <c r="Z122" s="173" t="s">
        <v>230</v>
      </c>
      <c r="AA122" s="173" t="s">
        <v>230</v>
      </c>
      <c r="AB122" s="172"/>
    </row>
    <row r="123" spans="1:28" ht="12.75">
      <c r="A123" s="27">
        <v>91</v>
      </c>
      <c r="B123" s="46" t="s">
        <v>138</v>
      </c>
      <c r="C123" s="38" t="s">
        <v>118</v>
      </c>
      <c r="D123" s="38">
        <f t="shared" si="31"/>
        <v>2</v>
      </c>
      <c r="E123" s="38"/>
      <c r="F123" s="38">
        <v>1</v>
      </c>
      <c r="G123" s="38"/>
      <c r="H123" s="38">
        <f t="shared" si="32"/>
        <v>1</v>
      </c>
      <c r="I123" s="38"/>
      <c r="J123" s="38"/>
      <c r="K123" s="38"/>
      <c r="L123" s="38">
        <f t="shared" si="28"/>
        <v>0</v>
      </c>
      <c r="M123" s="38"/>
      <c r="N123" s="38">
        <v>1</v>
      </c>
      <c r="O123" s="38"/>
      <c r="P123" s="38">
        <f t="shared" si="29"/>
        <v>1</v>
      </c>
      <c r="Q123" s="38"/>
      <c r="R123" s="38"/>
      <c r="S123" s="38"/>
      <c r="T123" s="38">
        <f t="shared" si="35"/>
        <v>0</v>
      </c>
      <c r="U123" s="181">
        <v>0</v>
      </c>
      <c r="V123" s="69">
        <v>0</v>
      </c>
      <c r="W123" s="40"/>
      <c r="X123" s="81"/>
      <c r="Y123" s="123"/>
      <c r="Z123" s="81"/>
      <c r="AA123" s="81"/>
      <c r="AB123" s="40"/>
    </row>
    <row r="124" spans="1:28" ht="51">
      <c r="A124" s="27">
        <v>92</v>
      </c>
      <c r="B124" s="46" t="s">
        <v>139</v>
      </c>
      <c r="C124" s="38" t="s">
        <v>22</v>
      </c>
      <c r="D124" s="38">
        <f>+H124+L124+P124+T124</f>
        <v>4</v>
      </c>
      <c r="E124" s="38"/>
      <c r="F124" s="38"/>
      <c r="G124" s="38">
        <v>1</v>
      </c>
      <c r="H124" s="38">
        <f>SUM(E124:G124)</f>
        <v>1</v>
      </c>
      <c r="I124" s="38"/>
      <c r="J124" s="38"/>
      <c r="K124" s="38">
        <v>1</v>
      </c>
      <c r="L124" s="38">
        <f>SUM(I124:K124)</f>
        <v>1</v>
      </c>
      <c r="M124" s="38"/>
      <c r="N124" s="38"/>
      <c r="O124" s="38">
        <v>1</v>
      </c>
      <c r="P124" s="38">
        <f>SUM(M124:O124)</f>
        <v>1</v>
      </c>
      <c r="Q124" s="38"/>
      <c r="R124" s="38"/>
      <c r="S124" s="38">
        <v>1</v>
      </c>
      <c r="T124" s="38">
        <f t="shared" si="35"/>
        <v>1</v>
      </c>
      <c r="U124" s="181">
        <v>1</v>
      </c>
      <c r="V124" s="69">
        <f t="shared" si="36"/>
        <v>100</v>
      </c>
      <c r="W124" s="54" t="s">
        <v>590</v>
      </c>
      <c r="X124" s="171" t="s">
        <v>591</v>
      </c>
      <c r="Y124" s="171" t="s">
        <v>592</v>
      </c>
      <c r="Z124" s="174" t="s">
        <v>230</v>
      </c>
      <c r="AA124" s="174" t="s">
        <v>467</v>
      </c>
      <c r="AB124" s="174" t="s">
        <v>467</v>
      </c>
    </row>
    <row r="125" spans="1:28" ht="25.5">
      <c r="A125" s="27">
        <v>93</v>
      </c>
      <c r="B125" s="46" t="s">
        <v>140</v>
      </c>
      <c r="C125" s="38" t="s">
        <v>18</v>
      </c>
      <c r="D125" s="38">
        <f t="shared" si="31"/>
        <v>3</v>
      </c>
      <c r="E125" s="38"/>
      <c r="F125" s="38"/>
      <c r="G125" s="38">
        <v>1</v>
      </c>
      <c r="H125" s="38">
        <f t="shared" si="32"/>
        <v>1</v>
      </c>
      <c r="I125" s="38">
        <v>1</v>
      </c>
      <c r="J125" s="38"/>
      <c r="K125" s="38"/>
      <c r="L125" s="38">
        <f t="shared" si="28"/>
        <v>1</v>
      </c>
      <c r="M125" s="38"/>
      <c r="N125" s="38"/>
      <c r="O125" s="38">
        <v>1</v>
      </c>
      <c r="P125" s="38">
        <f t="shared" si="29"/>
        <v>1</v>
      </c>
      <c r="Q125" s="38"/>
      <c r="R125" s="38"/>
      <c r="S125" s="38"/>
      <c r="T125" s="38">
        <f t="shared" si="35"/>
        <v>0</v>
      </c>
      <c r="U125" s="38">
        <v>0</v>
      </c>
      <c r="V125" s="69">
        <v>0</v>
      </c>
      <c r="W125" s="40"/>
      <c r="X125" s="81"/>
      <c r="Y125" s="84"/>
      <c r="Z125" s="81"/>
      <c r="AA125" s="81"/>
      <c r="AB125" s="81"/>
    </row>
    <row r="126" spans="1:28" ht="12.75">
      <c r="A126" s="27">
        <v>94</v>
      </c>
      <c r="B126" s="46" t="s">
        <v>141</v>
      </c>
      <c r="C126" s="38" t="s">
        <v>43</v>
      </c>
      <c r="D126" s="38">
        <f t="shared" si="31"/>
        <v>1</v>
      </c>
      <c r="E126" s="38"/>
      <c r="F126" s="38"/>
      <c r="G126" s="38"/>
      <c r="H126" s="38">
        <f t="shared" si="32"/>
        <v>0</v>
      </c>
      <c r="I126" s="38"/>
      <c r="J126" s="38"/>
      <c r="K126" s="38"/>
      <c r="L126" s="38">
        <f t="shared" si="28"/>
        <v>0</v>
      </c>
      <c r="M126" s="38">
        <v>1</v>
      </c>
      <c r="N126" s="38"/>
      <c r="O126" s="38"/>
      <c r="P126" s="38">
        <f t="shared" si="29"/>
        <v>1</v>
      </c>
      <c r="Q126" s="38"/>
      <c r="R126" s="38"/>
      <c r="S126" s="38"/>
      <c r="T126" s="38">
        <f t="shared" si="35"/>
        <v>0</v>
      </c>
      <c r="U126" s="38">
        <v>0</v>
      </c>
      <c r="V126" s="69">
        <v>0</v>
      </c>
      <c r="W126" s="81"/>
      <c r="X126" s="81"/>
      <c r="Y126" s="84"/>
      <c r="Z126" s="81"/>
      <c r="AA126" s="81"/>
      <c r="AB126" s="81"/>
    </row>
    <row r="127" spans="1:28" ht="25.5">
      <c r="A127" s="27">
        <v>95</v>
      </c>
      <c r="B127" s="46" t="s">
        <v>142</v>
      </c>
      <c r="C127" s="38" t="s">
        <v>51</v>
      </c>
      <c r="D127" s="38">
        <f t="shared" si="31"/>
        <v>4</v>
      </c>
      <c r="E127" s="38"/>
      <c r="F127" s="38">
        <v>1</v>
      </c>
      <c r="G127" s="38">
        <v>1</v>
      </c>
      <c r="H127" s="38">
        <f t="shared" si="32"/>
        <v>2</v>
      </c>
      <c r="I127" s="38"/>
      <c r="J127" s="38"/>
      <c r="K127" s="38"/>
      <c r="L127" s="38">
        <f t="shared" si="28"/>
        <v>0</v>
      </c>
      <c r="M127" s="38"/>
      <c r="N127" s="38">
        <v>1</v>
      </c>
      <c r="O127" s="38">
        <v>1</v>
      </c>
      <c r="P127" s="38">
        <f t="shared" si="29"/>
        <v>2</v>
      </c>
      <c r="Q127" s="38"/>
      <c r="R127" s="38"/>
      <c r="S127" s="72"/>
      <c r="T127" s="38">
        <f t="shared" si="35"/>
        <v>0</v>
      </c>
      <c r="U127" s="38">
        <v>0</v>
      </c>
      <c r="V127" s="69">
        <v>0</v>
      </c>
      <c r="W127" s="81"/>
      <c r="X127" s="81"/>
      <c r="Y127" s="81"/>
      <c r="Z127" s="84"/>
      <c r="AA127" s="84"/>
      <c r="AB127" s="84"/>
    </row>
    <row r="128" spans="1:28" ht="12.75">
      <c r="A128" s="27">
        <v>96</v>
      </c>
      <c r="B128" s="46" t="s">
        <v>177</v>
      </c>
      <c r="C128" s="38" t="s">
        <v>143</v>
      </c>
      <c r="D128" s="38">
        <f t="shared" si="31"/>
        <v>1</v>
      </c>
      <c r="E128" s="38"/>
      <c r="F128" s="38"/>
      <c r="G128" s="38"/>
      <c r="H128" s="38">
        <f t="shared" si="32"/>
        <v>0</v>
      </c>
      <c r="I128" s="38"/>
      <c r="J128" s="38"/>
      <c r="K128" s="38"/>
      <c r="L128" s="38">
        <f t="shared" si="28"/>
        <v>0</v>
      </c>
      <c r="M128" s="38"/>
      <c r="N128" s="38"/>
      <c r="O128" s="38"/>
      <c r="P128" s="38">
        <f t="shared" si="29"/>
        <v>0</v>
      </c>
      <c r="Q128" s="38"/>
      <c r="R128" s="38"/>
      <c r="S128" s="38">
        <v>1</v>
      </c>
      <c r="T128" s="38">
        <f t="shared" si="35"/>
        <v>1</v>
      </c>
      <c r="U128" s="38">
        <v>1</v>
      </c>
      <c r="V128" s="69">
        <f t="shared" si="36"/>
        <v>100</v>
      </c>
      <c r="W128" s="113"/>
      <c r="X128" s="85"/>
      <c r="Y128" s="113"/>
      <c r="Z128" s="81"/>
      <c r="AA128" s="81"/>
      <c r="AB128" s="81"/>
    </row>
    <row r="129" spans="1:28" s="4" customFormat="1" ht="12.75">
      <c r="A129" s="32"/>
      <c r="B129" s="53" t="s">
        <v>149</v>
      </c>
      <c r="C129" s="68"/>
      <c r="D129" s="68">
        <f t="shared" si="31"/>
        <v>4</v>
      </c>
      <c r="E129" s="68">
        <f>+E130</f>
        <v>0</v>
      </c>
      <c r="F129" s="68">
        <f>+F130</f>
        <v>0</v>
      </c>
      <c r="G129" s="68">
        <f>+G130</f>
        <v>1</v>
      </c>
      <c r="H129" s="68">
        <f>SUM(H130)</f>
        <v>1</v>
      </c>
      <c r="I129" s="68">
        <f>+I130</f>
        <v>0</v>
      </c>
      <c r="J129" s="68">
        <f>+J130</f>
        <v>0</v>
      </c>
      <c r="K129" s="68">
        <f>+K130</f>
        <v>1</v>
      </c>
      <c r="L129" s="68">
        <f t="shared" si="28"/>
        <v>1</v>
      </c>
      <c r="M129" s="68">
        <f>+M130</f>
        <v>0</v>
      </c>
      <c r="N129" s="68">
        <f>+N130</f>
        <v>0</v>
      </c>
      <c r="O129" s="68">
        <f>+O130</f>
        <v>1</v>
      </c>
      <c r="P129" s="68">
        <f t="shared" si="29"/>
        <v>1</v>
      </c>
      <c r="Q129" s="68">
        <f>+Q130</f>
        <v>0</v>
      </c>
      <c r="R129" s="68">
        <f>+R130</f>
        <v>0</v>
      </c>
      <c r="S129" s="68">
        <f>+S130</f>
        <v>1</v>
      </c>
      <c r="T129" s="68">
        <f t="shared" si="35"/>
        <v>1</v>
      </c>
      <c r="U129" s="68">
        <f>+U130</f>
        <v>1</v>
      </c>
      <c r="V129" s="69">
        <f t="shared" si="36"/>
        <v>100</v>
      </c>
      <c r="W129" s="55"/>
      <c r="X129" s="55"/>
      <c r="Y129" s="55"/>
      <c r="Z129" s="55"/>
      <c r="AA129" s="55"/>
      <c r="AB129" s="55"/>
    </row>
    <row r="130" spans="1:28" ht="25.5">
      <c r="A130" s="27">
        <v>97</v>
      </c>
      <c r="B130" s="46" t="s">
        <v>144</v>
      </c>
      <c r="C130" s="38" t="s">
        <v>22</v>
      </c>
      <c r="D130" s="38">
        <f t="shared" si="31"/>
        <v>4</v>
      </c>
      <c r="E130" s="38"/>
      <c r="F130" s="38"/>
      <c r="G130" s="38">
        <v>1</v>
      </c>
      <c r="H130" s="38">
        <f t="shared" si="32"/>
        <v>1</v>
      </c>
      <c r="I130" s="38"/>
      <c r="J130" s="38"/>
      <c r="K130" s="38">
        <v>1</v>
      </c>
      <c r="L130" s="38">
        <f t="shared" si="28"/>
        <v>1</v>
      </c>
      <c r="M130" s="38"/>
      <c r="N130" s="38"/>
      <c r="O130" s="38">
        <v>1</v>
      </c>
      <c r="P130" s="38">
        <f t="shared" si="29"/>
        <v>1</v>
      </c>
      <c r="Q130" s="38"/>
      <c r="R130" s="38"/>
      <c r="S130" s="72">
        <v>1</v>
      </c>
      <c r="T130" s="38">
        <f t="shared" si="35"/>
        <v>1</v>
      </c>
      <c r="U130" s="38">
        <v>1</v>
      </c>
      <c r="V130" s="69">
        <f t="shared" si="36"/>
        <v>100</v>
      </c>
      <c r="W130" s="67" t="s">
        <v>172</v>
      </c>
      <c r="X130" s="67" t="s">
        <v>171</v>
      </c>
      <c r="Y130" s="67" t="s">
        <v>181</v>
      </c>
      <c r="Z130" s="63" t="s">
        <v>170</v>
      </c>
      <c r="AA130" s="59" t="s">
        <v>163</v>
      </c>
      <c r="AB130" s="59" t="s">
        <v>163</v>
      </c>
    </row>
    <row r="131" spans="1:28" s="4" customFormat="1" ht="19.5" customHeight="1">
      <c r="A131" s="7"/>
      <c r="B131" s="55" t="s">
        <v>145</v>
      </c>
      <c r="C131" s="55"/>
      <c r="D131" s="68">
        <f>+H131+L131+P131+T131</f>
        <v>651</v>
      </c>
      <c r="E131" s="68" t="e">
        <f aca="true" t="shared" si="37" ref="E131:U131">+E129+E96+E81+E64+E67+E59+E43+E30+E12+E9+E7</f>
        <v>#REF!</v>
      </c>
      <c r="F131" s="68" t="e">
        <f t="shared" si="37"/>
        <v>#REF!</v>
      </c>
      <c r="G131" s="68" t="e">
        <f t="shared" si="37"/>
        <v>#REF!</v>
      </c>
      <c r="H131" s="68">
        <f t="shared" si="37"/>
        <v>186</v>
      </c>
      <c r="I131" s="68">
        <f t="shared" si="37"/>
        <v>71</v>
      </c>
      <c r="J131" s="68">
        <f t="shared" si="37"/>
        <v>56</v>
      </c>
      <c r="K131" s="68">
        <f t="shared" si="37"/>
        <v>60</v>
      </c>
      <c r="L131" s="68">
        <f t="shared" si="37"/>
        <v>184</v>
      </c>
      <c r="M131" s="68">
        <f t="shared" si="37"/>
        <v>20</v>
      </c>
      <c r="N131" s="68">
        <f t="shared" si="37"/>
        <v>46</v>
      </c>
      <c r="O131" s="68">
        <f t="shared" si="37"/>
        <v>65</v>
      </c>
      <c r="P131" s="68">
        <f t="shared" si="37"/>
        <v>131</v>
      </c>
      <c r="Q131" s="68">
        <f t="shared" si="37"/>
        <v>54</v>
      </c>
      <c r="R131" s="68">
        <f t="shared" si="37"/>
        <v>47</v>
      </c>
      <c r="S131" s="68">
        <f t="shared" si="37"/>
        <v>49</v>
      </c>
      <c r="T131" s="68">
        <f t="shared" si="37"/>
        <v>150</v>
      </c>
      <c r="U131" s="68">
        <f t="shared" si="37"/>
        <v>162</v>
      </c>
      <c r="V131" s="69">
        <f t="shared" si="36"/>
        <v>108</v>
      </c>
      <c r="W131" s="28"/>
      <c r="X131" s="28"/>
      <c r="Y131" s="28"/>
      <c r="Z131" s="28"/>
      <c r="AA131" s="28"/>
      <c r="AB131" s="28"/>
    </row>
    <row r="132" spans="1:28" s="1" customFormat="1" ht="12.75">
      <c r="A132" s="29"/>
      <c r="B132" s="56"/>
      <c r="C132" s="30"/>
      <c r="D132" s="30"/>
      <c r="E132" s="30"/>
      <c r="F132" s="30"/>
      <c r="G132" s="30"/>
      <c r="H132" s="31"/>
      <c r="I132" s="30"/>
      <c r="J132" s="30"/>
      <c r="K132" s="30"/>
      <c r="L132" s="30"/>
      <c r="M132" s="30"/>
      <c r="N132" s="30"/>
      <c r="O132" s="30"/>
      <c r="P132" s="30"/>
      <c r="Q132" s="30"/>
      <c r="R132" s="30"/>
      <c r="S132" s="30"/>
      <c r="T132" s="30"/>
      <c r="U132" s="30"/>
      <c r="V132" s="30"/>
      <c r="W132" s="30"/>
      <c r="X132" s="30"/>
      <c r="Y132" s="30"/>
      <c r="Z132" s="30"/>
      <c r="AA132" s="30"/>
      <c r="AB132" s="30"/>
    </row>
    <row r="248" ht="12.75">
      <c r="AB248" t="s">
        <v>164</v>
      </c>
    </row>
  </sheetData>
  <sheetProtection/>
  <mergeCells count="19">
    <mergeCell ref="V47:V58"/>
    <mergeCell ref="T45:T46"/>
    <mergeCell ref="U45:U46"/>
    <mergeCell ref="V45:V46"/>
    <mergeCell ref="A31:A32"/>
    <mergeCell ref="H47:H58"/>
    <mergeCell ref="L47:L58"/>
    <mergeCell ref="B45:B46"/>
    <mergeCell ref="C45:C46"/>
    <mergeCell ref="D45:D46"/>
    <mergeCell ref="U47:U58"/>
    <mergeCell ref="P47:P58"/>
    <mergeCell ref="A83:A84"/>
    <mergeCell ref="A100:A101"/>
    <mergeCell ref="A73:A74"/>
    <mergeCell ref="A47:A58"/>
    <mergeCell ref="B47:B58"/>
    <mergeCell ref="C47:C58"/>
    <mergeCell ref="D47:D58"/>
  </mergeCells>
  <printOptions horizontalCentered="1"/>
  <pageMargins left="0.1968503937007874" right="0.1968503937007874" top="0.35433070866141736" bottom="0.31496062992125984" header="0" footer="0"/>
  <pageSetup fitToHeight="4" fitToWidth="1" horizontalDpi="600" verticalDpi="600" orientation="landscape" pageOrder="overThenDown" scale="34" r:id="rId2"/>
  <rowBreaks count="9" manualBreakCount="9">
    <brk id="11" max="27" man="1"/>
    <brk id="29" max="27" man="1"/>
    <brk id="42" max="27" man="1"/>
    <brk id="63" max="27" man="1"/>
    <brk id="66" max="27" man="1"/>
    <brk id="80" max="27" man="1"/>
    <brk id="95" max="27" man="1"/>
    <brk id="113" max="27" man="1"/>
    <brk id="128" max="27" man="1"/>
  </rowBreaks>
  <colBreaks count="2" manualBreakCount="2">
    <brk id="23" max="65535" man="1"/>
    <brk id="2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H250"/>
  <sheetViews>
    <sheetView zoomScalePageLayoutView="0" workbookViewId="0" topLeftCell="A16">
      <selection activeCell="D15" sqref="D15"/>
    </sheetView>
  </sheetViews>
  <sheetFormatPr defaultColWidth="11.421875" defaultRowHeight="12.75"/>
  <cols>
    <col min="1" max="1" width="5.140625" style="8" customWidth="1"/>
    <col min="2" max="2" width="61.00390625" style="57" customWidth="1"/>
    <col min="3" max="3" width="13.8515625" style="0" customWidth="1"/>
    <col min="4" max="4" width="7.421875" style="1" customWidth="1"/>
    <col min="5" max="7" width="7.7109375" style="0" hidden="1" customWidth="1"/>
    <col min="8" max="8" width="10.140625" style="9" hidden="1" customWidth="1"/>
    <col min="9" max="11" width="7.7109375" style="0" hidden="1" customWidth="1"/>
    <col min="12" max="12" width="10.7109375" style="10" hidden="1" customWidth="1"/>
    <col min="13" max="15" width="7.7109375" style="0" hidden="1" customWidth="1"/>
    <col min="16" max="16" width="12.8515625" style="10" bestFit="1" customWidth="1"/>
    <col min="17" max="19" width="7.7109375" style="0" hidden="1" customWidth="1"/>
    <col min="20" max="20" width="7.7109375" style="10" hidden="1" customWidth="1"/>
    <col min="21" max="21" width="12.421875" style="10" customWidth="1"/>
    <col min="22" max="22" width="10.8515625" style="0" customWidth="1"/>
    <col min="23" max="23" width="33.421875" style="0" customWidth="1"/>
    <col min="24" max="24" width="44.28125" style="0" bestFit="1" customWidth="1"/>
    <col min="25" max="25" width="34.00390625" style="0" bestFit="1" customWidth="1"/>
    <col min="26" max="26" width="27.57421875" style="0" customWidth="1"/>
    <col min="27" max="28" width="35.7109375" style="0" bestFit="1" customWidth="1"/>
  </cols>
  <sheetData>
    <row r="1" spans="1:34" ht="12.75">
      <c r="A1" s="13"/>
      <c r="B1" s="47" t="s">
        <v>150</v>
      </c>
      <c r="C1" s="14"/>
      <c r="D1" s="15"/>
      <c r="H1" s="1"/>
      <c r="L1"/>
      <c r="P1"/>
      <c r="T1"/>
      <c r="U1"/>
      <c r="AB1" s="16"/>
      <c r="AD1" s="17"/>
      <c r="AE1" s="17"/>
      <c r="AF1" s="17"/>
      <c r="AG1" s="17"/>
      <c r="AH1" s="17"/>
    </row>
    <row r="2" spans="1:34" ht="12.75">
      <c r="A2" s="18"/>
      <c r="B2" s="48" t="s">
        <v>151</v>
      </c>
      <c r="C2" s="19"/>
      <c r="D2" s="15"/>
      <c r="H2" s="1"/>
      <c r="L2"/>
      <c r="P2"/>
      <c r="T2"/>
      <c r="U2"/>
      <c r="AB2" s="16"/>
      <c r="AD2" s="17"/>
      <c r="AE2" s="17"/>
      <c r="AF2" s="17"/>
      <c r="AG2" s="17"/>
      <c r="AH2" s="17"/>
    </row>
    <row r="3" spans="1:34" ht="12.75">
      <c r="A3" s="20"/>
      <c r="B3" s="49" t="s">
        <v>152</v>
      </c>
      <c r="C3" s="19"/>
      <c r="D3" s="15"/>
      <c r="H3" s="1"/>
      <c r="L3"/>
      <c r="P3"/>
      <c r="T3"/>
      <c r="U3"/>
      <c r="AB3" s="16"/>
      <c r="AD3" s="17"/>
      <c r="AE3" s="17"/>
      <c r="AF3" s="17"/>
      <c r="AG3" s="17"/>
      <c r="AH3" s="17"/>
    </row>
    <row r="4" spans="1:34" ht="51" customHeight="1">
      <c r="A4" s="21"/>
      <c r="B4" s="50" t="s">
        <v>153</v>
      </c>
      <c r="C4" s="35"/>
      <c r="D4" s="35"/>
      <c r="H4" s="1"/>
      <c r="L4"/>
      <c r="P4"/>
      <c r="T4"/>
      <c r="U4"/>
      <c r="AB4" s="16"/>
      <c r="AD4" s="17"/>
      <c r="AE4" s="17"/>
      <c r="AF4" s="17"/>
      <c r="AG4" s="17"/>
      <c r="AH4" s="17"/>
    </row>
    <row r="5" spans="1:8" s="6" customFormat="1" ht="12.75">
      <c r="A5" s="11"/>
      <c r="B5" s="51"/>
      <c r="H5" s="12"/>
    </row>
    <row r="6" spans="1:28" ht="41.25" customHeight="1">
      <c r="A6" s="37" t="s">
        <v>162</v>
      </c>
      <c r="B6" s="52" t="s">
        <v>160</v>
      </c>
      <c r="C6" s="22" t="s">
        <v>0</v>
      </c>
      <c r="D6" s="22" t="s">
        <v>1</v>
      </c>
      <c r="E6" s="22" t="s">
        <v>2</v>
      </c>
      <c r="F6" s="22" t="s">
        <v>3</v>
      </c>
      <c r="G6" s="22" t="s">
        <v>4</v>
      </c>
      <c r="H6" s="34" t="s">
        <v>161</v>
      </c>
      <c r="I6" s="34" t="s">
        <v>5</v>
      </c>
      <c r="J6" s="34" t="s">
        <v>6</v>
      </c>
      <c r="K6" s="34" t="s">
        <v>7</v>
      </c>
      <c r="L6" s="34" t="s">
        <v>8</v>
      </c>
      <c r="M6" s="34" t="s">
        <v>9</v>
      </c>
      <c r="N6" s="34" t="s">
        <v>10</v>
      </c>
      <c r="O6" s="34" t="s">
        <v>11</v>
      </c>
      <c r="P6" s="34" t="s">
        <v>183</v>
      </c>
      <c r="Q6" s="34" t="s">
        <v>12</v>
      </c>
      <c r="R6" s="34" t="s">
        <v>13</v>
      </c>
      <c r="S6" s="34" t="s">
        <v>14</v>
      </c>
      <c r="T6" s="34" t="s">
        <v>428</v>
      </c>
      <c r="U6" s="34" t="s">
        <v>429</v>
      </c>
      <c r="V6" s="36" t="s">
        <v>154</v>
      </c>
      <c r="W6" s="23" t="s">
        <v>155</v>
      </c>
      <c r="X6" s="24" t="s">
        <v>156</v>
      </c>
      <c r="Y6" s="25" t="s">
        <v>157</v>
      </c>
      <c r="Z6" s="26" t="s">
        <v>158</v>
      </c>
      <c r="AA6" s="25" t="s">
        <v>159</v>
      </c>
      <c r="AB6" s="25" t="s">
        <v>173</v>
      </c>
    </row>
    <row r="7" spans="1:28" s="4" customFormat="1" ht="15.75" customHeight="1">
      <c r="A7" s="32"/>
      <c r="B7" s="53" t="s">
        <v>146</v>
      </c>
      <c r="C7" s="68"/>
      <c r="D7" s="68">
        <f>+H7+L7+P7+T7</f>
        <v>1</v>
      </c>
      <c r="E7" s="68">
        <f>+E8</f>
        <v>0</v>
      </c>
      <c r="F7" s="68">
        <f>+F8</f>
        <v>1</v>
      </c>
      <c r="G7" s="68">
        <f>+G8</f>
        <v>0</v>
      </c>
      <c r="H7" s="68">
        <f>SUM(E7:G7)</f>
        <v>1</v>
      </c>
      <c r="I7" s="68">
        <f>+I8</f>
        <v>0</v>
      </c>
      <c r="J7" s="68">
        <f>+J8</f>
        <v>0</v>
      </c>
      <c r="K7" s="68">
        <f>+K8</f>
        <v>0</v>
      </c>
      <c r="L7" s="68">
        <f>SUM(I7:K7)</f>
        <v>0</v>
      </c>
      <c r="M7" s="68">
        <f aca="true" t="shared" si="0" ref="M7:U7">SUM(J7:L7)</f>
        <v>0</v>
      </c>
      <c r="N7" s="68">
        <f t="shared" si="0"/>
        <v>0</v>
      </c>
      <c r="O7" s="68">
        <f t="shared" si="0"/>
        <v>0</v>
      </c>
      <c r="P7" s="68">
        <f t="shared" si="0"/>
        <v>0</v>
      </c>
      <c r="Q7" s="68">
        <f t="shared" si="0"/>
        <v>0</v>
      </c>
      <c r="R7" s="68">
        <f t="shared" si="0"/>
        <v>0</v>
      </c>
      <c r="S7" s="68">
        <f t="shared" si="0"/>
        <v>0</v>
      </c>
      <c r="T7" s="68">
        <f t="shared" si="0"/>
        <v>0</v>
      </c>
      <c r="U7" s="68">
        <f t="shared" si="0"/>
        <v>0</v>
      </c>
      <c r="V7" s="69"/>
      <c r="W7" s="28"/>
      <c r="X7" s="28"/>
      <c r="Y7" s="28"/>
      <c r="Z7" s="28"/>
      <c r="AA7" s="28"/>
      <c r="AB7" s="28"/>
    </row>
    <row r="8" spans="1:28" ht="30" customHeight="1">
      <c r="A8" s="27">
        <v>1</v>
      </c>
      <c r="B8" s="46" t="s">
        <v>15</v>
      </c>
      <c r="C8" s="38" t="s">
        <v>16</v>
      </c>
      <c r="D8" s="38">
        <f>+H8+L8+P8+T8</f>
        <v>2</v>
      </c>
      <c r="E8" s="38"/>
      <c r="F8" s="38">
        <v>1</v>
      </c>
      <c r="G8" s="38"/>
      <c r="H8" s="38">
        <f>SUM(E8:G8)</f>
        <v>1</v>
      </c>
      <c r="I8" s="38"/>
      <c r="J8" s="38"/>
      <c r="K8" s="38"/>
      <c r="L8" s="38">
        <f>SUM(I8:K8)</f>
        <v>0</v>
      </c>
      <c r="M8" s="38"/>
      <c r="N8" s="38">
        <v>1</v>
      </c>
      <c r="O8" s="38"/>
      <c r="P8" s="38">
        <f>SUM(M8:O8)</f>
        <v>1</v>
      </c>
      <c r="Q8" s="38"/>
      <c r="R8" s="38"/>
      <c r="S8" s="38"/>
      <c r="T8" s="38">
        <f>SUM(Q8:S8)</f>
        <v>0</v>
      </c>
      <c r="U8" s="38">
        <v>1</v>
      </c>
      <c r="V8" s="69">
        <f aca="true" t="shared" si="1" ref="V8:V71">+U8/P8*100</f>
        <v>100</v>
      </c>
      <c r="W8" s="61" t="s">
        <v>188</v>
      </c>
      <c r="X8" s="61" t="s">
        <v>189</v>
      </c>
      <c r="Y8" s="61" t="s">
        <v>190</v>
      </c>
      <c r="Z8" s="61" t="s">
        <v>170</v>
      </c>
      <c r="AA8" s="61" t="s">
        <v>182</v>
      </c>
      <c r="AB8" s="59" t="s">
        <v>182</v>
      </c>
    </row>
    <row r="9" spans="1:28" s="4" customFormat="1" ht="15.75" customHeight="1">
      <c r="A9" s="33"/>
      <c r="B9" s="53" t="s">
        <v>147</v>
      </c>
      <c r="C9" s="5"/>
      <c r="D9" s="68">
        <f>+H9+L9+P9+T9</f>
        <v>28</v>
      </c>
      <c r="E9" s="70">
        <f>SUM(E10:E11)</f>
        <v>1</v>
      </c>
      <c r="F9" s="70">
        <f>SUM(F10:F11)</f>
        <v>5</v>
      </c>
      <c r="G9" s="70">
        <f>SUM(G10:G11)</f>
        <v>3</v>
      </c>
      <c r="H9" s="68">
        <f>SUM(H10:H11)</f>
        <v>9</v>
      </c>
      <c r="I9" s="70">
        <f>SUM(I10:I11)</f>
        <v>3</v>
      </c>
      <c r="J9" s="70">
        <f aca="true" t="shared" si="2" ref="J9:S9">SUM(J10:J11)</f>
        <v>3</v>
      </c>
      <c r="K9" s="70">
        <f t="shared" si="2"/>
        <v>2</v>
      </c>
      <c r="L9" s="68">
        <f>SUM(I9:K9)</f>
        <v>8</v>
      </c>
      <c r="M9" s="70">
        <f t="shared" si="2"/>
        <v>0</v>
      </c>
      <c r="N9" s="70">
        <f t="shared" si="2"/>
        <v>3</v>
      </c>
      <c r="O9" s="70">
        <f t="shared" si="2"/>
        <v>3</v>
      </c>
      <c r="P9" s="68">
        <f>SUM(M9:O9)</f>
        <v>6</v>
      </c>
      <c r="Q9" s="70">
        <f t="shared" si="2"/>
        <v>3</v>
      </c>
      <c r="R9" s="70">
        <f t="shared" si="2"/>
        <v>1</v>
      </c>
      <c r="S9" s="70">
        <f t="shared" si="2"/>
        <v>1</v>
      </c>
      <c r="T9" s="68">
        <f>SUM(Q9:S9)</f>
        <v>5</v>
      </c>
      <c r="U9" s="68">
        <f>SUM(U10:U11)</f>
        <v>7</v>
      </c>
      <c r="V9" s="69">
        <f t="shared" si="1"/>
        <v>116.66666666666667</v>
      </c>
      <c r="W9" s="55"/>
      <c r="X9" s="55"/>
      <c r="Y9" s="55"/>
      <c r="Z9" s="55"/>
      <c r="AA9" s="55"/>
      <c r="AB9" s="55"/>
    </row>
    <row r="10" spans="1:28" ht="76.5">
      <c r="A10" s="27">
        <v>2</v>
      </c>
      <c r="B10" s="46" t="s">
        <v>17</v>
      </c>
      <c r="C10" s="38" t="s">
        <v>18</v>
      </c>
      <c r="D10" s="38">
        <f>+H10+L10+P10+T10</f>
        <v>17</v>
      </c>
      <c r="E10" s="38"/>
      <c r="F10" s="38">
        <v>4</v>
      </c>
      <c r="G10" s="38">
        <v>2</v>
      </c>
      <c r="H10" s="71">
        <f>SUM(E10:G10)</f>
        <v>6</v>
      </c>
      <c r="I10" s="38">
        <v>2</v>
      </c>
      <c r="J10" s="38">
        <v>2</v>
      </c>
      <c r="K10" s="38">
        <v>1</v>
      </c>
      <c r="L10" s="38">
        <f>SUM(I10:K10)</f>
        <v>5</v>
      </c>
      <c r="M10" s="38"/>
      <c r="N10" s="38">
        <v>2</v>
      </c>
      <c r="O10" s="38">
        <v>2</v>
      </c>
      <c r="P10" s="38">
        <f>SUM(M10:O10)</f>
        <v>4</v>
      </c>
      <c r="Q10" s="38">
        <v>2</v>
      </c>
      <c r="R10" s="38"/>
      <c r="S10" s="38"/>
      <c r="T10" s="38">
        <f>SUM(Q10:S10)</f>
        <v>2</v>
      </c>
      <c r="U10" s="38">
        <v>4</v>
      </c>
      <c r="V10" s="69">
        <f t="shared" si="1"/>
        <v>100</v>
      </c>
      <c r="W10" s="102" t="s">
        <v>246</v>
      </c>
      <c r="X10" s="103" t="s">
        <v>247</v>
      </c>
      <c r="Y10" s="97" t="s">
        <v>248</v>
      </c>
      <c r="Z10" s="104" t="s">
        <v>249</v>
      </c>
      <c r="AA10" s="104" t="s">
        <v>249</v>
      </c>
      <c r="AB10" s="104" t="s">
        <v>249</v>
      </c>
    </row>
    <row r="11" spans="1:28" ht="127.5">
      <c r="A11" s="27">
        <v>3</v>
      </c>
      <c r="B11" s="46" t="s">
        <v>19</v>
      </c>
      <c r="C11" s="38" t="s">
        <v>18</v>
      </c>
      <c r="D11" s="38">
        <f>+H11+L11+P11+T11</f>
        <v>11</v>
      </c>
      <c r="E11" s="38">
        <v>1</v>
      </c>
      <c r="F11" s="38">
        <v>1</v>
      </c>
      <c r="G11" s="38">
        <v>1</v>
      </c>
      <c r="H11" s="71">
        <f>SUM(E11:G11)</f>
        <v>3</v>
      </c>
      <c r="I11" s="38">
        <v>1</v>
      </c>
      <c r="J11" s="38">
        <v>1</v>
      </c>
      <c r="K11" s="38">
        <v>1</v>
      </c>
      <c r="L11" s="38">
        <f aca="true" t="shared" si="3" ref="L11:L88">SUM(I11:K11)</f>
        <v>3</v>
      </c>
      <c r="M11" s="38"/>
      <c r="N11" s="38">
        <v>1</v>
      </c>
      <c r="O11" s="38">
        <v>1</v>
      </c>
      <c r="P11" s="38">
        <f aca="true" t="shared" si="4" ref="P11:P88">SUM(M11:O11)</f>
        <v>2</v>
      </c>
      <c r="Q11" s="38">
        <v>1</v>
      </c>
      <c r="R11" s="38">
        <v>1</v>
      </c>
      <c r="S11" s="38">
        <v>1</v>
      </c>
      <c r="T11" s="38">
        <f aca="true" t="shared" si="5" ref="T11:T88">SUM(Q11:S11)</f>
        <v>3</v>
      </c>
      <c r="U11" s="38">
        <v>3</v>
      </c>
      <c r="V11" s="69">
        <f t="shared" si="1"/>
        <v>150</v>
      </c>
      <c r="W11" s="105" t="s">
        <v>250</v>
      </c>
      <c r="X11" s="106" t="s">
        <v>251</v>
      </c>
      <c r="Y11" s="97" t="s">
        <v>252</v>
      </c>
      <c r="Z11" s="104" t="s">
        <v>249</v>
      </c>
      <c r="AA11" s="104" t="s">
        <v>253</v>
      </c>
      <c r="AB11" s="104" t="s">
        <v>254</v>
      </c>
    </row>
    <row r="12" spans="1:28" s="4" customFormat="1" ht="12.75">
      <c r="A12" s="32"/>
      <c r="B12" s="53" t="s">
        <v>20</v>
      </c>
      <c r="C12" s="68"/>
      <c r="D12" s="68">
        <f aca="true" t="shared" si="6" ref="D12:D89">+H12+L12+P12+T12</f>
        <v>152</v>
      </c>
      <c r="E12" s="68">
        <f aca="true" t="shared" si="7" ref="E12:L12">SUM(E13:E29)</f>
        <v>8</v>
      </c>
      <c r="F12" s="68">
        <f t="shared" si="7"/>
        <v>15</v>
      </c>
      <c r="G12" s="68">
        <f t="shared" si="7"/>
        <v>13</v>
      </c>
      <c r="H12" s="68">
        <f t="shared" si="7"/>
        <v>36</v>
      </c>
      <c r="I12" s="68">
        <f t="shared" si="7"/>
        <v>24</v>
      </c>
      <c r="J12" s="68">
        <f t="shared" si="7"/>
        <v>18</v>
      </c>
      <c r="K12" s="68">
        <f t="shared" si="7"/>
        <v>12</v>
      </c>
      <c r="L12" s="68">
        <f t="shared" si="7"/>
        <v>54</v>
      </c>
      <c r="M12" s="68">
        <f aca="true" t="shared" si="8" ref="M12:U12">SUM(M13:M29)</f>
        <v>3</v>
      </c>
      <c r="N12" s="68">
        <f t="shared" si="8"/>
        <v>7</v>
      </c>
      <c r="O12" s="68">
        <f t="shared" si="8"/>
        <v>16</v>
      </c>
      <c r="P12" s="68">
        <f t="shared" si="8"/>
        <v>26</v>
      </c>
      <c r="Q12" s="68">
        <f t="shared" si="8"/>
        <v>16</v>
      </c>
      <c r="R12" s="68">
        <f t="shared" si="8"/>
        <v>11</v>
      </c>
      <c r="S12" s="68">
        <f t="shared" si="8"/>
        <v>9</v>
      </c>
      <c r="T12" s="68">
        <f t="shared" si="8"/>
        <v>36</v>
      </c>
      <c r="U12" s="68">
        <f t="shared" si="8"/>
        <v>22</v>
      </c>
      <c r="V12" s="69">
        <f t="shared" si="1"/>
        <v>84.61538461538461</v>
      </c>
      <c r="W12" s="55"/>
      <c r="X12" s="55"/>
      <c r="Y12" s="55"/>
      <c r="Z12" s="55"/>
      <c r="AA12" s="55"/>
      <c r="AB12" s="55"/>
    </row>
    <row r="13" spans="1:28" ht="12.75">
      <c r="A13" s="27">
        <v>4</v>
      </c>
      <c r="B13" s="46" t="s">
        <v>21</v>
      </c>
      <c r="C13" s="38" t="s">
        <v>22</v>
      </c>
      <c r="D13" s="38">
        <f t="shared" si="6"/>
        <v>12</v>
      </c>
      <c r="E13" s="38">
        <v>1</v>
      </c>
      <c r="F13" s="38">
        <v>1</v>
      </c>
      <c r="G13" s="38">
        <v>1</v>
      </c>
      <c r="H13" s="38">
        <f>SUM(E13:G13)</f>
        <v>3</v>
      </c>
      <c r="I13" s="38">
        <v>1</v>
      </c>
      <c r="J13" s="38">
        <v>1</v>
      </c>
      <c r="K13" s="38">
        <v>1</v>
      </c>
      <c r="L13" s="38">
        <f t="shared" si="3"/>
        <v>3</v>
      </c>
      <c r="M13" s="38">
        <v>1</v>
      </c>
      <c r="N13" s="38">
        <v>1</v>
      </c>
      <c r="O13" s="38">
        <v>1</v>
      </c>
      <c r="P13" s="38">
        <f t="shared" si="4"/>
        <v>3</v>
      </c>
      <c r="Q13" s="38">
        <v>1</v>
      </c>
      <c r="R13" s="38">
        <v>1</v>
      </c>
      <c r="S13" s="38">
        <v>1</v>
      </c>
      <c r="T13" s="38">
        <f t="shared" si="5"/>
        <v>3</v>
      </c>
      <c r="U13" s="87">
        <v>3</v>
      </c>
      <c r="V13" s="69">
        <f t="shared" si="1"/>
        <v>100</v>
      </c>
      <c r="W13" s="138"/>
      <c r="X13" s="124" t="s">
        <v>378</v>
      </c>
      <c r="Y13" s="138"/>
      <c r="Z13" s="139"/>
      <c r="AA13" s="139"/>
      <c r="AB13" s="139"/>
    </row>
    <row r="14" spans="1:28" ht="12.75">
      <c r="A14" s="27">
        <v>5</v>
      </c>
      <c r="B14" s="46" t="s">
        <v>23</v>
      </c>
      <c r="C14" s="38" t="s">
        <v>24</v>
      </c>
      <c r="D14" s="38">
        <f t="shared" si="6"/>
        <v>2</v>
      </c>
      <c r="E14" s="38"/>
      <c r="F14" s="38"/>
      <c r="G14" s="38"/>
      <c r="H14" s="38">
        <f aca="true" t="shared" si="9" ref="H14:H90">SUM(E14:G14)</f>
        <v>0</v>
      </c>
      <c r="I14" s="38"/>
      <c r="J14" s="38">
        <v>1</v>
      </c>
      <c r="K14" s="38"/>
      <c r="L14" s="38">
        <f t="shared" si="3"/>
        <v>1</v>
      </c>
      <c r="M14" s="38"/>
      <c r="N14" s="38"/>
      <c r="O14" s="38"/>
      <c r="P14" s="38">
        <f t="shared" si="4"/>
        <v>0</v>
      </c>
      <c r="Q14" s="38"/>
      <c r="R14" s="38">
        <v>1</v>
      </c>
      <c r="S14" s="38"/>
      <c r="T14" s="38">
        <f t="shared" si="5"/>
        <v>1</v>
      </c>
      <c r="U14" s="87">
        <v>0</v>
      </c>
      <c r="V14" s="69"/>
      <c r="W14" s="124"/>
      <c r="X14" s="124"/>
      <c r="Y14" s="124"/>
      <c r="Z14" s="81"/>
      <c r="AA14" s="81"/>
      <c r="AB14" s="40"/>
    </row>
    <row r="15" spans="1:28" ht="25.5">
      <c r="A15" s="27">
        <v>6</v>
      </c>
      <c r="B15" s="46" t="s">
        <v>25</v>
      </c>
      <c r="C15" s="38" t="s">
        <v>26</v>
      </c>
      <c r="D15" s="38">
        <f t="shared" si="6"/>
        <v>6</v>
      </c>
      <c r="E15" s="38"/>
      <c r="F15" s="38">
        <v>2</v>
      </c>
      <c r="G15" s="38">
        <v>1</v>
      </c>
      <c r="H15" s="38">
        <f t="shared" si="9"/>
        <v>3</v>
      </c>
      <c r="I15" s="38">
        <v>1</v>
      </c>
      <c r="J15" s="38"/>
      <c r="K15" s="38"/>
      <c r="L15" s="38">
        <f t="shared" si="3"/>
        <v>1</v>
      </c>
      <c r="M15" s="38"/>
      <c r="N15" s="38"/>
      <c r="O15" s="38">
        <v>1</v>
      </c>
      <c r="P15" s="38">
        <f t="shared" si="4"/>
        <v>1</v>
      </c>
      <c r="Q15" s="38">
        <v>1</v>
      </c>
      <c r="R15" s="38"/>
      <c r="S15" s="38"/>
      <c r="T15" s="38">
        <f t="shared" si="5"/>
        <v>1</v>
      </c>
      <c r="U15" s="87">
        <v>1</v>
      </c>
      <c r="V15" s="69">
        <f t="shared" si="1"/>
        <v>100</v>
      </c>
      <c r="W15" s="40" t="s">
        <v>430</v>
      </c>
      <c r="X15" s="126" t="s">
        <v>431</v>
      </c>
      <c r="Y15" s="138"/>
      <c r="Z15" s="139"/>
      <c r="AA15" s="139"/>
      <c r="AB15" s="139"/>
    </row>
    <row r="16" spans="1:28" ht="25.5">
      <c r="A16" s="27">
        <v>7</v>
      </c>
      <c r="B16" s="46" t="s">
        <v>27</v>
      </c>
      <c r="C16" s="38" t="s">
        <v>28</v>
      </c>
      <c r="D16" s="38">
        <f t="shared" si="6"/>
        <v>8</v>
      </c>
      <c r="E16" s="38"/>
      <c r="F16" s="38"/>
      <c r="G16" s="38"/>
      <c r="H16" s="38">
        <f t="shared" si="9"/>
        <v>0</v>
      </c>
      <c r="I16" s="38">
        <v>4</v>
      </c>
      <c r="J16" s="38">
        <v>4</v>
      </c>
      <c r="K16" s="38"/>
      <c r="L16" s="38">
        <f t="shared" si="3"/>
        <v>8</v>
      </c>
      <c r="M16" s="38"/>
      <c r="N16" s="38"/>
      <c r="O16" s="38"/>
      <c r="P16" s="38">
        <f t="shared" si="4"/>
        <v>0</v>
      </c>
      <c r="Q16" s="38"/>
      <c r="R16" s="38"/>
      <c r="S16" s="38"/>
      <c r="T16" s="38">
        <f t="shared" si="5"/>
        <v>0</v>
      </c>
      <c r="U16" s="87">
        <v>0</v>
      </c>
      <c r="V16" s="69"/>
      <c r="W16" s="125"/>
      <c r="X16" s="126"/>
      <c r="Y16" s="124"/>
      <c r="Z16" s="81"/>
      <c r="AA16" s="81"/>
      <c r="AB16" s="81"/>
    </row>
    <row r="17" spans="1:28" ht="12.75">
      <c r="A17" s="27">
        <v>8</v>
      </c>
      <c r="B17" s="132" t="s">
        <v>29</v>
      </c>
      <c r="C17" s="38" t="s">
        <v>18</v>
      </c>
      <c r="D17" s="38">
        <f t="shared" si="6"/>
        <v>2</v>
      </c>
      <c r="E17" s="38">
        <v>1</v>
      </c>
      <c r="F17" s="38"/>
      <c r="G17" s="38"/>
      <c r="H17" s="38">
        <f t="shared" si="9"/>
        <v>1</v>
      </c>
      <c r="I17" s="38"/>
      <c r="J17" s="38"/>
      <c r="K17" s="38"/>
      <c r="L17" s="38">
        <f t="shared" si="3"/>
        <v>0</v>
      </c>
      <c r="M17" s="38"/>
      <c r="N17" s="38">
        <v>1</v>
      </c>
      <c r="O17" s="38"/>
      <c r="P17" s="38">
        <f t="shared" si="4"/>
        <v>1</v>
      </c>
      <c r="Q17" s="38"/>
      <c r="R17" s="38"/>
      <c r="S17" s="38"/>
      <c r="T17" s="38">
        <f t="shared" si="5"/>
        <v>0</v>
      </c>
      <c r="U17" s="87">
        <v>1</v>
      </c>
      <c r="V17" s="69">
        <f t="shared" si="1"/>
        <v>100</v>
      </c>
      <c r="W17" s="127" t="s">
        <v>432</v>
      </c>
      <c r="X17" s="126" t="s">
        <v>18</v>
      </c>
      <c r="Y17" s="138"/>
      <c r="Z17" s="139"/>
      <c r="AA17" s="139"/>
      <c r="AB17" s="139"/>
    </row>
    <row r="18" spans="1:28" ht="25.5">
      <c r="A18" s="27">
        <v>9</v>
      </c>
      <c r="B18" s="46" t="s">
        <v>30</v>
      </c>
      <c r="C18" s="38" t="s">
        <v>31</v>
      </c>
      <c r="D18" s="38">
        <f t="shared" si="6"/>
        <v>8</v>
      </c>
      <c r="E18" s="38"/>
      <c r="F18" s="38">
        <v>1</v>
      </c>
      <c r="G18" s="38">
        <v>1</v>
      </c>
      <c r="H18" s="38">
        <f t="shared" si="9"/>
        <v>2</v>
      </c>
      <c r="I18" s="38">
        <v>1</v>
      </c>
      <c r="J18" s="38">
        <v>1</v>
      </c>
      <c r="K18" s="38">
        <v>1</v>
      </c>
      <c r="L18" s="38">
        <f t="shared" si="3"/>
        <v>3</v>
      </c>
      <c r="M18" s="38"/>
      <c r="N18" s="38"/>
      <c r="O18" s="38">
        <v>1</v>
      </c>
      <c r="P18" s="38">
        <f t="shared" si="4"/>
        <v>1</v>
      </c>
      <c r="Q18" s="38">
        <v>1</v>
      </c>
      <c r="R18" s="38">
        <v>1</v>
      </c>
      <c r="S18" s="38"/>
      <c r="T18" s="38">
        <f t="shared" si="5"/>
        <v>2</v>
      </c>
      <c r="U18" s="87">
        <v>1</v>
      </c>
      <c r="V18" s="69">
        <f t="shared" si="1"/>
        <v>100</v>
      </c>
      <c r="W18" s="127" t="s">
        <v>433</v>
      </c>
      <c r="X18" s="126" t="s">
        <v>379</v>
      </c>
      <c r="Y18" s="125" t="s">
        <v>434</v>
      </c>
      <c r="Z18" s="94" t="s">
        <v>230</v>
      </c>
      <c r="AA18" s="94" t="s">
        <v>435</v>
      </c>
      <c r="AB18" s="94" t="s">
        <v>435</v>
      </c>
    </row>
    <row r="19" spans="1:28" ht="25.5">
      <c r="A19" s="27">
        <v>10</v>
      </c>
      <c r="B19" s="46" t="s">
        <v>32</v>
      </c>
      <c r="C19" s="38" t="s">
        <v>33</v>
      </c>
      <c r="D19" s="38">
        <f t="shared" si="6"/>
        <v>7</v>
      </c>
      <c r="E19" s="38">
        <v>1</v>
      </c>
      <c r="F19" s="38">
        <v>1</v>
      </c>
      <c r="G19" s="38"/>
      <c r="H19" s="38">
        <f t="shared" si="9"/>
        <v>2</v>
      </c>
      <c r="I19" s="38">
        <v>1</v>
      </c>
      <c r="J19" s="38">
        <v>1</v>
      </c>
      <c r="K19" s="38"/>
      <c r="L19" s="38">
        <f t="shared" si="3"/>
        <v>2</v>
      </c>
      <c r="M19" s="38"/>
      <c r="N19" s="38">
        <v>1</v>
      </c>
      <c r="O19" s="38">
        <v>1</v>
      </c>
      <c r="P19" s="38">
        <f t="shared" si="4"/>
        <v>2</v>
      </c>
      <c r="Q19" s="38">
        <v>1</v>
      </c>
      <c r="R19" s="38"/>
      <c r="S19" s="38"/>
      <c r="T19" s="38">
        <f t="shared" si="5"/>
        <v>1</v>
      </c>
      <c r="U19" s="87">
        <v>1</v>
      </c>
      <c r="V19" s="69">
        <f t="shared" si="1"/>
        <v>50</v>
      </c>
      <c r="W19" s="127" t="s">
        <v>436</v>
      </c>
      <c r="X19" s="126" t="s">
        <v>437</v>
      </c>
      <c r="Y19" s="124"/>
      <c r="Z19" s="81"/>
      <c r="AA19" s="40" t="s">
        <v>438</v>
      </c>
      <c r="AB19" s="139"/>
    </row>
    <row r="20" spans="1:28" ht="51">
      <c r="A20" s="27">
        <v>11</v>
      </c>
      <c r="B20" s="46" t="s">
        <v>34</v>
      </c>
      <c r="C20" s="38" t="s">
        <v>35</v>
      </c>
      <c r="D20" s="38">
        <f t="shared" si="6"/>
        <v>8</v>
      </c>
      <c r="E20" s="38"/>
      <c r="F20" s="38">
        <v>1</v>
      </c>
      <c r="G20" s="38">
        <v>1</v>
      </c>
      <c r="H20" s="38">
        <f t="shared" si="9"/>
        <v>2</v>
      </c>
      <c r="I20" s="38">
        <v>1</v>
      </c>
      <c r="J20" s="38">
        <v>1</v>
      </c>
      <c r="K20" s="38">
        <v>1</v>
      </c>
      <c r="L20" s="38">
        <f t="shared" si="3"/>
        <v>3</v>
      </c>
      <c r="M20" s="38"/>
      <c r="N20" s="38"/>
      <c r="O20" s="38">
        <v>1</v>
      </c>
      <c r="P20" s="38">
        <f t="shared" si="4"/>
        <v>1</v>
      </c>
      <c r="Q20" s="38">
        <v>1</v>
      </c>
      <c r="R20" s="38">
        <v>1</v>
      </c>
      <c r="S20" s="38"/>
      <c r="T20" s="38">
        <f t="shared" si="5"/>
        <v>2</v>
      </c>
      <c r="U20" s="87">
        <v>1</v>
      </c>
      <c r="V20" s="69">
        <f t="shared" si="1"/>
        <v>100</v>
      </c>
      <c r="W20" s="127" t="s">
        <v>439</v>
      </c>
      <c r="X20" s="125" t="s">
        <v>440</v>
      </c>
      <c r="Y20" s="125" t="s">
        <v>441</v>
      </c>
      <c r="Z20" s="94" t="s">
        <v>230</v>
      </c>
      <c r="AA20" s="94" t="s">
        <v>435</v>
      </c>
      <c r="AB20" s="94" t="s">
        <v>435</v>
      </c>
    </row>
    <row r="21" spans="1:28" ht="25.5">
      <c r="A21" s="27">
        <v>12</v>
      </c>
      <c r="B21" s="46" t="s">
        <v>36</v>
      </c>
      <c r="C21" s="38" t="s">
        <v>22</v>
      </c>
      <c r="D21" s="38">
        <f t="shared" si="6"/>
        <v>13</v>
      </c>
      <c r="E21" s="38">
        <v>1</v>
      </c>
      <c r="F21" s="38">
        <v>2</v>
      </c>
      <c r="G21" s="38">
        <v>2</v>
      </c>
      <c r="H21" s="38">
        <f t="shared" si="9"/>
        <v>5</v>
      </c>
      <c r="I21" s="38">
        <v>1</v>
      </c>
      <c r="J21" s="38">
        <v>1</v>
      </c>
      <c r="K21" s="38">
        <v>1</v>
      </c>
      <c r="L21" s="38">
        <f t="shared" si="3"/>
        <v>3</v>
      </c>
      <c r="M21" s="38"/>
      <c r="N21" s="38">
        <v>1</v>
      </c>
      <c r="O21" s="38">
        <v>1</v>
      </c>
      <c r="P21" s="38">
        <f t="shared" si="4"/>
        <v>2</v>
      </c>
      <c r="Q21" s="38">
        <v>1</v>
      </c>
      <c r="R21" s="38">
        <v>1</v>
      </c>
      <c r="S21" s="38">
        <v>1</v>
      </c>
      <c r="T21" s="38">
        <f t="shared" si="5"/>
        <v>3</v>
      </c>
      <c r="U21" s="87">
        <v>2</v>
      </c>
      <c r="V21" s="69">
        <f t="shared" si="1"/>
        <v>100</v>
      </c>
      <c r="W21" s="127" t="s">
        <v>370</v>
      </c>
      <c r="X21" s="126" t="s">
        <v>380</v>
      </c>
      <c r="Y21" s="124" t="s">
        <v>371</v>
      </c>
      <c r="Z21" s="94" t="s">
        <v>230</v>
      </c>
      <c r="AA21" s="94" t="s">
        <v>435</v>
      </c>
      <c r="AB21" s="94" t="s">
        <v>435</v>
      </c>
    </row>
    <row r="22" spans="1:28" ht="51">
      <c r="A22" s="27">
        <v>13</v>
      </c>
      <c r="B22" s="46" t="s">
        <v>37</v>
      </c>
      <c r="C22" s="38" t="s">
        <v>24</v>
      </c>
      <c r="D22" s="38">
        <f t="shared" si="6"/>
        <v>24</v>
      </c>
      <c r="E22" s="38"/>
      <c r="F22" s="38"/>
      <c r="G22" s="38">
        <v>3</v>
      </c>
      <c r="H22" s="38">
        <f t="shared" si="9"/>
        <v>3</v>
      </c>
      <c r="I22" s="38">
        <v>8</v>
      </c>
      <c r="J22" s="38">
        <v>4</v>
      </c>
      <c r="K22" s="38">
        <v>2</v>
      </c>
      <c r="L22" s="38">
        <f t="shared" si="3"/>
        <v>14</v>
      </c>
      <c r="M22" s="38"/>
      <c r="N22" s="38">
        <v>0</v>
      </c>
      <c r="O22" s="38">
        <v>0</v>
      </c>
      <c r="P22" s="38">
        <f t="shared" si="4"/>
        <v>0</v>
      </c>
      <c r="Q22" s="38">
        <v>3</v>
      </c>
      <c r="R22" s="38">
        <v>2</v>
      </c>
      <c r="S22" s="38">
        <v>2</v>
      </c>
      <c r="T22" s="38">
        <f t="shared" si="5"/>
        <v>7</v>
      </c>
      <c r="U22" s="87">
        <v>0</v>
      </c>
      <c r="V22" s="69"/>
      <c r="W22" s="127"/>
      <c r="X22" s="126"/>
      <c r="Y22" s="125"/>
      <c r="Z22" s="81"/>
      <c r="AA22" s="81"/>
      <c r="AB22" s="81"/>
    </row>
    <row r="23" spans="1:28" ht="38.25">
      <c r="A23" s="27">
        <v>14</v>
      </c>
      <c r="B23" s="132" t="s">
        <v>38</v>
      </c>
      <c r="C23" s="38" t="s">
        <v>24</v>
      </c>
      <c r="D23" s="38">
        <f t="shared" si="6"/>
        <v>11</v>
      </c>
      <c r="E23" s="38"/>
      <c r="F23" s="38">
        <v>3</v>
      </c>
      <c r="G23" s="38"/>
      <c r="H23" s="38">
        <f t="shared" si="9"/>
        <v>3</v>
      </c>
      <c r="I23" s="38"/>
      <c r="J23" s="38"/>
      <c r="K23" s="38">
        <v>1</v>
      </c>
      <c r="L23" s="38">
        <f t="shared" si="3"/>
        <v>1</v>
      </c>
      <c r="M23" s="38"/>
      <c r="N23" s="38"/>
      <c r="O23" s="38">
        <v>4</v>
      </c>
      <c r="P23" s="38">
        <f t="shared" si="4"/>
        <v>4</v>
      </c>
      <c r="Q23" s="38">
        <v>2</v>
      </c>
      <c r="R23" s="38">
        <v>1</v>
      </c>
      <c r="S23" s="38"/>
      <c r="T23" s="38">
        <f t="shared" si="5"/>
        <v>3</v>
      </c>
      <c r="U23" s="87">
        <v>4</v>
      </c>
      <c r="V23" s="69">
        <f t="shared" si="1"/>
        <v>100</v>
      </c>
      <c r="W23" s="127" t="s">
        <v>381</v>
      </c>
      <c r="X23" s="126" t="s">
        <v>362</v>
      </c>
      <c r="Y23" s="125" t="s">
        <v>372</v>
      </c>
      <c r="Z23" s="94" t="s">
        <v>230</v>
      </c>
      <c r="AA23" s="94" t="s">
        <v>435</v>
      </c>
      <c r="AB23" s="94" t="s">
        <v>435</v>
      </c>
    </row>
    <row r="24" spans="1:28" ht="25.5">
      <c r="A24" s="27">
        <v>15</v>
      </c>
      <c r="B24" s="46" t="s">
        <v>39</v>
      </c>
      <c r="C24" s="38" t="s">
        <v>31</v>
      </c>
      <c r="D24" s="38">
        <f t="shared" si="6"/>
        <v>10</v>
      </c>
      <c r="E24" s="38">
        <v>1</v>
      </c>
      <c r="F24" s="38">
        <v>1</v>
      </c>
      <c r="G24" s="38"/>
      <c r="H24" s="38">
        <f t="shared" si="9"/>
        <v>2</v>
      </c>
      <c r="I24" s="38"/>
      <c r="J24" s="38">
        <v>1</v>
      </c>
      <c r="K24" s="38"/>
      <c r="L24" s="38">
        <f t="shared" si="3"/>
        <v>1</v>
      </c>
      <c r="M24" s="38"/>
      <c r="N24" s="38"/>
      <c r="O24" s="38">
        <v>3</v>
      </c>
      <c r="P24" s="38">
        <f t="shared" si="4"/>
        <v>3</v>
      </c>
      <c r="Q24" s="38">
        <v>2</v>
      </c>
      <c r="R24" s="38">
        <v>1</v>
      </c>
      <c r="S24" s="38">
        <v>1</v>
      </c>
      <c r="T24" s="38">
        <f t="shared" si="5"/>
        <v>4</v>
      </c>
      <c r="U24" s="87">
        <v>0</v>
      </c>
      <c r="V24" s="69">
        <f t="shared" si="1"/>
        <v>0</v>
      </c>
      <c r="W24" s="127"/>
      <c r="X24" s="126"/>
      <c r="Y24" s="125"/>
      <c r="Z24" s="81"/>
      <c r="AA24" s="40" t="s">
        <v>442</v>
      </c>
      <c r="AB24" s="139"/>
    </row>
    <row r="25" spans="1:28" ht="38.25">
      <c r="A25" s="27">
        <v>16</v>
      </c>
      <c r="B25" s="46" t="s">
        <v>40</v>
      </c>
      <c r="C25" s="38" t="s">
        <v>41</v>
      </c>
      <c r="D25" s="38">
        <f t="shared" si="6"/>
        <v>8</v>
      </c>
      <c r="E25" s="38">
        <v>1</v>
      </c>
      <c r="F25" s="38">
        <v>1</v>
      </c>
      <c r="G25" s="38"/>
      <c r="H25" s="38">
        <f t="shared" si="9"/>
        <v>2</v>
      </c>
      <c r="I25" s="38">
        <v>3</v>
      </c>
      <c r="J25" s="38"/>
      <c r="K25" s="38">
        <v>1</v>
      </c>
      <c r="L25" s="38">
        <f t="shared" si="3"/>
        <v>4</v>
      </c>
      <c r="M25" s="38"/>
      <c r="N25" s="38">
        <v>1</v>
      </c>
      <c r="O25" s="38"/>
      <c r="P25" s="38">
        <f t="shared" si="4"/>
        <v>1</v>
      </c>
      <c r="Q25" s="38"/>
      <c r="R25" s="38"/>
      <c r="S25" s="38">
        <v>1</v>
      </c>
      <c r="T25" s="38">
        <f t="shared" si="5"/>
        <v>1</v>
      </c>
      <c r="U25" s="87">
        <v>1</v>
      </c>
      <c r="V25" s="69">
        <f t="shared" si="1"/>
        <v>100</v>
      </c>
      <c r="W25" s="124" t="s">
        <v>443</v>
      </c>
      <c r="X25" s="126" t="s">
        <v>373</v>
      </c>
      <c r="Y25" s="124" t="s">
        <v>374</v>
      </c>
      <c r="Z25" s="94" t="s">
        <v>230</v>
      </c>
      <c r="AA25" s="94" t="s">
        <v>435</v>
      </c>
      <c r="AB25" s="94" t="s">
        <v>435</v>
      </c>
    </row>
    <row r="26" spans="1:28" ht="25.5">
      <c r="A26" s="27">
        <v>17</v>
      </c>
      <c r="B26" s="46" t="s">
        <v>42</v>
      </c>
      <c r="C26" s="38" t="s">
        <v>43</v>
      </c>
      <c r="D26" s="38">
        <f t="shared" si="6"/>
        <v>16</v>
      </c>
      <c r="E26" s="38">
        <v>1</v>
      </c>
      <c r="F26" s="38">
        <v>1</v>
      </c>
      <c r="G26" s="38">
        <v>2</v>
      </c>
      <c r="H26" s="38">
        <f t="shared" si="9"/>
        <v>4</v>
      </c>
      <c r="I26" s="38">
        <v>2</v>
      </c>
      <c r="J26" s="38">
        <v>2</v>
      </c>
      <c r="K26" s="38">
        <v>1</v>
      </c>
      <c r="L26" s="38">
        <f t="shared" si="3"/>
        <v>5</v>
      </c>
      <c r="M26" s="38">
        <v>1</v>
      </c>
      <c r="N26" s="38">
        <v>1</v>
      </c>
      <c r="O26" s="38">
        <v>1</v>
      </c>
      <c r="P26" s="38">
        <f t="shared" si="4"/>
        <v>3</v>
      </c>
      <c r="Q26" s="38">
        <v>2</v>
      </c>
      <c r="R26" s="38">
        <v>1</v>
      </c>
      <c r="S26" s="38">
        <v>1</v>
      </c>
      <c r="T26" s="38">
        <f t="shared" si="5"/>
        <v>4</v>
      </c>
      <c r="U26" s="87">
        <v>3</v>
      </c>
      <c r="V26" s="69">
        <f t="shared" si="1"/>
        <v>100</v>
      </c>
      <c r="W26" s="128" t="s">
        <v>444</v>
      </c>
      <c r="X26" s="130" t="s">
        <v>375</v>
      </c>
      <c r="Y26" s="129" t="s">
        <v>376</v>
      </c>
      <c r="Z26" s="94" t="s">
        <v>230</v>
      </c>
      <c r="AA26" s="94" t="s">
        <v>435</v>
      </c>
      <c r="AB26" s="94" t="s">
        <v>435</v>
      </c>
    </row>
    <row r="27" spans="1:28" ht="12.75">
      <c r="A27" s="27">
        <v>18</v>
      </c>
      <c r="B27" s="46" t="s">
        <v>44</v>
      </c>
      <c r="C27" s="38" t="s">
        <v>22</v>
      </c>
      <c r="D27" s="38">
        <f t="shared" si="6"/>
        <v>12</v>
      </c>
      <c r="E27" s="38">
        <v>1</v>
      </c>
      <c r="F27" s="38">
        <v>1</v>
      </c>
      <c r="G27" s="38">
        <v>1</v>
      </c>
      <c r="H27" s="38">
        <f t="shared" si="9"/>
        <v>3</v>
      </c>
      <c r="I27" s="38">
        <v>1</v>
      </c>
      <c r="J27" s="38">
        <v>1</v>
      </c>
      <c r="K27" s="38">
        <v>1</v>
      </c>
      <c r="L27" s="38">
        <f t="shared" si="3"/>
        <v>3</v>
      </c>
      <c r="M27" s="38">
        <v>1</v>
      </c>
      <c r="N27" s="38">
        <v>1</v>
      </c>
      <c r="O27" s="38">
        <v>1</v>
      </c>
      <c r="P27" s="38">
        <f t="shared" si="4"/>
        <v>3</v>
      </c>
      <c r="Q27" s="38">
        <v>1</v>
      </c>
      <c r="R27" s="38">
        <v>1</v>
      </c>
      <c r="S27" s="38">
        <v>1</v>
      </c>
      <c r="T27" s="38">
        <f t="shared" si="5"/>
        <v>3</v>
      </c>
      <c r="U27" s="87">
        <v>3</v>
      </c>
      <c r="V27" s="69">
        <f t="shared" si="1"/>
        <v>100</v>
      </c>
      <c r="W27" s="126" t="s">
        <v>445</v>
      </c>
      <c r="X27" s="130" t="s">
        <v>22</v>
      </c>
      <c r="Y27" s="129" t="s">
        <v>377</v>
      </c>
      <c r="Z27" s="94" t="s">
        <v>230</v>
      </c>
      <c r="AA27" s="94" t="s">
        <v>435</v>
      </c>
      <c r="AB27" s="94" t="s">
        <v>435</v>
      </c>
    </row>
    <row r="28" spans="1:28" ht="51">
      <c r="A28" s="27">
        <v>19</v>
      </c>
      <c r="B28" s="46" t="s">
        <v>45</v>
      </c>
      <c r="C28" s="38" t="s">
        <v>43</v>
      </c>
      <c r="D28" s="38">
        <f t="shared" si="6"/>
        <v>4</v>
      </c>
      <c r="E28" s="38"/>
      <c r="F28" s="38"/>
      <c r="G28" s="38">
        <v>1</v>
      </c>
      <c r="H28" s="38">
        <f t="shared" si="9"/>
        <v>1</v>
      </c>
      <c r="I28" s="38"/>
      <c r="J28" s="38"/>
      <c r="K28" s="38">
        <v>1</v>
      </c>
      <c r="L28" s="38">
        <f t="shared" si="3"/>
        <v>1</v>
      </c>
      <c r="M28" s="38"/>
      <c r="N28" s="38"/>
      <c r="O28" s="38">
        <v>1</v>
      </c>
      <c r="P28" s="38">
        <f t="shared" si="4"/>
        <v>1</v>
      </c>
      <c r="Q28" s="38"/>
      <c r="R28" s="38"/>
      <c r="S28" s="38">
        <v>1</v>
      </c>
      <c r="T28" s="38">
        <f t="shared" si="5"/>
        <v>1</v>
      </c>
      <c r="U28" s="87">
        <v>1</v>
      </c>
      <c r="V28" s="69">
        <f t="shared" si="1"/>
        <v>100</v>
      </c>
      <c r="W28" s="127" t="s">
        <v>382</v>
      </c>
      <c r="X28" s="131" t="s">
        <v>383</v>
      </c>
      <c r="Y28" s="129" t="s">
        <v>384</v>
      </c>
      <c r="Z28" s="94" t="s">
        <v>230</v>
      </c>
      <c r="AA28" s="94" t="s">
        <v>435</v>
      </c>
      <c r="AB28" s="94" t="s">
        <v>435</v>
      </c>
    </row>
    <row r="29" spans="1:28" ht="12.75">
      <c r="A29" s="27">
        <v>20</v>
      </c>
      <c r="B29" s="46" t="s">
        <v>46</v>
      </c>
      <c r="C29" s="38" t="s">
        <v>47</v>
      </c>
      <c r="D29" s="38">
        <f t="shared" si="6"/>
        <v>1</v>
      </c>
      <c r="E29" s="38"/>
      <c r="F29" s="38"/>
      <c r="G29" s="38"/>
      <c r="H29" s="38">
        <f t="shared" si="9"/>
        <v>0</v>
      </c>
      <c r="I29" s="38"/>
      <c r="J29" s="38"/>
      <c r="K29" s="38">
        <v>1</v>
      </c>
      <c r="L29" s="38">
        <f t="shared" si="3"/>
        <v>1</v>
      </c>
      <c r="M29" s="38"/>
      <c r="N29" s="38"/>
      <c r="O29" s="38"/>
      <c r="P29" s="38">
        <f t="shared" si="4"/>
        <v>0</v>
      </c>
      <c r="Q29" s="38"/>
      <c r="R29" s="38"/>
      <c r="S29" s="38"/>
      <c r="T29" s="38">
        <f t="shared" si="5"/>
        <v>0</v>
      </c>
      <c r="U29" s="87">
        <v>0</v>
      </c>
      <c r="V29" s="69"/>
      <c r="W29" s="59"/>
      <c r="X29" s="63"/>
      <c r="Y29" s="63"/>
      <c r="Z29" s="59"/>
      <c r="AA29" s="59"/>
      <c r="AB29" s="59"/>
    </row>
    <row r="30" spans="1:28" s="4" customFormat="1" ht="12.75">
      <c r="A30" s="32"/>
      <c r="B30" s="53" t="s">
        <v>48</v>
      </c>
      <c r="C30" s="68"/>
      <c r="D30" s="68">
        <f t="shared" si="6"/>
        <v>83</v>
      </c>
      <c r="E30" s="68">
        <f aca="true" t="shared" si="10" ref="E30:K30">SUM(E31:E42)</f>
        <v>6</v>
      </c>
      <c r="F30" s="68">
        <f t="shared" si="10"/>
        <v>6</v>
      </c>
      <c r="G30" s="68">
        <f t="shared" si="10"/>
        <v>7</v>
      </c>
      <c r="H30" s="68">
        <f t="shared" si="10"/>
        <v>19</v>
      </c>
      <c r="I30" s="68">
        <f t="shared" si="10"/>
        <v>10</v>
      </c>
      <c r="J30" s="68">
        <f t="shared" si="10"/>
        <v>8</v>
      </c>
      <c r="K30" s="68">
        <f t="shared" si="10"/>
        <v>6</v>
      </c>
      <c r="L30" s="68">
        <f>SUM(L31:L42)</f>
        <v>24</v>
      </c>
      <c r="M30" s="68">
        <f aca="true" t="shared" si="11" ref="M30:U30">SUM(M31:M42)</f>
        <v>4</v>
      </c>
      <c r="N30" s="68">
        <f t="shared" si="11"/>
        <v>8</v>
      </c>
      <c r="O30" s="68">
        <f t="shared" si="11"/>
        <v>8</v>
      </c>
      <c r="P30" s="68">
        <f t="shared" si="11"/>
        <v>20</v>
      </c>
      <c r="Q30" s="68">
        <f t="shared" si="11"/>
        <v>5</v>
      </c>
      <c r="R30" s="68">
        <f t="shared" si="11"/>
        <v>10</v>
      </c>
      <c r="S30" s="68">
        <f t="shared" si="11"/>
        <v>5</v>
      </c>
      <c r="T30" s="68">
        <f t="shared" si="11"/>
        <v>20</v>
      </c>
      <c r="U30" s="68">
        <f t="shared" si="11"/>
        <v>21</v>
      </c>
      <c r="V30" s="69">
        <f t="shared" si="1"/>
        <v>105</v>
      </c>
      <c r="W30" s="55"/>
      <c r="X30" s="55"/>
      <c r="Y30" s="55"/>
      <c r="Z30" s="55"/>
      <c r="AA30" s="55"/>
      <c r="AB30" s="55"/>
    </row>
    <row r="31" spans="1:28" ht="25.5">
      <c r="A31" s="204">
        <v>21</v>
      </c>
      <c r="B31" s="46" t="s">
        <v>49</v>
      </c>
      <c r="C31" s="38" t="s">
        <v>18</v>
      </c>
      <c r="D31" s="38">
        <f t="shared" si="6"/>
        <v>12</v>
      </c>
      <c r="E31" s="38">
        <v>1</v>
      </c>
      <c r="F31" s="38">
        <v>1</v>
      </c>
      <c r="G31" s="38">
        <v>1</v>
      </c>
      <c r="H31" s="38">
        <f t="shared" si="9"/>
        <v>3</v>
      </c>
      <c r="I31" s="38">
        <v>1</v>
      </c>
      <c r="J31" s="38">
        <v>1</v>
      </c>
      <c r="K31" s="38">
        <v>1</v>
      </c>
      <c r="L31" s="38">
        <f t="shared" si="3"/>
        <v>3</v>
      </c>
      <c r="M31" s="38">
        <v>1</v>
      </c>
      <c r="N31" s="38">
        <v>1</v>
      </c>
      <c r="O31" s="38">
        <v>1</v>
      </c>
      <c r="P31" s="38">
        <f t="shared" si="4"/>
        <v>3</v>
      </c>
      <c r="Q31" s="38">
        <v>1</v>
      </c>
      <c r="R31" s="38">
        <v>1</v>
      </c>
      <c r="S31" s="38">
        <v>1</v>
      </c>
      <c r="T31" s="38">
        <f t="shared" si="5"/>
        <v>3</v>
      </c>
      <c r="U31" s="87">
        <v>3</v>
      </c>
      <c r="V31" s="69">
        <f t="shared" si="1"/>
        <v>100</v>
      </c>
      <c r="W31" s="81" t="s">
        <v>227</v>
      </c>
      <c r="X31" s="81" t="s">
        <v>228</v>
      </c>
      <c r="Y31" s="84" t="s">
        <v>229</v>
      </c>
      <c r="Z31" s="84" t="s">
        <v>230</v>
      </c>
      <c r="AA31" s="81"/>
      <c r="AB31" s="81"/>
    </row>
    <row r="32" spans="1:28" ht="38.25">
      <c r="A32" s="205"/>
      <c r="B32" s="46" t="s">
        <v>50</v>
      </c>
      <c r="C32" s="38" t="s">
        <v>51</v>
      </c>
      <c r="D32" s="38">
        <f t="shared" si="6"/>
        <v>20</v>
      </c>
      <c r="E32" s="38">
        <v>2</v>
      </c>
      <c r="F32" s="38">
        <v>2</v>
      </c>
      <c r="G32" s="38">
        <v>1</v>
      </c>
      <c r="H32" s="38">
        <f t="shared" si="9"/>
        <v>5</v>
      </c>
      <c r="I32" s="38">
        <v>2</v>
      </c>
      <c r="J32" s="38">
        <v>2</v>
      </c>
      <c r="K32" s="38">
        <v>2</v>
      </c>
      <c r="L32" s="38">
        <f t="shared" si="3"/>
        <v>6</v>
      </c>
      <c r="M32" s="38">
        <v>0</v>
      </c>
      <c r="N32" s="38">
        <v>2</v>
      </c>
      <c r="O32" s="38">
        <v>2</v>
      </c>
      <c r="P32" s="38">
        <f t="shared" si="4"/>
        <v>4</v>
      </c>
      <c r="Q32" s="38">
        <v>2</v>
      </c>
      <c r="R32" s="38">
        <v>2</v>
      </c>
      <c r="S32" s="38">
        <v>1</v>
      </c>
      <c r="T32" s="38">
        <f t="shared" si="5"/>
        <v>5</v>
      </c>
      <c r="U32" s="87">
        <v>4</v>
      </c>
      <c r="V32" s="69">
        <f t="shared" si="1"/>
        <v>100</v>
      </c>
      <c r="W32" s="81" t="s">
        <v>231</v>
      </c>
      <c r="X32" s="84" t="s">
        <v>232</v>
      </c>
      <c r="Y32" s="84" t="s">
        <v>233</v>
      </c>
      <c r="Z32" s="84" t="s">
        <v>230</v>
      </c>
      <c r="AA32" s="81"/>
      <c r="AB32" s="81"/>
    </row>
    <row r="33" spans="1:28" ht="25.5">
      <c r="A33" s="27">
        <v>22</v>
      </c>
      <c r="B33" s="46" t="s">
        <v>52</v>
      </c>
      <c r="C33" s="38" t="s">
        <v>18</v>
      </c>
      <c r="D33" s="38">
        <f t="shared" si="6"/>
        <v>12</v>
      </c>
      <c r="E33" s="38">
        <v>1</v>
      </c>
      <c r="F33" s="38">
        <v>1</v>
      </c>
      <c r="G33" s="38">
        <v>1</v>
      </c>
      <c r="H33" s="38">
        <f t="shared" si="9"/>
        <v>3</v>
      </c>
      <c r="I33" s="38">
        <v>1</v>
      </c>
      <c r="J33" s="38">
        <v>1</v>
      </c>
      <c r="K33" s="38">
        <v>1</v>
      </c>
      <c r="L33" s="38">
        <f t="shared" si="3"/>
        <v>3</v>
      </c>
      <c r="M33" s="38">
        <v>1</v>
      </c>
      <c r="N33" s="38">
        <v>1</v>
      </c>
      <c r="O33" s="38">
        <v>1</v>
      </c>
      <c r="P33" s="38">
        <f t="shared" si="4"/>
        <v>3</v>
      </c>
      <c r="Q33" s="38">
        <v>1</v>
      </c>
      <c r="R33" s="38">
        <v>1</v>
      </c>
      <c r="S33" s="38">
        <v>1</v>
      </c>
      <c r="T33" s="38">
        <f t="shared" si="5"/>
        <v>3</v>
      </c>
      <c r="U33" s="87">
        <v>3</v>
      </c>
      <c r="V33" s="69">
        <f t="shared" si="1"/>
        <v>100</v>
      </c>
      <c r="W33" s="81" t="s">
        <v>234</v>
      </c>
      <c r="X33" s="84" t="s">
        <v>446</v>
      </c>
      <c r="Y33" s="81" t="s">
        <v>235</v>
      </c>
      <c r="Z33" s="81" t="s">
        <v>230</v>
      </c>
      <c r="AA33" s="81"/>
      <c r="AB33" s="81"/>
    </row>
    <row r="34" spans="1:28" ht="76.5">
      <c r="A34" s="27">
        <v>23</v>
      </c>
      <c r="B34" s="46" t="s">
        <v>53</v>
      </c>
      <c r="C34" s="38" t="s">
        <v>43</v>
      </c>
      <c r="D34" s="38">
        <f t="shared" si="6"/>
        <v>9</v>
      </c>
      <c r="E34" s="38"/>
      <c r="F34" s="38"/>
      <c r="G34" s="38">
        <v>2</v>
      </c>
      <c r="H34" s="38">
        <f t="shared" si="9"/>
        <v>2</v>
      </c>
      <c r="I34" s="38">
        <v>2</v>
      </c>
      <c r="J34" s="38"/>
      <c r="K34" s="38"/>
      <c r="L34" s="38">
        <f t="shared" si="3"/>
        <v>2</v>
      </c>
      <c r="M34" s="38"/>
      <c r="N34" s="38">
        <v>2</v>
      </c>
      <c r="O34" s="38">
        <v>1</v>
      </c>
      <c r="P34" s="38">
        <f t="shared" si="4"/>
        <v>3</v>
      </c>
      <c r="Q34" s="38"/>
      <c r="R34" s="38">
        <v>1</v>
      </c>
      <c r="S34" s="38">
        <v>1</v>
      </c>
      <c r="T34" s="38">
        <f t="shared" si="5"/>
        <v>2</v>
      </c>
      <c r="U34" s="87">
        <v>4</v>
      </c>
      <c r="V34" s="69">
        <f t="shared" si="1"/>
        <v>133.33333333333331</v>
      </c>
      <c r="W34" s="84" t="s">
        <v>447</v>
      </c>
      <c r="X34" s="84" t="s">
        <v>448</v>
      </c>
      <c r="Y34" s="84" t="s">
        <v>229</v>
      </c>
      <c r="Z34" s="81" t="s">
        <v>230</v>
      </c>
      <c r="AA34" s="84"/>
      <c r="AB34" s="84" t="s">
        <v>449</v>
      </c>
    </row>
    <row r="35" spans="1:28" ht="12.75">
      <c r="A35" s="27">
        <v>24</v>
      </c>
      <c r="B35" s="46" t="s">
        <v>54</v>
      </c>
      <c r="C35" s="38" t="s">
        <v>51</v>
      </c>
      <c r="D35" s="38">
        <f t="shared" si="6"/>
        <v>2</v>
      </c>
      <c r="E35" s="38"/>
      <c r="F35" s="38"/>
      <c r="G35" s="38"/>
      <c r="H35" s="38">
        <f t="shared" si="9"/>
        <v>0</v>
      </c>
      <c r="I35" s="38"/>
      <c r="J35" s="38">
        <v>1</v>
      </c>
      <c r="K35" s="38"/>
      <c r="L35" s="38">
        <f t="shared" si="3"/>
        <v>1</v>
      </c>
      <c r="M35" s="38"/>
      <c r="N35" s="38"/>
      <c r="O35" s="38"/>
      <c r="P35" s="38">
        <f t="shared" si="4"/>
        <v>0</v>
      </c>
      <c r="Q35" s="38"/>
      <c r="R35" s="38">
        <v>1</v>
      </c>
      <c r="S35" s="38"/>
      <c r="T35" s="38">
        <f t="shared" si="5"/>
        <v>1</v>
      </c>
      <c r="U35" s="87">
        <v>0</v>
      </c>
      <c r="V35" s="69"/>
      <c r="W35" s="81"/>
      <c r="X35" s="81"/>
      <c r="Y35" s="84"/>
      <c r="Z35" s="81"/>
      <c r="AA35" s="81"/>
      <c r="AB35" s="81"/>
    </row>
    <row r="36" spans="1:28" ht="38.25">
      <c r="A36" s="27">
        <v>25</v>
      </c>
      <c r="B36" s="46" t="s">
        <v>55</v>
      </c>
      <c r="C36" s="38" t="s">
        <v>51</v>
      </c>
      <c r="D36" s="38">
        <f t="shared" si="6"/>
        <v>8</v>
      </c>
      <c r="E36" s="38">
        <v>1</v>
      </c>
      <c r="F36" s="38"/>
      <c r="G36" s="38">
        <v>1</v>
      </c>
      <c r="H36" s="38">
        <f t="shared" si="9"/>
        <v>2</v>
      </c>
      <c r="I36" s="38">
        <v>1</v>
      </c>
      <c r="J36" s="38">
        <v>1</v>
      </c>
      <c r="K36" s="38"/>
      <c r="L36" s="38">
        <f t="shared" si="3"/>
        <v>2</v>
      </c>
      <c r="M36" s="38">
        <v>1</v>
      </c>
      <c r="N36" s="38"/>
      <c r="O36" s="38">
        <v>1</v>
      </c>
      <c r="P36" s="38">
        <f t="shared" si="4"/>
        <v>2</v>
      </c>
      <c r="Q36" s="38"/>
      <c r="R36" s="38">
        <v>2</v>
      </c>
      <c r="S36" s="38"/>
      <c r="T36" s="38">
        <f t="shared" si="5"/>
        <v>2</v>
      </c>
      <c r="U36" s="87">
        <v>3</v>
      </c>
      <c r="V36" s="69">
        <f t="shared" si="1"/>
        <v>150</v>
      </c>
      <c r="W36" s="84" t="s">
        <v>450</v>
      </c>
      <c r="X36" s="81" t="s">
        <v>451</v>
      </c>
      <c r="Y36" s="84" t="s">
        <v>236</v>
      </c>
      <c r="Z36" s="81" t="s">
        <v>230</v>
      </c>
      <c r="AA36" s="81"/>
      <c r="AB36" s="81"/>
    </row>
    <row r="37" spans="1:28" ht="25.5">
      <c r="A37" s="27">
        <v>26</v>
      </c>
      <c r="B37" s="46" t="s">
        <v>56</v>
      </c>
      <c r="C37" s="38" t="s">
        <v>22</v>
      </c>
      <c r="D37" s="38">
        <f t="shared" si="6"/>
        <v>13</v>
      </c>
      <c r="E37" s="38">
        <v>1</v>
      </c>
      <c r="F37" s="38">
        <v>1</v>
      </c>
      <c r="G37" s="38">
        <v>1</v>
      </c>
      <c r="H37" s="38">
        <f t="shared" si="9"/>
        <v>3</v>
      </c>
      <c r="I37" s="38">
        <v>1</v>
      </c>
      <c r="J37" s="38">
        <v>1</v>
      </c>
      <c r="K37" s="38">
        <v>1</v>
      </c>
      <c r="L37" s="38">
        <f t="shared" si="3"/>
        <v>3</v>
      </c>
      <c r="M37" s="38">
        <v>1</v>
      </c>
      <c r="N37" s="38">
        <v>1</v>
      </c>
      <c r="O37" s="38">
        <v>2</v>
      </c>
      <c r="P37" s="38">
        <f t="shared" si="4"/>
        <v>4</v>
      </c>
      <c r="Q37" s="38">
        <v>1</v>
      </c>
      <c r="R37" s="38">
        <v>1</v>
      </c>
      <c r="S37" s="38">
        <v>1</v>
      </c>
      <c r="T37" s="38">
        <f t="shared" si="5"/>
        <v>3</v>
      </c>
      <c r="U37" s="87">
        <v>3</v>
      </c>
      <c r="V37" s="69">
        <f t="shared" si="1"/>
        <v>75</v>
      </c>
      <c r="W37" s="84" t="s">
        <v>237</v>
      </c>
      <c r="X37" s="81" t="s">
        <v>238</v>
      </c>
      <c r="Y37" s="84" t="s">
        <v>239</v>
      </c>
      <c r="Z37" s="81" t="s">
        <v>230</v>
      </c>
      <c r="AA37" s="81"/>
      <c r="AB37" s="81"/>
    </row>
    <row r="38" spans="1:28" ht="53.25" customHeight="1">
      <c r="A38" s="27">
        <v>27</v>
      </c>
      <c r="B38" s="46" t="s">
        <v>57</v>
      </c>
      <c r="C38" s="38" t="s">
        <v>58</v>
      </c>
      <c r="D38" s="38">
        <f t="shared" si="6"/>
        <v>1</v>
      </c>
      <c r="E38" s="38"/>
      <c r="F38" s="38"/>
      <c r="G38" s="38"/>
      <c r="H38" s="38">
        <f t="shared" si="9"/>
        <v>0</v>
      </c>
      <c r="I38" s="38"/>
      <c r="J38" s="38">
        <v>1</v>
      </c>
      <c r="K38" s="38"/>
      <c r="L38" s="38">
        <f t="shared" si="3"/>
        <v>1</v>
      </c>
      <c r="M38" s="38"/>
      <c r="N38" s="38"/>
      <c r="O38" s="38"/>
      <c r="P38" s="38">
        <f t="shared" si="4"/>
        <v>0</v>
      </c>
      <c r="Q38" s="38"/>
      <c r="R38" s="38"/>
      <c r="S38" s="38"/>
      <c r="T38" s="38">
        <f t="shared" si="5"/>
        <v>0</v>
      </c>
      <c r="U38" s="87"/>
      <c r="V38" s="69"/>
      <c r="W38" s="84"/>
      <c r="X38" s="81"/>
      <c r="Y38" s="94"/>
      <c r="Z38" s="81"/>
      <c r="AA38" s="81" t="s">
        <v>452</v>
      </c>
      <c r="AB38" s="95" t="s">
        <v>453</v>
      </c>
    </row>
    <row r="39" spans="1:28" ht="12.75">
      <c r="A39" s="27">
        <v>28</v>
      </c>
      <c r="B39" s="46" t="s">
        <v>59</v>
      </c>
      <c r="C39" s="38" t="s">
        <v>58</v>
      </c>
      <c r="D39" s="38">
        <f t="shared" si="6"/>
        <v>1</v>
      </c>
      <c r="E39" s="38"/>
      <c r="F39" s="38">
        <v>1</v>
      </c>
      <c r="G39" s="38"/>
      <c r="H39" s="38">
        <f t="shared" si="9"/>
        <v>1</v>
      </c>
      <c r="I39" s="38"/>
      <c r="J39" s="38"/>
      <c r="K39" s="38"/>
      <c r="L39" s="38">
        <f t="shared" si="3"/>
        <v>0</v>
      </c>
      <c r="M39" s="38"/>
      <c r="N39" s="38"/>
      <c r="O39" s="38"/>
      <c r="P39" s="38">
        <f t="shared" si="4"/>
        <v>0</v>
      </c>
      <c r="Q39" s="38"/>
      <c r="R39" s="38"/>
      <c r="S39" s="38"/>
      <c r="T39" s="38">
        <f t="shared" si="5"/>
        <v>0</v>
      </c>
      <c r="U39" s="87">
        <v>0</v>
      </c>
      <c r="V39" s="69"/>
      <c r="W39" s="84"/>
      <c r="X39" s="81"/>
      <c r="Y39" s="81"/>
      <c r="Z39" s="81" t="s">
        <v>230</v>
      </c>
      <c r="AA39" s="81"/>
      <c r="AB39" s="81"/>
    </row>
    <row r="40" spans="1:28" ht="38.25">
      <c r="A40" s="27">
        <v>29</v>
      </c>
      <c r="B40" s="46" t="s">
        <v>60</v>
      </c>
      <c r="C40" s="38" t="s">
        <v>61</v>
      </c>
      <c r="D40" s="38">
        <f t="shared" si="6"/>
        <v>1</v>
      </c>
      <c r="E40" s="38"/>
      <c r="F40" s="38"/>
      <c r="G40" s="38"/>
      <c r="H40" s="38">
        <f t="shared" si="9"/>
        <v>0</v>
      </c>
      <c r="I40" s="38">
        <v>1</v>
      </c>
      <c r="J40" s="38"/>
      <c r="K40" s="38"/>
      <c r="L40" s="38">
        <f t="shared" si="3"/>
        <v>1</v>
      </c>
      <c r="M40" s="38"/>
      <c r="N40" s="38"/>
      <c r="O40" s="38"/>
      <c r="P40" s="38">
        <f t="shared" si="4"/>
        <v>0</v>
      </c>
      <c r="Q40" s="38"/>
      <c r="R40" s="38"/>
      <c r="S40" s="38"/>
      <c r="T40" s="38">
        <f t="shared" si="5"/>
        <v>0</v>
      </c>
      <c r="U40" s="87">
        <v>1</v>
      </c>
      <c r="V40" s="69"/>
      <c r="W40" s="84" t="s">
        <v>454</v>
      </c>
      <c r="X40" s="84" t="s">
        <v>455</v>
      </c>
      <c r="Y40" s="95" t="s">
        <v>456</v>
      </c>
      <c r="Z40" s="81" t="s">
        <v>230</v>
      </c>
      <c r="AA40" s="81"/>
      <c r="AB40" s="84" t="s">
        <v>457</v>
      </c>
    </row>
    <row r="41" spans="1:28" ht="38.25">
      <c r="A41" s="27">
        <v>30</v>
      </c>
      <c r="B41" s="46" t="s">
        <v>62</v>
      </c>
      <c r="C41" s="38" t="s">
        <v>61</v>
      </c>
      <c r="D41" s="38">
        <f t="shared" si="6"/>
        <v>3</v>
      </c>
      <c r="E41" s="38"/>
      <c r="F41" s="38"/>
      <c r="G41" s="38"/>
      <c r="H41" s="38">
        <f t="shared" si="9"/>
        <v>0</v>
      </c>
      <c r="I41" s="38">
        <v>1</v>
      </c>
      <c r="J41" s="38"/>
      <c r="K41" s="38"/>
      <c r="L41" s="38">
        <f t="shared" si="3"/>
        <v>1</v>
      </c>
      <c r="M41" s="38"/>
      <c r="N41" s="38">
        <v>1</v>
      </c>
      <c r="O41" s="38"/>
      <c r="P41" s="38">
        <f t="shared" si="4"/>
        <v>1</v>
      </c>
      <c r="Q41" s="38"/>
      <c r="R41" s="38">
        <v>1</v>
      </c>
      <c r="S41" s="38"/>
      <c r="T41" s="38">
        <f t="shared" si="5"/>
        <v>1</v>
      </c>
      <c r="U41" s="87">
        <v>0</v>
      </c>
      <c r="V41" s="69">
        <f t="shared" si="1"/>
        <v>0</v>
      </c>
      <c r="W41" s="84"/>
      <c r="X41" s="81"/>
      <c r="Y41" s="95"/>
      <c r="Z41" s="81"/>
      <c r="AA41" s="81" t="s">
        <v>452</v>
      </c>
      <c r="AB41" s="95" t="s">
        <v>458</v>
      </c>
    </row>
    <row r="42" spans="1:28" ht="25.5">
      <c r="A42" s="27">
        <v>31</v>
      </c>
      <c r="B42" s="46" t="s">
        <v>63</v>
      </c>
      <c r="C42" s="38" t="s">
        <v>58</v>
      </c>
      <c r="D42" s="38">
        <f t="shared" si="6"/>
        <v>1</v>
      </c>
      <c r="E42" s="38"/>
      <c r="F42" s="38"/>
      <c r="G42" s="38"/>
      <c r="H42" s="38">
        <f t="shared" si="9"/>
        <v>0</v>
      </c>
      <c r="I42" s="38"/>
      <c r="J42" s="38"/>
      <c r="K42" s="38">
        <v>1</v>
      </c>
      <c r="L42" s="38">
        <f t="shared" si="3"/>
        <v>1</v>
      </c>
      <c r="M42" s="38"/>
      <c r="N42" s="38"/>
      <c r="O42" s="38"/>
      <c r="P42" s="38">
        <f t="shared" si="4"/>
        <v>0</v>
      </c>
      <c r="Q42" s="38"/>
      <c r="R42" s="38"/>
      <c r="S42" s="38"/>
      <c r="T42" s="38">
        <f t="shared" si="5"/>
        <v>0</v>
      </c>
      <c r="U42" s="87">
        <v>0</v>
      </c>
      <c r="V42" s="69"/>
      <c r="W42" s="84"/>
      <c r="X42" s="81"/>
      <c r="Y42" s="95"/>
      <c r="Z42" s="81"/>
      <c r="AA42" s="81"/>
      <c r="AB42" s="81"/>
    </row>
    <row r="43" spans="1:28" s="4" customFormat="1" ht="12.75">
      <c r="A43" s="32"/>
      <c r="B43" s="53" t="s">
        <v>148</v>
      </c>
      <c r="C43" s="68"/>
      <c r="D43" s="68">
        <f>SUM(D44:D58)</f>
        <v>37</v>
      </c>
      <c r="E43" s="68" t="e">
        <f>SUM(#REF!)</f>
        <v>#REF!</v>
      </c>
      <c r="F43" s="68" t="e">
        <f>SUM(#REF!)</f>
        <v>#REF!</v>
      </c>
      <c r="G43" s="68" t="e">
        <f>SUM(#REF!)</f>
        <v>#REF!</v>
      </c>
      <c r="H43" s="68">
        <f aca="true" t="shared" si="12" ref="H43:U43">SUM(H44:H58)</f>
        <v>9</v>
      </c>
      <c r="I43" s="68">
        <f t="shared" si="12"/>
        <v>3</v>
      </c>
      <c r="J43" s="68">
        <f t="shared" si="12"/>
        <v>3</v>
      </c>
      <c r="K43" s="68">
        <f t="shared" si="12"/>
        <v>4</v>
      </c>
      <c r="L43" s="68">
        <f t="shared" si="12"/>
        <v>10</v>
      </c>
      <c r="M43" s="68">
        <f t="shared" si="12"/>
        <v>2</v>
      </c>
      <c r="N43" s="68">
        <f t="shared" si="12"/>
        <v>3</v>
      </c>
      <c r="O43" s="68">
        <f t="shared" si="12"/>
        <v>4</v>
      </c>
      <c r="P43" s="68">
        <f t="shared" si="12"/>
        <v>9</v>
      </c>
      <c r="Q43" s="68">
        <f t="shared" si="12"/>
        <v>3</v>
      </c>
      <c r="R43" s="68">
        <f t="shared" si="12"/>
        <v>3</v>
      </c>
      <c r="S43" s="68">
        <f t="shared" si="12"/>
        <v>3</v>
      </c>
      <c r="T43" s="68">
        <f t="shared" si="12"/>
        <v>9</v>
      </c>
      <c r="U43" s="68">
        <f t="shared" si="12"/>
        <v>8</v>
      </c>
      <c r="V43" s="69">
        <f t="shared" si="1"/>
        <v>88.88888888888889</v>
      </c>
      <c r="W43" s="55"/>
      <c r="X43" s="55"/>
      <c r="Y43" s="55"/>
      <c r="Z43" s="55"/>
      <c r="AA43" s="55"/>
      <c r="AB43" s="55"/>
    </row>
    <row r="44" spans="1:28" ht="25.5">
      <c r="A44" s="27">
        <v>32</v>
      </c>
      <c r="B44" s="46" t="s">
        <v>64</v>
      </c>
      <c r="C44" s="38" t="s">
        <v>51</v>
      </c>
      <c r="D44" s="38">
        <f>SUM(E44:S44)-H44-L44-P44</f>
        <v>4</v>
      </c>
      <c r="E44" s="38"/>
      <c r="F44" s="38"/>
      <c r="G44" s="38">
        <v>1</v>
      </c>
      <c r="H44" s="38">
        <f>SUM(E44:G44)</f>
        <v>1</v>
      </c>
      <c r="I44" s="38"/>
      <c r="J44" s="38"/>
      <c r="K44" s="38">
        <v>1</v>
      </c>
      <c r="L44" s="38">
        <f>SUM(I44:K44)</f>
        <v>1</v>
      </c>
      <c r="M44" s="38"/>
      <c r="N44" s="38"/>
      <c r="O44" s="38">
        <v>1</v>
      </c>
      <c r="P44" s="38">
        <f>SUM(M44:O44)</f>
        <v>1</v>
      </c>
      <c r="Q44" s="38"/>
      <c r="R44" s="38"/>
      <c r="S44" s="38">
        <v>1</v>
      </c>
      <c r="T44" s="38">
        <f>SUM(Q44:S44)</f>
        <v>1</v>
      </c>
      <c r="U44" s="38">
        <v>1</v>
      </c>
      <c r="V44" s="69">
        <f t="shared" si="1"/>
        <v>100</v>
      </c>
      <c r="W44" s="107" t="s">
        <v>255</v>
      </c>
      <c r="X44" s="81" t="s">
        <v>256</v>
      </c>
      <c r="Y44" s="108" t="s">
        <v>257</v>
      </c>
      <c r="Z44" s="81" t="s">
        <v>230</v>
      </c>
      <c r="AA44" s="81" t="s">
        <v>182</v>
      </c>
      <c r="AB44" s="81" t="s">
        <v>182</v>
      </c>
    </row>
    <row r="45" spans="1:28" ht="25.5">
      <c r="A45" s="196">
        <v>33</v>
      </c>
      <c r="B45" s="199" t="s">
        <v>65</v>
      </c>
      <c r="C45" s="193" t="s">
        <v>51</v>
      </c>
      <c r="D45" s="193">
        <f>SUM(E45:S45)-H45-L45-P45</f>
        <v>9</v>
      </c>
      <c r="E45" s="38"/>
      <c r="F45" s="38">
        <v>1</v>
      </c>
      <c r="G45" s="38">
        <v>1</v>
      </c>
      <c r="H45" s="193">
        <f>SUM(E45:G45)</f>
        <v>2</v>
      </c>
      <c r="I45" s="38">
        <v>1</v>
      </c>
      <c r="J45" s="38">
        <v>1</v>
      </c>
      <c r="K45" s="38">
        <v>1</v>
      </c>
      <c r="L45" s="193">
        <f>SUM(I45:K45)</f>
        <v>3</v>
      </c>
      <c r="M45" s="38"/>
      <c r="N45" s="38">
        <v>1</v>
      </c>
      <c r="O45" s="38">
        <v>1</v>
      </c>
      <c r="P45" s="193">
        <f>SUM(M45:O45)</f>
        <v>2</v>
      </c>
      <c r="Q45" s="38">
        <v>1</v>
      </c>
      <c r="R45" s="38">
        <v>1</v>
      </c>
      <c r="S45" s="38"/>
      <c r="T45" s="38">
        <f>SUM(Q45:S45)</f>
        <v>2</v>
      </c>
      <c r="U45" s="193"/>
      <c r="V45" s="201">
        <f t="shared" si="1"/>
        <v>0</v>
      </c>
      <c r="W45" s="110" t="s">
        <v>258</v>
      </c>
      <c r="X45" s="81" t="s">
        <v>259</v>
      </c>
      <c r="Y45" s="108" t="s">
        <v>260</v>
      </c>
      <c r="Z45" s="215" t="s">
        <v>230</v>
      </c>
      <c r="AA45" s="211" t="s">
        <v>182</v>
      </c>
      <c r="AB45" s="212" t="s">
        <v>261</v>
      </c>
    </row>
    <row r="46" spans="1:28" ht="38.25">
      <c r="A46" s="198"/>
      <c r="B46" s="200"/>
      <c r="C46" s="194"/>
      <c r="D46" s="194"/>
      <c r="E46" s="38"/>
      <c r="F46" s="38"/>
      <c r="G46" s="38"/>
      <c r="H46" s="194"/>
      <c r="I46" s="38"/>
      <c r="J46" s="38"/>
      <c r="K46" s="38"/>
      <c r="L46" s="194"/>
      <c r="M46" s="38"/>
      <c r="N46" s="38"/>
      <c r="O46" s="38"/>
      <c r="P46" s="194"/>
      <c r="Q46" s="38"/>
      <c r="R46" s="38"/>
      <c r="S46" s="38"/>
      <c r="T46" s="38"/>
      <c r="U46" s="194"/>
      <c r="V46" s="202"/>
      <c r="W46" s="110" t="s">
        <v>262</v>
      </c>
      <c r="X46" s="81" t="s">
        <v>259</v>
      </c>
      <c r="Y46" s="108" t="s">
        <v>260</v>
      </c>
      <c r="Z46" s="216"/>
      <c r="AA46" s="209"/>
      <c r="AB46" s="213"/>
    </row>
    <row r="47" spans="1:28" ht="38.25">
      <c r="A47" s="198"/>
      <c r="B47" s="200"/>
      <c r="C47" s="194"/>
      <c r="D47" s="194"/>
      <c r="E47" s="38"/>
      <c r="F47" s="38"/>
      <c r="G47" s="38"/>
      <c r="H47" s="194"/>
      <c r="I47" s="38"/>
      <c r="J47" s="38"/>
      <c r="K47" s="38"/>
      <c r="L47" s="194"/>
      <c r="M47" s="38"/>
      <c r="N47" s="38"/>
      <c r="O47" s="38"/>
      <c r="P47" s="194"/>
      <c r="Q47" s="38"/>
      <c r="R47" s="38"/>
      <c r="S47" s="38"/>
      <c r="T47" s="38"/>
      <c r="U47" s="194"/>
      <c r="V47" s="202"/>
      <c r="W47" s="110" t="s">
        <v>263</v>
      </c>
      <c r="X47" s="81" t="s">
        <v>259</v>
      </c>
      <c r="Y47" s="108" t="s">
        <v>264</v>
      </c>
      <c r="Z47" s="216"/>
      <c r="AA47" s="209"/>
      <c r="AB47" s="213"/>
    </row>
    <row r="48" spans="1:28" ht="25.5">
      <c r="A48" s="198"/>
      <c r="B48" s="200"/>
      <c r="C48" s="194"/>
      <c r="D48" s="194"/>
      <c r="E48" s="38"/>
      <c r="F48" s="38"/>
      <c r="G48" s="38"/>
      <c r="H48" s="194"/>
      <c r="I48" s="38"/>
      <c r="J48" s="38"/>
      <c r="K48" s="38"/>
      <c r="L48" s="194"/>
      <c r="M48" s="38"/>
      <c r="N48" s="38"/>
      <c r="O48" s="38"/>
      <c r="P48" s="194"/>
      <c r="Q48" s="38"/>
      <c r="R48" s="38"/>
      <c r="S48" s="38"/>
      <c r="T48" s="38"/>
      <c r="U48" s="194"/>
      <c r="V48" s="202"/>
      <c r="W48" s="110" t="s">
        <v>265</v>
      </c>
      <c r="X48" s="81" t="s">
        <v>259</v>
      </c>
      <c r="Y48" s="108" t="s">
        <v>260</v>
      </c>
      <c r="Z48" s="216"/>
      <c r="AA48" s="209"/>
      <c r="AB48" s="213"/>
    </row>
    <row r="49" spans="1:28" ht="25.5">
      <c r="A49" s="198"/>
      <c r="B49" s="200"/>
      <c r="C49" s="194"/>
      <c r="D49" s="194"/>
      <c r="E49" s="38"/>
      <c r="F49" s="38"/>
      <c r="G49" s="38"/>
      <c r="H49" s="194"/>
      <c r="I49" s="38"/>
      <c r="J49" s="38"/>
      <c r="K49" s="38"/>
      <c r="L49" s="194"/>
      <c r="M49" s="38"/>
      <c r="N49" s="38"/>
      <c r="O49" s="38"/>
      <c r="P49" s="194"/>
      <c r="Q49" s="38"/>
      <c r="R49" s="38"/>
      <c r="S49" s="38"/>
      <c r="T49" s="38"/>
      <c r="U49" s="194"/>
      <c r="V49" s="202"/>
      <c r="W49" s="109" t="s">
        <v>266</v>
      </c>
      <c r="X49" s="81" t="s">
        <v>259</v>
      </c>
      <c r="Y49" s="108" t="s">
        <v>260</v>
      </c>
      <c r="Z49" s="216"/>
      <c r="AA49" s="209"/>
      <c r="AB49" s="213"/>
    </row>
    <row r="50" spans="1:28" ht="38.25">
      <c r="A50" s="198"/>
      <c r="B50" s="200"/>
      <c r="C50" s="194"/>
      <c r="D50" s="194"/>
      <c r="E50" s="38"/>
      <c r="F50" s="38"/>
      <c r="G50" s="38"/>
      <c r="H50" s="194"/>
      <c r="I50" s="38"/>
      <c r="J50" s="38"/>
      <c r="K50" s="38"/>
      <c r="L50" s="194"/>
      <c r="M50" s="38"/>
      <c r="N50" s="38"/>
      <c r="O50" s="38"/>
      <c r="P50" s="194"/>
      <c r="Q50" s="38"/>
      <c r="R50" s="38"/>
      <c r="S50" s="38"/>
      <c r="T50" s="38"/>
      <c r="U50" s="194"/>
      <c r="V50" s="202"/>
      <c r="W50" s="108" t="s">
        <v>267</v>
      </c>
      <c r="X50" s="81" t="s">
        <v>259</v>
      </c>
      <c r="Y50" s="108" t="s">
        <v>268</v>
      </c>
      <c r="Z50" s="216"/>
      <c r="AA50" s="209"/>
      <c r="AB50" s="213"/>
    </row>
    <row r="51" spans="1:28" ht="25.5">
      <c r="A51" s="198"/>
      <c r="B51" s="200"/>
      <c r="C51" s="194"/>
      <c r="D51" s="194"/>
      <c r="E51" s="38"/>
      <c r="F51" s="38"/>
      <c r="G51" s="38"/>
      <c r="H51" s="194"/>
      <c r="I51" s="38"/>
      <c r="J51" s="38"/>
      <c r="K51" s="38"/>
      <c r="L51" s="194"/>
      <c r="M51" s="38"/>
      <c r="N51" s="38"/>
      <c r="O51" s="38"/>
      <c r="P51" s="195"/>
      <c r="Q51" s="38"/>
      <c r="R51" s="38"/>
      <c r="S51" s="38"/>
      <c r="T51" s="38"/>
      <c r="U51" s="194"/>
      <c r="V51" s="203"/>
      <c r="W51" s="108" t="s">
        <v>269</v>
      </c>
      <c r="X51" s="81" t="s">
        <v>259</v>
      </c>
      <c r="Y51" s="108" t="s">
        <v>270</v>
      </c>
      <c r="Z51" s="217"/>
      <c r="AA51" s="210"/>
      <c r="AB51" s="214"/>
    </row>
    <row r="52" spans="1:28" ht="38.25">
      <c r="A52" s="196">
        <v>34</v>
      </c>
      <c r="B52" s="199" t="s">
        <v>66</v>
      </c>
      <c r="C52" s="193" t="s">
        <v>51</v>
      </c>
      <c r="D52" s="193">
        <f>SUM(E52:S52)-H52-L52-P52</f>
        <v>24</v>
      </c>
      <c r="E52" s="38">
        <v>2</v>
      </c>
      <c r="F52" s="38">
        <v>2</v>
      </c>
      <c r="G52" s="38">
        <v>2</v>
      </c>
      <c r="H52" s="193">
        <f>SUM(E52:G52)</f>
        <v>6</v>
      </c>
      <c r="I52" s="38">
        <v>2</v>
      </c>
      <c r="J52" s="38">
        <v>2</v>
      </c>
      <c r="K52" s="38">
        <v>2</v>
      </c>
      <c r="L52" s="193">
        <f>SUM(I52:K52)</f>
        <v>6</v>
      </c>
      <c r="M52" s="38">
        <v>2</v>
      </c>
      <c r="N52" s="38">
        <v>2</v>
      </c>
      <c r="O52" s="38">
        <v>2</v>
      </c>
      <c r="P52" s="193">
        <f>SUM(M52:O52)</f>
        <v>6</v>
      </c>
      <c r="Q52" s="38">
        <v>2</v>
      </c>
      <c r="R52" s="38">
        <v>2</v>
      </c>
      <c r="S52" s="38">
        <v>2</v>
      </c>
      <c r="T52" s="38">
        <f>SUM(Q52:S52)</f>
        <v>6</v>
      </c>
      <c r="U52" s="193">
        <v>7</v>
      </c>
      <c r="V52" s="201">
        <f t="shared" si="1"/>
        <v>116.66666666666667</v>
      </c>
      <c r="W52" s="110" t="s">
        <v>271</v>
      </c>
      <c r="X52" s="81" t="s">
        <v>259</v>
      </c>
      <c r="Y52" s="108" t="s">
        <v>260</v>
      </c>
      <c r="Z52" s="208" t="s">
        <v>230</v>
      </c>
      <c r="AA52" s="211" t="s">
        <v>182</v>
      </c>
      <c r="AB52" s="212" t="s">
        <v>272</v>
      </c>
    </row>
    <row r="53" spans="1:28" ht="25.5">
      <c r="A53" s="198"/>
      <c r="B53" s="200"/>
      <c r="C53" s="194"/>
      <c r="D53" s="194"/>
      <c r="E53" s="38"/>
      <c r="F53" s="38"/>
      <c r="G53" s="38"/>
      <c r="H53" s="194"/>
      <c r="I53" s="38"/>
      <c r="J53" s="38"/>
      <c r="K53" s="38"/>
      <c r="L53" s="194"/>
      <c r="M53" s="38"/>
      <c r="N53" s="38"/>
      <c r="O53" s="38"/>
      <c r="P53" s="194"/>
      <c r="Q53" s="38"/>
      <c r="R53" s="38"/>
      <c r="S53" s="38"/>
      <c r="T53" s="38"/>
      <c r="U53" s="194"/>
      <c r="V53" s="202"/>
      <c r="W53" s="110" t="s">
        <v>273</v>
      </c>
      <c r="X53" s="81" t="s">
        <v>259</v>
      </c>
      <c r="Y53" s="108" t="s">
        <v>260</v>
      </c>
      <c r="Z53" s="209"/>
      <c r="AA53" s="209"/>
      <c r="AB53" s="213"/>
    </row>
    <row r="54" spans="1:28" ht="38.25">
      <c r="A54" s="198"/>
      <c r="B54" s="200"/>
      <c r="C54" s="194"/>
      <c r="D54" s="194"/>
      <c r="E54" s="38"/>
      <c r="F54" s="38"/>
      <c r="G54" s="38"/>
      <c r="H54" s="194"/>
      <c r="I54" s="38"/>
      <c r="J54" s="38"/>
      <c r="K54" s="38"/>
      <c r="L54" s="194"/>
      <c r="M54" s="38"/>
      <c r="N54" s="38"/>
      <c r="O54" s="38"/>
      <c r="P54" s="194"/>
      <c r="Q54" s="38"/>
      <c r="R54" s="38"/>
      <c r="S54" s="38"/>
      <c r="T54" s="38"/>
      <c r="U54" s="194"/>
      <c r="V54" s="202"/>
      <c r="W54" s="108" t="s">
        <v>274</v>
      </c>
      <c r="X54" s="81" t="s">
        <v>259</v>
      </c>
      <c r="Y54" s="108" t="s">
        <v>275</v>
      </c>
      <c r="Z54" s="209"/>
      <c r="AA54" s="209"/>
      <c r="AB54" s="213"/>
    </row>
    <row r="55" spans="1:28" ht="25.5">
      <c r="A55" s="198"/>
      <c r="B55" s="200"/>
      <c r="C55" s="194"/>
      <c r="D55" s="194"/>
      <c r="E55" s="38"/>
      <c r="F55" s="38"/>
      <c r="G55" s="38"/>
      <c r="H55" s="194"/>
      <c r="I55" s="38"/>
      <c r="J55" s="38"/>
      <c r="K55" s="38"/>
      <c r="L55" s="194"/>
      <c r="M55" s="38"/>
      <c r="N55" s="38"/>
      <c r="O55" s="38"/>
      <c r="P55" s="194"/>
      <c r="Q55" s="38"/>
      <c r="R55" s="38"/>
      <c r="S55" s="38"/>
      <c r="T55" s="38"/>
      <c r="U55" s="194"/>
      <c r="V55" s="202"/>
      <c r="W55" s="110" t="s">
        <v>276</v>
      </c>
      <c r="X55" s="81" t="s">
        <v>259</v>
      </c>
      <c r="Y55" s="108" t="s">
        <v>260</v>
      </c>
      <c r="Z55" s="209"/>
      <c r="AA55" s="209"/>
      <c r="AB55" s="213"/>
    </row>
    <row r="56" spans="1:28" ht="25.5">
      <c r="A56" s="198"/>
      <c r="B56" s="200"/>
      <c r="C56" s="194"/>
      <c r="D56" s="194"/>
      <c r="E56" s="38"/>
      <c r="F56" s="38"/>
      <c r="G56" s="38"/>
      <c r="H56" s="194"/>
      <c r="I56" s="38"/>
      <c r="J56" s="38"/>
      <c r="K56" s="38"/>
      <c r="L56" s="194"/>
      <c r="M56" s="38"/>
      <c r="N56" s="38"/>
      <c r="O56" s="38"/>
      <c r="P56" s="194"/>
      <c r="Q56" s="38"/>
      <c r="R56" s="38"/>
      <c r="S56" s="38"/>
      <c r="T56" s="38"/>
      <c r="U56" s="194"/>
      <c r="V56" s="202"/>
      <c r="W56" s="110" t="s">
        <v>277</v>
      </c>
      <c r="X56" s="81" t="s">
        <v>259</v>
      </c>
      <c r="Y56" s="108" t="s">
        <v>260</v>
      </c>
      <c r="Z56" s="209"/>
      <c r="AA56" s="209"/>
      <c r="AB56" s="213"/>
    </row>
    <row r="57" spans="1:28" ht="76.5">
      <c r="A57" s="198"/>
      <c r="B57" s="200"/>
      <c r="C57" s="194"/>
      <c r="D57" s="194"/>
      <c r="E57" s="38"/>
      <c r="F57" s="38"/>
      <c r="G57" s="38"/>
      <c r="H57" s="194"/>
      <c r="I57" s="38"/>
      <c r="J57" s="38"/>
      <c r="K57" s="38"/>
      <c r="L57" s="194"/>
      <c r="M57" s="38"/>
      <c r="N57" s="38"/>
      <c r="O57" s="38"/>
      <c r="P57" s="194"/>
      <c r="Q57" s="38"/>
      <c r="R57" s="38"/>
      <c r="S57" s="38"/>
      <c r="T57" s="38"/>
      <c r="U57" s="194"/>
      <c r="V57" s="202"/>
      <c r="W57" s="110" t="s">
        <v>278</v>
      </c>
      <c r="X57" s="81" t="s">
        <v>259</v>
      </c>
      <c r="Y57" s="108" t="s">
        <v>260</v>
      </c>
      <c r="Z57" s="209"/>
      <c r="AA57" s="209"/>
      <c r="AB57" s="213"/>
    </row>
    <row r="58" spans="1:28" ht="38.25">
      <c r="A58" s="198"/>
      <c r="B58" s="200"/>
      <c r="C58" s="194"/>
      <c r="D58" s="194"/>
      <c r="E58" s="38"/>
      <c r="F58" s="38"/>
      <c r="G58" s="38"/>
      <c r="H58" s="194"/>
      <c r="I58" s="38"/>
      <c r="J58" s="38"/>
      <c r="K58" s="38"/>
      <c r="L58" s="194"/>
      <c r="M58" s="38"/>
      <c r="N58" s="38"/>
      <c r="O58" s="38"/>
      <c r="P58" s="195"/>
      <c r="Q58" s="38"/>
      <c r="R58" s="38"/>
      <c r="S58" s="38"/>
      <c r="T58" s="38"/>
      <c r="U58" s="195"/>
      <c r="V58" s="203"/>
      <c r="W58" s="110" t="s">
        <v>279</v>
      </c>
      <c r="X58" s="81" t="s">
        <v>259</v>
      </c>
      <c r="Y58" s="108" t="s">
        <v>260</v>
      </c>
      <c r="Z58" s="210"/>
      <c r="AA58" s="210"/>
      <c r="AB58" s="214"/>
    </row>
    <row r="59" spans="1:28" s="4" customFormat="1" ht="12.75">
      <c r="A59" s="32"/>
      <c r="B59" s="53" t="s">
        <v>67</v>
      </c>
      <c r="C59" s="68"/>
      <c r="D59" s="68">
        <f aca="true" t="shared" si="13" ref="D59:K59">SUM(D60:D65)</f>
        <v>13</v>
      </c>
      <c r="E59" s="68">
        <f t="shared" si="13"/>
        <v>0</v>
      </c>
      <c r="F59" s="68">
        <f t="shared" si="13"/>
        <v>0</v>
      </c>
      <c r="G59" s="68">
        <f t="shared" si="13"/>
        <v>3</v>
      </c>
      <c r="H59" s="68">
        <f t="shared" si="13"/>
        <v>3</v>
      </c>
      <c r="I59" s="68">
        <f t="shared" si="13"/>
        <v>1</v>
      </c>
      <c r="J59" s="68">
        <f t="shared" si="13"/>
        <v>0</v>
      </c>
      <c r="K59" s="68">
        <f t="shared" si="13"/>
        <v>3</v>
      </c>
      <c r="L59" s="68">
        <f>SUM(L60:L65)</f>
        <v>4</v>
      </c>
      <c r="M59" s="68">
        <f aca="true" t="shared" si="14" ref="M59:U59">SUM(M60:M65)</f>
        <v>0</v>
      </c>
      <c r="N59" s="68">
        <f t="shared" si="14"/>
        <v>0</v>
      </c>
      <c r="O59" s="68">
        <f t="shared" si="14"/>
        <v>3</v>
      </c>
      <c r="P59" s="68">
        <f t="shared" si="14"/>
        <v>3</v>
      </c>
      <c r="Q59" s="68">
        <f t="shared" si="14"/>
        <v>0</v>
      </c>
      <c r="R59" s="68">
        <f t="shared" si="14"/>
        <v>0</v>
      </c>
      <c r="S59" s="68">
        <f t="shared" si="14"/>
        <v>3</v>
      </c>
      <c r="T59" s="68">
        <f t="shared" si="14"/>
        <v>3</v>
      </c>
      <c r="U59" s="68">
        <f t="shared" si="14"/>
        <v>4</v>
      </c>
      <c r="V59" s="69">
        <f t="shared" si="1"/>
        <v>133.33333333333331</v>
      </c>
      <c r="W59" s="62"/>
      <c r="X59" s="62"/>
      <c r="Y59" s="62"/>
      <c r="Z59" s="62"/>
      <c r="AA59" s="62"/>
      <c r="AB59" s="62"/>
    </row>
    <row r="60" spans="1:28" ht="98.25" customHeight="1">
      <c r="A60" s="196">
        <v>35</v>
      </c>
      <c r="B60" s="199" t="s">
        <v>174</v>
      </c>
      <c r="C60" s="193" t="s">
        <v>22</v>
      </c>
      <c r="D60" s="193">
        <f aca="true" t="shared" si="15" ref="D60:D68">SUM(E60:S60)-H60-L60-P60</f>
        <v>4</v>
      </c>
      <c r="E60" s="38"/>
      <c r="F60" s="38"/>
      <c r="G60" s="38">
        <v>1</v>
      </c>
      <c r="H60" s="193">
        <f>SUM(E60:G60)</f>
        <v>1</v>
      </c>
      <c r="I60" s="38"/>
      <c r="J60" s="38"/>
      <c r="K60" s="38">
        <v>1</v>
      </c>
      <c r="L60" s="193">
        <f aca="true" t="shared" si="16" ref="L60:L68">SUM(I60:K60)</f>
        <v>1</v>
      </c>
      <c r="M60" s="38"/>
      <c r="N60" s="38"/>
      <c r="O60" s="38">
        <v>1</v>
      </c>
      <c r="P60" s="193">
        <f aca="true" t="shared" si="17" ref="P60:P68">SUM(M60:O60)</f>
        <v>1</v>
      </c>
      <c r="Q60" s="38"/>
      <c r="R60" s="38"/>
      <c r="S60" s="38">
        <v>1</v>
      </c>
      <c r="T60" s="38">
        <f aca="true" t="shared" si="18" ref="T60:T68">SUM(Q60:S60)</f>
        <v>1</v>
      </c>
      <c r="U60" s="193">
        <v>1</v>
      </c>
      <c r="V60" s="201">
        <f t="shared" si="1"/>
        <v>100</v>
      </c>
      <c r="W60" s="84" t="s">
        <v>285</v>
      </c>
      <c r="X60" s="84" t="s">
        <v>286</v>
      </c>
      <c r="Y60" s="84" t="s">
        <v>287</v>
      </c>
      <c r="Z60" s="81" t="s">
        <v>230</v>
      </c>
      <c r="AA60" s="81" t="s">
        <v>230</v>
      </c>
      <c r="AB60" s="81" t="s">
        <v>230</v>
      </c>
    </row>
    <row r="61" spans="1:28" ht="63.75">
      <c r="A61" s="198"/>
      <c r="B61" s="200"/>
      <c r="C61" s="194"/>
      <c r="D61" s="194"/>
      <c r="E61" s="38"/>
      <c r="F61" s="38"/>
      <c r="G61" s="38"/>
      <c r="H61" s="194"/>
      <c r="I61" s="38"/>
      <c r="J61" s="38"/>
      <c r="K61" s="38"/>
      <c r="L61" s="194"/>
      <c r="M61" s="38"/>
      <c r="N61" s="38"/>
      <c r="O61" s="38"/>
      <c r="P61" s="194"/>
      <c r="Q61" s="38"/>
      <c r="R61" s="38"/>
      <c r="S61" s="38"/>
      <c r="T61" s="38"/>
      <c r="U61" s="194"/>
      <c r="V61" s="202"/>
      <c r="W61" s="84" t="s">
        <v>288</v>
      </c>
      <c r="X61" s="84" t="s">
        <v>289</v>
      </c>
      <c r="Y61" s="84" t="s">
        <v>290</v>
      </c>
      <c r="Z61" s="81" t="s">
        <v>230</v>
      </c>
      <c r="AA61" s="81" t="s">
        <v>230</v>
      </c>
      <c r="AB61" s="81" t="s">
        <v>230</v>
      </c>
    </row>
    <row r="62" spans="1:28" ht="89.25">
      <c r="A62" s="198"/>
      <c r="B62" s="200"/>
      <c r="C62" s="194"/>
      <c r="D62" s="194"/>
      <c r="E62" s="38"/>
      <c r="F62" s="38"/>
      <c r="G62" s="38"/>
      <c r="H62" s="194"/>
      <c r="I62" s="38"/>
      <c r="J62" s="38"/>
      <c r="K62" s="38"/>
      <c r="L62" s="195"/>
      <c r="M62" s="38"/>
      <c r="N62" s="38"/>
      <c r="O62" s="38"/>
      <c r="P62" s="195"/>
      <c r="Q62" s="38"/>
      <c r="R62" s="38"/>
      <c r="S62" s="38"/>
      <c r="T62" s="38"/>
      <c r="U62" s="194"/>
      <c r="V62" s="203"/>
      <c r="W62" s="84" t="s">
        <v>291</v>
      </c>
      <c r="X62" s="84" t="s">
        <v>292</v>
      </c>
      <c r="Y62" s="84" t="s">
        <v>293</v>
      </c>
      <c r="Z62" s="81" t="s">
        <v>230</v>
      </c>
      <c r="AA62" s="81" t="s">
        <v>230</v>
      </c>
      <c r="AB62" s="81" t="s">
        <v>230</v>
      </c>
    </row>
    <row r="63" spans="1:28" ht="76.5">
      <c r="A63" s="27">
        <v>36</v>
      </c>
      <c r="B63" s="46" t="s">
        <v>68</v>
      </c>
      <c r="C63" s="38" t="s">
        <v>43</v>
      </c>
      <c r="D63" s="38">
        <f t="shared" si="15"/>
        <v>1</v>
      </c>
      <c r="E63" s="38"/>
      <c r="F63" s="38"/>
      <c r="G63" s="38"/>
      <c r="H63" s="38">
        <f>SUM(E63:G63)</f>
        <v>0</v>
      </c>
      <c r="I63" s="38">
        <v>1</v>
      </c>
      <c r="J63" s="38"/>
      <c r="K63" s="38"/>
      <c r="L63" s="38">
        <f t="shared" si="16"/>
        <v>1</v>
      </c>
      <c r="M63" s="38"/>
      <c r="N63" s="38"/>
      <c r="O63" s="38"/>
      <c r="P63" s="38">
        <f t="shared" si="17"/>
        <v>0</v>
      </c>
      <c r="Q63" s="38"/>
      <c r="R63" s="38"/>
      <c r="S63" s="38"/>
      <c r="T63" s="38">
        <f t="shared" si="18"/>
        <v>0</v>
      </c>
      <c r="U63" s="38">
        <v>1</v>
      </c>
      <c r="V63" s="69"/>
      <c r="W63" s="84" t="s">
        <v>294</v>
      </c>
      <c r="X63" s="84" t="s">
        <v>295</v>
      </c>
      <c r="Y63" s="84" t="s">
        <v>296</v>
      </c>
      <c r="Z63" s="81" t="s">
        <v>230</v>
      </c>
      <c r="AA63" s="81" t="s">
        <v>230</v>
      </c>
      <c r="AB63" s="81" t="s">
        <v>303</v>
      </c>
    </row>
    <row r="64" spans="1:28" ht="89.25">
      <c r="A64" s="27">
        <v>37</v>
      </c>
      <c r="B64" s="46" t="s">
        <v>69</v>
      </c>
      <c r="C64" s="38" t="s">
        <v>22</v>
      </c>
      <c r="D64" s="38">
        <f t="shared" si="15"/>
        <v>4</v>
      </c>
      <c r="E64" s="38" t="s">
        <v>70</v>
      </c>
      <c r="F64" s="38"/>
      <c r="G64" s="38">
        <v>1</v>
      </c>
      <c r="H64" s="38">
        <f>SUM(E64:G64)</f>
        <v>1</v>
      </c>
      <c r="I64" s="38"/>
      <c r="J64" s="38"/>
      <c r="K64" s="38">
        <v>1</v>
      </c>
      <c r="L64" s="38">
        <f t="shared" si="16"/>
        <v>1</v>
      </c>
      <c r="M64" s="38" t="s">
        <v>70</v>
      </c>
      <c r="N64" s="38"/>
      <c r="O64" s="38">
        <v>1</v>
      </c>
      <c r="P64" s="38">
        <f t="shared" si="17"/>
        <v>1</v>
      </c>
      <c r="Q64" s="38" t="s">
        <v>70</v>
      </c>
      <c r="R64" s="38" t="s">
        <v>70</v>
      </c>
      <c r="S64" s="38">
        <v>1</v>
      </c>
      <c r="T64" s="38">
        <f t="shared" si="18"/>
        <v>1</v>
      </c>
      <c r="U64" s="38">
        <v>1</v>
      </c>
      <c r="V64" s="69">
        <f t="shared" si="1"/>
        <v>100</v>
      </c>
      <c r="W64" s="84" t="s">
        <v>297</v>
      </c>
      <c r="X64" s="84" t="s">
        <v>298</v>
      </c>
      <c r="Y64" s="84" t="s">
        <v>299</v>
      </c>
      <c r="Z64" s="81" t="s">
        <v>230</v>
      </c>
      <c r="AA64" s="81" t="s">
        <v>230</v>
      </c>
      <c r="AB64" s="81" t="s">
        <v>230</v>
      </c>
    </row>
    <row r="65" spans="1:28" ht="51">
      <c r="A65" s="27">
        <v>38</v>
      </c>
      <c r="B65" s="46" t="s">
        <v>71</v>
      </c>
      <c r="C65" s="38" t="s">
        <v>22</v>
      </c>
      <c r="D65" s="38">
        <f t="shared" si="15"/>
        <v>4</v>
      </c>
      <c r="E65" s="38" t="s">
        <v>70</v>
      </c>
      <c r="F65" s="38"/>
      <c r="G65" s="38">
        <v>1</v>
      </c>
      <c r="H65" s="38">
        <f>SUM(E65:G65)</f>
        <v>1</v>
      </c>
      <c r="I65" s="38"/>
      <c r="J65" s="38"/>
      <c r="K65" s="38">
        <v>1</v>
      </c>
      <c r="L65" s="38">
        <f t="shared" si="16"/>
        <v>1</v>
      </c>
      <c r="M65" s="38" t="s">
        <v>70</v>
      </c>
      <c r="N65" s="38"/>
      <c r="O65" s="38">
        <v>1</v>
      </c>
      <c r="P65" s="38">
        <f t="shared" si="17"/>
        <v>1</v>
      </c>
      <c r="Q65" s="38" t="s">
        <v>70</v>
      </c>
      <c r="R65" s="38" t="s">
        <v>70</v>
      </c>
      <c r="S65" s="38">
        <v>1</v>
      </c>
      <c r="T65" s="38">
        <f t="shared" si="18"/>
        <v>1</v>
      </c>
      <c r="U65" s="38">
        <v>1</v>
      </c>
      <c r="V65" s="69">
        <f t="shared" si="1"/>
        <v>100</v>
      </c>
      <c r="W65" s="84" t="s">
        <v>300</v>
      </c>
      <c r="X65" s="84" t="s">
        <v>301</v>
      </c>
      <c r="Y65" s="84" t="s">
        <v>302</v>
      </c>
      <c r="Z65" s="81" t="s">
        <v>230</v>
      </c>
      <c r="AA65" s="81" t="s">
        <v>230</v>
      </c>
      <c r="AB65" s="81" t="s">
        <v>230</v>
      </c>
    </row>
    <row r="66" spans="1:28" s="4" customFormat="1" ht="12.75">
      <c r="A66" s="3"/>
      <c r="B66" s="53" t="s">
        <v>72</v>
      </c>
      <c r="C66" s="68"/>
      <c r="D66" s="68">
        <f t="shared" si="15"/>
        <v>47</v>
      </c>
      <c r="E66" s="68">
        <f aca="true" t="shared" si="19" ref="E66:K66">SUM(E67:E68)</f>
        <v>1</v>
      </c>
      <c r="F66" s="68">
        <f t="shared" si="19"/>
        <v>19</v>
      </c>
      <c r="G66" s="68">
        <f t="shared" si="19"/>
        <v>10</v>
      </c>
      <c r="H66" s="68">
        <f t="shared" si="19"/>
        <v>30</v>
      </c>
      <c r="I66" s="68">
        <f t="shared" si="19"/>
        <v>3</v>
      </c>
      <c r="J66" s="68">
        <f t="shared" si="19"/>
        <v>2</v>
      </c>
      <c r="K66" s="68">
        <f t="shared" si="19"/>
        <v>2</v>
      </c>
      <c r="L66" s="68">
        <f>SUM(L67:L68)</f>
        <v>7</v>
      </c>
      <c r="M66" s="68">
        <f aca="true" t="shared" si="20" ref="M66:U66">SUM(M67:M68)</f>
        <v>0</v>
      </c>
      <c r="N66" s="68">
        <f t="shared" si="20"/>
        <v>3</v>
      </c>
      <c r="O66" s="68">
        <f t="shared" si="20"/>
        <v>2</v>
      </c>
      <c r="P66" s="68">
        <f t="shared" si="20"/>
        <v>5</v>
      </c>
      <c r="Q66" s="68">
        <f t="shared" si="20"/>
        <v>2</v>
      </c>
      <c r="R66" s="68">
        <f t="shared" si="20"/>
        <v>3</v>
      </c>
      <c r="S66" s="68">
        <f t="shared" si="20"/>
        <v>0</v>
      </c>
      <c r="T66" s="68">
        <f t="shared" si="20"/>
        <v>5</v>
      </c>
      <c r="U66" s="68">
        <f t="shared" si="20"/>
        <v>5</v>
      </c>
      <c r="V66" s="69">
        <f t="shared" si="1"/>
        <v>100</v>
      </c>
      <c r="W66" s="64"/>
      <c r="X66" s="64"/>
      <c r="Y66" s="64"/>
      <c r="Z66" s="64"/>
      <c r="AA66" s="64"/>
      <c r="AB66" s="64"/>
    </row>
    <row r="67" spans="1:28" ht="12.75">
      <c r="A67" s="27">
        <v>39</v>
      </c>
      <c r="B67" s="46" t="s">
        <v>73</v>
      </c>
      <c r="C67" s="38" t="s">
        <v>18</v>
      </c>
      <c r="D67" s="38">
        <f t="shared" si="15"/>
        <v>4</v>
      </c>
      <c r="E67" s="38">
        <v>1</v>
      </c>
      <c r="F67" s="38"/>
      <c r="G67" s="38"/>
      <c r="H67" s="38">
        <f>SUM(E67:G67)</f>
        <v>1</v>
      </c>
      <c r="I67" s="38">
        <v>1</v>
      </c>
      <c r="J67" s="72"/>
      <c r="K67" s="38"/>
      <c r="L67" s="38">
        <f t="shared" si="16"/>
        <v>1</v>
      </c>
      <c r="M67" s="38"/>
      <c r="N67" s="38">
        <v>1</v>
      </c>
      <c r="O67" s="38"/>
      <c r="P67" s="38">
        <f t="shared" si="17"/>
        <v>1</v>
      </c>
      <c r="Q67" s="38"/>
      <c r="R67" s="38">
        <v>1</v>
      </c>
      <c r="S67" s="38"/>
      <c r="T67" s="38">
        <f t="shared" si="18"/>
        <v>1</v>
      </c>
      <c r="U67" s="38">
        <v>1</v>
      </c>
      <c r="V67" s="69">
        <f t="shared" si="1"/>
        <v>100</v>
      </c>
      <c r="W67" t="s">
        <v>280</v>
      </c>
      <c r="X67" s="81" t="s">
        <v>281</v>
      </c>
      <c r="Y67" s="81"/>
      <c r="Z67" s="81"/>
      <c r="AA67" s="81"/>
      <c r="AB67" s="81"/>
    </row>
    <row r="68" spans="1:28" ht="51" customHeight="1">
      <c r="A68" s="27">
        <v>40</v>
      </c>
      <c r="B68" s="46" t="s">
        <v>74</v>
      </c>
      <c r="C68" s="38" t="s">
        <v>75</v>
      </c>
      <c r="D68" s="38">
        <f t="shared" si="15"/>
        <v>43</v>
      </c>
      <c r="E68" s="38"/>
      <c r="F68" s="38">
        <v>19</v>
      </c>
      <c r="G68" s="38">
        <v>10</v>
      </c>
      <c r="H68" s="38">
        <f>SUM(E68:G68)</f>
        <v>29</v>
      </c>
      <c r="I68" s="38">
        <v>2</v>
      </c>
      <c r="J68" s="38">
        <v>2</v>
      </c>
      <c r="K68" s="38">
        <v>2</v>
      </c>
      <c r="L68" s="38">
        <f t="shared" si="16"/>
        <v>6</v>
      </c>
      <c r="M68" s="38"/>
      <c r="N68" s="38">
        <v>2</v>
      </c>
      <c r="O68" s="38">
        <v>2</v>
      </c>
      <c r="P68" s="38">
        <f t="shared" si="17"/>
        <v>4</v>
      </c>
      <c r="Q68" s="38">
        <v>2</v>
      </c>
      <c r="R68" s="38">
        <v>2</v>
      </c>
      <c r="S68" s="38"/>
      <c r="T68" s="38">
        <f t="shared" si="18"/>
        <v>4</v>
      </c>
      <c r="U68" s="38">
        <v>4</v>
      </c>
      <c r="V68" s="69">
        <f t="shared" si="1"/>
        <v>100</v>
      </c>
      <c r="W68" s="81" t="s">
        <v>282</v>
      </c>
      <c r="X68" s="81" t="s">
        <v>282</v>
      </c>
      <c r="Y68" s="81"/>
      <c r="Z68" s="81"/>
      <c r="AA68" s="81"/>
      <c r="AB68" s="81"/>
    </row>
    <row r="69" spans="1:28" s="4" customFormat="1" ht="12.75">
      <c r="A69" s="32"/>
      <c r="B69" s="53" t="s">
        <v>76</v>
      </c>
      <c r="C69" s="68"/>
      <c r="D69" s="68">
        <f t="shared" si="6"/>
        <v>109</v>
      </c>
      <c r="E69" s="68">
        <f aca="true" t="shared" si="21" ref="E69:K69">SUM(E70:E82)</f>
        <v>10</v>
      </c>
      <c r="F69" s="68">
        <f t="shared" si="21"/>
        <v>12</v>
      </c>
      <c r="G69" s="68">
        <f t="shared" si="21"/>
        <v>12</v>
      </c>
      <c r="H69" s="68">
        <f t="shared" si="21"/>
        <v>34</v>
      </c>
      <c r="I69" s="68">
        <f t="shared" si="21"/>
        <v>9</v>
      </c>
      <c r="J69" s="68">
        <f t="shared" si="21"/>
        <v>9</v>
      </c>
      <c r="K69" s="68">
        <f t="shared" si="21"/>
        <v>12</v>
      </c>
      <c r="L69" s="68">
        <f>SUM(L70:L82)</f>
        <v>30</v>
      </c>
      <c r="M69" s="68">
        <f aca="true" t="shared" si="22" ref="M69:U69">SUM(M70:M82)</f>
        <v>3</v>
      </c>
      <c r="N69" s="68">
        <f t="shared" si="22"/>
        <v>7</v>
      </c>
      <c r="O69" s="68">
        <f t="shared" si="22"/>
        <v>10</v>
      </c>
      <c r="P69" s="68">
        <f t="shared" si="22"/>
        <v>20</v>
      </c>
      <c r="Q69" s="68">
        <f t="shared" si="22"/>
        <v>9</v>
      </c>
      <c r="R69" s="68">
        <f t="shared" si="22"/>
        <v>8</v>
      </c>
      <c r="S69" s="68">
        <f t="shared" si="22"/>
        <v>8</v>
      </c>
      <c r="T69" s="68">
        <f t="shared" si="22"/>
        <v>25</v>
      </c>
      <c r="U69" s="68">
        <f t="shared" si="22"/>
        <v>32</v>
      </c>
      <c r="V69" s="69">
        <f t="shared" si="1"/>
        <v>160</v>
      </c>
      <c r="W69" s="55"/>
      <c r="X69" s="55"/>
      <c r="Y69" s="55"/>
      <c r="Z69" s="55"/>
      <c r="AA69" s="55"/>
      <c r="AB69" s="55"/>
    </row>
    <row r="70" spans="1:28" s="2" customFormat="1" ht="38.25">
      <c r="A70" s="27">
        <v>41</v>
      </c>
      <c r="B70" s="46" t="s">
        <v>77</v>
      </c>
      <c r="C70" s="38" t="s">
        <v>78</v>
      </c>
      <c r="D70" s="38">
        <f t="shared" si="6"/>
        <v>1</v>
      </c>
      <c r="E70" s="38"/>
      <c r="F70" s="38"/>
      <c r="G70" s="38"/>
      <c r="H70" s="38">
        <f t="shared" si="9"/>
        <v>0</v>
      </c>
      <c r="I70" s="38"/>
      <c r="J70" s="38"/>
      <c r="K70" s="38">
        <v>1</v>
      </c>
      <c r="L70" s="38">
        <f t="shared" si="3"/>
        <v>1</v>
      </c>
      <c r="M70" s="38"/>
      <c r="N70" s="38"/>
      <c r="O70" s="38"/>
      <c r="P70" s="38">
        <f t="shared" si="4"/>
        <v>0</v>
      </c>
      <c r="Q70" s="38"/>
      <c r="R70" s="38"/>
      <c r="S70" s="38"/>
      <c r="T70" s="38">
        <f t="shared" si="5"/>
        <v>0</v>
      </c>
      <c r="U70" s="38"/>
      <c r="V70" s="69"/>
      <c r="W70" s="65"/>
      <c r="X70" s="65"/>
      <c r="Y70" s="65"/>
      <c r="Z70" s="65"/>
      <c r="AA70" s="111" t="s">
        <v>284</v>
      </c>
      <c r="AB70" s="43" t="s">
        <v>283</v>
      </c>
    </row>
    <row r="71" spans="1:28" ht="63.75">
      <c r="A71" s="27">
        <v>42</v>
      </c>
      <c r="B71" s="46" t="s">
        <v>79</v>
      </c>
      <c r="C71" s="38" t="s">
        <v>16</v>
      </c>
      <c r="D71" s="38">
        <f t="shared" si="6"/>
        <v>9</v>
      </c>
      <c r="E71" s="38"/>
      <c r="F71" s="38">
        <v>1</v>
      </c>
      <c r="G71" s="38">
        <v>1</v>
      </c>
      <c r="H71" s="38">
        <f t="shared" si="9"/>
        <v>2</v>
      </c>
      <c r="I71" s="38">
        <v>1</v>
      </c>
      <c r="J71" s="38">
        <v>1</v>
      </c>
      <c r="K71" s="38">
        <v>1</v>
      </c>
      <c r="L71" s="38">
        <f t="shared" si="3"/>
        <v>3</v>
      </c>
      <c r="M71" s="38"/>
      <c r="N71" s="38">
        <v>1</v>
      </c>
      <c r="O71" s="38">
        <v>1</v>
      </c>
      <c r="P71" s="38">
        <f t="shared" si="4"/>
        <v>2</v>
      </c>
      <c r="Q71" s="38">
        <v>1</v>
      </c>
      <c r="R71" s="38">
        <v>1</v>
      </c>
      <c r="S71" s="38"/>
      <c r="T71" s="38">
        <f t="shared" si="5"/>
        <v>2</v>
      </c>
      <c r="U71" s="87">
        <v>9</v>
      </c>
      <c r="V71" s="69">
        <f t="shared" si="1"/>
        <v>450</v>
      </c>
      <c r="W71" s="80" t="s">
        <v>191</v>
      </c>
      <c r="X71" s="81" t="s">
        <v>192</v>
      </c>
      <c r="Y71" s="82" t="s">
        <v>193</v>
      </c>
      <c r="Z71" s="83"/>
      <c r="AA71" s="83"/>
      <c r="AB71" s="82" t="s">
        <v>194</v>
      </c>
    </row>
    <row r="72" spans="1:28" ht="38.25">
      <c r="A72" s="27">
        <v>43</v>
      </c>
      <c r="B72" s="46" t="s">
        <v>80</v>
      </c>
      <c r="C72" s="38" t="s">
        <v>22</v>
      </c>
      <c r="D72" s="38">
        <f t="shared" si="6"/>
        <v>11</v>
      </c>
      <c r="E72" s="38">
        <v>1</v>
      </c>
      <c r="F72" s="38">
        <v>1</v>
      </c>
      <c r="G72" s="38">
        <v>1</v>
      </c>
      <c r="H72" s="38">
        <f t="shared" si="9"/>
        <v>3</v>
      </c>
      <c r="I72" s="38">
        <v>1</v>
      </c>
      <c r="J72" s="38">
        <v>1</v>
      </c>
      <c r="K72" s="38">
        <v>1</v>
      </c>
      <c r="L72" s="38">
        <f t="shared" si="3"/>
        <v>3</v>
      </c>
      <c r="M72" s="38"/>
      <c r="N72" s="38">
        <v>1</v>
      </c>
      <c r="O72" s="38">
        <v>1</v>
      </c>
      <c r="P72" s="38">
        <f t="shared" si="4"/>
        <v>2</v>
      </c>
      <c r="Q72" s="38">
        <v>1</v>
      </c>
      <c r="R72" s="38">
        <v>1</v>
      </c>
      <c r="S72" s="38">
        <v>1</v>
      </c>
      <c r="T72" s="38">
        <f t="shared" si="5"/>
        <v>3</v>
      </c>
      <c r="U72" s="87">
        <v>3</v>
      </c>
      <c r="V72" s="69">
        <f aca="true" t="shared" si="23" ref="V72:V133">+U72/P72*100</f>
        <v>150</v>
      </c>
      <c r="W72" s="84" t="s">
        <v>195</v>
      </c>
      <c r="X72" s="80" t="s">
        <v>196</v>
      </c>
      <c r="Y72" s="80" t="s">
        <v>197</v>
      </c>
      <c r="Z72" s="83"/>
      <c r="AA72" s="83"/>
      <c r="AB72" s="83"/>
    </row>
    <row r="73" spans="1:28" ht="63.75">
      <c r="A73" s="27">
        <v>44</v>
      </c>
      <c r="B73" s="46" t="s">
        <v>81</v>
      </c>
      <c r="C73" s="38" t="s">
        <v>43</v>
      </c>
      <c r="D73" s="38">
        <f t="shared" si="6"/>
        <v>20</v>
      </c>
      <c r="E73" s="38">
        <v>2</v>
      </c>
      <c r="F73" s="38">
        <v>2</v>
      </c>
      <c r="G73" s="38">
        <v>2</v>
      </c>
      <c r="H73" s="38">
        <f t="shared" si="9"/>
        <v>6</v>
      </c>
      <c r="I73" s="38">
        <v>1</v>
      </c>
      <c r="J73" s="38">
        <v>2</v>
      </c>
      <c r="K73" s="38">
        <v>2</v>
      </c>
      <c r="L73" s="38">
        <f t="shared" si="3"/>
        <v>5</v>
      </c>
      <c r="M73" s="38"/>
      <c r="N73" s="38">
        <v>2</v>
      </c>
      <c r="O73" s="38">
        <v>2</v>
      </c>
      <c r="P73" s="38">
        <f t="shared" si="4"/>
        <v>4</v>
      </c>
      <c r="Q73" s="38">
        <v>2</v>
      </c>
      <c r="R73" s="38">
        <v>2</v>
      </c>
      <c r="S73" s="38">
        <v>1</v>
      </c>
      <c r="T73" s="38">
        <f t="shared" si="5"/>
        <v>5</v>
      </c>
      <c r="U73" s="87">
        <v>6</v>
      </c>
      <c r="V73" s="69">
        <f t="shared" si="23"/>
        <v>150</v>
      </c>
      <c r="W73" s="84" t="s">
        <v>198</v>
      </c>
      <c r="X73" s="85" t="s">
        <v>199</v>
      </c>
      <c r="Y73" s="80" t="s">
        <v>200</v>
      </c>
      <c r="Z73" s="83"/>
      <c r="AA73" s="83"/>
      <c r="AB73" s="86" t="s">
        <v>201</v>
      </c>
    </row>
    <row r="74" spans="1:28" ht="51">
      <c r="A74" s="27">
        <v>45</v>
      </c>
      <c r="B74" s="46" t="s">
        <v>82</v>
      </c>
      <c r="C74" s="38" t="s">
        <v>43</v>
      </c>
      <c r="D74" s="38">
        <f t="shared" si="6"/>
        <v>15</v>
      </c>
      <c r="E74" s="38">
        <v>4</v>
      </c>
      <c r="F74" s="38">
        <v>3</v>
      </c>
      <c r="G74" s="38">
        <v>3</v>
      </c>
      <c r="H74" s="38">
        <f t="shared" si="9"/>
        <v>10</v>
      </c>
      <c r="I74" s="38">
        <v>2</v>
      </c>
      <c r="J74" s="38">
        <v>1</v>
      </c>
      <c r="K74" s="38">
        <v>1</v>
      </c>
      <c r="L74" s="38">
        <f t="shared" si="3"/>
        <v>4</v>
      </c>
      <c r="M74" s="38"/>
      <c r="N74" s="38"/>
      <c r="O74" s="38"/>
      <c r="P74" s="38">
        <f t="shared" si="4"/>
        <v>0</v>
      </c>
      <c r="Q74" s="38"/>
      <c r="R74" s="38">
        <v>1</v>
      </c>
      <c r="S74" s="38"/>
      <c r="T74" s="38">
        <f t="shared" si="5"/>
        <v>1</v>
      </c>
      <c r="U74" s="87">
        <v>1</v>
      </c>
      <c r="V74" s="69"/>
      <c r="W74" s="84" t="s">
        <v>202</v>
      </c>
      <c r="X74" s="85" t="s">
        <v>203</v>
      </c>
      <c r="Y74" s="80" t="s">
        <v>200</v>
      </c>
      <c r="Z74" s="86" t="s">
        <v>204</v>
      </c>
      <c r="AA74" s="87" t="s">
        <v>205</v>
      </c>
      <c r="AB74" s="87" t="s">
        <v>206</v>
      </c>
    </row>
    <row r="75" spans="1:28" ht="63.75">
      <c r="A75" s="196">
        <v>46</v>
      </c>
      <c r="B75" s="46" t="s">
        <v>83</v>
      </c>
      <c r="C75" s="38" t="s">
        <v>75</v>
      </c>
      <c r="D75" s="38">
        <f t="shared" si="6"/>
        <v>6</v>
      </c>
      <c r="E75" s="38"/>
      <c r="F75" s="38">
        <v>1</v>
      </c>
      <c r="G75" s="38">
        <v>1</v>
      </c>
      <c r="H75" s="38">
        <f t="shared" si="9"/>
        <v>2</v>
      </c>
      <c r="I75" s="38">
        <v>1</v>
      </c>
      <c r="J75" s="38"/>
      <c r="K75" s="38">
        <v>1</v>
      </c>
      <c r="L75" s="38">
        <f t="shared" si="3"/>
        <v>2</v>
      </c>
      <c r="M75" s="38"/>
      <c r="N75" s="38"/>
      <c r="O75" s="38">
        <v>1</v>
      </c>
      <c r="P75" s="38">
        <f t="shared" si="4"/>
        <v>1</v>
      </c>
      <c r="Q75" s="38">
        <v>1</v>
      </c>
      <c r="R75" s="38"/>
      <c r="S75" s="38"/>
      <c r="T75" s="38">
        <f t="shared" si="5"/>
        <v>1</v>
      </c>
      <c r="U75" s="87">
        <v>3</v>
      </c>
      <c r="V75" s="69">
        <f t="shared" si="23"/>
        <v>300</v>
      </c>
      <c r="W75" s="84" t="s">
        <v>207</v>
      </c>
      <c r="X75" s="84" t="s">
        <v>208</v>
      </c>
      <c r="Y75" s="84" t="s">
        <v>209</v>
      </c>
      <c r="Z75" s="83" t="s">
        <v>210</v>
      </c>
      <c r="AA75" s="81"/>
      <c r="AB75" s="88" t="s">
        <v>211</v>
      </c>
    </row>
    <row r="76" spans="1:28" ht="38.25">
      <c r="A76" s="197"/>
      <c r="B76" s="46" t="s">
        <v>84</v>
      </c>
      <c r="C76" s="38" t="s">
        <v>16</v>
      </c>
      <c r="D76" s="38">
        <f t="shared" si="6"/>
        <v>1</v>
      </c>
      <c r="E76" s="38"/>
      <c r="F76" s="38">
        <v>1</v>
      </c>
      <c r="G76" s="38"/>
      <c r="H76" s="38">
        <f t="shared" si="9"/>
        <v>1</v>
      </c>
      <c r="I76" s="38"/>
      <c r="J76" s="38"/>
      <c r="K76" s="38"/>
      <c r="L76" s="38">
        <f t="shared" si="3"/>
        <v>0</v>
      </c>
      <c r="M76" s="38"/>
      <c r="N76" s="38"/>
      <c r="O76" s="38"/>
      <c r="P76" s="38">
        <f t="shared" si="4"/>
        <v>0</v>
      </c>
      <c r="Q76" s="38"/>
      <c r="R76" s="38"/>
      <c r="S76" s="38"/>
      <c r="T76" s="38">
        <f t="shared" si="5"/>
        <v>0</v>
      </c>
      <c r="U76" s="87"/>
      <c r="V76" s="69"/>
      <c r="W76" s="81"/>
      <c r="X76" s="81"/>
      <c r="Y76" s="84"/>
      <c r="Z76" s="83"/>
      <c r="AA76" s="83"/>
      <c r="AB76" s="83"/>
    </row>
    <row r="77" spans="1:28" ht="36">
      <c r="A77" s="27">
        <v>47</v>
      </c>
      <c r="B77" s="46" t="s">
        <v>85</v>
      </c>
      <c r="C77" s="38" t="s">
        <v>22</v>
      </c>
      <c r="D77" s="38">
        <f t="shared" si="6"/>
        <v>12</v>
      </c>
      <c r="E77" s="38">
        <v>1</v>
      </c>
      <c r="F77" s="38">
        <v>1</v>
      </c>
      <c r="G77" s="38">
        <v>1</v>
      </c>
      <c r="H77" s="38">
        <f t="shared" si="9"/>
        <v>3</v>
      </c>
      <c r="I77" s="38">
        <v>1</v>
      </c>
      <c r="J77" s="38">
        <v>1</v>
      </c>
      <c r="K77" s="38">
        <v>1</v>
      </c>
      <c r="L77" s="38">
        <f t="shared" si="3"/>
        <v>3</v>
      </c>
      <c r="M77" s="38">
        <v>1</v>
      </c>
      <c r="N77" s="38">
        <v>1</v>
      </c>
      <c r="O77" s="38">
        <v>1</v>
      </c>
      <c r="P77" s="38">
        <f t="shared" si="4"/>
        <v>3</v>
      </c>
      <c r="Q77" s="38">
        <v>1</v>
      </c>
      <c r="R77" s="38">
        <v>1</v>
      </c>
      <c r="S77" s="38">
        <v>1</v>
      </c>
      <c r="T77" s="38">
        <f t="shared" si="5"/>
        <v>3</v>
      </c>
      <c r="U77" s="87">
        <v>3</v>
      </c>
      <c r="V77" s="69">
        <f t="shared" si="23"/>
        <v>100</v>
      </c>
      <c r="W77" s="89" t="s">
        <v>212</v>
      </c>
      <c r="X77" s="89" t="s">
        <v>213</v>
      </c>
      <c r="Y77" s="89" t="s">
        <v>214</v>
      </c>
      <c r="Z77" s="90" t="s">
        <v>215</v>
      </c>
      <c r="AA77" s="91"/>
      <c r="AB77" s="91"/>
    </row>
    <row r="78" spans="1:28" ht="24">
      <c r="A78" s="27">
        <v>48</v>
      </c>
      <c r="B78" s="46" t="s">
        <v>86</v>
      </c>
      <c r="C78" s="38" t="s">
        <v>22</v>
      </c>
      <c r="D78" s="38">
        <f t="shared" si="6"/>
        <v>12</v>
      </c>
      <c r="E78" s="38">
        <v>1</v>
      </c>
      <c r="F78" s="38">
        <v>1</v>
      </c>
      <c r="G78" s="45">
        <v>1</v>
      </c>
      <c r="H78" s="38">
        <f t="shared" si="9"/>
        <v>3</v>
      </c>
      <c r="I78" s="38">
        <v>1</v>
      </c>
      <c r="J78" s="38">
        <v>1</v>
      </c>
      <c r="K78" s="38">
        <v>1</v>
      </c>
      <c r="L78" s="38">
        <f t="shared" si="3"/>
        <v>3</v>
      </c>
      <c r="M78" s="38">
        <v>1</v>
      </c>
      <c r="N78" s="38">
        <v>1</v>
      </c>
      <c r="O78" s="38">
        <v>1</v>
      </c>
      <c r="P78" s="38">
        <f t="shared" si="4"/>
        <v>3</v>
      </c>
      <c r="Q78" s="38">
        <v>1</v>
      </c>
      <c r="R78" s="38">
        <v>1</v>
      </c>
      <c r="S78" s="38">
        <v>1</v>
      </c>
      <c r="T78" s="38">
        <f t="shared" si="5"/>
        <v>3</v>
      </c>
      <c r="U78" s="87">
        <v>3</v>
      </c>
      <c r="V78" s="69">
        <f t="shared" si="23"/>
        <v>100</v>
      </c>
      <c r="W78" s="89" t="s">
        <v>216</v>
      </c>
      <c r="X78" s="89" t="s">
        <v>217</v>
      </c>
      <c r="Y78" s="89" t="s">
        <v>218</v>
      </c>
      <c r="Z78" s="90" t="s">
        <v>215</v>
      </c>
      <c r="AA78" s="92"/>
      <c r="AB78" s="92"/>
    </row>
    <row r="79" spans="1:28" ht="36.75" thickBot="1">
      <c r="A79" s="27">
        <v>49</v>
      </c>
      <c r="B79" s="46" t="s">
        <v>87</v>
      </c>
      <c r="C79" s="38" t="s">
        <v>22</v>
      </c>
      <c r="D79" s="38">
        <f t="shared" si="6"/>
        <v>12</v>
      </c>
      <c r="E79" s="38">
        <v>1</v>
      </c>
      <c r="F79" s="38">
        <v>1</v>
      </c>
      <c r="G79" s="38">
        <v>1</v>
      </c>
      <c r="H79" s="38">
        <f t="shared" si="9"/>
        <v>3</v>
      </c>
      <c r="I79" s="38">
        <v>1</v>
      </c>
      <c r="J79" s="38">
        <v>1</v>
      </c>
      <c r="K79" s="38">
        <v>1</v>
      </c>
      <c r="L79" s="38">
        <f t="shared" si="3"/>
        <v>3</v>
      </c>
      <c r="M79" s="38">
        <v>1</v>
      </c>
      <c r="N79" s="38">
        <v>1</v>
      </c>
      <c r="O79" s="38">
        <v>1</v>
      </c>
      <c r="P79" s="38">
        <f t="shared" si="4"/>
        <v>3</v>
      </c>
      <c r="Q79" s="38">
        <v>1</v>
      </c>
      <c r="R79" s="38">
        <v>1</v>
      </c>
      <c r="S79" s="38">
        <v>1</v>
      </c>
      <c r="T79" s="38">
        <f t="shared" si="5"/>
        <v>3</v>
      </c>
      <c r="U79" s="87">
        <v>3</v>
      </c>
      <c r="V79" s="69">
        <f t="shared" si="23"/>
        <v>100</v>
      </c>
      <c r="W79" s="93" t="s">
        <v>219</v>
      </c>
      <c r="X79" s="89" t="s">
        <v>220</v>
      </c>
      <c r="Y79" s="89" t="s">
        <v>221</v>
      </c>
      <c r="Z79" s="90" t="s">
        <v>215</v>
      </c>
      <c r="AA79" s="92"/>
      <c r="AB79" s="92"/>
    </row>
    <row r="80" spans="1:28" ht="25.5">
      <c r="A80" s="27">
        <v>50</v>
      </c>
      <c r="B80" s="46" t="s">
        <v>88</v>
      </c>
      <c r="C80" s="38" t="s">
        <v>89</v>
      </c>
      <c r="D80" s="38">
        <f t="shared" si="6"/>
        <v>4</v>
      </c>
      <c r="E80" s="38"/>
      <c r="F80" s="38"/>
      <c r="G80" s="38"/>
      <c r="H80" s="38">
        <f t="shared" si="9"/>
        <v>0</v>
      </c>
      <c r="I80" s="38"/>
      <c r="J80" s="38"/>
      <c r="K80" s="38"/>
      <c r="L80" s="38">
        <f t="shared" si="3"/>
        <v>0</v>
      </c>
      <c r="M80" s="38"/>
      <c r="N80" s="38"/>
      <c r="O80" s="38">
        <v>1</v>
      </c>
      <c r="P80" s="38">
        <f t="shared" si="4"/>
        <v>1</v>
      </c>
      <c r="Q80" s="38">
        <v>1</v>
      </c>
      <c r="R80" s="38"/>
      <c r="S80" s="38">
        <v>2</v>
      </c>
      <c r="T80" s="38">
        <f t="shared" si="5"/>
        <v>3</v>
      </c>
      <c r="U80" s="87"/>
      <c r="V80" s="69">
        <f t="shared" si="23"/>
        <v>0</v>
      </c>
      <c r="W80" s="89" t="s">
        <v>222</v>
      </c>
      <c r="X80" s="89"/>
      <c r="Y80" s="89" t="s">
        <v>223</v>
      </c>
      <c r="Z80" s="90" t="s">
        <v>215</v>
      </c>
      <c r="AA80" s="92"/>
      <c r="AB80" s="92"/>
    </row>
    <row r="81" spans="1:28" ht="12.75">
      <c r="A81" s="27">
        <v>51</v>
      </c>
      <c r="B81" s="46" t="s">
        <v>90</v>
      </c>
      <c r="C81" s="38" t="s">
        <v>35</v>
      </c>
      <c r="D81" s="38">
        <f t="shared" si="6"/>
        <v>2</v>
      </c>
      <c r="E81" s="38"/>
      <c r="F81" s="38"/>
      <c r="G81" s="38"/>
      <c r="H81" s="38">
        <f t="shared" si="9"/>
        <v>0</v>
      </c>
      <c r="I81" s="38"/>
      <c r="J81" s="38">
        <v>1</v>
      </c>
      <c r="K81" s="38">
        <v>1</v>
      </c>
      <c r="L81" s="38">
        <f t="shared" si="3"/>
        <v>2</v>
      </c>
      <c r="M81" s="38"/>
      <c r="N81" s="38"/>
      <c r="O81" s="38"/>
      <c r="P81" s="38">
        <f t="shared" si="4"/>
        <v>0</v>
      </c>
      <c r="Q81" s="38"/>
      <c r="R81" s="38"/>
      <c r="S81" s="38"/>
      <c r="T81" s="38">
        <f t="shared" si="5"/>
        <v>0</v>
      </c>
      <c r="U81" s="87"/>
      <c r="V81" s="69"/>
      <c r="W81" s="89"/>
      <c r="X81" s="89"/>
      <c r="Y81" s="89"/>
      <c r="Z81" s="90"/>
      <c r="AA81" s="92"/>
      <c r="AB81" s="92"/>
    </row>
    <row r="82" spans="1:28" ht="25.5">
      <c r="A82" s="27">
        <v>52</v>
      </c>
      <c r="B82" s="46" t="s">
        <v>91</v>
      </c>
      <c r="C82" s="38" t="s">
        <v>22</v>
      </c>
      <c r="D82" s="38">
        <f t="shared" si="6"/>
        <v>4</v>
      </c>
      <c r="E82" s="38"/>
      <c r="F82" s="38"/>
      <c r="G82" s="38">
        <v>1</v>
      </c>
      <c r="H82" s="38">
        <f t="shared" si="9"/>
        <v>1</v>
      </c>
      <c r="I82" s="38"/>
      <c r="J82" s="38"/>
      <c r="K82" s="38">
        <v>1</v>
      </c>
      <c r="L82" s="38">
        <f t="shared" si="3"/>
        <v>1</v>
      </c>
      <c r="M82" s="38"/>
      <c r="N82" s="38"/>
      <c r="O82" s="38">
        <v>1</v>
      </c>
      <c r="P82" s="38">
        <f t="shared" si="4"/>
        <v>1</v>
      </c>
      <c r="Q82" s="38"/>
      <c r="R82" s="38"/>
      <c r="S82" s="38">
        <v>1</v>
      </c>
      <c r="T82" s="38">
        <f t="shared" si="5"/>
        <v>1</v>
      </c>
      <c r="U82" s="87">
        <v>1</v>
      </c>
      <c r="V82" s="69">
        <f t="shared" si="23"/>
        <v>100</v>
      </c>
      <c r="W82" s="84" t="s">
        <v>224</v>
      </c>
      <c r="X82" s="81" t="s">
        <v>225</v>
      </c>
      <c r="Y82" s="84" t="s">
        <v>226</v>
      </c>
      <c r="Z82" s="83" t="s">
        <v>210</v>
      </c>
      <c r="AA82" s="83"/>
      <c r="AB82" s="83"/>
    </row>
    <row r="83" spans="1:28" s="4" customFormat="1" ht="12.75">
      <c r="A83" s="32"/>
      <c r="B83" s="53" t="s">
        <v>92</v>
      </c>
      <c r="C83" s="68"/>
      <c r="D83" s="68">
        <f t="shared" si="6"/>
        <v>48</v>
      </c>
      <c r="E83" s="68">
        <f aca="true" t="shared" si="24" ref="E83:K83">SUM(E84:E97)</f>
        <v>4</v>
      </c>
      <c r="F83" s="68">
        <f t="shared" si="24"/>
        <v>4</v>
      </c>
      <c r="G83" s="68">
        <f t="shared" si="24"/>
        <v>7</v>
      </c>
      <c r="H83" s="68">
        <f t="shared" si="24"/>
        <v>15</v>
      </c>
      <c r="I83" s="68">
        <f t="shared" si="24"/>
        <v>6</v>
      </c>
      <c r="J83" s="68">
        <f t="shared" si="24"/>
        <v>2</v>
      </c>
      <c r="K83" s="68">
        <f t="shared" si="24"/>
        <v>2</v>
      </c>
      <c r="L83" s="68">
        <f>SUM(L84:L97)</f>
        <v>10</v>
      </c>
      <c r="M83" s="68">
        <f>SUM(M84:M97)</f>
        <v>5</v>
      </c>
      <c r="N83" s="68">
        <f>SUM(N84:N97)</f>
        <v>4</v>
      </c>
      <c r="O83" s="68">
        <f>SUM(O84:O97)</f>
        <v>5</v>
      </c>
      <c r="P83" s="68">
        <f t="shared" si="4"/>
        <v>14</v>
      </c>
      <c r="Q83" s="68">
        <f>SUM(Q84:Q97)</f>
        <v>3</v>
      </c>
      <c r="R83" s="68">
        <f>SUM(R84:R97)</f>
        <v>1</v>
      </c>
      <c r="S83" s="68">
        <f>SUM(S84:S97)</f>
        <v>5</v>
      </c>
      <c r="T83" s="68">
        <f t="shared" si="5"/>
        <v>9</v>
      </c>
      <c r="U83" s="68">
        <f>SUM(U84:U97)</f>
        <v>11</v>
      </c>
      <c r="V83" s="69">
        <f t="shared" si="23"/>
        <v>78.57142857142857</v>
      </c>
      <c r="W83" s="55"/>
      <c r="X83" s="55"/>
      <c r="Y83" s="55"/>
      <c r="Z83" s="55"/>
      <c r="AA83" s="55"/>
      <c r="AB83" s="55"/>
    </row>
    <row r="84" spans="1:28" ht="12.75">
      <c r="A84" s="27">
        <v>53</v>
      </c>
      <c r="B84" s="46" t="s">
        <v>93</v>
      </c>
      <c r="C84" s="38" t="s">
        <v>18</v>
      </c>
      <c r="D84" s="38">
        <f t="shared" si="6"/>
        <v>2</v>
      </c>
      <c r="E84" s="38"/>
      <c r="F84" s="38">
        <v>1</v>
      </c>
      <c r="G84" s="38"/>
      <c r="H84" s="38">
        <f t="shared" si="9"/>
        <v>1</v>
      </c>
      <c r="I84" s="38"/>
      <c r="J84" s="38"/>
      <c r="K84" s="38"/>
      <c r="L84" s="38">
        <f t="shared" si="3"/>
        <v>0</v>
      </c>
      <c r="M84" s="38"/>
      <c r="N84" s="38"/>
      <c r="O84" s="38"/>
      <c r="P84" s="38">
        <f t="shared" si="4"/>
        <v>0</v>
      </c>
      <c r="Q84" s="38"/>
      <c r="R84" s="38"/>
      <c r="S84" s="38">
        <v>1</v>
      </c>
      <c r="T84" s="38">
        <f t="shared" si="5"/>
        <v>1</v>
      </c>
      <c r="U84" s="38"/>
      <c r="V84" s="69"/>
      <c r="W84" s="42"/>
      <c r="X84" s="42"/>
      <c r="Y84" s="42"/>
      <c r="Z84" s="42"/>
      <c r="AA84" s="42"/>
      <c r="AB84" s="42"/>
    </row>
    <row r="85" spans="1:28" ht="25.5">
      <c r="A85" s="196">
        <v>54</v>
      </c>
      <c r="B85" s="46" t="s">
        <v>94</v>
      </c>
      <c r="C85" s="38" t="s">
        <v>95</v>
      </c>
      <c r="D85" s="38">
        <f t="shared" si="6"/>
        <v>3</v>
      </c>
      <c r="E85" s="38">
        <v>1</v>
      </c>
      <c r="F85" s="38"/>
      <c r="G85" s="38">
        <v>1</v>
      </c>
      <c r="H85" s="38">
        <f t="shared" si="9"/>
        <v>2</v>
      </c>
      <c r="I85" s="38"/>
      <c r="J85" s="38"/>
      <c r="K85" s="38"/>
      <c r="L85" s="38">
        <f t="shared" si="3"/>
        <v>0</v>
      </c>
      <c r="M85" s="38"/>
      <c r="N85" s="38"/>
      <c r="O85" s="38"/>
      <c r="P85" s="38">
        <f t="shared" si="4"/>
        <v>0</v>
      </c>
      <c r="Q85" s="38"/>
      <c r="R85" s="38"/>
      <c r="S85" s="38">
        <v>1</v>
      </c>
      <c r="T85" s="38">
        <f t="shared" si="5"/>
        <v>1</v>
      </c>
      <c r="U85" s="38"/>
      <c r="V85" s="69"/>
      <c r="W85" s="42"/>
      <c r="X85" s="42"/>
      <c r="Y85" s="42"/>
      <c r="Z85" s="42"/>
      <c r="AA85" s="42"/>
      <c r="AB85" s="42"/>
    </row>
    <row r="86" spans="1:28" ht="25.5">
      <c r="A86" s="197"/>
      <c r="B86" s="46" t="s">
        <v>96</v>
      </c>
      <c r="C86" s="38" t="s">
        <v>22</v>
      </c>
      <c r="D86" s="38">
        <f t="shared" si="6"/>
        <v>3</v>
      </c>
      <c r="E86" s="38">
        <v>1</v>
      </c>
      <c r="F86" s="38">
        <v>1</v>
      </c>
      <c r="G86" s="38">
        <v>1</v>
      </c>
      <c r="H86" s="38">
        <f t="shared" si="9"/>
        <v>3</v>
      </c>
      <c r="I86" s="38"/>
      <c r="J86" s="38"/>
      <c r="K86" s="38"/>
      <c r="L86" s="38">
        <f t="shared" si="3"/>
        <v>0</v>
      </c>
      <c r="M86" s="38"/>
      <c r="N86" s="38"/>
      <c r="O86" s="38"/>
      <c r="P86" s="38">
        <f t="shared" si="4"/>
        <v>0</v>
      </c>
      <c r="Q86" s="38"/>
      <c r="R86" s="38"/>
      <c r="S86" s="38"/>
      <c r="T86" s="38">
        <f t="shared" si="5"/>
        <v>0</v>
      </c>
      <c r="U86" s="38"/>
      <c r="V86" s="69"/>
      <c r="W86" s="42"/>
      <c r="X86" s="42"/>
      <c r="Y86" s="42"/>
      <c r="Z86" s="42"/>
      <c r="AA86" s="42"/>
      <c r="AB86" s="42"/>
    </row>
    <row r="87" spans="1:28" ht="25.5">
      <c r="A87" s="27">
        <v>55</v>
      </c>
      <c r="B87" s="46" t="s">
        <v>97</v>
      </c>
      <c r="C87" s="38" t="s">
        <v>22</v>
      </c>
      <c r="D87" s="38">
        <f t="shared" si="6"/>
        <v>3</v>
      </c>
      <c r="E87" s="38"/>
      <c r="F87" s="38"/>
      <c r="G87" s="38">
        <v>1</v>
      </c>
      <c r="H87" s="38">
        <f t="shared" si="9"/>
        <v>1</v>
      </c>
      <c r="I87" s="38"/>
      <c r="J87" s="38"/>
      <c r="K87" s="38"/>
      <c r="L87" s="38">
        <f t="shared" si="3"/>
        <v>0</v>
      </c>
      <c r="M87" s="38"/>
      <c r="N87" s="38">
        <v>1</v>
      </c>
      <c r="O87" s="38"/>
      <c r="P87" s="38">
        <f t="shared" si="4"/>
        <v>1</v>
      </c>
      <c r="Q87" s="38"/>
      <c r="R87" s="38"/>
      <c r="S87" s="38">
        <v>1</v>
      </c>
      <c r="T87" s="38">
        <f t="shared" si="5"/>
        <v>1</v>
      </c>
      <c r="U87" s="38">
        <v>1</v>
      </c>
      <c r="V87" s="69">
        <f t="shared" si="23"/>
        <v>100</v>
      </c>
      <c r="W87" s="42" t="s">
        <v>243</v>
      </c>
      <c r="X87" s="42" t="s">
        <v>244</v>
      </c>
      <c r="Y87" s="42" t="s">
        <v>245</v>
      </c>
      <c r="Z87" s="42" t="s">
        <v>230</v>
      </c>
      <c r="AA87" s="42" t="s">
        <v>182</v>
      </c>
      <c r="AB87" s="42" t="s">
        <v>182</v>
      </c>
    </row>
    <row r="88" spans="1:28" ht="51">
      <c r="A88" s="27">
        <v>56</v>
      </c>
      <c r="B88" s="46" t="s">
        <v>98</v>
      </c>
      <c r="C88" s="38" t="s">
        <v>22</v>
      </c>
      <c r="D88" s="38">
        <f t="shared" si="6"/>
        <v>2</v>
      </c>
      <c r="E88" s="38"/>
      <c r="F88" s="38"/>
      <c r="G88" s="38">
        <v>1</v>
      </c>
      <c r="H88" s="38">
        <f t="shared" si="9"/>
        <v>1</v>
      </c>
      <c r="I88" s="38"/>
      <c r="J88" s="38"/>
      <c r="K88" s="38"/>
      <c r="L88" s="38">
        <f t="shared" si="3"/>
        <v>0</v>
      </c>
      <c r="M88" s="38"/>
      <c r="N88" s="38"/>
      <c r="O88" s="38">
        <v>1</v>
      </c>
      <c r="P88" s="38">
        <f t="shared" si="4"/>
        <v>1</v>
      </c>
      <c r="Q88" s="38"/>
      <c r="R88" s="38"/>
      <c r="S88" s="38"/>
      <c r="T88" s="38">
        <f t="shared" si="5"/>
        <v>0</v>
      </c>
      <c r="U88" s="38">
        <v>1</v>
      </c>
      <c r="V88" s="69">
        <f t="shared" si="23"/>
        <v>100</v>
      </c>
      <c r="W88" s="42" t="s">
        <v>385</v>
      </c>
      <c r="X88" s="42" t="s">
        <v>386</v>
      </c>
      <c r="Y88" s="42" t="s">
        <v>389</v>
      </c>
      <c r="Z88" s="42" t="s">
        <v>230</v>
      </c>
      <c r="AA88" s="42" t="s">
        <v>182</v>
      </c>
      <c r="AB88" s="42" t="s">
        <v>182</v>
      </c>
    </row>
    <row r="89" spans="1:28" ht="63.75">
      <c r="A89" s="27">
        <v>57</v>
      </c>
      <c r="B89" s="46" t="s">
        <v>99</v>
      </c>
      <c r="C89" s="38" t="s">
        <v>95</v>
      </c>
      <c r="D89" s="38">
        <f t="shared" si="6"/>
        <v>1</v>
      </c>
      <c r="E89" s="38"/>
      <c r="F89" s="38"/>
      <c r="G89" s="38"/>
      <c r="H89" s="38">
        <f t="shared" si="9"/>
        <v>0</v>
      </c>
      <c r="I89" s="38"/>
      <c r="J89" s="38"/>
      <c r="K89" s="38"/>
      <c r="L89" s="38">
        <f aca="true" t="shared" si="25" ref="L89:L132">SUM(I89:K89)</f>
        <v>0</v>
      </c>
      <c r="M89" s="38">
        <v>1</v>
      </c>
      <c r="N89" s="38"/>
      <c r="O89" s="38"/>
      <c r="P89" s="38">
        <f aca="true" t="shared" si="26" ref="P89:P132">SUM(M89:O89)</f>
        <v>1</v>
      </c>
      <c r="Q89" s="38"/>
      <c r="R89" s="38"/>
      <c r="S89" s="38"/>
      <c r="T89" s="38">
        <f aca="true" t="shared" si="27" ref="T89:T132">SUM(Q89:S89)</f>
        <v>0</v>
      </c>
      <c r="U89" s="38">
        <v>0</v>
      </c>
      <c r="V89" s="69">
        <f t="shared" si="23"/>
        <v>0</v>
      </c>
      <c r="W89" s="66"/>
      <c r="X89" s="66"/>
      <c r="Y89" s="66"/>
      <c r="Z89" s="66"/>
      <c r="AA89" s="61"/>
      <c r="AB89" s="42" t="s">
        <v>175</v>
      </c>
    </row>
    <row r="90" spans="1:28" ht="25.5">
      <c r="A90" s="27">
        <v>58</v>
      </c>
      <c r="B90" s="46" t="s">
        <v>100</v>
      </c>
      <c r="C90" s="38" t="s">
        <v>95</v>
      </c>
      <c r="D90" s="38">
        <f aca="true" t="shared" si="28" ref="D90:D132">+H90+L90+P90+T90</f>
        <v>2</v>
      </c>
      <c r="E90" s="38"/>
      <c r="F90" s="38"/>
      <c r="G90" s="38"/>
      <c r="H90" s="38">
        <f t="shared" si="9"/>
        <v>0</v>
      </c>
      <c r="I90" s="38">
        <v>1</v>
      </c>
      <c r="J90" s="38"/>
      <c r="K90" s="38"/>
      <c r="L90" s="38">
        <f t="shared" si="25"/>
        <v>1</v>
      </c>
      <c r="M90" s="38"/>
      <c r="N90" s="38"/>
      <c r="O90" s="38"/>
      <c r="P90" s="38">
        <f t="shared" si="26"/>
        <v>0</v>
      </c>
      <c r="Q90" s="38"/>
      <c r="R90" s="38">
        <v>1</v>
      </c>
      <c r="S90" s="38"/>
      <c r="T90" s="38">
        <f t="shared" si="27"/>
        <v>1</v>
      </c>
      <c r="U90" s="38"/>
      <c r="V90" s="69"/>
      <c r="W90" s="66"/>
      <c r="X90" s="66"/>
      <c r="Y90" s="66"/>
      <c r="Z90" s="66"/>
      <c r="AA90" s="66"/>
      <c r="AB90" s="42"/>
    </row>
    <row r="91" spans="1:28" ht="25.5">
      <c r="A91" s="27">
        <v>59</v>
      </c>
      <c r="B91" s="46" t="s">
        <v>101</v>
      </c>
      <c r="C91" s="38" t="s">
        <v>102</v>
      </c>
      <c r="D91" s="38">
        <f>+H91+L91+P91+T91</f>
        <v>2</v>
      </c>
      <c r="E91" s="38"/>
      <c r="F91" s="38"/>
      <c r="G91" s="38"/>
      <c r="H91" s="38">
        <f>SUM(E91:G91)</f>
        <v>0</v>
      </c>
      <c r="I91" s="38">
        <v>1</v>
      </c>
      <c r="J91" s="38"/>
      <c r="K91" s="38"/>
      <c r="L91" s="38">
        <f>SUM(I91:K91)</f>
        <v>1</v>
      </c>
      <c r="M91" s="38"/>
      <c r="N91" s="38"/>
      <c r="O91" s="38">
        <v>1</v>
      </c>
      <c r="P91" s="38">
        <f>SUM(M91:O91)</f>
        <v>1</v>
      </c>
      <c r="Q91" s="38"/>
      <c r="R91" s="38"/>
      <c r="S91" s="38"/>
      <c r="T91" s="38">
        <f>SUM(Q91:S91)</f>
        <v>0</v>
      </c>
      <c r="U91" s="38">
        <v>1</v>
      </c>
      <c r="V91" s="69">
        <f t="shared" si="23"/>
        <v>100</v>
      </c>
      <c r="W91" s="44" t="s">
        <v>387</v>
      </c>
      <c r="X91" s="44" t="s">
        <v>388</v>
      </c>
      <c r="Y91" s="44" t="s">
        <v>390</v>
      </c>
      <c r="Z91" s="42" t="s">
        <v>230</v>
      </c>
      <c r="AA91" s="42" t="s">
        <v>182</v>
      </c>
      <c r="AB91" s="42" t="s">
        <v>182</v>
      </c>
    </row>
    <row r="92" spans="1:28" ht="51">
      <c r="A92" s="27">
        <v>60</v>
      </c>
      <c r="B92" s="46" t="s">
        <v>103</v>
      </c>
      <c r="C92" s="38" t="s">
        <v>22</v>
      </c>
      <c r="D92" s="38">
        <f>+H92+L92+P92+T92</f>
        <v>8</v>
      </c>
      <c r="E92" s="38"/>
      <c r="F92" s="38">
        <v>2</v>
      </c>
      <c r="G92" s="38">
        <v>1</v>
      </c>
      <c r="H92" s="38">
        <f>SUM(E92:G92)</f>
        <v>3</v>
      </c>
      <c r="I92" s="38">
        <v>1</v>
      </c>
      <c r="J92" s="38"/>
      <c r="K92" s="38"/>
      <c r="L92" s="38">
        <f>SUM(I92:K92)</f>
        <v>1</v>
      </c>
      <c r="M92" s="38">
        <v>1</v>
      </c>
      <c r="N92" s="38">
        <v>1</v>
      </c>
      <c r="O92" s="38">
        <v>1</v>
      </c>
      <c r="P92" s="38">
        <f>SUM(M92:O92)</f>
        <v>3</v>
      </c>
      <c r="Q92" s="38">
        <v>1</v>
      </c>
      <c r="R92" s="38"/>
      <c r="S92" s="38"/>
      <c r="T92" s="38">
        <f>SUM(Q92:S92)</f>
        <v>1</v>
      </c>
      <c r="U92" s="38">
        <v>3</v>
      </c>
      <c r="V92" s="69">
        <f t="shared" si="23"/>
        <v>100</v>
      </c>
      <c r="W92" s="39" t="s">
        <v>241</v>
      </c>
      <c r="X92" s="98" t="s">
        <v>242</v>
      </c>
      <c r="Y92" s="89" t="s">
        <v>240</v>
      </c>
      <c r="Z92" s="97" t="s">
        <v>230</v>
      </c>
      <c r="AA92" s="97" t="s">
        <v>163</v>
      </c>
      <c r="AB92" s="97" t="s">
        <v>163</v>
      </c>
    </row>
    <row r="93" spans="1:28" ht="51">
      <c r="A93" s="27">
        <v>61</v>
      </c>
      <c r="B93" s="54" t="s">
        <v>104</v>
      </c>
      <c r="C93" s="38" t="s">
        <v>43</v>
      </c>
      <c r="D93" s="38">
        <f t="shared" si="28"/>
        <v>1</v>
      </c>
      <c r="E93" s="38"/>
      <c r="F93" s="45"/>
      <c r="G93" s="38"/>
      <c r="H93" s="38">
        <f aca="true" t="shared" si="29" ref="H93:H132">SUM(E93:G93)</f>
        <v>0</v>
      </c>
      <c r="I93" s="38"/>
      <c r="J93" s="38">
        <v>1</v>
      </c>
      <c r="K93" s="38"/>
      <c r="L93" s="38">
        <f t="shared" si="25"/>
        <v>1</v>
      </c>
      <c r="M93" s="38"/>
      <c r="N93" s="38"/>
      <c r="O93" s="38"/>
      <c r="P93" s="38">
        <f t="shared" si="26"/>
        <v>0</v>
      </c>
      <c r="Q93" s="38"/>
      <c r="R93" s="38"/>
      <c r="S93" s="38"/>
      <c r="T93" s="38">
        <f t="shared" si="27"/>
        <v>0</v>
      </c>
      <c r="U93" s="38"/>
      <c r="V93" s="69"/>
      <c r="W93" s="42"/>
      <c r="X93" s="42"/>
      <c r="Y93" s="42"/>
      <c r="Z93" s="42"/>
      <c r="AA93" s="42"/>
      <c r="AB93" s="44" t="s">
        <v>176</v>
      </c>
    </row>
    <row r="94" spans="1:28" ht="63.75">
      <c r="A94" s="27">
        <v>62</v>
      </c>
      <c r="B94" s="46" t="s">
        <v>105</v>
      </c>
      <c r="C94" s="38" t="s">
        <v>43</v>
      </c>
      <c r="D94" s="38">
        <f t="shared" si="28"/>
        <v>11</v>
      </c>
      <c r="E94" s="38">
        <v>2</v>
      </c>
      <c r="F94" s="38"/>
      <c r="G94" s="38"/>
      <c r="H94" s="38">
        <f t="shared" si="29"/>
        <v>2</v>
      </c>
      <c r="I94" s="38">
        <v>2</v>
      </c>
      <c r="J94" s="38">
        <v>1</v>
      </c>
      <c r="K94" s="38"/>
      <c r="L94" s="38">
        <f t="shared" si="25"/>
        <v>3</v>
      </c>
      <c r="M94" s="38">
        <v>3</v>
      </c>
      <c r="N94" s="38">
        <v>1</v>
      </c>
      <c r="O94" s="38"/>
      <c r="P94" s="38">
        <f t="shared" si="26"/>
        <v>4</v>
      </c>
      <c r="Q94" s="38">
        <v>2</v>
      </c>
      <c r="R94" s="38"/>
      <c r="S94" s="38"/>
      <c r="T94" s="38">
        <f t="shared" si="27"/>
        <v>2</v>
      </c>
      <c r="U94" s="38">
        <v>3</v>
      </c>
      <c r="V94" s="69">
        <f t="shared" si="23"/>
        <v>75</v>
      </c>
      <c r="W94" s="66" t="s">
        <v>185</v>
      </c>
      <c r="X94" s="66" t="s">
        <v>186</v>
      </c>
      <c r="Y94" s="66" t="s">
        <v>165</v>
      </c>
      <c r="Z94" s="66" t="s">
        <v>170</v>
      </c>
      <c r="AA94" s="44" t="s">
        <v>182</v>
      </c>
      <c r="AB94" s="42" t="s">
        <v>187</v>
      </c>
    </row>
    <row r="95" spans="1:28" ht="38.25">
      <c r="A95" s="27">
        <v>63</v>
      </c>
      <c r="B95" s="46" t="s">
        <v>166</v>
      </c>
      <c r="C95" s="38" t="s">
        <v>43</v>
      </c>
      <c r="D95" s="38">
        <f t="shared" si="28"/>
        <v>2</v>
      </c>
      <c r="E95" s="38"/>
      <c r="F95" s="38"/>
      <c r="G95" s="38"/>
      <c r="H95" s="38">
        <f t="shared" si="29"/>
        <v>0</v>
      </c>
      <c r="I95" s="38">
        <v>1</v>
      </c>
      <c r="J95" s="38"/>
      <c r="K95" s="38"/>
      <c r="L95" s="38">
        <f t="shared" si="25"/>
        <v>1</v>
      </c>
      <c r="M95" s="38"/>
      <c r="N95" s="38">
        <v>1</v>
      </c>
      <c r="O95" s="38"/>
      <c r="P95" s="38">
        <f t="shared" si="26"/>
        <v>1</v>
      </c>
      <c r="Q95" s="38"/>
      <c r="R95" s="38"/>
      <c r="S95" s="38"/>
      <c r="T95" s="38">
        <f t="shared" si="27"/>
        <v>0</v>
      </c>
      <c r="U95" s="38">
        <v>0</v>
      </c>
      <c r="V95" s="69">
        <f t="shared" si="23"/>
        <v>0</v>
      </c>
      <c r="W95" s="44"/>
      <c r="X95" s="44"/>
      <c r="Y95" s="44"/>
      <c r="Z95" s="44"/>
      <c r="AA95" s="42"/>
      <c r="AB95" s="44" t="s">
        <v>169</v>
      </c>
    </row>
    <row r="96" spans="1:28" ht="36">
      <c r="A96" s="27">
        <v>64</v>
      </c>
      <c r="B96" s="46" t="s">
        <v>106</v>
      </c>
      <c r="C96" s="38" t="s">
        <v>18</v>
      </c>
      <c r="D96" s="38">
        <f t="shared" si="28"/>
        <v>4</v>
      </c>
      <c r="E96" s="38"/>
      <c r="F96" s="38"/>
      <c r="G96" s="38">
        <v>1</v>
      </c>
      <c r="H96" s="38">
        <f t="shared" si="29"/>
        <v>1</v>
      </c>
      <c r="I96" s="38"/>
      <c r="J96" s="38"/>
      <c r="K96" s="38">
        <v>1</v>
      </c>
      <c r="L96" s="38">
        <f t="shared" si="25"/>
        <v>1</v>
      </c>
      <c r="M96" s="38"/>
      <c r="N96" s="38"/>
      <c r="O96" s="38">
        <v>1</v>
      </c>
      <c r="P96" s="38">
        <f t="shared" si="26"/>
        <v>1</v>
      </c>
      <c r="Q96" s="38"/>
      <c r="R96" s="38"/>
      <c r="S96" s="38">
        <v>1</v>
      </c>
      <c r="T96" s="38">
        <f t="shared" si="27"/>
        <v>1</v>
      </c>
      <c r="U96" s="38">
        <v>1</v>
      </c>
      <c r="V96" s="69">
        <f t="shared" si="23"/>
        <v>100</v>
      </c>
      <c r="W96" s="66" t="s">
        <v>184</v>
      </c>
      <c r="X96" s="67" t="s">
        <v>178</v>
      </c>
      <c r="Y96" s="66" t="s">
        <v>180</v>
      </c>
      <c r="Z96" s="66" t="s">
        <v>170</v>
      </c>
      <c r="AA96" s="66" t="s">
        <v>182</v>
      </c>
      <c r="AB96" s="42" t="s">
        <v>163</v>
      </c>
    </row>
    <row r="97" spans="1:28" ht="51">
      <c r="A97" s="27">
        <v>65</v>
      </c>
      <c r="B97" s="46" t="s">
        <v>107</v>
      </c>
      <c r="C97" s="38" t="s">
        <v>22</v>
      </c>
      <c r="D97" s="38">
        <f t="shared" si="28"/>
        <v>4</v>
      </c>
      <c r="E97" s="38"/>
      <c r="F97" s="38"/>
      <c r="G97" s="38">
        <v>1</v>
      </c>
      <c r="H97" s="38">
        <f t="shared" si="29"/>
        <v>1</v>
      </c>
      <c r="I97" s="38"/>
      <c r="J97" s="38"/>
      <c r="K97" s="38">
        <v>1</v>
      </c>
      <c r="L97" s="38">
        <f t="shared" si="25"/>
        <v>1</v>
      </c>
      <c r="M97" s="38"/>
      <c r="N97" s="38"/>
      <c r="O97" s="38">
        <v>1</v>
      </c>
      <c r="P97" s="38">
        <f t="shared" si="26"/>
        <v>1</v>
      </c>
      <c r="Q97" s="38"/>
      <c r="R97" s="38"/>
      <c r="S97" s="38">
        <v>1</v>
      </c>
      <c r="T97" s="38">
        <f t="shared" si="27"/>
        <v>1</v>
      </c>
      <c r="U97" s="38">
        <v>1</v>
      </c>
      <c r="V97" s="69">
        <f t="shared" si="23"/>
        <v>100</v>
      </c>
      <c r="W97" s="42" t="s">
        <v>167</v>
      </c>
      <c r="X97" s="42" t="s">
        <v>179</v>
      </c>
      <c r="Y97" s="44" t="s">
        <v>168</v>
      </c>
      <c r="Z97" s="44" t="s">
        <v>170</v>
      </c>
      <c r="AA97" s="42" t="s">
        <v>163</v>
      </c>
      <c r="AB97" s="42" t="s">
        <v>163</v>
      </c>
    </row>
    <row r="98" spans="1:28" s="4" customFormat="1" ht="12.75">
      <c r="A98" s="32"/>
      <c r="B98" s="53" t="s">
        <v>108</v>
      </c>
      <c r="C98" s="68"/>
      <c r="D98" s="68">
        <f t="shared" si="28"/>
        <v>129</v>
      </c>
      <c r="E98" s="68">
        <f aca="true" t="shared" si="30" ref="E98:K98">SUM(E99:E130)</f>
        <v>8</v>
      </c>
      <c r="F98" s="68">
        <f t="shared" si="30"/>
        <v>13</v>
      </c>
      <c r="G98" s="68">
        <f t="shared" si="30"/>
        <v>10</v>
      </c>
      <c r="H98" s="68">
        <f t="shared" si="30"/>
        <v>29</v>
      </c>
      <c r="I98" s="68">
        <f t="shared" si="30"/>
        <v>12</v>
      </c>
      <c r="J98" s="68">
        <f t="shared" si="30"/>
        <v>11</v>
      </c>
      <c r="K98" s="68">
        <f t="shared" si="30"/>
        <v>16</v>
      </c>
      <c r="L98" s="68">
        <f>SUM(L99:L130)</f>
        <v>36</v>
      </c>
      <c r="M98" s="68">
        <f aca="true" t="shared" si="31" ref="M98:U98">SUM(M99:M130)</f>
        <v>3</v>
      </c>
      <c r="N98" s="68">
        <f t="shared" si="31"/>
        <v>11</v>
      </c>
      <c r="O98" s="68">
        <f t="shared" si="31"/>
        <v>13</v>
      </c>
      <c r="P98" s="68">
        <f t="shared" si="31"/>
        <v>27</v>
      </c>
      <c r="Q98" s="68">
        <f t="shared" si="31"/>
        <v>13</v>
      </c>
      <c r="R98" s="68">
        <f t="shared" si="31"/>
        <v>10</v>
      </c>
      <c r="S98" s="68">
        <f t="shared" si="31"/>
        <v>14</v>
      </c>
      <c r="T98" s="68">
        <f t="shared" si="31"/>
        <v>37</v>
      </c>
      <c r="U98" s="68">
        <f t="shared" si="31"/>
        <v>26</v>
      </c>
      <c r="V98" s="69">
        <f t="shared" si="23"/>
        <v>96.29629629629629</v>
      </c>
      <c r="W98" s="55"/>
      <c r="X98" s="55"/>
      <c r="Y98" s="55"/>
      <c r="Z98" s="55"/>
      <c r="AA98" s="55"/>
      <c r="AB98" s="55"/>
    </row>
    <row r="99" spans="1:28" ht="48" customHeight="1">
      <c r="A99" s="27">
        <v>66</v>
      </c>
      <c r="B99" s="46" t="s">
        <v>109</v>
      </c>
      <c r="C99" s="38" t="s">
        <v>43</v>
      </c>
      <c r="D99" s="38">
        <f t="shared" si="28"/>
        <v>4</v>
      </c>
      <c r="E99" s="38"/>
      <c r="F99" s="38"/>
      <c r="G99" s="38"/>
      <c r="H99" s="38">
        <f t="shared" si="29"/>
        <v>0</v>
      </c>
      <c r="I99" s="38">
        <v>1</v>
      </c>
      <c r="J99" s="38"/>
      <c r="K99" s="38">
        <v>1</v>
      </c>
      <c r="L99" s="38">
        <f t="shared" si="25"/>
        <v>2</v>
      </c>
      <c r="M99" s="38"/>
      <c r="N99" s="38"/>
      <c r="O99" s="38"/>
      <c r="P99" s="38">
        <f t="shared" si="26"/>
        <v>0</v>
      </c>
      <c r="Q99" s="38"/>
      <c r="R99" s="38">
        <v>1</v>
      </c>
      <c r="S99" s="38">
        <v>1</v>
      </c>
      <c r="T99" s="38">
        <f t="shared" si="27"/>
        <v>2</v>
      </c>
      <c r="U99" s="87"/>
      <c r="V99" s="69"/>
      <c r="W99" s="42"/>
      <c r="X99" s="59"/>
      <c r="Y99" s="44"/>
      <c r="Z99" s="63"/>
      <c r="AA99" s="42"/>
      <c r="AB99" s="42"/>
    </row>
    <row r="100" spans="1:28" ht="25.5">
      <c r="A100" s="27">
        <v>67</v>
      </c>
      <c r="B100" s="46" t="s">
        <v>110</v>
      </c>
      <c r="C100" s="38" t="s">
        <v>18</v>
      </c>
      <c r="D100" s="38">
        <f t="shared" si="28"/>
        <v>1</v>
      </c>
      <c r="E100" s="38"/>
      <c r="F100" s="38"/>
      <c r="G100" s="38"/>
      <c r="H100" s="38">
        <f t="shared" si="29"/>
        <v>0</v>
      </c>
      <c r="I100" s="38"/>
      <c r="J100" s="38"/>
      <c r="K100" s="38"/>
      <c r="L100" s="38">
        <f t="shared" si="25"/>
        <v>0</v>
      </c>
      <c r="M100" s="38"/>
      <c r="N100" s="38"/>
      <c r="O100" s="38"/>
      <c r="P100" s="38">
        <f t="shared" si="26"/>
        <v>0</v>
      </c>
      <c r="Q100" s="38"/>
      <c r="R100" s="38">
        <v>1</v>
      </c>
      <c r="S100" s="38"/>
      <c r="T100" s="38">
        <f t="shared" si="27"/>
        <v>1</v>
      </c>
      <c r="U100" s="87"/>
      <c r="V100" s="69"/>
      <c r="W100" s="59"/>
      <c r="X100" s="59"/>
      <c r="Y100" s="59"/>
      <c r="Z100" s="59"/>
      <c r="AA100" s="42"/>
      <c r="AB100" s="42"/>
    </row>
    <row r="101" spans="1:28" ht="25.5">
      <c r="A101" s="27">
        <v>68</v>
      </c>
      <c r="B101" s="46" t="s">
        <v>111</v>
      </c>
      <c r="C101" s="38" t="s">
        <v>18</v>
      </c>
      <c r="D101" s="38">
        <f t="shared" si="28"/>
        <v>1</v>
      </c>
      <c r="E101" s="38"/>
      <c r="F101" s="38"/>
      <c r="G101" s="38"/>
      <c r="H101" s="38">
        <f t="shared" si="29"/>
        <v>0</v>
      </c>
      <c r="I101" s="38"/>
      <c r="J101" s="38"/>
      <c r="K101" s="38"/>
      <c r="L101" s="38">
        <f t="shared" si="25"/>
        <v>0</v>
      </c>
      <c r="M101" s="38"/>
      <c r="N101" s="38"/>
      <c r="O101" s="38"/>
      <c r="P101" s="38">
        <f t="shared" si="26"/>
        <v>0</v>
      </c>
      <c r="Q101" s="38"/>
      <c r="R101" s="38">
        <v>1</v>
      </c>
      <c r="S101" s="38"/>
      <c r="T101" s="38">
        <f t="shared" si="27"/>
        <v>1</v>
      </c>
      <c r="U101" s="87"/>
      <c r="V101" s="69"/>
      <c r="W101" s="59"/>
      <c r="X101" s="59"/>
      <c r="Y101" s="59"/>
      <c r="Z101" s="59"/>
      <c r="AA101" s="42"/>
      <c r="AB101" s="42"/>
    </row>
    <row r="102" spans="1:28" ht="89.25">
      <c r="A102" s="196">
        <v>69</v>
      </c>
      <c r="B102" s="46" t="s">
        <v>112</v>
      </c>
      <c r="C102" s="38" t="s">
        <v>51</v>
      </c>
      <c r="D102" s="38">
        <f t="shared" si="28"/>
        <v>8</v>
      </c>
      <c r="E102" s="38">
        <v>1</v>
      </c>
      <c r="F102" s="38">
        <v>2</v>
      </c>
      <c r="G102" s="38">
        <v>1</v>
      </c>
      <c r="H102" s="38">
        <f t="shared" si="29"/>
        <v>4</v>
      </c>
      <c r="I102" s="38"/>
      <c r="J102" s="38"/>
      <c r="K102" s="38"/>
      <c r="L102" s="38">
        <f t="shared" si="25"/>
        <v>0</v>
      </c>
      <c r="M102" s="38"/>
      <c r="N102" s="38">
        <v>1</v>
      </c>
      <c r="O102" s="38">
        <v>2</v>
      </c>
      <c r="P102" s="38">
        <f t="shared" si="26"/>
        <v>3</v>
      </c>
      <c r="Q102" s="38">
        <v>1</v>
      </c>
      <c r="R102" s="38"/>
      <c r="S102" s="38"/>
      <c r="T102" s="38">
        <f t="shared" si="27"/>
        <v>1</v>
      </c>
      <c r="U102" s="87">
        <v>3</v>
      </c>
      <c r="V102" s="69">
        <f t="shared" si="23"/>
        <v>100</v>
      </c>
      <c r="W102" s="84" t="s">
        <v>304</v>
      </c>
      <c r="X102" s="112" t="s">
        <v>305</v>
      </c>
      <c r="Y102" s="84" t="s">
        <v>306</v>
      </c>
      <c r="Z102" s="84" t="s">
        <v>307</v>
      </c>
      <c r="AA102" s="81"/>
      <c r="AB102" s="84" t="s">
        <v>307</v>
      </c>
    </row>
    <row r="103" spans="1:28" ht="25.5">
      <c r="A103" s="197"/>
      <c r="B103" s="46" t="s">
        <v>113</v>
      </c>
      <c r="C103" s="38" t="s">
        <v>114</v>
      </c>
      <c r="D103" s="38">
        <f t="shared" si="28"/>
        <v>7</v>
      </c>
      <c r="E103" s="73"/>
      <c r="F103" s="73">
        <v>1</v>
      </c>
      <c r="G103" s="73"/>
      <c r="H103" s="38">
        <f t="shared" si="29"/>
        <v>1</v>
      </c>
      <c r="I103" s="73">
        <v>1</v>
      </c>
      <c r="J103" s="73">
        <v>1</v>
      </c>
      <c r="K103" s="73">
        <v>1</v>
      </c>
      <c r="L103" s="38">
        <f t="shared" si="25"/>
        <v>3</v>
      </c>
      <c r="M103" s="73"/>
      <c r="N103" s="73"/>
      <c r="O103" s="73">
        <v>1</v>
      </c>
      <c r="P103" s="38">
        <f t="shared" si="26"/>
        <v>1</v>
      </c>
      <c r="Q103" s="73">
        <v>1</v>
      </c>
      <c r="R103" s="73"/>
      <c r="S103" s="73">
        <v>1</v>
      </c>
      <c r="T103" s="38">
        <f t="shared" si="27"/>
        <v>2</v>
      </c>
      <c r="U103" s="38">
        <v>1</v>
      </c>
      <c r="V103" s="69">
        <f t="shared" si="23"/>
        <v>100</v>
      </c>
      <c r="W103" s="113" t="s">
        <v>308</v>
      </c>
      <c r="X103" s="113" t="s">
        <v>309</v>
      </c>
      <c r="Y103" s="113" t="s">
        <v>310</v>
      </c>
      <c r="Z103" s="113" t="s">
        <v>311</v>
      </c>
      <c r="AA103" s="85"/>
      <c r="AB103" s="81"/>
    </row>
    <row r="104" spans="1:28" ht="25.5">
      <c r="A104" s="27">
        <v>70</v>
      </c>
      <c r="B104" s="46" t="s">
        <v>115</v>
      </c>
      <c r="C104" s="38" t="s">
        <v>114</v>
      </c>
      <c r="D104" s="38">
        <f t="shared" si="28"/>
        <v>2</v>
      </c>
      <c r="E104" s="38"/>
      <c r="F104" s="38"/>
      <c r="G104" s="38"/>
      <c r="H104" s="38">
        <f t="shared" si="29"/>
        <v>0</v>
      </c>
      <c r="I104" s="38"/>
      <c r="J104" s="38">
        <v>1</v>
      </c>
      <c r="K104" s="38">
        <v>1</v>
      </c>
      <c r="L104" s="38">
        <f t="shared" si="25"/>
        <v>2</v>
      </c>
      <c r="M104" s="38"/>
      <c r="N104" s="38"/>
      <c r="O104" s="38"/>
      <c r="P104" s="38">
        <f t="shared" si="26"/>
        <v>0</v>
      </c>
      <c r="Q104" s="38"/>
      <c r="R104" s="38"/>
      <c r="S104" s="38"/>
      <c r="T104" s="38">
        <f t="shared" si="27"/>
        <v>0</v>
      </c>
      <c r="U104" s="87"/>
      <c r="V104" s="69"/>
      <c r="W104" s="40"/>
      <c r="X104" s="81"/>
      <c r="Y104" s="81"/>
      <c r="Z104" s="81"/>
      <c r="AA104" s="40"/>
      <c r="AB104" s="40"/>
    </row>
    <row r="105" spans="1:28" ht="63.75">
      <c r="A105" s="27">
        <v>71</v>
      </c>
      <c r="B105" s="46" t="s">
        <v>116</v>
      </c>
      <c r="C105" s="38" t="s">
        <v>114</v>
      </c>
      <c r="D105" s="38">
        <f t="shared" si="28"/>
        <v>4</v>
      </c>
      <c r="E105" s="38"/>
      <c r="F105" s="38"/>
      <c r="G105" s="38"/>
      <c r="H105" s="38">
        <f t="shared" si="29"/>
        <v>0</v>
      </c>
      <c r="I105" s="38"/>
      <c r="J105" s="38">
        <v>3</v>
      </c>
      <c r="K105" s="38"/>
      <c r="L105" s="38">
        <f t="shared" si="25"/>
        <v>3</v>
      </c>
      <c r="M105" s="38">
        <v>1</v>
      </c>
      <c r="N105" s="38"/>
      <c r="O105" s="38"/>
      <c r="P105" s="38">
        <f t="shared" si="26"/>
        <v>1</v>
      </c>
      <c r="Q105" s="38"/>
      <c r="R105" s="38"/>
      <c r="S105" s="38"/>
      <c r="T105" s="38">
        <f t="shared" si="27"/>
        <v>0</v>
      </c>
      <c r="U105" s="87">
        <v>1</v>
      </c>
      <c r="V105" s="69">
        <f t="shared" si="23"/>
        <v>100</v>
      </c>
      <c r="W105" s="113" t="s">
        <v>312</v>
      </c>
      <c r="X105" s="113" t="s">
        <v>313</v>
      </c>
      <c r="Y105" s="113" t="s">
        <v>314</v>
      </c>
      <c r="Z105" s="113" t="s">
        <v>170</v>
      </c>
      <c r="AA105" s="114"/>
      <c r="AB105" s="114"/>
    </row>
    <row r="106" spans="1:28" ht="12.75">
      <c r="A106" s="27">
        <v>72</v>
      </c>
      <c r="B106" s="46" t="s">
        <v>117</v>
      </c>
      <c r="C106" s="38" t="s">
        <v>118</v>
      </c>
      <c r="D106" s="38">
        <f t="shared" si="28"/>
        <v>5</v>
      </c>
      <c r="E106" s="72"/>
      <c r="F106" s="38">
        <v>1</v>
      </c>
      <c r="G106" s="38"/>
      <c r="H106" s="38">
        <f t="shared" si="29"/>
        <v>1</v>
      </c>
      <c r="I106" s="38">
        <v>1</v>
      </c>
      <c r="J106" s="38"/>
      <c r="K106" s="38">
        <v>1</v>
      </c>
      <c r="L106" s="38">
        <f t="shared" si="25"/>
        <v>2</v>
      </c>
      <c r="M106" s="38"/>
      <c r="N106" s="38"/>
      <c r="O106" s="38"/>
      <c r="P106" s="38">
        <f t="shared" si="26"/>
        <v>0</v>
      </c>
      <c r="Q106" s="38">
        <v>1</v>
      </c>
      <c r="R106" s="38"/>
      <c r="S106" s="38">
        <v>1</v>
      </c>
      <c r="T106" s="38">
        <f t="shared" si="27"/>
        <v>2</v>
      </c>
      <c r="U106" s="87"/>
      <c r="V106" s="69"/>
      <c r="W106" s="40"/>
      <c r="X106" s="81"/>
      <c r="Y106" s="81"/>
      <c r="Z106" s="81"/>
      <c r="AA106" s="40"/>
      <c r="AB106" s="40"/>
    </row>
    <row r="107" spans="1:28" ht="25.5">
      <c r="A107" s="27">
        <v>73</v>
      </c>
      <c r="B107" s="46" t="s">
        <v>119</v>
      </c>
      <c r="C107" s="38" t="s">
        <v>118</v>
      </c>
      <c r="D107" s="38">
        <f t="shared" si="28"/>
        <v>2</v>
      </c>
      <c r="E107" s="38"/>
      <c r="F107" s="38"/>
      <c r="G107" s="38"/>
      <c r="H107" s="38">
        <f t="shared" si="29"/>
        <v>0</v>
      </c>
      <c r="I107" s="38"/>
      <c r="J107" s="38"/>
      <c r="K107" s="38">
        <v>1</v>
      </c>
      <c r="L107" s="38">
        <f t="shared" si="25"/>
        <v>1</v>
      </c>
      <c r="M107" s="38"/>
      <c r="N107" s="38"/>
      <c r="O107" s="38"/>
      <c r="P107" s="38">
        <f t="shared" si="26"/>
        <v>0</v>
      </c>
      <c r="Q107" s="38"/>
      <c r="R107" s="38">
        <v>1</v>
      </c>
      <c r="S107" s="38"/>
      <c r="T107" s="38">
        <f t="shared" si="27"/>
        <v>1</v>
      </c>
      <c r="U107" s="87"/>
      <c r="V107" s="69"/>
      <c r="W107" s="40"/>
      <c r="X107" s="81"/>
      <c r="Y107" s="81"/>
      <c r="Z107" s="81"/>
      <c r="AA107" s="81"/>
      <c r="AB107" s="40"/>
    </row>
    <row r="108" spans="1:28" ht="132">
      <c r="A108" s="27">
        <v>74</v>
      </c>
      <c r="B108" s="46" t="s">
        <v>120</v>
      </c>
      <c r="C108" s="38" t="s">
        <v>51</v>
      </c>
      <c r="D108" s="38">
        <f>+H108+L108+P108+T108</f>
        <v>6</v>
      </c>
      <c r="E108" s="38">
        <v>1</v>
      </c>
      <c r="F108" s="38"/>
      <c r="G108" s="38">
        <v>1</v>
      </c>
      <c r="H108" s="38">
        <f>SUM(E108:G108)</f>
        <v>2</v>
      </c>
      <c r="I108" s="38"/>
      <c r="J108" s="38"/>
      <c r="K108" s="38">
        <v>1</v>
      </c>
      <c r="L108" s="38">
        <f>SUM(I108:K108)</f>
        <v>1</v>
      </c>
      <c r="M108" s="38"/>
      <c r="N108" s="38">
        <v>1</v>
      </c>
      <c r="O108" s="38">
        <v>1</v>
      </c>
      <c r="P108" s="38">
        <f>SUM(M108:O108)</f>
        <v>2</v>
      </c>
      <c r="Q108" s="38"/>
      <c r="R108" s="38"/>
      <c r="S108" s="38">
        <v>1</v>
      </c>
      <c r="T108" s="38">
        <f>SUM(Q108:S108)</f>
        <v>1</v>
      </c>
      <c r="U108" s="87">
        <v>2</v>
      </c>
      <c r="V108" s="69">
        <f t="shared" si="23"/>
        <v>100</v>
      </c>
      <c r="W108" s="115" t="s">
        <v>315</v>
      </c>
      <c r="X108" s="115" t="s">
        <v>316</v>
      </c>
      <c r="Y108" s="116" t="s">
        <v>317</v>
      </c>
      <c r="Z108" s="81"/>
      <c r="AA108" s="81"/>
      <c r="AB108" s="81"/>
    </row>
    <row r="109" spans="1:28" ht="89.25">
      <c r="A109" s="27">
        <v>75</v>
      </c>
      <c r="B109" s="46" t="s">
        <v>121</v>
      </c>
      <c r="C109" s="38" t="s">
        <v>22</v>
      </c>
      <c r="D109" s="38">
        <f>+H109+L109+P109+T109</f>
        <v>2</v>
      </c>
      <c r="E109" s="38"/>
      <c r="F109" s="38"/>
      <c r="G109" s="45"/>
      <c r="H109" s="38">
        <f>SUM(E109:G109)</f>
        <v>0</v>
      </c>
      <c r="I109" s="38"/>
      <c r="J109" s="38"/>
      <c r="K109" s="38"/>
      <c r="L109" s="38">
        <f>SUM(I109:K109)</f>
        <v>0</v>
      </c>
      <c r="M109" s="38"/>
      <c r="N109" s="38"/>
      <c r="O109" s="38">
        <v>1</v>
      </c>
      <c r="P109" s="38">
        <f>SUM(M109:O109)</f>
        <v>1</v>
      </c>
      <c r="Q109" s="38">
        <v>1</v>
      </c>
      <c r="R109" s="38"/>
      <c r="S109" s="38"/>
      <c r="T109" s="38">
        <f>SUM(Q109:S109)</f>
        <v>1</v>
      </c>
      <c r="U109" s="38">
        <v>1</v>
      </c>
      <c r="V109" s="69">
        <f t="shared" si="23"/>
        <v>100</v>
      </c>
      <c r="W109" s="117" t="s">
        <v>318</v>
      </c>
      <c r="X109" s="117" t="s">
        <v>319</v>
      </c>
      <c r="Y109" s="117" t="s">
        <v>320</v>
      </c>
      <c r="Z109" s="118" t="s">
        <v>230</v>
      </c>
      <c r="AA109" s="119"/>
      <c r="AB109" s="119"/>
    </row>
    <row r="110" spans="1:28" ht="38.25">
      <c r="A110" s="27">
        <v>76</v>
      </c>
      <c r="B110" s="46" t="s">
        <v>122</v>
      </c>
      <c r="C110" s="38" t="s">
        <v>118</v>
      </c>
      <c r="D110" s="38">
        <f t="shared" si="28"/>
        <v>2</v>
      </c>
      <c r="E110" s="38"/>
      <c r="F110" s="38"/>
      <c r="G110" s="38"/>
      <c r="H110" s="38">
        <f t="shared" si="29"/>
        <v>0</v>
      </c>
      <c r="I110" s="38"/>
      <c r="J110" s="38"/>
      <c r="K110" s="38">
        <v>1</v>
      </c>
      <c r="L110" s="38">
        <f t="shared" si="25"/>
        <v>1</v>
      </c>
      <c r="M110" s="38">
        <v>1</v>
      </c>
      <c r="N110" s="38"/>
      <c r="O110" s="38"/>
      <c r="P110" s="38">
        <f t="shared" si="26"/>
        <v>1</v>
      </c>
      <c r="Q110" s="38"/>
      <c r="R110" s="38"/>
      <c r="S110" s="38"/>
      <c r="T110" s="38">
        <f t="shared" si="27"/>
        <v>0</v>
      </c>
      <c r="U110" s="38">
        <v>0</v>
      </c>
      <c r="V110" s="69">
        <f t="shared" si="23"/>
        <v>0</v>
      </c>
      <c r="W110" s="117" t="s">
        <v>321</v>
      </c>
      <c r="X110" s="117" t="s">
        <v>322</v>
      </c>
      <c r="Y110" s="120"/>
      <c r="Z110" s="121" t="s">
        <v>323</v>
      </c>
      <c r="AA110" s="117" t="s">
        <v>321</v>
      </c>
      <c r="AB110" s="121" t="s">
        <v>323</v>
      </c>
    </row>
    <row r="111" spans="1:28" ht="25.5">
      <c r="A111" s="27">
        <v>77</v>
      </c>
      <c r="B111" s="46" t="s">
        <v>123</v>
      </c>
      <c r="C111" s="38" t="s">
        <v>118</v>
      </c>
      <c r="D111" s="38">
        <f t="shared" si="28"/>
        <v>2</v>
      </c>
      <c r="E111" s="73"/>
      <c r="F111" s="73"/>
      <c r="G111" s="74"/>
      <c r="H111" s="38">
        <f t="shared" si="29"/>
        <v>0</v>
      </c>
      <c r="I111" s="73"/>
      <c r="J111" s="73">
        <v>1</v>
      </c>
      <c r="K111" s="73"/>
      <c r="L111" s="38">
        <f t="shared" si="25"/>
        <v>1</v>
      </c>
      <c r="M111" s="73"/>
      <c r="N111" s="73"/>
      <c r="O111" s="73"/>
      <c r="P111" s="38">
        <f t="shared" si="26"/>
        <v>0</v>
      </c>
      <c r="Q111" s="73">
        <v>1</v>
      </c>
      <c r="R111" s="73"/>
      <c r="S111" s="73"/>
      <c r="T111" s="38">
        <f t="shared" si="27"/>
        <v>1</v>
      </c>
      <c r="U111" s="38"/>
      <c r="V111" s="69"/>
      <c r="W111" s="117"/>
      <c r="X111" s="117"/>
      <c r="Y111" s="117"/>
      <c r="Z111" s="118"/>
      <c r="AA111" s="120"/>
      <c r="AB111" s="117"/>
    </row>
    <row r="112" spans="1:28" ht="76.5">
      <c r="A112" s="27">
        <v>78</v>
      </c>
      <c r="B112" s="46" t="s">
        <v>124</v>
      </c>
      <c r="C112" s="38" t="s">
        <v>22</v>
      </c>
      <c r="D112" s="38">
        <f t="shared" si="28"/>
        <v>2</v>
      </c>
      <c r="E112" s="73"/>
      <c r="F112" s="73"/>
      <c r="G112" s="74">
        <v>1</v>
      </c>
      <c r="H112" s="38">
        <f t="shared" si="29"/>
        <v>1</v>
      </c>
      <c r="I112" s="73"/>
      <c r="J112" s="73"/>
      <c r="K112" s="73"/>
      <c r="L112" s="38">
        <f t="shared" si="25"/>
        <v>0</v>
      </c>
      <c r="M112" s="73"/>
      <c r="N112" s="73"/>
      <c r="O112" s="73">
        <v>1</v>
      </c>
      <c r="P112" s="38">
        <f t="shared" si="26"/>
        <v>1</v>
      </c>
      <c r="Q112" s="73"/>
      <c r="R112" s="73"/>
      <c r="S112" s="73"/>
      <c r="T112" s="38">
        <f t="shared" si="27"/>
        <v>0</v>
      </c>
      <c r="U112" s="87">
        <v>0</v>
      </c>
      <c r="V112" s="69">
        <f t="shared" si="23"/>
        <v>0</v>
      </c>
      <c r="W112" s="81"/>
      <c r="X112" s="81"/>
      <c r="Y112" s="81"/>
      <c r="Z112" s="81"/>
      <c r="AA112" s="40" t="s">
        <v>324</v>
      </c>
      <c r="AB112" s="40" t="s">
        <v>325</v>
      </c>
    </row>
    <row r="113" spans="1:28" s="58" customFormat="1" ht="63.75">
      <c r="A113" s="27">
        <v>79</v>
      </c>
      <c r="B113" s="46" t="s">
        <v>125</v>
      </c>
      <c r="C113" s="75" t="s">
        <v>51</v>
      </c>
      <c r="D113" s="75">
        <f>+H113+L113+P113+T113</f>
        <v>14</v>
      </c>
      <c r="E113" s="76">
        <v>1</v>
      </c>
      <c r="F113" s="76">
        <v>1</v>
      </c>
      <c r="G113" s="77">
        <v>1</v>
      </c>
      <c r="H113" s="99">
        <f>SUM(E113:G113)</f>
        <v>3</v>
      </c>
      <c r="I113" s="76">
        <v>2</v>
      </c>
      <c r="J113" s="76">
        <v>1</v>
      </c>
      <c r="K113" s="76">
        <v>1</v>
      </c>
      <c r="L113" s="75">
        <f>SUM(I113:K113)</f>
        <v>4</v>
      </c>
      <c r="M113" s="76"/>
      <c r="N113" s="76">
        <v>2</v>
      </c>
      <c r="O113" s="76">
        <v>1</v>
      </c>
      <c r="P113" s="96">
        <f t="shared" si="26"/>
        <v>3</v>
      </c>
      <c r="Q113" s="76">
        <v>2</v>
      </c>
      <c r="R113" s="76">
        <v>1</v>
      </c>
      <c r="S113" s="76">
        <v>1</v>
      </c>
      <c r="T113" s="38">
        <f t="shared" si="27"/>
        <v>4</v>
      </c>
      <c r="U113" s="38">
        <v>3</v>
      </c>
      <c r="V113" s="69"/>
      <c r="W113" s="40" t="s">
        <v>326</v>
      </c>
      <c r="X113" s="40" t="s">
        <v>327</v>
      </c>
      <c r="Y113" s="40" t="s">
        <v>328</v>
      </c>
      <c r="Z113" s="81"/>
      <c r="AA113" s="84" t="s">
        <v>329</v>
      </c>
      <c r="AB113" s="84" t="s">
        <v>330</v>
      </c>
    </row>
    <row r="114" spans="1:28" s="58" customFormat="1" ht="38.25">
      <c r="A114" s="27">
        <v>80</v>
      </c>
      <c r="B114" s="54" t="s">
        <v>126</v>
      </c>
      <c r="C114" s="38" t="s">
        <v>75</v>
      </c>
      <c r="D114" s="38">
        <f t="shared" si="28"/>
        <v>12</v>
      </c>
      <c r="E114" s="78"/>
      <c r="F114" s="78">
        <v>2</v>
      </c>
      <c r="G114" s="78">
        <v>2</v>
      </c>
      <c r="H114" s="78">
        <f t="shared" si="29"/>
        <v>4</v>
      </c>
      <c r="I114" s="78">
        <v>2</v>
      </c>
      <c r="J114" s="78"/>
      <c r="K114" s="78"/>
      <c r="L114" s="38">
        <f t="shared" si="25"/>
        <v>2</v>
      </c>
      <c r="M114" s="78"/>
      <c r="N114" s="78"/>
      <c r="O114" s="78">
        <v>2</v>
      </c>
      <c r="P114" s="96">
        <f t="shared" si="26"/>
        <v>2</v>
      </c>
      <c r="Q114" s="78">
        <v>2</v>
      </c>
      <c r="R114" s="78">
        <v>2</v>
      </c>
      <c r="S114" s="78"/>
      <c r="T114" s="78">
        <f t="shared" si="27"/>
        <v>4</v>
      </c>
      <c r="U114" s="87">
        <v>2</v>
      </c>
      <c r="V114" s="69">
        <f t="shared" si="23"/>
        <v>100</v>
      </c>
      <c r="W114" s="40" t="s">
        <v>331</v>
      </c>
      <c r="X114" s="81" t="s">
        <v>332</v>
      </c>
      <c r="Y114" s="84" t="s">
        <v>333</v>
      </c>
      <c r="Z114" s="81"/>
      <c r="AA114" s="81"/>
      <c r="AB114" s="40"/>
    </row>
    <row r="115" spans="1:28" ht="102">
      <c r="A115" s="27">
        <v>81</v>
      </c>
      <c r="B115" s="46" t="s">
        <v>127</v>
      </c>
      <c r="C115" s="38" t="s">
        <v>18</v>
      </c>
      <c r="D115" s="38">
        <f t="shared" si="28"/>
        <v>2</v>
      </c>
      <c r="E115" s="79"/>
      <c r="F115" s="79"/>
      <c r="G115" s="79"/>
      <c r="H115" s="38">
        <f t="shared" si="29"/>
        <v>0</v>
      </c>
      <c r="I115" s="79"/>
      <c r="J115" s="79"/>
      <c r="K115" s="79">
        <v>1</v>
      </c>
      <c r="L115" s="38">
        <f t="shared" si="25"/>
        <v>1</v>
      </c>
      <c r="M115" s="73"/>
      <c r="N115" s="79"/>
      <c r="O115" s="79"/>
      <c r="P115" s="38">
        <f t="shared" si="26"/>
        <v>0</v>
      </c>
      <c r="Q115" s="79"/>
      <c r="R115" s="79"/>
      <c r="S115" s="73">
        <v>1</v>
      </c>
      <c r="T115" s="38">
        <f t="shared" si="27"/>
        <v>1</v>
      </c>
      <c r="U115" s="87">
        <v>1</v>
      </c>
      <c r="V115" s="69"/>
      <c r="W115" s="114" t="s">
        <v>334</v>
      </c>
      <c r="X115" s="113" t="s">
        <v>335</v>
      </c>
      <c r="Y115" s="113" t="s">
        <v>336</v>
      </c>
      <c r="Z115" s="81"/>
      <c r="AA115" s="113"/>
      <c r="AB115" s="81"/>
    </row>
    <row r="116" spans="1:28" s="58" customFormat="1" ht="63.75">
      <c r="A116" s="27">
        <v>82</v>
      </c>
      <c r="B116" s="46" t="s">
        <v>128</v>
      </c>
      <c r="C116" s="38" t="s">
        <v>51</v>
      </c>
      <c r="D116" s="38">
        <f t="shared" si="28"/>
        <v>14</v>
      </c>
      <c r="E116" s="73">
        <v>2</v>
      </c>
      <c r="F116" s="73"/>
      <c r="G116" s="73"/>
      <c r="H116" s="38">
        <f t="shared" si="29"/>
        <v>2</v>
      </c>
      <c r="I116" s="73">
        <v>2</v>
      </c>
      <c r="J116" s="73">
        <v>1</v>
      </c>
      <c r="K116" s="73">
        <v>2</v>
      </c>
      <c r="L116" s="38">
        <f t="shared" si="25"/>
        <v>5</v>
      </c>
      <c r="M116" s="73"/>
      <c r="N116" s="73">
        <v>2</v>
      </c>
      <c r="O116" s="73"/>
      <c r="P116" s="38">
        <f t="shared" si="26"/>
        <v>2</v>
      </c>
      <c r="Q116" s="73">
        <v>2</v>
      </c>
      <c r="R116" s="73"/>
      <c r="S116" s="73">
        <v>3</v>
      </c>
      <c r="T116" s="38">
        <f t="shared" si="27"/>
        <v>5</v>
      </c>
      <c r="U116" s="87">
        <v>2</v>
      </c>
      <c r="V116" s="69">
        <f t="shared" si="23"/>
        <v>100</v>
      </c>
      <c r="W116" s="113" t="s">
        <v>337</v>
      </c>
      <c r="X116" s="85" t="s">
        <v>338</v>
      </c>
      <c r="Y116" s="113" t="s">
        <v>339</v>
      </c>
      <c r="Z116" s="114"/>
      <c r="AA116" s="113"/>
      <c r="AB116" s="113"/>
    </row>
    <row r="117" spans="1:28" ht="51">
      <c r="A117" s="27">
        <v>83</v>
      </c>
      <c r="B117" s="46" t="s">
        <v>129</v>
      </c>
      <c r="C117" s="38" t="s">
        <v>16</v>
      </c>
      <c r="D117" s="38">
        <f t="shared" si="28"/>
        <v>8</v>
      </c>
      <c r="E117" s="73">
        <v>1</v>
      </c>
      <c r="F117" s="73">
        <v>1</v>
      </c>
      <c r="G117" s="73">
        <v>1</v>
      </c>
      <c r="H117" s="38">
        <f t="shared" si="29"/>
        <v>3</v>
      </c>
      <c r="I117" s="73"/>
      <c r="J117" s="73"/>
      <c r="K117" s="73">
        <v>1</v>
      </c>
      <c r="L117" s="38">
        <f t="shared" si="25"/>
        <v>1</v>
      </c>
      <c r="M117" s="73"/>
      <c r="N117" s="73"/>
      <c r="O117" s="73">
        <v>1</v>
      </c>
      <c r="P117" s="38">
        <f t="shared" si="26"/>
        <v>1</v>
      </c>
      <c r="Q117" s="73">
        <v>1</v>
      </c>
      <c r="R117" s="73"/>
      <c r="S117" s="73">
        <v>2</v>
      </c>
      <c r="T117" s="38">
        <f t="shared" si="27"/>
        <v>3</v>
      </c>
      <c r="U117" s="38">
        <v>1</v>
      </c>
      <c r="V117" s="69">
        <f t="shared" si="23"/>
        <v>100</v>
      </c>
      <c r="W117" s="40" t="s">
        <v>340</v>
      </c>
      <c r="X117" s="40" t="s">
        <v>341</v>
      </c>
      <c r="Y117" s="40" t="s">
        <v>342</v>
      </c>
      <c r="Z117" s="81" t="s">
        <v>230</v>
      </c>
      <c r="AA117" s="84" t="s">
        <v>230</v>
      </c>
      <c r="AB117" s="84" t="s">
        <v>230</v>
      </c>
    </row>
    <row r="118" spans="1:28" ht="63.75">
      <c r="A118" s="27">
        <v>84</v>
      </c>
      <c r="B118" s="46" t="s">
        <v>130</v>
      </c>
      <c r="C118" s="38" t="s">
        <v>22</v>
      </c>
      <c r="D118" s="38">
        <f t="shared" si="28"/>
        <v>5</v>
      </c>
      <c r="E118" s="73"/>
      <c r="F118" s="73">
        <v>1</v>
      </c>
      <c r="G118" s="73"/>
      <c r="H118" s="38">
        <f t="shared" si="29"/>
        <v>1</v>
      </c>
      <c r="I118" s="73">
        <v>1</v>
      </c>
      <c r="J118" s="73"/>
      <c r="K118" s="73">
        <v>1</v>
      </c>
      <c r="L118" s="38">
        <f t="shared" si="25"/>
        <v>2</v>
      </c>
      <c r="M118" s="73"/>
      <c r="N118" s="73">
        <v>1</v>
      </c>
      <c r="O118" s="73"/>
      <c r="P118" s="38">
        <f t="shared" si="26"/>
        <v>1</v>
      </c>
      <c r="Q118" s="73">
        <v>1</v>
      </c>
      <c r="R118" s="73"/>
      <c r="S118" s="73"/>
      <c r="T118" s="38">
        <f t="shared" si="27"/>
        <v>1</v>
      </c>
      <c r="U118" s="87">
        <v>1</v>
      </c>
      <c r="V118" s="69">
        <f t="shared" si="23"/>
        <v>100</v>
      </c>
      <c r="W118" s="40" t="s">
        <v>343</v>
      </c>
      <c r="X118" s="84" t="s">
        <v>344</v>
      </c>
      <c r="Y118" s="81"/>
      <c r="Z118" s="84" t="s">
        <v>345</v>
      </c>
      <c r="AA118" s="81"/>
      <c r="AB118" s="81"/>
    </row>
    <row r="119" spans="1:28" ht="19.5" customHeight="1">
      <c r="A119" s="27">
        <v>85</v>
      </c>
      <c r="B119" s="46" t="s">
        <v>131</v>
      </c>
      <c r="C119" s="38" t="s">
        <v>16</v>
      </c>
      <c r="D119" s="38">
        <f t="shared" si="28"/>
        <v>2</v>
      </c>
      <c r="E119" s="38"/>
      <c r="F119" s="38"/>
      <c r="G119" s="45"/>
      <c r="H119" s="38">
        <f t="shared" si="29"/>
        <v>0</v>
      </c>
      <c r="I119" s="38"/>
      <c r="J119" s="38"/>
      <c r="K119" s="38">
        <v>1</v>
      </c>
      <c r="L119" s="38">
        <f t="shared" si="25"/>
        <v>1</v>
      </c>
      <c r="M119" s="38"/>
      <c r="N119" s="38"/>
      <c r="O119" s="38"/>
      <c r="P119" s="38">
        <f t="shared" si="26"/>
        <v>0</v>
      </c>
      <c r="Q119" s="38"/>
      <c r="R119" s="38">
        <v>1</v>
      </c>
      <c r="S119" s="38"/>
      <c r="T119" s="38">
        <f t="shared" si="27"/>
        <v>1</v>
      </c>
      <c r="U119" s="87"/>
      <c r="V119" s="69"/>
      <c r="W119" s="40"/>
      <c r="Y119" s="81"/>
      <c r="Z119" s="81"/>
      <c r="AA119" s="81"/>
      <c r="AB119" s="81"/>
    </row>
    <row r="120" spans="1:28" ht="76.5">
      <c r="A120" s="41">
        <v>86</v>
      </c>
      <c r="B120" s="101" t="s">
        <v>132</v>
      </c>
      <c r="C120" s="100" t="s">
        <v>133</v>
      </c>
      <c r="D120" s="100">
        <v>6</v>
      </c>
      <c r="E120" s="38"/>
      <c r="F120" s="38">
        <v>2</v>
      </c>
      <c r="G120" s="38"/>
      <c r="H120" s="60"/>
      <c r="I120" s="38">
        <v>1</v>
      </c>
      <c r="J120" s="38">
        <v>1</v>
      </c>
      <c r="K120" s="38">
        <v>1</v>
      </c>
      <c r="L120" s="100"/>
      <c r="M120" s="38"/>
      <c r="N120" s="38"/>
      <c r="O120" s="38"/>
      <c r="P120" s="38">
        <f t="shared" si="26"/>
        <v>0</v>
      </c>
      <c r="Q120" s="38"/>
      <c r="R120" s="38">
        <v>1</v>
      </c>
      <c r="S120" s="72"/>
      <c r="T120" s="38">
        <f t="shared" si="27"/>
        <v>1</v>
      </c>
      <c r="U120" s="99">
        <v>2</v>
      </c>
      <c r="V120" s="69"/>
      <c r="W120" s="84" t="s">
        <v>346</v>
      </c>
      <c r="X120" s="84" t="s">
        <v>347</v>
      </c>
      <c r="Y120" s="84" t="s">
        <v>348</v>
      </c>
      <c r="Z120" s="84"/>
      <c r="AA120" s="84"/>
      <c r="AB120" s="84" t="s">
        <v>349</v>
      </c>
    </row>
    <row r="121" spans="1:28" ht="51">
      <c r="A121" s="27">
        <v>87</v>
      </c>
      <c r="B121" s="46" t="s">
        <v>134</v>
      </c>
      <c r="C121" s="38" t="s">
        <v>43</v>
      </c>
      <c r="D121" s="38">
        <f t="shared" si="28"/>
        <v>2</v>
      </c>
      <c r="E121" s="38">
        <v>1</v>
      </c>
      <c r="F121" s="38"/>
      <c r="G121" s="38"/>
      <c r="H121" s="38">
        <f t="shared" si="29"/>
        <v>1</v>
      </c>
      <c r="I121" s="38"/>
      <c r="J121" s="38"/>
      <c r="K121" s="38"/>
      <c r="L121" s="38">
        <f t="shared" si="25"/>
        <v>0</v>
      </c>
      <c r="M121" s="38"/>
      <c r="N121" s="38">
        <v>1</v>
      </c>
      <c r="O121" s="38"/>
      <c r="P121" s="38">
        <f t="shared" si="26"/>
        <v>1</v>
      </c>
      <c r="Q121" s="38"/>
      <c r="R121" s="38"/>
      <c r="S121" s="72"/>
      <c r="T121" s="38">
        <f t="shared" si="27"/>
        <v>0</v>
      </c>
      <c r="U121" s="87">
        <v>1</v>
      </c>
      <c r="V121" s="69">
        <f t="shared" si="23"/>
        <v>100</v>
      </c>
      <c r="W121" s="122" t="s">
        <v>350</v>
      </c>
      <c r="X121" s="85" t="s">
        <v>351</v>
      </c>
      <c r="Y121" s="122" t="s">
        <v>352</v>
      </c>
      <c r="Z121" s="81"/>
      <c r="AA121" s="81"/>
      <c r="AB121" s="81"/>
    </row>
    <row r="122" spans="1:28" ht="12.75">
      <c r="A122" s="27">
        <v>88</v>
      </c>
      <c r="B122" s="46" t="s">
        <v>135</v>
      </c>
      <c r="C122" s="38" t="s">
        <v>22</v>
      </c>
      <c r="D122" s="38">
        <f t="shared" si="28"/>
        <v>1</v>
      </c>
      <c r="E122" s="38"/>
      <c r="F122" s="38"/>
      <c r="G122" s="38"/>
      <c r="H122" s="38">
        <f t="shared" si="29"/>
        <v>0</v>
      </c>
      <c r="I122" s="38"/>
      <c r="J122" s="38">
        <v>1</v>
      </c>
      <c r="K122" s="38"/>
      <c r="L122" s="38">
        <f t="shared" si="25"/>
        <v>1</v>
      </c>
      <c r="M122" s="38"/>
      <c r="N122" s="38"/>
      <c r="O122" s="38"/>
      <c r="P122" s="38">
        <f t="shared" si="26"/>
        <v>0</v>
      </c>
      <c r="Q122" s="38"/>
      <c r="R122" s="38"/>
      <c r="S122" s="38"/>
      <c r="T122" s="38">
        <f t="shared" si="27"/>
        <v>0</v>
      </c>
      <c r="U122" s="87"/>
      <c r="V122" s="69"/>
      <c r="W122" s="40"/>
      <c r="X122" s="40"/>
      <c r="Y122" s="40"/>
      <c r="Z122" s="81"/>
      <c r="AA122" s="81"/>
      <c r="AB122" s="40"/>
    </row>
    <row r="123" spans="1:28" s="6" customFormat="1" ht="76.5">
      <c r="A123" s="27">
        <v>89</v>
      </c>
      <c r="B123" s="46" t="s">
        <v>136</v>
      </c>
      <c r="C123" s="38" t="s">
        <v>75</v>
      </c>
      <c r="D123" s="38">
        <f>+H123+L123+P123+T123</f>
        <v>4</v>
      </c>
      <c r="E123" s="38">
        <v>1</v>
      </c>
      <c r="F123" s="38"/>
      <c r="G123" s="38"/>
      <c r="H123" s="38">
        <f>SUM(E123:G123)</f>
        <v>1</v>
      </c>
      <c r="I123" s="38"/>
      <c r="J123" s="38">
        <v>1</v>
      </c>
      <c r="K123" s="38"/>
      <c r="L123" s="38">
        <f>SUM(I123:K123)</f>
        <v>1</v>
      </c>
      <c r="M123" s="38"/>
      <c r="N123" s="38">
        <v>1</v>
      </c>
      <c r="O123" s="38"/>
      <c r="P123" s="38">
        <f>SUM(M123:O123)</f>
        <v>1</v>
      </c>
      <c r="Q123" s="38"/>
      <c r="R123" s="38">
        <v>1</v>
      </c>
      <c r="S123" s="38"/>
      <c r="T123" s="38">
        <f>SUM(Q123:S123)</f>
        <v>1</v>
      </c>
      <c r="U123" s="87">
        <v>1</v>
      </c>
      <c r="V123" s="69">
        <f t="shared" si="23"/>
        <v>100</v>
      </c>
      <c r="W123" s="45" t="s">
        <v>353</v>
      </c>
      <c r="X123" s="45" t="s">
        <v>354</v>
      </c>
      <c r="Y123" s="123" t="s">
        <v>355</v>
      </c>
      <c r="Z123" s="94"/>
      <c r="AA123" s="94"/>
      <c r="AB123" s="94"/>
    </row>
    <row r="124" spans="1:28" ht="25.5">
      <c r="A124" s="27">
        <v>90</v>
      </c>
      <c r="B124" s="46" t="s">
        <v>137</v>
      </c>
      <c r="C124" s="38" t="s">
        <v>43</v>
      </c>
      <c r="D124" s="38">
        <f t="shared" si="28"/>
        <v>1</v>
      </c>
      <c r="E124" s="38"/>
      <c r="F124" s="38"/>
      <c r="G124" s="38"/>
      <c r="H124" s="38">
        <f t="shared" si="29"/>
        <v>0</v>
      </c>
      <c r="I124" s="38"/>
      <c r="J124" s="38"/>
      <c r="K124" s="38"/>
      <c r="L124" s="38">
        <f t="shared" si="25"/>
        <v>0</v>
      </c>
      <c r="M124" s="38"/>
      <c r="N124" s="38"/>
      <c r="O124" s="38"/>
      <c r="P124" s="38">
        <f t="shared" si="26"/>
        <v>0</v>
      </c>
      <c r="Q124" s="38"/>
      <c r="R124" s="38"/>
      <c r="S124" s="38">
        <v>1</v>
      </c>
      <c r="T124" s="38">
        <f t="shared" si="27"/>
        <v>1</v>
      </c>
      <c r="U124" s="87"/>
      <c r="V124" s="69"/>
      <c r="W124" s="81"/>
      <c r="X124" s="81"/>
      <c r="Y124" s="81"/>
      <c r="Z124" s="81"/>
      <c r="AA124" s="81"/>
      <c r="AB124" s="81"/>
    </row>
    <row r="125" spans="1:28" ht="63.75">
      <c r="A125" s="27">
        <v>91</v>
      </c>
      <c r="B125" s="46" t="s">
        <v>138</v>
      </c>
      <c r="C125" s="38" t="s">
        <v>118</v>
      </c>
      <c r="D125" s="38">
        <f t="shared" si="28"/>
        <v>2</v>
      </c>
      <c r="E125" s="38"/>
      <c r="F125" s="38">
        <v>1</v>
      </c>
      <c r="G125" s="38"/>
      <c r="H125" s="38">
        <f t="shared" si="29"/>
        <v>1</v>
      </c>
      <c r="I125" s="38"/>
      <c r="J125" s="38"/>
      <c r="K125" s="38"/>
      <c r="L125" s="38">
        <f t="shared" si="25"/>
        <v>0</v>
      </c>
      <c r="M125" s="38"/>
      <c r="N125" s="38">
        <v>1</v>
      </c>
      <c r="O125" s="38"/>
      <c r="P125" s="38">
        <f t="shared" si="26"/>
        <v>1</v>
      </c>
      <c r="Q125" s="38"/>
      <c r="R125" s="38"/>
      <c r="S125" s="38"/>
      <c r="T125" s="38">
        <f t="shared" si="27"/>
        <v>0</v>
      </c>
      <c r="U125" s="87">
        <v>1</v>
      </c>
      <c r="V125" s="69">
        <f t="shared" si="23"/>
        <v>100</v>
      </c>
      <c r="W125" s="40" t="s">
        <v>356</v>
      </c>
      <c r="X125" s="81" t="s">
        <v>357</v>
      </c>
      <c r="Y125" s="123" t="s">
        <v>355</v>
      </c>
      <c r="Z125" s="81"/>
      <c r="AA125" s="81"/>
      <c r="AB125" s="40"/>
    </row>
    <row r="126" spans="1:28" ht="89.25">
      <c r="A126" s="27">
        <v>92</v>
      </c>
      <c r="B126" s="46" t="s">
        <v>139</v>
      </c>
      <c r="C126" s="38" t="s">
        <v>22</v>
      </c>
      <c r="D126" s="38">
        <f>+H126+L126+P126+T126</f>
        <v>4</v>
      </c>
      <c r="E126" s="38"/>
      <c r="F126" s="38"/>
      <c r="G126" s="38">
        <v>1</v>
      </c>
      <c r="H126" s="38">
        <f>SUM(E126:G126)</f>
        <v>1</v>
      </c>
      <c r="I126" s="38"/>
      <c r="J126" s="38"/>
      <c r="K126" s="38">
        <v>1</v>
      </c>
      <c r="L126" s="38">
        <f>SUM(I126:K126)</f>
        <v>1</v>
      </c>
      <c r="M126" s="38"/>
      <c r="N126" s="38"/>
      <c r="O126" s="38">
        <v>1</v>
      </c>
      <c r="P126" s="38">
        <f>SUM(M126:O126)</f>
        <v>1</v>
      </c>
      <c r="Q126" s="38"/>
      <c r="R126" s="38"/>
      <c r="S126" s="38">
        <v>1</v>
      </c>
      <c r="T126" s="38">
        <f>SUM(Q126:S126)</f>
        <v>1</v>
      </c>
      <c r="U126" s="87">
        <v>1</v>
      </c>
      <c r="V126" s="69">
        <f t="shared" si="23"/>
        <v>100</v>
      </c>
      <c r="W126" s="40" t="s">
        <v>358</v>
      </c>
      <c r="X126" s="84" t="s">
        <v>359</v>
      </c>
      <c r="Y126" s="84" t="s">
        <v>360</v>
      </c>
      <c r="Z126" s="81"/>
      <c r="AA126" s="81"/>
      <c r="AB126" s="81"/>
    </row>
    <row r="127" spans="1:28" ht="38.25">
      <c r="A127" s="27">
        <v>93</v>
      </c>
      <c r="B127" s="46" t="s">
        <v>140</v>
      </c>
      <c r="C127" s="38" t="s">
        <v>18</v>
      </c>
      <c r="D127" s="38">
        <f t="shared" si="28"/>
        <v>3</v>
      </c>
      <c r="E127" s="38"/>
      <c r="F127" s="38"/>
      <c r="G127" s="38">
        <v>1</v>
      </c>
      <c r="H127" s="38">
        <f t="shared" si="29"/>
        <v>1</v>
      </c>
      <c r="I127" s="38">
        <v>1</v>
      </c>
      <c r="J127" s="38"/>
      <c r="K127" s="38"/>
      <c r="L127" s="38">
        <f t="shared" si="25"/>
        <v>1</v>
      </c>
      <c r="M127" s="38"/>
      <c r="N127" s="38"/>
      <c r="O127" s="38">
        <v>1</v>
      </c>
      <c r="P127" s="38">
        <f t="shared" si="26"/>
        <v>1</v>
      </c>
      <c r="Q127" s="38"/>
      <c r="R127" s="38"/>
      <c r="S127" s="38"/>
      <c r="T127" s="38">
        <f t="shared" si="27"/>
        <v>0</v>
      </c>
      <c r="U127" s="87">
        <v>1</v>
      </c>
      <c r="V127" s="69">
        <f t="shared" si="23"/>
        <v>100</v>
      </c>
      <c r="W127" s="40" t="s">
        <v>361</v>
      </c>
      <c r="X127" s="81" t="s">
        <v>362</v>
      </c>
      <c r="Y127" s="84" t="s">
        <v>363</v>
      </c>
      <c r="Z127" s="81"/>
      <c r="AA127" s="81"/>
      <c r="AB127" s="81"/>
    </row>
    <row r="128" spans="1:28" ht="38.25">
      <c r="A128" s="27">
        <v>94</v>
      </c>
      <c r="B128" s="46" t="s">
        <v>141</v>
      </c>
      <c r="C128" s="38" t="s">
        <v>43</v>
      </c>
      <c r="D128" s="38">
        <f t="shared" si="28"/>
        <v>1</v>
      </c>
      <c r="E128" s="38"/>
      <c r="F128" s="38"/>
      <c r="G128" s="38"/>
      <c r="H128" s="38">
        <f t="shared" si="29"/>
        <v>0</v>
      </c>
      <c r="I128" s="38"/>
      <c r="J128" s="38"/>
      <c r="K128" s="38"/>
      <c r="L128" s="38">
        <f t="shared" si="25"/>
        <v>0</v>
      </c>
      <c r="M128" s="38">
        <v>1</v>
      </c>
      <c r="N128" s="38"/>
      <c r="O128" s="38"/>
      <c r="P128" s="38">
        <f t="shared" si="26"/>
        <v>1</v>
      </c>
      <c r="Q128" s="38"/>
      <c r="R128" s="38"/>
      <c r="S128" s="38"/>
      <c r="T128" s="38">
        <f t="shared" si="27"/>
        <v>0</v>
      </c>
      <c r="U128" s="87">
        <v>1</v>
      </c>
      <c r="V128" s="69">
        <f t="shared" si="23"/>
        <v>100</v>
      </c>
      <c r="W128" s="81" t="s">
        <v>364</v>
      </c>
      <c r="X128" s="81" t="s">
        <v>365</v>
      </c>
      <c r="Y128" s="84" t="s">
        <v>366</v>
      </c>
      <c r="Z128" s="81"/>
      <c r="AA128" s="81"/>
      <c r="AB128" s="81"/>
    </row>
    <row r="129" spans="1:28" ht="89.25">
      <c r="A129" s="27">
        <v>95</v>
      </c>
      <c r="B129" s="46" t="s">
        <v>142</v>
      </c>
      <c r="C129" s="38" t="s">
        <v>51</v>
      </c>
      <c r="D129" s="38">
        <f t="shared" si="28"/>
        <v>4</v>
      </c>
      <c r="E129" s="38"/>
      <c r="F129" s="38">
        <v>1</v>
      </c>
      <c r="G129" s="38">
        <v>1</v>
      </c>
      <c r="H129" s="38">
        <f t="shared" si="29"/>
        <v>2</v>
      </c>
      <c r="I129" s="38"/>
      <c r="J129" s="38"/>
      <c r="K129" s="38"/>
      <c r="L129" s="38">
        <f t="shared" si="25"/>
        <v>0</v>
      </c>
      <c r="M129" s="38"/>
      <c r="N129" s="38">
        <v>1</v>
      </c>
      <c r="O129" s="38">
        <v>1</v>
      </c>
      <c r="P129" s="38">
        <f t="shared" si="26"/>
        <v>2</v>
      </c>
      <c r="Q129" s="38"/>
      <c r="R129" s="38"/>
      <c r="S129" s="72"/>
      <c r="T129" s="38">
        <f t="shared" si="27"/>
        <v>0</v>
      </c>
      <c r="U129" s="87">
        <v>0</v>
      </c>
      <c r="V129" s="69">
        <f t="shared" si="23"/>
        <v>0</v>
      </c>
      <c r="W129" s="81"/>
      <c r="X129" s="81"/>
      <c r="Y129" s="81"/>
      <c r="Z129" s="84" t="s">
        <v>367</v>
      </c>
      <c r="AA129" s="84" t="s">
        <v>368</v>
      </c>
      <c r="AB129" s="84" t="s">
        <v>369</v>
      </c>
    </row>
    <row r="130" spans="1:28" ht="12.75">
      <c r="A130" s="27">
        <v>96</v>
      </c>
      <c r="B130" s="46" t="s">
        <v>177</v>
      </c>
      <c r="C130" s="38" t="s">
        <v>143</v>
      </c>
      <c r="D130" s="38">
        <f t="shared" si="28"/>
        <v>1</v>
      </c>
      <c r="E130" s="38"/>
      <c r="F130" s="38"/>
      <c r="G130" s="38"/>
      <c r="H130" s="38">
        <f t="shared" si="29"/>
        <v>0</v>
      </c>
      <c r="I130" s="38"/>
      <c r="J130" s="38"/>
      <c r="K130" s="38"/>
      <c r="L130" s="38">
        <f t="shared" si="25"/>
        <v>0</v>
      </c>
      <c r="M130" s="38"/>
      <c r="N130" s="38"/>
      <c r="O130" s="38"/>
      <c r="P130" s="38">
        <f t="shared" si="26"/>
        <v>0</v>
      </c>
      <c r="Q130" s="38"/>
      <c r="R130" s="38"/>
      <c r="S130" s="38">
        <v>1</v>
      </c>
      <c r="T130" s="38">
        <f t="shared" si="27"/>
        <v>1</v>
      </c>
      <c r="U130" s="87"/>
      <c r="V130" s="69"/>
      <c r="W130" s="113"/>
      <c r="X130" s="85"/>
      <c r="Y130" s="113"/>
      <c r="Z130" s="81"/>
      <c r="AA130" s="81"/>
      <c r="AB130" s="81"/>
    </row>
    <row r="131" spans="1:28" s="4" customFormat="1" ht="12.75">
      <c r="A131" s="32"/>
      <c r="B131" s="53" t="s">
        <v>149</v>
      </c>
      <c r="C131" s="68"/>
      <c r="D131" s="68">
        <f t="shared" si="28"/>
        <v>4</v>
      </c>
      <c r="E131" s="68">
        <f>+E132</f>
        <v>0</v>
      </c>
      <c r="F131" s="68">
        <f>+F132</f>
        <v>0</v>
      </c>
      <c r="G131" s="68">
        <f>+G132</f>
        <v>1</v>
      </c>
      <c r="H131" s="68">
        <f>SUM(H132)</f>
        <v>1</v>
      </c>
      <c r="I131" s="68">
        <f>+I132</f>
        <v>0</v>
      </c>
      <c r="J131" s="68">
        <f>+J132</f>
        <v>0</v>
      </c>
      <c r="K131" s="68">
        <f>+K132</f>
        <v>1</v>
      </c>
      <c r="L131" s="68">
        <f t="shared" si="25"/>
        <v>1</v>
      </c>
      <c r="M131" s="68">
        <f>+M132</f>
        <v>0</v>
      </c>
      <c r="N131" s="68">
        <f>+N132</f>
        <v>0</v>
      </c>
      <c r="O131" s="68">
        <f>+O132</f>
        <v>1</v>
      </c>
      <c r="P131" s="68">
        <f t="shared" si="26"/>
        <v>1</v>
      </c>
      <c r="Q131" s="68">
        <f>+Q132</f>
        <v>0</v>
      </c>
      <c r="R131" s="68">
        <f>+R132</f>
        <v>0</v>
      </c>
      <c r="S131" s="68">
        <f>+S132</f>
        <v>1</v>
      </c>
      <c r="T131" s="68">
        <f t="shared" si="27"/>
        <v>1</v>
      </c>
      <c r="U131" s="68">
        <f>SUM(U132)</f>
        <v>1</v>
      </c>
      <c r="V131" s="69">
        <f t="shared" si="23"/>
        <v>100</v>
      </c>
      <c r="W131" s="55"/>
      <c r="X131" s="55"/>
      <c r="Y131" s="55"/>
      <c r="Z131" s="55"/>
      <c r="AA131" s="55"/>
      <c r="AB131" s="55"/>
    </row>
    <row r="132" spans="1:28" ht="25.5">
      <c r="A132" s="27">
        <v>97</v>
      </c>
      <c r="B132" s="46" t="s">
        <v>144</v>
      </c>
      <c r="C132" s="38" t="s">
        <v>22</v>
      </c>
      <c r="D132" s="38">
        <f t="shared" si="28"/>
        <v>4</v>
      </c>
      <c r="E132" s="38"/>
      <c r="F132" s="38"/>
      <c r="G132" s="38">
        <v>1</v>
      </c>
      <c r="H132" s="38">
        <f t="shared" si="29"/>
        <v>1</v>
      </c>
      <c r="I132" s="38"/>
      <c r="J132" s="38"/>
      <c r="K132" s="38">
        <v>1</v>
      </c>
      <c r="L132" s="38">
        <f t="shared" si="25"/>
        <v>1</v>
      </c>
      <c r="M132" s="38"/>
      <c r="N132" s="38"/>
      <c r="O132" s="38">
        <v>1</v>
      </c>
      <c r="P132" s="38">
        <f t="shared" si="26"/>
        <v>1</v>
      </c>
      <c r="Q132" s="38"/>
      <c r="R132" s="38"/>
      <c r="S132" s="72">
        <v>1</v>
      </c>
      <c r="T132" s="38">
        <f t="shared" si="27"/>
        <v>1</v>
      </c>
      <c r="U132" s="38">
        <v>1</v>
      </c>
      <c r="V132" s="69">
        <f t="shared" si="23"/>
        <v>100</v>
      </c>
      <c r="W132" s="67" t="s">
        <v>172</v>
      </c>
      <c r="X132" s="67" t="s">
        <v>171</v>
      </c>
      <c r="Y132" s="67" t="s">
        <v>181</v>
      </c>
      <c r="Z132" s="63" t="s">
        <v>170</v>
      </c>
      <c r="AA132" s="59" t="s">
        <v>163</v>
      </c>
      <c r="AB132" s="59" t="s">
        <v>163</v>
      </c>
    </row>
    <row r="133" spans="1:28" s="4" customFormat="1" ht="19.5" customHeight="1">
      <c r="A133" s="7"/>
      <c r="B133" s="55" t="s">
        <v>145</v>
      </c>
      <c r="C133" s="55"/>
      <c r="D133" s="68">
        <f>+H133+L133+P133+T133</f>
        <v>651</v>
      </c>
      <c r="E133" s="68" t="e">
        <f aca="true" t="shared" si="32" ref="E133:U133">+E131+E98+E83+E66+E69+E59+E43+E30+E12+E9+E7</f>
        <v>#REF!</v>
      </c>
      <c r="F133" s="68" t="e">
        <f t="shared" si="32"/>
        <v>#REF!</v>
      </c>
      <c r="G133" s="68" t="e">
        <f t="shared" si="32"/>
        <v>#REF!</v>
      </c>
      <c r="H133" s="68">
        <f t="shared" si="32"/>
        <v>186</v>
      </c>
      <c r="I133" s="68">
        <f t="shared" si="32"/>
        <v>71</v>
      </c>
      <c r="J133" s="68">
        <f t="shared" si="32"/>
        <v>56</v>
      </c>
      <c r="K133" s="68">
        <f t="shared" si="32"/>
        <v>60</v>
      </c>
      <c r="L133" s="68">
        <f t="shared" si="32"/>
        <v>184</v>
      </c>
      <c r="M133" s="68">
        <f t="shared" si="32"/>
        <v>20</v>
      </c>
      <c r="N133" s="68">
        <f t="shared" si="32"/>
        <v>46</v>
      </c>
      <c r="O133" s="68">
        <f t="shared" si="32"/>
        <v>65</v>
      </c>
      <c r="P133" s="68">
        <f t="shared" si="32"/>
        <v>131</v>
      </c>
      <c r="Q133" s="68">
        <f t="shared" si="32"/>
        <v>54</v>
      </c>
      <c r="R133" s="68">
        <f t="shared" si="32"/>
        <v>47</v>
      </c>
      <c r="S133" s="68">
        <f t="shared" si="32"/>
        <v>49</v>
      </c>
      <c r="T133" s="68">
        <f t="shared" si="32"/>
        <v>150</v>
      </c>
      <c r="U133" s="68">
        <f t="shared" si="32"/>
        <v>137</v>
      </c>
      <c r="V133" s="69">
        <f t="shared" si="23"/>
        <v>104.58015267175573</v>
      </c>
      <c r="W133" s="28"/>
      <c r="X133" s="28"/>
      <c r="Y133" s="28"/>
      <c r="Z133" s="28"/>
      <c r="AA133" s="28"/>
      <c r="AB133" s="28"/>
    </row>
    <row r="134" spans="1:28" s="1" customFormat="1" ht="12.75">
      <c r="A134" s="29"/>
      <c r="B134" s="56"/>
      <c r="C134" s="30"/>
      <c r="D134" s="30"/>
      <c r="E134" s="30"/>
      <c r="F134" s="30"/>
      <c r="G134" s="30"/>
      <c r="H134" s="31"/>
      <c r="I134" s="30"/>
      <c r="J134" s="30"/>
      <c r="K134" s="30"/>
      <c r="L134" s="30"/>
      <c r="M134" s="30"/>
      <c r="N134" s="30"/>
      <c r="O134" s="30"/>
      <c r="P134" s="30"/>
      <c r="Q134" s="30"/>
      <c r="R134" s="30"/>
      <c r="S134" s="30"/>
      <c r="T134" s="30"/>
      <c r="U134" s="30"/>
      <c r="V134" s="30"/>
      <c r="W134" s="30"/>
      <c r="X134" s="30"/>
      <c r="Y134" s="30"/>
      <c r="Z134" s="30"/>
      <c r="AA134" s="30"/>
      <c r="AB134" s="30"/>
    </row>
    <row r="250" ht="12.75">
      <c r="AB250" t="s">
        <v>164</v>
      </c>
    </row>
  </sheetData>
  <sheetProtection/>
  <mergeCells count="37">
    <mergeCell ref="A31:A32"/>
    <mergeCell ref="A45:A51"/>
    <mergeCell ref="B45:B51"/>
    <mergeCell ref="C45:C51"/>
    <mergeCell ref="D45:D51"/>
    <mergeCell ref="H45:H51"/>
    <mergeCell ref="L45:L51"/>
    <mergeCell ref="P45:P51"/>
    <mergeCell ref="U45:U51"/>
    <mergeCell ref="V45:V51"/>
    <mergeCell ref="Z45:Z51"/>
    <mergeCell ref="AA45:AA51"/>
    <mergeCell ref="AB45:AB51"/>
    <mergeCell ref="A52:A58"/>
    <mergeCell ref="B52:B58"/>
    <mergeCell ref="C52:C58"/>
    <mergeCell ref="D52:D58"/>
    <mergeCell ref="H52:H58"/>
    <mergeCell ref="L52:L58"/>
    <mergeCell ref="P52:P58"/>
    <mergeCell ref="U52:U58"/>
    <mergeCell ref="V52:V58"/>
    <mergeCell ref="AB52:AB58"/>
    <mergeCell ref="A60:A62"/>
    <mergeCell ref="B60:B62"/>
    <mergeCell ref="C60:C62"/>
    <mergeCell ref="D60:D62"/>
    <mergeCell ref="H60:H62"/>
    <mergeCell ref="L60:L62"/>
    <mergeCell ref="P60:P62"/>
    <mergeCell ref="U60:U62"/>
    <mergeCell ref="V60:V62"/>
    <mergeCell ref="A75:A76"/>
    <mergeCell ref="A85:A86"/>
    <mergeCell ref="A102:A103"/>
    <mergeCell ref="Z52:Z58"/>
    <mergeCell ref="AA52:AA58"/>
  </mergeCells>
  <printOptions/>
  <pageMargins left="0.4" right="0.27" top="0.42" bottom="0.55" header="0" footer="0"/>
  <pageSetup fitToHeight="4" fitToWidth="1" horizontalDpi="600" verticalDpi="600" orientation="landscape" scale="33" r:id="rId2"/>
  <drawing r:id="rId1"/>
</worksheet>
</file>

<file path=xl/worksheets/sheet3.xml><?xml version="1.0" encoding="utf-8"?>
<worksheet xmlns="http://schemas.openxmlformats.org/spreadsheetml/2006/main" xmlns:r="http://schemas.openxmlformats.org/officeDocument/2006/relationships">
  <dimension ref="A2:F12"/>
  <sheetViews>
    <sheetView zoomScalePageLayoutView="0" workbookViewId="0" topLeftCell="A1">
      <selection activeCell="B18" sqref="B18"/>
    </sheetView>
  </sheetViews>
  <sheetFormatPr defaultColWidth="11.421875" defaultRowHeight="12.75"/>
  <cols>
    <col min="2" max="2" width="40.8515625" style="0" customWidth="1"/>
    <col min="3" max="3" width="12.7109375" style="0" bestFit="1" customWidth="1"/>
  </cols>
  <sheetData>
    <row r="2" spans="1:5" ht="18">
      <c r="A2" s="153" t="s">
        <v>600</v>
      </c>
      <c r="B2" s="152"/>
      <c r="C2" s="152"/>
      <c r="D2" s="152"/>
      <c r="E2" s="152"/>
    </row>
    <row r="3" spans="1:5" ht="15">
      <c r="A3" s="152"/>
      <c r="B3" s="152"/>
      <c r="C3" s="152"/>
      <c r="D3" s="152"/>
      <c r="E3" s="152"/>
    </row>
    <row r="4" spans="1:6" ht="56.25" customHeight="1">
      <c r="A4" s="218" t="s">
        <v>128</v>
      </c>
      <c r="B4" s="218"/>
      <c r="C4" s="218"/>
      <c r="D4" s="154"/>
      <c r="E4" s="154"/>
      <c r="F4" s="154"/>
    </row>
    <row r="5" spans="1:5" ht="15">
      <c r="A5" s="152"/>
      <c r="B5" s="152"/>
      <c r="C5" s="152"/>
      <c r="D5" s="152"/>
      <c r="E5" s="152"/>
    </row>
    <row r="6" spans="1:5" ht="15">
      <c r="A6" s="152"/>
      <c r="B6" s="152"/>
      <c r="C6" s="152"/>
      <c r="D6" s="152"/>
      <c r="E6" s="152"/>
    </row>
    <row r="7" spans="1:5" ht="15">
      <c r="A7" s="152"/>
      <c r="B7" s="152"/>
      <c r="C7" s="152"/>
      <c r="D7" s="152"/>
      <c r="E7" s="152"/>
    </row>
    <row r="8" spans="1:5" ht="28.5">
      <c r="A8" s="158">
        <v>1</v>
      </c>
      <c r="B8" s="157" t="s">
        <v>601</v>
      </c>
      <c r="C8" s="185">
        <v>39739</v>
      </c>
      <c r="D8" s="152"/>
      <c r="E8" s="152"/>
    </row>
    <row r="9" spans="1:5" ht="28.5">
      <c r="A9" s="158">
        <v>2</v>
      </c>
      <c r="B9" s="157" t="s">
        <v>602</v>
      </c>
      <c r="C9" s="185">
        <v>39759</v>
      </c>
      <c r="D9" s="152"/>
      <c r="E9" s="152"/>
    </row>
    <row r="10" spans="1:5" ht="28.5">
      <c r="A10" s="158">
        <v>3</v>
      </c>
      <c r="B10" s="157" t="s">
        <v>603</v>
      </c>
      <c r="C10" s="185">
        <v>39751</v>
      </c>
      <c r="D10" s="152"/>
      <c r="E10" s="152"/>
    </row>
    <row r="11" spans="1:5" ht="28.5">
      <c r="A11" s="158">
        <v>4</v>
      </c>
      <c r="B11" s="157" t="s">
        <v>604</v>
      </c>
      <c r="C11" s="185">
        <v>39760</v>
      </c>
      <c r="D11" s="152"/>
      <c r="E11" s="152"/>
    </row>
    <row r="12" spans="1:3" ht="28.5">
      <c r="A12" s="158">
        <v>5</v>
      </c>
      <c r="B12" s="157" t="s">
        <v>605</v>
      </c>
      <c r="C12" s="185">
        <v>39739</v>
      </c>
    </row>
  </sheetData>
  <sheetProtection/>
  <mergeCells count="1">
    <mergeCell ref="A4:C4"/>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DIRECCION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cecy</dc:creator>
  <cp:keywords/>
  <dc:description/>
  <cp:lastModifiedBy>crista</cp:lastModifiedBy>
  <cp:lastPrinted>2009-01-16T19:25:35Z</cp:lastPrinted>
  <dcterms:created xsi:type="dcterms:W3CDTF">2008-04-03T18:31:15Z</dcterms:created>
  <dcterms:modified xsi:type="dcterms:W3CDTF">2010-12-02T20:14:34Z</dcterms:modified>
  <cp:category/>
  <cp:version/>
  <cp:contentType/>
  <cp:contentStatus/>
</cp:coreProperties>
</file>