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11640"/>
  </bookViews>
  <sheets>
    <sheet name="POA 2011CECYTES" sheetId="1" r:id="rId1"/>
  </sheets>
  <definedNames>
    <definedName name="_xlnm.Print_Area" localSheetId="0">'POA 2011CECYTES'!$A$1:$X$98</definedName>
    <definedName name="_xlnm.Database">#REF!</definedName>
    <definedName name="_xlnm.Print_Titles" localSheetId="0">'POA 2011CECYTES'!$1:$11</definedName>
  </definedNames>
  <calcPr calcId="145621"/>
</workbook>
</file>

<file path=xl/calcChain.xml><?xml version="1.0" encoding="utf-8"?>
<calcChain xmlns="http://schemas.openxmlformats.org/spreadsheetml/2006/main">
  <c r="V20" i="1" l="1"/>
  <c r="R20" i="1" l="1"/>
  <c r="S96" i="1" l="1"/>
  <c r="T96" i="1"/>
  <c r="U96" i="1"/>
  <c r="N96" i="1"/>
  <c r="O96" i="1"/>
  <c r="P96" i="1"/>
  <c r="Q96" i="1"/>
  <c r="R96" i="1"/>
  <c r="S94" i="1"/>
  <c r="T94" i="1"/>
  <c r="U94" i="1"/>
  <c r="N94" i="1"/>
  <c r="O94" i="1"/>
  <c r="P94" i="1"/>
  <c r="Q94" i="1"/>
  <c r="R94" i="1"/>
  <c r="S91" i="1"/>
  <c r="T91" i="1"/>
  <c r="U91" i="1"/>
  <c r="N91" i="1"/>
  <c r="O91" i="1"/>
  <c r="P91" i="1"/>
  <c r="Q91" i="1"/>
  <c r="R91" i="1"/>
  <c r="S78" i="1"/>
  <c r="T78" i="1"/>
  <c r="U78" i="1"/>
  <c r="N78" i="1"/>
  <c r="O78" i="1"/>
  <c r="P78" i="1"/>
  <c r="Q78" i="1"/>
  <c r="R78" i="1"/>
  <c r="S70" i="1"/>
  <c r="T70" i="1"/>
  <c r="U70" i="1"/>
  <c r="N70" i="1"/>
  <c r="O70" i="1"/>
  <c r="P70" i="1"/>
  <c r="Q70" i="1"/>
  <c r="R70" i="1"/>
  <c r="S64" i="1"/>
  <c r="T64" i="1"/>
  <c r="U64" i="1"/>
  <c r="N64" i="1"/>
  <c r="O64" i="1"/>
  <c r="P64" i="1"/>
  <c r="Q64" i="1"/>
  <c r="R64" i="1"/>
  <c r="N51" i="1"/>
  <c r="O51" i="1"/>
  <c r="P51" i="1"/>
  <c r="Q51" i="1"/>
  <c r="R51" i="1"/>
  <c r="T51" i="1"/>
  <c r="U51" i="1"/>
  <c r="T27" i="1"/>
  <c r="U27" i="1"/>
  <c r="S27" i="1"/>
  <c r="N27" i="1"/>
  <c r="N23" i="1"/>
  <c r="P27" i="1"/>
  <c r="Q27" i="1"/>
  <c r="R27" i="1"/>
  <c r="O27" i="1"/>
  <c r="T23" i="1"/>
  <c r="U23" i="1"/>
  <c r="S23" i="1"/>
  <c r="P23" i="1"/>
  <c r="Q23" i="1"/>
  <c r="R23" i="1"/>
  <c r="O23" i="1"/>
  <c r="U98" i="1" l="1"/>
  <c r="N98" i="1"/>
  <c r="O98" i="1"/>
  <c r="P98" i="1"/>
  <c r="Q98" i="1"/>
  <c r="R98" i="1"/>
  <c r="S98" i="1"/>
  <c r="T98" i="1"/>
  <c r="K98" i="1"/>
  <c r="W69" i="1" l="1"/>
  <c r="W67" i="1"/>
  <c r="W66" i="1"/>
  <c r="W49" i="1"/>
  <c r="W48" i="1"/>
  <c r="W47" i="1"/>
  <c r="W45" i="1"/>
  <c r="W44" i="1"/>
  <c r="W43" i="1"/>
  <c r="W41" i="1"/>
  <c r="W40" i="1"/>
  <c r="W39" i="1"/>
  <c r="W37" i="1"/>
  <c r="W36" i="1"/>
  <c r="W35" i="1"/>
  <c r="W33" i="1"/>
  <c r="W32" i="1"/>
  <c r="W31" i="1"/>
  <c r="W29" i="1"/>
  <c r="W76" i="1"/>
  <c r="W74" i="1"/>
  <c r="W73" i="1"/>
  <c r="W63" i="1"/>
  <c r="W61" i="1"/>
  <c r="W60" i="1"/>
  <c r="W58" i="1"/>
  <c r="W56" i="1"/>
  <c r="W54" i="1"/>
  <c r="W53" i="1"/>
  <c r="W77" i="1"/>
  <c r="W57" i="1"/>
  <c r="W93" i="1"/>
  <c r="W75" i="1"/>
  <c r="M75" i="1"/>
  <c r="M74" i="1"/>
  <c r="X74" i="1" s="1"/>
  <c r="M72" i="1"/>
  <c r="M71" i="1"/>
  <c r="W68" i="1"/>
  <c r="M67" i="1"/>
  <c r="M66" i="1"/>
  <c r="M62" i="1"/>
  <c r="W59" i="1"/>
  <c r="M59" i="1"/>
  <c r="M58" i="1"/>
  <c r="X58" i="1" s="1"/>
  <c r="W55" i="1"/>
  <c r="M55" i="1"/>
  <c r="M54" i="1"/>
  <c r="X54" i="1" s="1"/>
  <c r="W50" i="1"/>
  <c r="M49" i="1"/>
  <c r="M48" i="1"/>
  <c r="W46" i="1"/>
  <c r="M45" i="1"/>
  <c r="M44" i="1"/>
  <c r="W42" i="1"/>
  <c r="M41" i="1"/>
  <c r="M40" i="1"/>
  <c r="W38" i="1"/>
  <c r="M37" i="1"/>
  <c r="M36" i="1"/>
  <c r="W34" i="1"/>
  <c r="M33" i="1"/>
  <c r="M32" i="1"/>
  <c r="W30" i="1"/>
  <c r="M29" i="1"/>
  <c r="X29" i="1" s="1"/>
  <c r="M28" i="1"/>
  <c r="W26" i="1"/>
  <c r="W25" i="1"/>
  <c r="W95" i="1"/>
  <c r="M77" i="1"/>
  <c r="X77" i="1" s="1"/>
  <c r="M76" i="1"/>
  <c r="X76" i="1" s="1"/>
  <c r="M73" i="1"/>
  <c r="X73" i="1" s="1"/>
  <c r="W72" i="1"/>
  <c r="X72" i="1" s="1"/>
  <c r="M69" i="1"/>
  <c r="X69" i="1" s="1"/>
  <c r="M68" i="1"/>
  <c r="X67" i="1"/>
  <c r="X66" i="1"/>
  <c r="M63" i="1"/>
  <c r="X63" i="1" s="1"/>
  <c r="W62" i="1"/>
  <c r="X62" i="1" s="1"/>
  <c r="M61" i="1"/>
  <c r="X61" i="1" s="1"/>
  <c r="M60" i="1"/>
  <c r="X60" i="1" s="1"/>
  <c r="M57" i="1"/>
  <c r="X57" i="1" s="1"/>
  <c r="M56" i="1"/>
  <c r="X56" i="1" s="1"/>
  <c r="M53" i="1"/>
  <c r="X53" i="1" s="1"/>
  <c r="M50" i="1"/>
  <c r="X49" i="1"/>
  <c r="X48" i="1"/>
  <c r="M47" i="1"/>
  <c r="X47" i="1" s="1"/>
  <c r="M46" i="1"/>
  <c r="X45" i="1"/>
  <c r="X44" i="1"/>
  <c r="M43" i="1"/>
  <c r="X43" i="1" s="1"/>
  <c r="M42" i="1"/>
  <c r="X41" i="1"/>
  <c r="X40" i="1"/>
  <c r="M39" i="1"/>
  <c r="X39" i="1" s="1"/>
  <c r="M38" i="1"/>
  <c r="X37" i="1"/>
  <c r="X36" i="1"/>
  <c r="M35" i="1"/>
  <c r="X35" i="1" s="1"/>
  <c r="M34" i="1"/>
  <c r="X33" i="1"/>
  <c r="X32" i="1"/>
  <c r="M31" i="1"/>
  <c r="X31" i="1" s="1"/>
  <c r="M30" i="1"/>
  <c r="M26" i="1"/>
  <c r="M25" i="1"/>
  <c r="W52" i="1"/>
  <c r="W65" i="1"/>
  <c r="W24" i="1"/>
  <c r="W23" i="1" s="1"/>
  <c r="W97" i="1"/>
  <c r="W96" i="1" s="1"/>
  <c r="W51" i="1"/>
  <c r="M70" i="1"/>
  <c r="W64" i="1"/>
  <c r="X25" i="1"/>
  <c r="W71" i="1"/>
  <c r="M65" i="1"/>
  <c r="M64" i="1" s="1"/>
  <c r="M52" i="1"/>
  <c r="M51" i="1" s="1"/>
  <c r="W28" i="1"/>
  <c r="W27" i="1" s="1"/>
  <c r="M24" i="1"/>
  <c r="M23" i="1" s="1"/>
  <c r="M97" i="1"/>
  <c r="M96" i="1" s="1"/>
  <c r="M93" i="1"/>
  <c r="X93" i="1" s="1"/>
  <c r="M95" i="1"/>
  <c r="M94" i="1" s="1"/>
  <c r="M92" i="1"/>
  <c r="W92" i="1"/>
  <c r="X96" i="1" l="1"/>
  <c r="M27" i="1"/>
  <c r="M91" i="1"/>
  <c r="X59" i="1"/>
  <c r="X65" i="1"/>
  <c r="X34" i="1"/>
  <c r="X42" i="1"/>
  <c r="X50" i="1"/>
  <c r="X95" i="1"/>
  <c r="W94" i="1"/>
  <c r="X94" i="1" s="1"/>
  <c r="X97" i="1"/>
  <c r="X52" i="1"/>
  <c r="X26" i="1"/>
  <c r="X30" i="1"/>
  <c r="X38" i="1"/>
  <c r="X46" i="1"/>
  <c r="X55" i="1"/>
  <c r="X68" i="1"/>
  <c r="X75" i="1"/>
  <c r="X27" i="1"/>
  <c r="X28" i="1"/>
  <c r="W70" i="1"/>
  <c r="X70" i="1" s="1"/>
  <c r="X71" i="1"/>
  <c r="X24" i="1"/>
  <c r="X51" i="1"/>
  <c r="X23" i="1"/>
  <c r="X64" i="1"/>
  <c r="W91" i="1"/>
  <c r="X92" i="1"/>
  <c r="M83" i="1"/>
  <c r="M86" i="1"/>
  <c r="M87" i="1"/>
  <c r="M90" i="1"/>
  <c r="M81" i="1"/>
  <c r="M84" i="1"/>
  <c r="M82" i="1"/>
  <c r="M80" i="1"/>
  <c r="M85" i="1"/>
  <c r="M79" i="1"/>
  <c r="W87" i="1"/>
  <c r="X87" i="1" s="1"/>
  <c r="W89" i="1"/>
  <c r="W82" i="1"/>
  <c r="X82" i="1" s="1"/>
  <c r="W84" i="1"/>
  <c r="X84" i="1" s="1"/>
  <c r="W80" i="1"/>
  <c r="W86" i="1"/>
  <c r="X86" i="1" s="1"/>
  <c r="W83" i="1"/>
  <c r="W85" i="1"/>
  <c r="M89" i="1"/>
  <c r="W90" i="1"/>
  <c r="X90" i="1" s="1"/>
  <c r="W81" i="1"/>
  <c r="X81" i="1" s="1"/>
  <c r="M88" i="1"/>
  <c r="W88" i="1"/>
  <c r="W79" i="1"/>
  <c r="X83" i="1" l="1"/>
  <c r="X85" i="1"/>
  <c r="X89" i="1"/>
  <c r="X88" i="1"/>
  <c r="X80" i="1"/>
  <c r="X91" i="1"/>
  <c r="X79" i="1"/>
  <c r="W78" i="1"/>
  <c r="W98" i="1" s="1"/>
  <c r="M78" i="1"/>
  <c r="M98" i="1" s="1"/>
  <c r="X98" i="1" l="1"/>
  <c r="X78" i="1"/>
  <c r="W20" i="1" l="1"/>
  <c r="X20" i="1" s="1"/>
</calcChain>
</file>

<file path=xl/sharedStrings.xml><?xml version="1.0" encoding="utf-8"?>
<sst xmlns="http://schemas.openxmlformats.org/spreadsheetml/2006/main" count="193" uniqueCount="126">
  <si>
    <t>ORGANISMO: COLEGIO DE ESTUDIOS CIENTÍFICOS Y TECNOLÓGICOS DEL ESTADO DE SONORA</t>
  </si>
  <si>
    <t/>
  </si>
  <si>
    <t>Estructura Administrativa</t>
  </si>
  <si>
    <t>Categorías Programáticas</t>
  </si>
  <si>
    <t>Línea de Acción</t>
  </si>
  <si>
    <t>Funciones</t>
  </si>
  <si>
    <t>PED</t>
  </si>
  <si>
    <t>CLAVE NEP ORGANISMO</t>
  </si>
  <si>
    <t>DESCRIPCION</t>
  </si>
  <si>
    <t>META</t>
  </si>
  <si>
    <t>UNIDAD DE MEDIDA</t>
  </si>
  <si>
    <t>METAS</t>
  </si>
  <si>
    <t>Finalidad</t>
  </si>
  <si>
    <t>Función</t>
  </si>
  <si>
    <t>Subfunción</t>
  </si>
  <si>
    <t>PROG.</t>
  </si>
  <si>
    <t>Subprograma</t>
  </si>
  <si>
    <t>Actividad o Proyecto</t>
  </si>
  <si>
    <t>ORIGINAL ANUAL</t>
  </si>
  <si>
    <t>MODIF. ANUAL</t>
  </si>
  <si>
    <t>UR</t>
  </si>
  <si>
    <t>ER</t>
  </si>
  <si>
    <t>1er. TRIM.</t>
  </si>
  <si>
    <t>2do. TRIM.</t>
  </si>
  <si>
    <t>3er. TRIM.</t>
  </si>
  <si>
    <t>4to. TRIM.</t>
  </si>
  <si>
    <t>TOTAL ACUMULADO</t>
  </si>
  <si>
    <t>% AVANCE FISICO</t>
  </si>
  <si>
    <t>DESARROLLO SOCIAL</t>
  </si>
  <si>
    <t>EDUCACIÓN</t>
  </si>
  <si>
    <t>01</t>
  </si>
  <si>
    <t>OTORGAR, REGULAR Y PROMOVER LA EDUCACIÓN</t>
  </si>
  <si>
    <t>SONORA EDUCADO</t>
  </si>
  <si>
    <t>EDUCACIÓN INTEGRAL PARA UN SONORA EDUCADO</t>
  </si>
  <si>
    <t>03</t>
  </si>
  <si>
    <t>ATENCIÓN A LA EDUCACIÓN MEDIA SUPERIOR</t>
  </si>
  <si>
    <t>EDUCACIÓN MEDIA SUPERIOR TECNOLÓGICA</t>
  </si>
  <si>
    <t>ELABORAR EL CALENDRIO ACADÉMICO PARA LA OPERACIÓN DE LOS PLANTELES DURANTE EL AÑO.</t>
  </si>
  <si>
    <t>DOCUMENTO</t>
  </si>
  <si>
    <t>REALIZAR REUNIONES PARA LA OPERACIÓN DE PROGRAMAS TENDIENTES AL MEJORAMIENTO DEL PROCESO DE ENSEÑANZA-APRENDIZAJE.</t>
  </si>
  <si>
    <t>REUNIÓN</t>
  </si>
  <si>
    <t>PARTICIPAR EN LAS REUNIONES QUE CONVOCA LA COORDINACIÓN NACIONAL DE CECYTE'S, PARA MEJORAR EL NIVEL ACADÉMICO DEL COLEGIO.</t>
  </si>
  <si>
    <t>ADQUIRIR  LAS PÓLIZAS DE  PROTECCIÓN DE LOS ACTIVOS DEL COLEGIO, SEGUROS DE ACCIDENTES Y SEGURO COLECTIVO.</t>
  </si>
  <si>
    <t>PÓLIZA</t>
  </si>
  <si>
    <t>REALIZAR EL INVENTARIO DEL ACTIVO FIJO DEL COLEGIO.</t>
  </si>
  <si>
    <t>INFORME</t>
  </si>
  <si>
    <t>PROCESOS JURÍDICOS LABORALES ATENDIDOS DEL COLEGIO.</t>
  </si>
  <si>
    <t>REALIZAR INFORMES DE LA CUENTA PÚBLICA.</t>
  </si>
  <si>
    <t>INTEGRAR Y PRESENTAR LA INFORMACIÓN FINANCIERA DEL COLEGIO.</t>
  </si>
  <si>
    <t>SUPERVISAR Y CONTROLAR EL FORTALECIMIENTO DEL FONDO DE PREVISIÓN DEL COLEGIO.</t>
  </si>
  <si>
    <t>SUPERVISAR LA IMPLEMENTACIÓN DE ACCIONES PARA RECUPERAR LA CARTERA VENCIDA EN PLANTELES.</t>
  </si>
  <si>
    <t>REPORTE</t>
  </si>
  <si>
    <t>REALIZAR EL SEGUIMIENTO A LA ACTUALIZACIÓN DE LOS SISTEMAS DE INFORMACIÓN (PORTAL DE TRANSPARENCIA E INFOMEX)</t>
  </si>
  <si>
    <t>REALIZAR LA JUNTA DIRECTIVA DEL COLEGIO PARA LA RENDICIÓN DE CUENTAS .</t>
  </si>
  <si>
    <t>EVENTO</t>
  </si>
  <si>
    <t>REALIZAR ACCIONES DE GESTIÓN INSTITUCIONAL.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</si>
  <si>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</si>
  <si>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</si>
  <si>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>SUPERVISAR LAS ACCIONES DEL PROCESO DE PLANEACIÓN.</t>
  </si>
  <si>
    <t>ACTUALIZAR LOS MANUALES DE OPERACIÓN DEL COLEGIO( MANUAL DE ORGANIZACIÓN, MANUAL DE PROCEDIMIENTOS, REGLAMENTO INTERIOR).</t>
  </si>
  <si>
    <t>INTEGRAR LA INFORMACIÓN ESTADÍSTICA GENERADA POR EL COLEGIO  (911.7, 911.8, ESTADÌSTICA BÁSICA DE INICIO Y FIN DE SEMESTRE).</t>
  </si>
  <si>
    <t>INTEGRAR LOS ANTEPROYECTOS DE PROGRAMA OPERATIVO ANUAL Y PRESUPUESTO  DE EGRESOS 2011.</t>
  </si>
  <si>
    <t>INFORMAR SOBRE LAS GESTIONES PARA  LA REGULARIZACIÓN TERRENOS DE PLANTELES, QUE PROCEDE DE DONACIONES EJIDALES, ESTATALES Y DE PARTICULARES.</t>
  </si>
  <si>
    <t>SUPERVISAR Y CONTROLAR LAS ACCIONES DEL PROCESO DE VINCULACIÓN.</t>
  </si>
  <si>
    <t>APLICAR LAS EVALUACIONES ACADÉMICAS ESPECIALES A LOS ESTUDIANTES.</t>
  </si>
  <si>
    <t>REALIZAR REUNIONES DE TRABAJO PARA LA ELABORACIÓN DEL ESTUDIO DE FACTIBILIDAD PARA LA IMPLEMENTACIÓN DEL BACHILLERATO VIRTUAL</t>
  </si>
  <si>
    <t>COORDINAR Y CONTROLAR LA APLICACIÓN DE LOS EXÁMENES DEPARTAMENTALES.</t>
  </si>
  <si>
    <t>COORDINAR Y PROPICIAR LA PARTICIPACIÓN DE NUESTROS ESTUDIANTES  EN CONCURSOS ACADÉMICOS.</t>
  </si>
  <si>
    <t xml:space="preserve">SUPERVISAR EL QUEHACER DE LOS PLANTELES A CARGO DE LOS SUPERVISIORES DE ZONA. </t>
  </si>
  <si>
    <t>PROVEER DE SERVICIOS BIBLIOTECARIOS A LOS ALUMNOS Y DOCENTES</t>
  </si>
  <si>
    <t>REALIZAR EL SEGUIMIENTO A LA IMPLEMENTACIÓN DEL PROGRAMA INSTITUCIONAL DE TUTORÍAS.</t>
  </si>
  <si>
    <t>INTEGRAR EL EXPEDIENTE PARA LA SOLICITUD DEL FONDO DE AMPLIACIÓN A LA COBERTURA DEL PROGRAMA DE INFRAESTRUCTURA .</t>
  </si>
  <si>
    <t>EMITIR LOS CERTIFICADOS PARCIALES Y DE TERMINACIÓN DE ESTUDIOS.</t>
  </si>
  <si>
    <t>SUPERVISIÓN DEL PROCESO DE REGISTRO Y CONTROL ESCOLAR (LA CORRECTA APLICACIÓN DE LAS NORMAS Y PROCEDIMIENTOS DE CONTROL ESCOLAR).</t>
  </si>
  <si>
    <t>EXPEDIR LOS TÍTULOS DE TÉCNICO EN BACHILLER A LOS EGRESADOS DE LA GENERACIÓN 2007-2010.</t>
  </si>
  <si>
    <t>SEGUIMIENTO A LA APLICACIÓN DE LOS PROGRAMAS DE BECAS.</t>
  </si>
  <si>
    <t xml:space="preserve"> REVISAR LOS MÓDULOS DE APRENDIZAJE PARA LA IMPRESIÓN DE MATERIALES DIDÁCTICOS.</t>
  </si>
  <si>
    <t>APLICAR Y EVALUAR EL PROCESO DE PROMOCIÓN DOCENTE.</t>
  </si>
  <si>
    <t>APLICAR Y EVALUAR EL PROGRAMA DE HOMOLOGACIÓN DOCENTE.</t>
  </si>
  <si>
    <t>OPERAR UN PROGRAMA DE CAPACITACIÓN Y  FORMACIÓN DOCENTE.</t>
  </si>
  <si>
    <t>INCENTIVAR AL PERSONAL DOCENTE QUE  ELEVEN LOS NIVELES DE APROVECHAMIENTO DE LOS ALUMNOS (PROGRAMA DE ESTÍMULOS).</t>
  </si>
  <si>
    <t>INTEGRAR Y EVALUAR LA OPERATIVIDAD DE LAS ACADEMIAS PARA EL MEJORAMIENTO CONTINUO DEL SISTEMA EDUCATIVO.</t>
  </si>
  <si>
    <t>APLICAR EL PROCESO DE SELECCIÓN DEL PERSONAL DOCENTE.</t>
  </si>
  <si>
    <t>REALIZAR LA ASIGNACIÓN DE CARGAS ACADÉMICAS EN BASE AL PROCESO DEL EXAMEN DE OPOSICIÓN.</t>
  </si>
  <si>
    <t>REALIZAR EL SEGUIMIENTO Y EVALUACIÓN DE LA REFORMA CURRICULAR E INTEGRAL DE LA EDUCACIÓN MDIA SUPERIOR.</t>
  </si>
  <si>
    <t>OPERAR EL PROGRAMA DE INVERSIÓN EN INFRAESTRUCTURA 2011 EN COORDINACIÓN CON LAS AUTORIDADES EDUCATIVA Y DEL INTITUTO SONORENSE DE INFRAESTRUCTURA EDUCATIVA.</t>
  </si>
  <si>
    <t>REALIZAR LAS GESTIONES PARA LA ADQUISICIÓN E INSTALACIÓN DE BIENES INFORMÁTICOS.</t>
  </si>
  <si>
    <t>REALIZAR EL MANTENIMIENTO DE INMUEBLES EN LOS PLANTELES DEL COLEGIO.</t>
  </si>
  <si>
    <t>REALIZAR EL MANTENIMIENTO DE MUEBLES EN LOS PLANTELES DEL COLEGIO.</t>
  </si>
  <si>
    <t>REALIZAR EL SERVICIO PREVENTIVO Y CORRECTIVO EN LOS CASOS QUE SE REQUIERE, A LOS EQUIPOS DE COMPUTO DEL COLEGIO.</t>
  </si>
  <si>
    <t>REALIZAR EL SEGUIMIENTO  DEL EQUIPAMIENTO DE LOS LABORATORIOS Y TALLERES DE LOS PLANTELES DEL COLEGIO.</t>
  </si>
  <si>
    <t>PARTICIPACIÓN DE LOS ALUMNOS EN EVENTOS ARTÍSTICOS Y CULTURALES QUE FORTALEZCAN SU FORMACIÓN INTEGRAL.</t>
  </si>
  <si>
    <t>PARTICIPACIÓN DE LOS ALUMNOS EN EVENTOS Y ACTIVIDADES QUE FORTALEZCAN LOS VALORES, LA SANA CONVIVENCIA Y EL DESARROLLO DEL CARÁCTER.</t>
  </si>
  <si>
    <t>PARTICIPACIÓN DE LOS ALUMNOS EN EL PROGRAMA DE ACTIVACIÓN FÍSICA Y DEPORTE PARA LA SALUD.</t>
  </si>
  <si>
    <t>ANÁLISIS DE LA INFORMACIÓN PARA CONOCER EL GRADO DE INCORPORACIÓN DE NUESTROS EGRESADOS EN LOS SECTORES EDUCATIVO Y PRODUCTIVO.</t>
  </si>
  <si>
    <t>REALIZAR LA PARTICIPACIÓN DE LOS ALUMNOS  EN EL CONCURSO DE CREATIVIDAD TECNOLÓGICA.</t>
  </si>
  <si>
    <t>PROMOVER Y DAR SEGUIMIENTO AL PROGRAMA DE SERVICIOS SOCIAL.</t>
  </si>
  <si>
    <t>CREAR E IMPLEMENTAR UN PROGRAMA DE PROMOCIÓN Y DIFUSIÓN DE LA IMAGEN INSTITUCIONAL.</t>
  </si>
  <si>
    <t>PARTICIPAR EN EL FORO ESTATAL DE IMPULSA CON EMPRESAS ESTUDIANTILES FORMADAS EN LOS PLANTELES DEL COLEGIO.</t>
  </si>
  <si>
    <t>CONCERTAR CITAS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</si>
  <si>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</si>
  <si>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PREVENCIÓN DE CONDUCTAS DE RIESGO.</t>
  </si>
  <si>
    <t>REALIZAR LAS GESTIONES NECESARIAS PARA FORMALIZAR LOS VÍNCULOS DEL COLEGIO CON INSTITUCIONES ACADÉMICAS GUBERNAMENTALES Y DEL SECTOR PRODUCTIVO.</t>
  </si>
  <si>
    <t>CONVENIO</t>
  </si>
  <si>
    <t>REALIZAR LA CAPACITACIÓN DE AUXILIARES ADMINISTRATIVOS DE LOS PLANTELES.</t>
  </si>
  <si>
    <t>OPERAR EL PROGRAMA DE ADMINISTRACIÓN, CAPACITACIÓN Y PROFESIONALIZACIÓN DEL RECURSO HUMANO.</t>
  </si>
  <si>
    <t>APLICAR UN PROGRAMA DE ESTÍMULOS AL PERSONAL DE LA INSTITUCIÓN, A TRAVÉS DE LOS SERVICIOS QUE PRESTA AL PERSONAL.</t>
  </si>
  <si>
    <t>EVALUAR LA CORRECTA APLICACIÓN DE LOS PROGRAMAS ACADÉMICOS.</t>
  </si>
  <si>
    <t>INTEGRAR LOS INFORMES DEL CUMPLIMIENTO DE METAS PROGRAMADAS EN EL PROGRAMA OPERATIVO ANUAL 2010 E INTEGRARLO A LA CUENTA PÚBLICA.</t>
  </si>
  <si>
    <t>TOTAL</t>
  </si>
  <si>
    <t>SISTEMA ESTATAL DE EVALUACION</t>
  </si>
  <si>
    <t>INFORME DE AVANCE PROGRAMATICO</t>
  </si>
  <si>
    <t>EVTOP-03</t>
  </si>
  <si>
    <t>DIRECCIÓN ACADÉMICA</t>
  </si>
  <si>
    <t>DIRECCIÓN ADMINISTRATIVA</t>
  </si>
  <si>
    <t>DIRECCIÓN FINANCIERA</t>
  </si>
  <si>
    <t>DIRECCIÓN GENERAL</t>
  </si>
  <si>
    <t>ÓRGANO DE CONTROL Y DESARROLLO ADMINISTRATIVO</t>
  </si>
  <si>
    <t>DIRECCIÓN DE PLANEACIÓN</t>
  </si>
  <si>
    <t>DIRECCIÓN DE VINCULACIÓN</t>
  </si>
  <si>
    <t xml:space="preserve">PLANTELES </t>
  </si>
  <si>
    <t>COORDINACIÓN DE ZONA</t>
  </si>
  <si>
    <t>IMPARTIR SERVICIOS EDUCATIVOS EN 25 PLANTELES DE BACHILLERATO TECNOLÓGICO Y 23 CENTROS DE EDUCACIÓN A DISTANCIA</t>
  </si>
  <si>
    <t xml:space="preserve">             </t>
  </si>
  <si>
    <t>COLEGIO DE ESTUDIOS CIENTÍFICOS Y TECNOLÓGICOS DEL ESTADO DE SONORA</t>
  </si>
  <si>
    <t>CUARTO TRIMESTRE DE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</si>
</sst>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1"/>
    <xf numFmtId="0" fontId="1" fillId="0" borderId="0" xfId="1" applyAlignment="1">
      <alignment vertical="center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4" fontId="2" fillId="0" borderId="9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top" wrapText="1"/>
    </xf>
    <xf numFmtId="0" fontId="4" fillId="0" borderId="21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justify" wrapText="1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top" wrapText="1"/>
    </xf>
    <xf numFmtId="3" fontId="4" fillId="0" borderId="22" xfId="1" applyNumberFormat="1" applyFont="1" applyBorder="1" applyAlignment="1">
      <alignment vertical="top" wrapText="1"/>
    </xf>
    <xf numFmtId="3" fontId="4" fillId="0" borderId="23" xfId="1" applyNumberFormat="1" applyFont="1" applyBorder="1" applyAlignment="1">
      <alignment vertical="top" wrapText="1"/>
    </xf>
    <xf numFmtId="0" fontId="5" fillId="0" borderId="0" xfId="1" applyFont="1"/>
    <xf numFmtId="0" fontId="4" fillId="0" borderId="13" xfId="1" applyFont="1" applyBorder="1" applyAlignment="1">
      <alignment horizontal="justify" wrapText="1"/>
    </xf>
    <xf numFmtId="0" fontId="4" fillId="0" borderId="13" xfId="1" applyFont="1" applyBorder="1" applyAlignment="1">
      <alignment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21" xfId="1" quotePrefix="1" applyFont="1" applyBorder="1" applyAlignment="1">
      <alignment horizontal="center" vertical="top" wrapText="1"/>
    </xf>
    <xf numFmtId="49" fontId="4" fillId="0" borderId="21" xfId="1" applyNumberFormat="1" applyFont="1" applyBorder="1" applyAlignment="1">
      <alignment horizontal="center" vertical="top" wrapText="1"/>
    </xf>
    <xf numFmtId="49" fontId="4" fillId="0" borderId="25" xfId="1" applyNumberFormat="1" applyFont="1" applyBorder="1" applyAlignment="1">
      <alignment horizontal="center" vertical="top" wrapText="1"/>
    </xf>
    <xf numFmtId="0" fontId="4" fillId="3" borderId="24" xfId="0" applyFont="1" applyFill="1" applyBorder="1" applyAlignment="1">
      <alignment horizontal="justify" wrapText="1"/>
    </xf>
    <xf numFmtId="0" fontId="4" fillId="4" borderId="24" xfId="1" applyFont="1" applyFill="1" applyBorder="1" applyAlignment="1">
      <alignment horizontal="justify" wrapText="1"/>
    </xf>
    <xf numFmtId="0" fontId="4" fillId="4" borderId="24" xfId="1" applyFont="1" applyFill="1" applyBorder="1" applyAlignment="1">
      <alignment horizontal="center" vertical="top" wrapText="1"/>
    </xf>
    <xf numFmtId="0" fontId="4" fillId="4" borderId="24" xfId="1" applyFont="1" applyFill="1" applyBorder="1" applyAlignment="1">
      <alignment vertical="top" wrapText="1"/>
    </xf>
    <xf numFmtId="0" fontId="8" fillId="0" borderId="24" xfId="0" applyFont="1" applyBorder="1" applyAlignment="1">
      <alignment horizontal="justify" vertical="top" wrapText="1"/>
    </xf>
    <xf numFmtId="0" fontId="5" fillId="0" borderId="24" xfId="1" applyFont="1" applyBorder="1" applyAlignment="1">
      <alignment horizontal="justify" wrapText="1"/>
    </xf>
    <xf numFmtId="0" fontId="5" fillId="0" borderId="24" xfId="1" applyFont="1" applyBorder="1" applyAlignment="1">
      <alignment horizontal="center" wrapText="1"/>
    </xf>
    <xf numFmtId="0" fontId="4" fillId="0" borderId="24" xfId="1" applyFont="1" applyBorder="1" applyAlignment="1">
      <alignment horizontal="right" wrapText="1"/>
    </xf>
    <xf numFmtId="1" fontId="4" fillId="5" borderId="26" xfId="1" applyNumberFormat="1" applyFont="1" applyFill="1" applyBorder="1" applyAlignment="1">
      <alignment horizontal="center" vertical="top"/>
    </xf>
    <xf numFmtId="1" fontId="4" fillId="2" borderId="26" xfId="1" applyNumberFormat="1" applyFont="1" applyFill="1" applyBorder="1" applyAlignment="1">
      <alignment horizontal="center" vertical="top"/>
    </xf>
    <xf numFmtId="1" fontId="4" fillId="0" borderId="24" xfId="3" applyNumberFormat="1" applyFont="1" applyBorder="1" applyAlignment="1">
      <alignment horizontal="center" vertical="top"/>
    </xf>
    <xf numFmtId="2" fontId="4" fillId="0" borderId="24" xfId="3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justify" wrapText="1"/>
    </xf>
    <xf numFmtId="1" fontId="4" fillId="5" borderId="26" xfId="2" applyNumberFormat="1" applyFont="1" applyFill="1" applyBorder="1" applyAlignment="1">
      <alignment horizontal="center" vertical="top"/>
    </xf>
    <xf numFmtId="1" fontId="4" fillId="2" borderId="26" xfId="2" applyNumberFormat="1" applyFont="1" applyFill="1" applyBorder="1" applyAlignment="1">
      <alignment horizontal="center" vertical="top"/>
    </xf>
    <xf numFmtId="0" fontId="5" fillId="0" borderId="25" xfId="1" applyFont="1" applyBorder="1" applyAlignment="1">
      <alignment horizontal="center" vertical="top" wrapText="1"/>
    </xf>
    <xf numFmtId="0" fontId="5" fillId="0" borderId="24" xfId="1" applyFont="1" applyBorder="1" applyAlignment="1">
      <alignment vertical="top" wrapText="1"/>
    </xf>
    <xf numFmtId="0" fontId="5" fillId="0" borderId="24" xfId="1" applyFont="1" applyBorder="1" applyAlignment="1">
      <alignment horizontal="center" vertical="top" wrapText="1"/>
    </xf>
    <xf numFmtId="0" fontId="5" fillId="0" borderId="20" xfId="1" applyFont="1" applyBorder="1" applyAlignment="1">
      <alignment horizontal="center" vertical="top" wrapText="1"/>
    </xf>
    <xf numFmtId="0" fontId="5" fillId="0" borderId="21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  <xf numFmtId="0" fontId="5" fillId="0" borderId="24" xfId="0" applyFont="1" applyBorder="1" applyAlignment="1">
      <alignment horizontal="justify" vertical="top" wrapText="1"/>
    </xf>
    <xf numFmtId="0" fontId="4" fillId="5" borderId="26" xfId="3" applyNumberFormat="1" applyFont="1" applyFill="1" applyBorder="1" applyAlignment="1">
      <alignment horizontal="center" vertical="top"/>
    </xf>
    <xf numFmtId="0" fontId="4" fillId="2" borderId="26" xfId="3" applyNumberFormat="1" applyFont="1" applyFill="1" applyBorder="1" applyAlignment="1">
      <alignment horizontal="center" vertical="top"/>
    </xf>
    <xf numFmtId="0" fontId="4" fillId="0" borderId="0" xfId="1" applyFont="1"/>
    <xf numFmtId="0" fontId="4" fillId="5" borderId="26" xfId="1" applyNumberFormat="1" applyFont="1" applyFill="1" applyBorder="1" applyAlignment="1">
      <alignment horizontal="center" vertical="top"/>
    </xf>
    <xf numFmtId="0" fontId="4" fillId="2" borderId="26" xfId="1" applyNumberFormat="1" applyFont="1" applyFill="1" applyBorder="1" applyAlignment="1">
      <alignment horizontal="center" vertical="top"/>
    </xf>
    <xf numFmtId="0" fontId="5" fillId="0" borderId="6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9" xfId="1" applyFont="1" applyBorder="1" applyAlignment="1">
      <alignment vertical="top" wrapText="1"/>
    </xf>
    <xf numFmtId="0" fontId="4" fillId="0" borderId="29" xfId="1" applyFont="1" applyBorder="1" applyAlignment="1">
      <alignment horizontal="center" vertical="top" wrapText="1"/>
    </xf>
    <xf numFmtId="0" fontId="5" fillId="0" borderId="29" xfId="1" applyFont="1" applyBorder="1" applyAlignment="1">
      <alignment horizontal="center" vertical="top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1" fillId="0" borderId="0" xfId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top" wrapText="1"/>
    </xf>
    <xf numFmtId="4" fontId="4" fillId="2" borderId="24" xfId="1" applyNumberFormat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top" wrapText="1"/>
    </xf>
    <xf numFmtId="3" fontId="4" fillId="2" borderId="29" xfId="1" applyNumberFormat="1" applyFont="1" applyFill="1" applyBorder="1" applyAlignment="1">
      <alignment horizontal="center" vertical="top" wrapText="1"/>
    </xf>
    <xf numFmtId="1" fontId="4" fillId="5" borderId="31" xfId="1" applyNumberFormat="1" applyFont="1" applyFill="1" applyBorder="1" applyAlignment="1">
      <alignment horizontal="center" vertical="top"/>
    </xf>
    <xf numFmtId="0" fontId="4" fillId="5" borderId="31" xfId="3" applyNumberFormat="1" applyFont="1" applyFill="1" applyBorder="1" applyAlignment="1">
      <alignment horizontal="center" vertical="top"/>
    </xf>
    <xf numFmtId="1" fontId="4" fillId="5" borderId="31" xfId="2" applyNumberFormat="1" applyFont="1" applyFill="1" applyBorder="1" applyAlignment="1">
      <alignment horizontal="center" vertical="top"/>
    </xf>
    <xf numFmtId="0" fontId="4" fillId="5" borderId="31" xfId="1" applyNumberFormat="1" applyFont="1" applyFill="1" applyBorder="1" applyAlignment="1">
      <alignment horizontal="center" vertical="top"/>
    </xf>
    <xf numFmtId="1" fontId="4" fillId="5" borderId="28" xfId="2" applyNumberFormat="1" applyFont="1" applyFill="1" applyBorder="1" applyAlignment="1">
      <alignment horizontal="center" vertical="top"/>
    </xf>
    <xf numFmtId="1" fontId="4" fillId="5" borderId="32" xfId="2" applyNumberFormat="1" applyFont="1" applyFill="1" applyBorder="1" applyAlignment="1">
      <alignment horizontal="center" vertical="top"/>
    </xf>
    <xf numFmtId="0" fontId="4" fillId="2" borderId="31" xfId="1" applyFont="1" applyFill="1" applyBorder="1" applyAlignment="1">
      <alignment vertical="top" wrapText="1"/>
    </xf>
    <xf numFmtId="1" fontId="4" fillId="2" borderId="31" xfId="1" applyNumberFormat="1" applyFont="1" applyFill="1" applyBorder="1" applyAlignment="1">
      <alignment horizontal="center" vertical="top"/>
    </xf>
    <xf numFmtId="1" fontId="4" fillId="2" borderId="31" xfId="2" applyNumberFormat="1" applyFont="1" applyFill="1" applyBorder="1" applyAlignment="1">
      <alignment horizontal="center" vertical="top"/>
    </xf>
    <xf numFmtId="0" fontId="4" fillId="2" borderId="31" xfId="3" applyNumberFormat="1" applyFont="1" applyFill="1" applyBorder="1" applyAlignment="1">
      <alignment horizontal="center" vertical="top"/>
    </xf>
    <xf numFmtId="0" fontId="4" fillId="2" borderId="31" xfId="1" applyNumberFormat="1" applyFont="1" applyFill="1" applyBorder="1" applyAlignment="1">
      <alignment horizontal="center" vertical="top"/>
    </xf>
    <xf numFmtId="1" fontId="4" fillId="2" borderId="28" xfId="2" applyNumberFormat="1" applyFont="1" applyFill="1" applyBorder="1" applyAlignment="1">
      <alignment horizontal="center" vertical="top"/>
    </xf>
    <xf numFmtId="1" fontId="4" fillId="2" borderId="32" xfId="2" applyNumberFormat="1" applyFont="1" applyFill="1" applyBorder="1" applyAlignment="1">
      <alignment horizontal="center" vertical="top"/>
    </xf>
    <xf numFmtId="2" fontId="4" fillId="0" borderId="27" xfId="3" applyNumberFormat="1" applyFont="1" applyBorder="1" applyAlignment="1">
      <alignment horizontal="center" vertical="top"/>
    </xf>
    <xf numFmtId="4" fontId="4" fillId="2" borderId="29" xfId="1" applyNumberFormat="1" applyFont="1" applyFill="1" applyBorder="1" applyAlignment="1">
      <alignment horizont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8" fillId="0" borderId="24" xfId="0" applyFont="1" applyFill="1" applyBorder="1" applyAlignment="1">
      <alignment horizontal="justify" vertical="top" wrapText="1"/>
    </xf>
    <xf numFmtId="0" fontId="5" fillId="0" borderId="24" xfId="1" applyFont="1" applyFill="1" applyBorder="1" applyAlignment="1">
      <alignment horizontal="center" wrapText="1"/>
    </xf>
    <xf numFmtId="0" fontId="5" fillId="0" borderId="24" xfId="1" applyFont="1" applyFill="1" applyBorder="1" applyAlignment="1">
      <alignment horizontal="center" vertical="top" wrapText="1"/>
    </xf>
    <xf numFmtId="0" fontId="6" fillId="5" borderId="18" xfId="1" applyFont="1" applyFill="1" applyBorder="1" applyAlignment="1">
      <alignment horizontal="center" vertical="center" wrapText="1"/>
    </xf>
    <xf numFmtId="1" fontId="4" fillId="4" borderId="26" xfId="1" applyNumberFormat="1" applyFont="1" applyFill="1" applyBorder="1" applyAlignment="1">
      <alignment vertical="top" wrapText="1"/>
    </xf>
    <xf numFmtId="1" fontId="4" fillId="2" borderId="24" xfId="1" applyNumberFormat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4" fillId="0" borderId="33" xfId="1" applyFont="1" applyBorder="1" applyAlignment="1">
      <alignment vertical="top" wrapText="1"/>
    </xf>
    <xf numFmtId="0" fontId="4" fillId="0" borderId="22" xfId="1" applyFont="1" applyBorder="1" applyAlignment="1">
      <alignment vertical="top" wrapText="1"/>
    </xf>
    <xf numFmtId="0" fontId="4" fillId="0" borderId="34" xfId="1" applyFont="1" applyBorder="1" applyAlignment="1">
      <alignment vertical="top" wrapText="1"/>
    </xf>
    <xf numFmtId="0" fontId="5" fillId="0" borderId="24" xfId="1" applyFont="1" applyBorder="1"/>
    <xf numFmtId="0" fontId="4" fillId="0" borderId="13" xfId="1" applyFont="1" applyBorder="1" applyAlignment="1">
      <alignment horizontal="justify"/>
    </xf>
    <xf numFmtId="43" fontId="4" fillId="0" borderId="13" xfId="3" applyFont="1" applyBorder="1" applyAlignment="1">
      <alignment vertical="top" wrapText="1"/>
    </xf>
    <xf numFmtId="43" fontId="4" fillId="0" borderId="33" xfId="3" applyFont="1" applyBorder="1" applyAlignment="1">
      <alignment vertical="top" wrapText="1"/>
    </xf>
    <xf numFmtId="43" fontId="4" fillId="0" borderId="22" xfId="3" applyFont="1" applyBorder="1" applyAlignment="1">
      <alignment vertical="top" wrapText="1"/>
    </xf>
    <xf numFmtId="43" fontId="4" fillId="0" borderId="23" xfId="3" applyFont="1" applyBorder="1" applyAlignment="1">
      <alignment vertical="top" wrapText="1"/>
    </xf>
    <xf numFmtId="43" fontId="4" fillId="0" borderId="34" xfId="3" applyFont="1" applyBorder="1" applyAlignment="1">
      <alignment vertical="top" wrapText="1"/>
    </xf>
    <xf numFmtId="43" fontId="4" fillId="0" borderId="0" xfId="3" applyFont="1" applyBorder="1" applyAlignment="1">
      <alignment vertical="top" wrapText="1"/>
    </xf>
    <xf numFmtId="43" fontId="4" fillId="0" borderId="35" xfId="3" applyFont="1" applyBorder="1" applyAlignment="1">
      <alignment vertical="top" wrapText="1"/>
    </xf>
    <xf numFmtId="43" fontId="4" fillId="0" borderId="36" xfId="3" applyFont="1" applyBorder="1" applyAlignment="1">
      <alignment vertical="top" wrapText="1"/>
    </xf>
    <xf numFmtId="3" fontId="4" fillId="0" borderId="35" xfId="1" applyNumberFormat="1" applyFont="1" applyBorder="1" applyAlignment="1">
      <alignment vertical="top" wrapText="1"/>
    </xf>
    <xf numFmtId="43" fontId="4" fillId="0" borderId="23" xfId="5" applyFont="1" applyBorder="1" applyAlignment="1">
      <alignment vertical="top" wrapText="1"/>
    </xf>
    <xf numFmtId="10" fontId="4" fillId="0" borderId="23" xfId="6" applyNumberFormat="1" applyFont="1" applyBorder="1" applyAlignment="1">
      <alignment vertical="top" wrapText="1"/>
    </xf>
    <xf numFmtId="0" fontId="1" fillId="0" borderId="0" xfId="1" applyAlignment="1">
      <alignment horizontal="center"/>
    </xf>
    <xf numFmtId="3" fontId="4" fillId="0" borderId="22" xfId="1" applyNumberFormat="1" applyFont="1" applyBorder="1" applyAlignment="1">
      <alignment horizontal="center" vertical="top" wrapText="1"/>
    </xf>
    <xf numFmtId="3" fontId="4" fillId="0" borderId="23" xfId="1" applyNumberFormat="1" applyFont="1" applyBorder="1" applyAlignment="1">
      <alignment horizontal="center" vertical="top" wrapText="1"/>
    </xf>
    <xf numFmtId="43" fontId="4" fillId="0" borderId="22" xfId="3" applyFont="1" applyBorder="1" applyAlignment="1">
      <alignment horizontal="center" vertical="top" wrapText="1"/>
    </xf>
    <xf numFmtId="43" fontId="4" fillId="0" borderId="0" xfId="3" applyFont="1" applyBorder="1" applyAlignment="1">
      <alignment horizontal="center" vertical="top" wrapText="1"/>
    </xf>
    <xf numFmtId="1" fontId="4" fillId="2" borderId="26" xfId="1" applyNumberFormat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 readingOrder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12" xfId="1" applyFont="1" applyBorder="1" applyAlignment="1">
      <alignment horizontal="center" vertical="center" textRotation="90" wrapText="1"/>
    </xf>
    <xf numFmtId="0" fontId="5" fillId="0" borderId="1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textRotation="86" wrapText="1"/>
    </xf>
    <xf numFmtId="0" fontId="1" fillId="0" borderId="15" xfId="1" applyBorder="1" applyAlignment="1">
      <alignment horizontal="center" vertical="center" textRotation="86" wrapText="1"/>
    </xf>
    <xf numFmtId="0" fontId="1" fillId="0" borderId="15" xfId="1" applyBorder="1" applyAlignment="1">
      <alignment horizontal="center" vertical="center" textRotation="90" wrapText="1"/>
    </xf>
    <xf numFmtId="0" fontId="1" fillId="0" borderId="15" xfId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7">
    <cellStyle name="Euro" xfId="4"/>
    <cellStyle name="Millares" xfId="5" builtinId="3"/>
    <cellStyle name="Millares 2" xfId="3"/>
    <cellStyle name="Normal" xfId="0" builtinId="0"/>
    <cellStyle name="Normal 2" xfId="1"/>
    <cellStyle name="Porcentaje" xfId="6" builtinId="5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4"/>
  <sheetViews>
    <sheetView tabSelected="1" zoomScale="80" zoomScaleNormal="80" workbookViewId="0">
      <selection activeCell="A5" sqref="A5"/>
    </sheetView>
  </sheetViews>
  <sheetFormatPr baseColWidth="10" defaultRowHeight="12.75" x14ac:dyDescent="0.2"/>
  <cols>
    <col min="1" max="1" width="9.28515625" style="1" customWidth="1"/>
    <col min="2" max="3" width="4" style="1" customWidth="1"/>
    <col min="4" max="4" width="5.42578125" style="1" customWidth="1"/>
    <col min="5" max="5" width="3.140625" style="1" bestFit="1" customWidth="1"/>
    <col min="6" max="6" width="6.140625" style="1" bestFit="1" customWidth="1"/>
    <col min="7" max="7" width="4.42578125" style="1" customWidth="1"/>
    <col min="8" max="8" width="8.42578125" style="1" customWidth="1"/>
    <col min="9" max="9" width="69" style="2" customWidth="1"/>
    <col min="10" max="10" width="7.140625" style="2" hidden="1" customWidth="1"/>
    <col min="11" max="11" width="6.7109375" style="2" customWidth="1"/>
    <col min="12" max="12" width="12.28515625" style="2" customWidth="1"/>
    <col min="13" max="13" width="19.140625" style="2" bestFit="1" customWidth="1"/>
    <col min="14" max="14" width="16.28515625" style="2" bestFit="1" customWidth="1"/>
    <col min="15" max="15" width="15.28515625" style="2" bestFit="1" customWidth="1"/>
    <col min="16" max="17" width="15.7109375" style="2" bestFit="1" customWidth="1"/>
    <col min="18" max="18" width="15.7109375" style="72" bestFit="1" customWidth="1"/>
    <col min="19" max="20" width="15" style="4" bestFit="1" customWidth="1"/>
    <col min="21" max="21" width="15.28515625" style="4" bestFit="1" customWidth="1"/>
    <col min="22" max="22" width="15.5703125" style="5" customWidth="1"/>
    <col min="23" max="23" width="16" style="72" bestFit="1" customWidth="1"/>
    <col min="24" max="24" width="13.28515625" style="72" customWidth="1"/>
    <col min="25" max="16384" width="11.42578125" style="1"/>
  </cols>
  <sheetData>
    <row r="1" spans="1:24" ht="12.75" customHeight="1" x14ac:dyDescent="0.2">
      <c r="P1" s="150"/>
      <c r="Q1" s="150"/>
      <c r="R1" s="150"/>
      <c r="T1" s="151"/>
      <c r="U1" s="151"/>
      <c r="V1" s="151"/>
      <c r="W1" s="1"/>
      <c r="X1" s="98" t="s">
        <v>112</v>
      </c>
    </row>
    <row r="2" spans="1:24" ht="15.75" x14ac:dyDescent="0.25">
      <c r="A2" s="152" t="s">
        <v>110</v>
      </c>
      <c r="B2" s="152"/>
      <c r="C2" s="152"/>
      <c r="D2" s="152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22"/>
      <c r="T2" s="122"/>
      <c r="U2" s="122"/>
      <c r="V2" s="122"/>
      <c r="W2" s="1"/>
      <c r="X2" s="1"/>
    </row>
    <row r="3" spans="1:24" ht="15" customHeight="1" x14ac:dyDescent="0.25">
      <c r="A3" s="153" t="s">
        <v>111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22"/>
      <c r="T3" s="122"/>
      <c r="U3" s="122"/>
      <c r="V3" s="122"/>
      <c r="W3" s="1"/>
      <c r="X3" s="1"/>
    </row>
    <row r="4" spans="1:24" ht="15" customHeight="1" x14ac:dyDescent="0.25">
      <c r="A4" s="153" t="s">
        <v>125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22"/>
      <c r="T4" s="122"/>
      <c r="U4" s="122"/>
      <c r="V4" s="122"/>
      <c r="W4" s="1"/>
      <c r="X4" s="1"/>
    </row>
    <row r="5" spans="1:24" ht="12" customHeight="1" thickBot="1" x14ac:dyDescent="0.25">
      <c r="A5" s="3"/>
      <c r="B5" s="3"/>
      <c r="C5" s="3"/>
      <c r="D5" s="3"/>
      <c r="E5" s="3"/>
      <c r="F5" s="3"/>
      <c r="G5" s="3"/>
      <c r="H5" s="3"/>
      <c r="L5" s="154"/>
      <c r="M5" s="154"/>
      <c r="N5" s="154"/>
      <c r="O5" s="4"/>
      <c r="P5" s="4"/>
      <c r="Q5" s="4"/>
      <c r="R5" s="5"/>
      <c r="W5" s="5"/>
      <c r="X5" s="5"/>
    </row>
    <row r="6" spans="1:24" ht="13.5" customHeight="1" thickBot="1" x14ac:dyDescent="0.25">
      <c r="A6" s="167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34.5" thickBot="1" x14ac:dyDescent="0.25">
      <c r="A7" s="75" t="s">
        <v>2</v>
      </c>
      <c r="B7" s="147" t="s">
        <v>3</v>
      </c>
      <c r="C7" s="148"/>
      <c r="D7" s="148"/>
      <c r="E7" s="148"/>
      <c r="F7" s="148"/>
      <c r="G7" s="149"/>
      <c r="H7" s="10" t="s">
        <v>4</v>
      </c>
      <c r="I7" s="11"/>
      <c r="J7" s="11"/>
      <c r="K7" s="11"/>
      <c r="L7" s="12"/>
      <c r="M7" s="6"/>
      <c r="N7" s="6"/>
      <c r="O7" s="7"/>
      <c r="P7" s="7"/>
      <c r="Q7" s="7"/>
      <c r="R7" s="76"/>
      <c r="S7" s="105"/>
      <c r="T7" s="105"/>
      <c r="U7" s="105"/>
      <c r="V7" s="76"/>
      <c r="W7" s="76"/>
      <c r="X7" s="8"/>
    </row>
    <row r="8" spans="1:24" ht="13.5" thickBot="1" x14ac:dyDescent="0.25">
      <c r="A8" s="9"/>
      <c r="B8" s="134" t="s">
        <v>5</v>
      </c>
      <c r="C8" s="135"/>
      <c r="D8" s="136"/>
      <c r="E8" s="134" t="s">
        <v>6</v>
      </c>
      <c r="F8" s="135"/>
      <c r="G8" s="136"/>
      <c r="H8" s="13"/>
      <c r="I8" s="11"/>
      <c r="J8" s="11"/>
      <c r="K8" s="11"/>
      <c r="L8" s="12"/>
      <c r="M8" s="6"/>
      <c r="N8" s="6"/>
      <c r="O8" s="7"/>
      <c r="P8" s="7"/>
      <c r="Q8" s="7"/>
      <c r="R8" s="8"/>
      <c r="S8" s="135"/>
      <c r="T8" s="135"/>
      <c r="U8" s="135"/>
      <c r="V8" s="135"/>
      <c r="W8" s="135"/>
      <c r="X8" s="170"/>
    </row>
    <row r="9" spans="1:24" ht="13.5" customHeight="1" thickBot="1" x14ac:dyDescent="0.25">
      <c r="A9" s="137" t="s">
        <v>7</v>
      </c>
      <c r="B9" s="138"/>
      <c r="C9" s="138"/>
      <c r="D9" s="138"/>
      <c r="E9" s="139"/>
      <c r="F9" s="139"/>
      <c r="G9" s="139"/>
      <c r="H9" s="139"/>
      <c r="I9" s="140" t="s">
        <v>8</v>
      </c>
      <c r="J9" s="14"/>
      <c r="K9" s="140" t="s">
        <v>9</v>
      </c>
      <c r="L9" s="140" t="s">
        <v>10</v>
      </c>
      <c r="M9" s="171" t="s">
        <v>11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</row>
    <row r="10" spans="1:24" ht="17.25" customHeight="1" thickBot="1" x14ac:dyDescent="0.25">
      <c r="A10" s="145" t="s">
        <v>20</v>
      </c>
      <c r="B10" s="161" t="s">
        <v>12</v>
      </c>
      <c r="C10" s="161" t="s">
        <v>13</v>
      </c>
      <c r="D10" s="161" t="s">
        <v>14</v>
      </c>
      <c r="E10" s="155" t="s">
        <v>21</v>
      </c>
      <c r="F10" s="163" t="s">
        <v>15</v>
      </c>
      <c r="G10" s="161" t="s">
        <v>16</v>
      </c>
      <c r="H10" s="155" t="s">
        <v>17</v>
      </c>
      <c r="I10" s="141"/>
      <c r="J10" s="15"/>
      <c r="K10" s="143"/>
      <c r="L10" s="141"/>
      <c r="M10" s="141" t="s">
        <v>18</v>
      </c>
      <c r="N10" s="141" t="s">
        <v>19</v>
      </c>
      <c r="O10" s="157"/>
      <c r="P10" s="157"/>
      <c r="Q10" s="157"/>
      <c r="R10" s="158"/>
      <c r="S10" s="132"/>
      <c r="T10" s="132"/>
      <c r="U10" s="132"/>
      <c r="V10" s="132"/>
      <c r="W10" s="132"/>
      <c r="X10" s="133"/>
    </row>
    <row r="11" spans="1:24" ht="33" customHeight="1" thickBot="1" x14ac:dyDescent="0.25">
      <c r="A11" s="146"/>
      <c r="B11" s="162"/>
      <c r="C11" s="162"/>
      <c r="D11" s="162"/>
      <c r="E11" s="156"/>
      <c r="F11" s="164"/>
      <c r="G11" s="165"/>
      <c r="H11" s="166"/>
      <c r="I11" s="142"/>
      <c r="J11" s="16"/>
      <c r="K11" s="144"/>
      <c r="L11" s="142"/>
      <c r="M11" s="142"/>
      <c r="N11" s="142"/>
      <c r="O11" s="96" t="s">
        <v>22</v>
      </c>
      <c r="P11" s="97" t="s">
        <v>23</v>
      </c>
      <c r="Q11" s="97" t="s">
        <v>24</v>
      </c>
      <c r="R11" s="102" t="s">
        <v>25</v>
      </c>
      <c r="S11" s="17" t="s">
        <v>22</v>
      </c>
      <c r="T11" s="18" t="s">
        <v>23</v>
      </c>
      <c r="U11" s="18" t="s">
        <v>24</v>
      </c>
      <c r="V11" s="19" t="s">
        <v>25</v>
      </c>
      <c r="W11" s="20" t="s">
        <v>26</v>
      </c>
      <c r="X11" s="21" t="s">
        <v>27</v>
      </c>
    </row>
    <row r="12" spans="1:24" s="29" customFormat="1" ht="11.25" x14ac:dyDescent="0.2">
      <c r="A12" s="22"/>
      <c r="B12" s="23">
        <v>2</v>
      </c>
      <c r="C12" s="23"/>
      <c r="D12" s="23"/>
      <c r="E12" s="23"/>
      <c r="F12" s="23"/>
      <c r="G12" s="23"/>
      <c r="H12" s="23"/>
      <c r="I12" s="24" t="s">
        <v>28</v>
      </c>
      <c r="J12" s="24"/>
      <c r="K12" s="25"/>
      <c r="L12" s="26" t="s">
        <v>1</v>
      </c>
      <c r="M12" s="25"/>
      <c r="N12" s="25"/>
      <c r="O12" s="27"/>
      <c r="P12" s="27"/>
      <c r="Q12" s="27"/>
      <c r="R12" s="28"/>
      <c r="S12" s="123"/>
      <c r="T12" s="123"/>
      <c r="U12" s="123"/>
      <c r="V12" s="124"/>
      <c r="W12" s="28"/>
      <c r="X12" s="28"/>
    </row>
    <row r="13" spans="1:24" s="29" customFormat="1" ht="11.25" x14ac:dyDescent="0.2">
      <c r="A13" s="22"/>
      <c r="B13" s="23"/>
      <c r="C13" s="23">
        <v>5</v>
      </c>
      <c r="D13" s="23"/>
      <c r="E13" s="23"/>
      <c r="F13" s="23"/>
      <c r="G13" s="23"/>
      <c r="H13" s="23"/>
      <c r="I13" s="30" t="s">
        <v>29</v>
      </c>
      <c r="J13" s="30"/>
      <c r="K13" s="31"/>
      <c r="L13" s="32"/>
      <c r="M13" s="31"/>
      <c r="N13" s="31"/>
      <c r="O13" s="27"/>
      <c r="P13" s="27"/>
      <c r="Q13" s="27"/>
      <c r="R13" s="28"/>
      <c r="S13" s="123"/>
      <c r="T13" s="123"/>
      <c r="U13" s="123"/>
      <c r="V13" s="124"/>
      <c r="W13" s="28"/>
      <c r="X13" s="28"/>
    </row>
    <row r="14" spans="1:24" s="29" customFormat="1" ht="11.25" x14ac:dyDescent="0.2">
      <c r="A14" s="22"/>
      <c r="B14" s="23"/>
      <c r="C14" s="23"/>
      <c r="D14" s="33" t="s">
        <v>30</v>
      </c>
      <c r="E14" s="23"/>
      <c r="F14" s="23"/>
      <c r="G14" s="23"/>
      <c r="H14" s="23"/>
      <c r="I14" s="30" t="s">
        <v>31</v>
      </c>
      <c r="J14" s="30"/>
      <c r="K14" s="31"/>
      <c r="L14" s="32"/>
      <c r="M14" s="31"/>
      <c r="N14" s="31"/>
      <c r="O14" s="27"/>
      <c r="P14" s="27"/>
      <c r="Q14" s="27"/>
      <c r="R14" s="28"/>
      <c r="S14" s="123"/>
      <c r="T14" s="123"/>
      <c r="U14" s="123"/>
      <c r="V14" s="124"/>
      <c r="W14" s="28"/>
      <c r="X14" s="28"/>
    </row>
    <row r="15" spans="1:24" s="29" customFormat="1" ht="11.25" x14ac:dyDescent="0.2">
      <c r="A15" s="22"/>
      <c r="B15" s="23"/>
      <c r="C15" s="23"/>
      <c r="D15" s="23"/>
      <c r="E15" s="23">
        <v>3</v>
      </c>
      <c r="F15" s="23"/>
      <c r="G15" s="23"/>
      <c r="H15" s="23"/>
      <c r="I15" s="30" t="s">
        <v>32</v>
      </c>
      <c r="J15" s="30"/>
      <c r="K15" s="31"/>
      <c r="L15" s="32"/>
      <c r="M15" s="31"/>
      <c r="N15" s="31"/>
      <c r="O15" s="27"/>
      <c r="P15" s="27"/>
      <c r="Q15" s="27"/>
      <c r="R15" s="28"/>
      <c r="S15" s="123"/>
      <c r="T15" s="123"/>
      <c r="U15" s="123"/>
      <c r="V15" s="124"/>
      <c r="W15" s="28"/>
      <c r="X15" s="28"/>
    </row>
    <row r="16" spans="1:24" s="29" customFormat="1" ht="11.25" x14ac:dyDescent="0.2">
      <c r="A16" s="22"/>
      <c r="B16" s="23"/>
      <c r="C16" s="23"/>
      <c r="D16" s="23"/>
      <c r="E16" s="34"/>
      <c r="F16" s="23">
        <v>35</v>
      </c>
      <c r="G16" s="23"/>
      <c r="H16" s="23"/>
      <c r="I16" s="30" t="s">
        <v>33</v>
      </c>
      <c r="J16" s="30"/>
      <c r="K16" s="31"/>
      <c r="L16" s="32" t="s">
        <v>1</v>
      </c>
      <c r="M16" s="31" t="s">
        <v>123</v>
      </c>
      <c r="N16" s="31"/>
      <c r="O16" s="27"/>
      <c r="P16" s="27"/>
      <c r="Q16" s="27"/>
      <c r="R16" s="28"/>
      <c r="S16" s="123"/>
      <c r="T16" s="123"/>
      <c r="U16" s="123"/>
      <c r="V16" s="124"/>
      <c r="W16" s="28"/>
      <c r="X16" s="28"/>
    </row>
    <row r="17" spans="1:52" s="29" customFormat="1" ht="11.25" x14ac:dyDescent="0.2">
      <c r="A17" s="22"/>
      <c r="B17" s="23"/>
      <c r="C17" s="23"/>
      <c r="D17" s="23"/>
      <c r="E17" s="23"/>
      <c r="F17" s="34"/>
      <c r="G17" s="33" t="s">
        <v>34</v>
      </c>
      <c r="H17" s="23"/>
      <c r="I17" s="30" t="s">
        <v>35</v>
      </c>
      <c r="J17" s="30"/>
      <c r="K17" s="31"/>
      <c r="L17" s="32" t="s">
        <v>1</v>
      </c>
      <c r="M17" s="31"/>
      <c r="N17" s="31"/>
      <c r="O17" s="27"/>
      <c r="P17" s="27"/>
      <c r="Q17" s="27"/>
      <c r="R17" s="28"/>
      <c r="S17" s="123"/>
      <c r="T17" s="123"/>
      <c r="U17" s="123"/>
      <c r="V17" s="124"/>
      <c r="W17" s="28"/>
      <c r="X17" s="28"/>
    </row>
    <row r="18" spans="1:52" s="29" customFormat="1" ht="11.25" x14ac:dyDescent="0.2">
      <c r="A18" s="22"/>
      <c r="B18" s="23"/>
      <c r="C18" s="23"/>
      <c r="D18" s="23"/>
      <c r="E18" s="23"/>
      <c r="F18" s="23"/>
      <c r="G18" s="34"/>
      <c r="H18" s="23">
        <v>395</v>
      </c>
      <c r="I18" s="30" t="s">
        <v>36</v>
      </c>
      <c r="J18" s="30"/>
      <c r="K18" s="31"/>
      <c r="L18" s="32" t="s">
        <v>1</v>
      </c>
      <c r="M18" s="31"/>
      <c r="N18" s="31"/>
      <c r="O18" s="27"/>
      <c r="P18" s="27"/>
      <c r="Q18" s="27"/>
      <c r="R18" s="28"/>
      <c r="S18" s="123"/>
      <c r="T18" s="123"/>
      <c r="U18" s="123"/>
      <c r="V18" s="124"/>
      <c r="W18" s="28"/>
      <c r="X18" s="28"/>
    </row>
    <row r="19" spans="1:52" s="29" customFormat="1" ht="11.25" x14ac:dyDescent="0.2">
      <c r="A19" s="22"/>
      <c r="B19" s="23"/>
      <c r="C19" s="23"/>
      <c r="D19" s="23"/>
      <c r="E19" s="23"/>
      <c r="F19" s="23"/>
      <c r="G19" s="34"/>
      <c r="H19" s="23"/>
      <c r="I19" s="30"/>
      <c r="J19" s="30"/>
      <c r="K19" s="31"/>
      <c r="L19" s="32"/>
      <c r="M19" s="31"/>
      <c r="N19" s="31"/>
      <c r="O19" s="106"/>
      <c r="P19" s="107"/>
      <c r="Q19" s="107"/>
      <c r="R19" s="28"/>
      <c r="S19" s="123"/>
      <c r="T19" s="123"/>
      <c r="U19" s="123"/>
      <c r="V19" s="124"/>
      <c r="W19" s="28"/>
      <c r="X19" s="28"/>
      <c r="Y19" s="27"/>
      <c r="Z19" s="27"/>
      <c r="AA19" s="27"/>
      <c r="AB19" s="27"/>
      <c r="AC19" s="27"/>
      <c r="AD19" s="28"/>
      <c r="AE19" s="108"/>
      <c r="AF19" s="107"/>
      <c r="AG19" s="10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8"/>
      <c r="AV19" s="28"/>
      <c r="AW19" s="109"/>
      <c r="AX19" s="109"/>
      <c r="AY19" s="109"/>
      <c r="AZ19" s="109"/>
    </row>
    <row r="20" spans="1:52" s="29" customFormat="1" ht="23.25" customHeight="1" x14ac:dyDescent="0.2">
      <c r="A20" s="22"/>
      <c r="B20" s="23"/>
      <c r="C20" s="23"/>
      <c r="D20" s="23"/>
      <c r="E20" s="23"/>
      <c r="F20" s="23"/>
      <c r="G20" s="34"/>
      <c r="H20" s="23"/>
      <c r="I20" s="110" t="s">
        <v>124</v>
      </c>
      <c r="J20" s="30"/>
      <c r="K20" s="31"/>
      <c r="L20" s="32"/>
      <c r="M20" s="111">
        <v>528261936</v>
      </c>
      <c r="N20" s="111">
        <v>565375971</v>
      </c>
      <c r="O20" s="112">
        <v>131842586</v>
      </c>
      <c r="P20" s="112">
        <v>139928746</v>
      </c>
      <c r="Q20" s="113">
        <v>132678420</v>
      </c>
      <c r="R20" s="28">
        <f>+M20-O20-P20-Q20</f>
        <v>123812184</v>
      </c>
      <c r="S20" s="125">
        <v>114022921</v>
      </c>
      <c r="T20" s="125">
        <v>132195691</v>
      </c>
      <c r="U20" s="125">
        <v>152001465</v>
      </c>
      <c r="V20" s="124">
        <f>563368211-398220077</f>
        <v>165148134</v>
      </c>
      <c r="W20" s="120">
        <f>SUM(S20:V20)</f>
        <v>563368211</v>
      </c>
      <c r="X20" s="121">
        <f>+W20/M20</f>
        <v>1.0664561888858106</v>
      </c>
      <c r="Y20" s="113"/>
      <c r="Z20" s="113"/>
      <c r="AA20" s="113"/>
      <c r="AB20" s="113"/>
      <c r="AC20" s="113"/>
      <c r="AD20" s="114"/>
      <c r="AE20" s="115"/>
      <c r="AF20" s="113"/>
      <c r="AG20" s="113"/>
      <c r="AH20" s="113">
        <v>114022921</v>
      </c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4"/>
      <c r="AU20" s="28"/>
      <c r="AV20" s="28"/>
      <c r="AW20" s="109"/>
      <c r="AX20" s="109"/>
      <c r="AY20" s="109"/>
      <c r="AZ20" s="109"/>
    </row>
    <row r="21" spans="1:52" s="29" customFormat="1" ht="11.25" x14ac:dyDescent="0.2">
      <c r="A21" s="22"/>
      <c r="B21" s="23"/>
      <c r="C21" s="23"/>
      <c r="D21" s="23"/>
      <c r="E21" s="23"/>
      <c r="F21" s="23"/>
      <c r="G21" s="34"/>
      <c r="H21" s="56"/>
      <c r="I21" s="30"/>
      <c r="J21" s="30"/>
      <c r="K21" s="31"/>
      <c r="L21" s="32"/>
      <c r="M21" s="111"/>
      <c r="N21" s="111"/>
      <c r="O21" s="116"/>
      <c r="P21" s="116"/>
      <c r="Q21" s="116"/>
      <c r="R21" s="28"/>
      <c r="S21" s="126"/>
      <c r="T21" s="126"/>
      <c r="U21" s="126"/>
      <c r="V21" s="124"/>
      <c r="W21" s="28"/>
      <c r="X21" s="28"/>
      <c r="Y21" s="116"/>
      <c r="Z21" s="116"/>
      <c r="AA21" s="116"/>
      <c r="AB21" s="116"/>
      <c r="AC21" s="116"/>
      <c r="AD21" s="117"/>
      <c r="AE21" s="118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/>
      <c r="AU21" s="119"/>
      <c r="AV21" s="119"/>
      <c r="AW21" s="109"/>
      <c r="AX21" s="109"/>
      <c r="AY21" s="109"/>
      <c r="AZ21" s="109"/>
    </row>
    <row r="22" spans="1:52" s="29" customFormat="1" ht="11.25" x14ac:dyDescent="0.2">
      <c r="A22" s="22"/>
      <c r="B22" s="23"/>
      <c r="C22" s="23"/>
      <c r="D22" s="23"/>
      <c r="E22" s="23"/>
      <c r="F22" s="23"/>
      <c r="G22" s="34"/>
      <c r="H22" s="23"/>
      <c r="I22" s="30"/>
      <c r="J22" s="30"/>
      <c r="K22" s="31"/>
      <c r="L22" s="32"/>
      <c r="M22" s="31"/>
      <c r="N22" s="31"/>
      <c r="O22" s="27"/>
      <c r="P22" s="27"/>
      <c r="Q22" s="27"/>
      <c r="R22" s="28"/>
      <c r="S22" s="123"/>
      <c r="T22" s="123"/>
      <c r="U22" s="123"/>
      <c r="V22" s="124"/>
      <c r="W22" s="28"/>
      <c r="X22" s="28"/>
    </row>
    <row r="23" spans="1:52" s="29" customFormat="1" ht="11.25" x14ac:dyDescent="0.2">
      <c r="A23" s="22">
        <v>1</v>
      </c>
      <c r="B23" s="23"/>
      <c r="C23" s="23"/>
      <c r="D23" s="23"/>
      <c r="E23" s="23"/>
      <c r="F23" s="23"/>
      <c r="G23" s="34"/>
      <c r="H23" s="35"/>
      <c r="I23" s="36" t="s">
        <v>116</v>
      </c>
      <c r="J23" s="37"/>
      <c r="K23" s="37"/>
      <c r="L23" s="38"/>
      <c r="M23" s="103">
        <f t="shared" ref="M23:N23" si="0">SUM(M24:M26)</f>
        <v>20</v>
      </c>
      <c r="N23" s="103">
        <f t="shared" si="0"/>
        <v>20</v>
      </c>
      <c r="O23" s="103">
        <f>SUM(O24:O26)</f>
        <v>5</v>
      </c>
      <c r="P23" s="103">
        <f t="shared" ref="P23:R23" si="1">SUM(P24:P26)</f>
        <v>5</v>
      </c>
      <c r="Q23" s="103">
        <f t="shared" si="1"/>
        <v>5</v>
      </c>
      <c r="R23" s="103">
        <f t="shared" si="1"/>
        <v>5</v>
      </c>
      <c r="S23" s="127">
        <f>SUM(S24:S26)</f>
        <v>5</v>
      </c>
      <c r="T23" s="127">
        <f t="shared" ref="T23:U23" si="2">SUM(T24:T26)</f>
        <v>7</v>
      </c>
      <c r="U23" s="127">
        <f t="shared" si="2"/>
        <v>7</v>
      </c>
      <c r="V23" s="128">
        <v>9</v>
      </c>
      <c r="W23" s="79">
        <f t="shared" ref="W23" si="3">SUM(W24:W26)</f>
        <v>28</v>
      </c>
      <c r="X23" s="78">
        <f t="shared" ref="X23:X54" si="4">+W23/M23*100</f>
        <v>140</v>
      </c>
    </row>
    <row r="24" spans="1:52" s="29" customFormat="1" ht="24" customHeight="1" x14ac:dyDescent="0.2">
      <c r="A24" s="22"/>
      <c r="B24" s="23"/>
      <c r="C24" s="23"/>
      <c r="D24" s="23"/>
      <c r="E24" s="23"/>
      <c r="F24" s="23"/>
      <c r="G24" s="34"/>
      <c r="H24" s="35"/>
      <c r="I24" s="40" t="s">
        <v>52</v>
      </c>
      <c r="J24" s="41"/>
      <c r="K24" s="42">
        <v>1</v>
      </c>
      <c r="L24" s="42" t="s">
        <v>45</v>
      </c>
      <c r="M24" s="43">
        <f>+O24+P24+Q24+R24</f>
        <v>4</v>
      </c>
      <c r="N24" s="43">
        <v>4</v>
      </c>
      <c r="O24" s="44">
        <v>1</v>
      </c>
      <c r="P24" s="44">
        <v>1</v>
      </c>
      <c r="Q24" s="44">
        <v>1</v>
      </c>
      <c r="R24" s="81">
        <v>1</v>
      </c>
      <c r="S24" s="45">
        <v>1</v>
      </c>
      <c r="T24" s="45">
        <v>1</v>
      </c>
      <c r="U24" s="45">
        <v>1</v>
      </c>
      <c r="V24" s="88">
        <v>1</v>
      </c>
      <c r="W24" s="46">
        <f>+V24+U24+T24+S24</f>
        <v>4</v>
      </c>
      <c r="X24" s="47">
        <f t="shared" si="4"/>
        <v>100</v>
      </c>
    </row>
    <row r="25" spans="1:52" s="29" customFormat="1" ht="11.25" x14ac:dyDescent="0.2">
      <c r="A25" s="22"/>
      <c r="B25" s="23"/>
      <c r="C25" s="23"/>
      <c r="D25" s="23"/>
      <c r="E25" s="23"/>
      <c r="F25" s="23"/>
      <c r="G25" s="34"/>
      <c r="H25" s="35"/>
      <c r="I25" s="40" t="s">
        <v>53</v>
      </c>
      <c r="J25" s="41"/>
      <c r="K25" s="42">
        <v>2</v>
      </c>
      <c r="L25" s="42" t="s">
        <v>54</v>
      </c>
      <c r="M25" s="43">
        <f>+O25+P25+Q25+R25</f>
        <v>4</v>
      </c>
      <c r="N25" s="43">
        <v>4</v>
      </c>
      <c r="O25" s="44">
        <v>1</v>
      </c>
      <c r="P25" s="44">
        <v>1</v>
      </c>
      <c r="Q25" s="44">
        <v>1</v>
      </c>
      <c r="R25" s="81">
        <v>1</v>
      </c>
      <c r="S25" s="45">
        <v>1</v>
      </c>
      <c r="T25" s="45">
        <v>1</v>
      </c>
      <c r="U25" s="45">
        <v>2</v>
      </c>
      <c r="V25" s="88">
        <v>1</v>
      </c>
      <c r="W25" s="46">
        <f>+V25+U25+T25+S25</f>
        <v>5</v>
      </c>
      <c r="X25" s="47">
        <f t="shared" si="4"/>
        <v>125</v>
      </c>
    </row>
    <row r="26" spans="1:52" s="29" customFormat="1" ht="11.25" x14ac:dyDescent="0.2">
      <c r="A26" s="22"/>
      <c r="B26" s="23"/>
      <c r="C26" s="23"/>
      <c r="D26" s="23"/>
      <c r="E26" s="23"/>
      <c r="F26" s="23"/>
      <c r="G26" s="34"/>
      <c r="H26" s="35"/>
      <c r="I26" s="40" t="s">
        <v>55</v>
      </c>
      <c r="J26" s="41"/>
      <c r="K26" s="42">
        <v>3</v>
      </c>
      <c r="L26" s="42" t="s">
        <v>54</v>
      </c>
      <c r="M26" s="43">
        <f>+O26+P26+Q26+R26</f>
        <v>12</v>
      </c>
      <c r="N26" s="43">
        <v>12</v>
      </c>
      <c r="O26" s="44">
        <v>3</v>
      </c>
      <c r="P26" s="44">
        <v>3</v>
      </c>
      <c r="Q26" s="44">
        <v>3</v>
      </c>
      <c r="R26" s="81">
        <v>3</v>
      </c>
      <c r="S26" s="45">
        <v>3</v>
      </c>
      <c r="T26" s="45">
        <v>5</v>
      </c>
      <c r="U26" s="45">
        <v>4</v>
      </c>
      <c r="V26" s="88">
        <v>7</v>
      </c>
      <c r="W26" s="46">
        <f>+V26+U26+T26+S26</f>
        <v>19</v>
      </c>
      <c r="X26" s="47">
        <f t="shared" si="4"/>
        <v>158.33333333333331</v>
      </c>
    </row>
    <row r="27" spans="1:52" s="29" customFormat="1" ht="11.25" x14ac:dyDescent="0.2">
      <c r="A27" s="22">
        <v>2</v>
      </c>
      <c r="B27" s="23"/>
      <c r="C27" s="23"/>
      <c r="D27" s="23"/>
      <c r="E27" s="23"/>
      <c r="F27" s="23"/>
      <c r="G27" s="34"/>
      <c r="H27" s="35"/>
      <c r="I27" s="36" t="s">
        <v>113</v>
      </c>
      <c r="J27" s="37"/>
      <c r="K27" s="37"/>
      <c r="L27" s="38"/>
      <c r="M27" s="103">
        <f t="shared" ref="M27:N27" si="5">SUM(M28:M50)</f>
        <v>85</v>
      </c>
      <c r="N27" s="103">
        <f t="shared" si="5"/>
        <v>85</v>
      </c>
      <c r="O27" s="103">
        <f>SUM(O28:O50)</f>
        <v>21</v>
      </c>
      <c r="P27" s="103">
        <f t="shared" ref="P27:R27" si="6">SUM(P28:P50)</f>
        <v>27</v>
      </c>
      <c r="Q27" s="103">
        <f t="shared" si="6"/>
        <v>15</v>
      </c>
      <c r="R27" s="103">
        <f t="shared" si="6"/>
        <v>22</v>
      </c>
      <c r="S27" s="127">
        <f>SUM(S28:S50)</f>
        <v>21</v>
      </c>
      <c r="T27" s="127">
        <f t="shared" ref="T27:U27" si="7">SUM(T28:T50)</f>
        <v>24</v>
      </c>
      <c r="U27" s="127">
        <f t="shared" si="7"/>
        <v>15</v>
      </c>
      <c r="V27" s="127">
        <v>19</v>
      </c>
      <c r="W27" s="104">
        <f>SUM(W28:W50)</f>
        <v>79</v>
      </c>
      <c r="X27" s="78">
        <f t="shared" si="4"/>
        <v>92.941176470588232</v>
      </c>
    </row>
    <row r="28" spans="1:52" s="29" customFormat="1" ht="27.75" customHeight="1" x14ac:dyDescent="0.2">
      <c r="A28" s="54"/>
      <c r="B28" s="55"/>
      <c r="C28" s="55"/>
      <c r="D28" s="55"/>
      <c r="E28" s="55"/>
      <c r="F28" s="55"/>
      <c r="G28" s="55"/>
      <c r="H28" s="51"/>
      <c r="I28" s="40" t="s">
        <v>76</v>
      </c>
      <c r="J28" s="41"/>
      <c r="K28" s="100">
        <v>1</v>
      </c>
      <c r="L28" s="53" t="s">
        <v>54</v>
      </c>
      <c r="M28" s="43">
        <f t="shared" ref="M28:M50" si="8">+O28+P28+Q28+R28</f>
        <v>4</v>
      </c>
      <c r="N28" s="43">
        <v>4</v>
      </c>
      <c r="O28" s="44">
        <v>1</v>
      </c>
      <c r="P28" s="44">
        <v>1</v>
      </c>
      <c r="Q28" s="44">
        <v>0</v>
      </c>
      <c r="R28" s="81">
        <v>2</v>
      </c>
      <c r="S28" s="45">
        <v>1</v>
      </c>
      <c r="T28" s="45">
        <v>1</v>
      </c>
      <c r="U28" s="45">
        <v>0</v>
      </c>
      <c r="V28" s="88">
        <v>2</v>
      </c>
      <c r="W28" s="46">
        <f t="shared" ref="W28:W50" si="9">+V28+U28+T28+S28</f>
        <v>4</v>
      </c>
      <c r="X28" s="47">
        <f t="shared" si="4"/>
        <v>100</v>
      </c>
    </row>
    <row r="29" spans="1:52" s="29" customFormat="1" ht="27.75" customHeight="1" x14ac:dyDescent="0.2">
      <c r="A29" s="54"/>
      <c r="B29" s="55"/>
      <c r="C29" s="55"/>
      <c r="D29" s="55"/>
      <c r="E29" s="55"/>
      <c r="F29" s="55"/>
      <c r="G29" s="55"/>
      <c r="H29" s="51"/>
      <c r="I29" s="99" t="s">
        <v>84</v>
      </c>
      <c r="J29" s="41"/>
      <c r="K29" s="100">
        <v>2</v>
      </c>
      <c r="L29" s="53" t="s">
        <v>45</v>
      </c>
      <c r="M29" s="43">
        <f t="shared" si="8"/>
        <v>2</v>
      </c>
      <c r="N29" s="43">
        <v>2</v>
      </c>
      <c r="O29" s="44">
        <v>0</v>
      </c>
      <c r="P29" s="44">
        <v>1</v>
      </c>
      <c r="Q29" s="44">
        <v>0</v>
      </c>
      <c r="R29" s="81">
        <v>1</v>
      </c>
      <c r="S29" s="45">
        <v>0</v>
      </c>
      <c r="T29" s="45">
        <v>0</v>
      </c>
      <c r="U29" s="50">
        <v>1</v>
      </c>
      <c r="V29" s="89">
        <v>0</v>
      </c>
      <c r="W29" s="46">
        <f t="shared" si="9"/>
        <v>1</v>
      </c>
      <c r="X29" s="47">
        <f t="shared" si="4"/>
        <v>50</v>
      </c>
    </row>
    <row r="30" spans="1:52" s="29" customFormat="1" ht="27.75" customHeight="1" x14ac:dyDescent="0.2">
      <c r="A30" s="54"/>
      <c r="B30" s="55"/>
      <c r="C30" s="55"/>
      <c r="D30" s="55"/>
      <c r="E30" s="55"/>
      <c r="F30" s="55"/>
      <c r="G30" s="55"/>
      <c r="H30" s="51"/>
      <c r="I30" s="40" t="s">
        <v>77</v>
      </c>
      <c r="J30" s="41"/>
      <c r="K30" s="100">
        <v>3</v>
      </c>
      <c r="L30" s="53" t="s">
        <v>54</v>
      </c>
      <c r="M30" s="43">
        <f t="shared" si="8"/>
        <v>1</v>
      </c>
      <c r="N30" s="43">
        <v>1</v>
      </c>
      <c r="O30" s="44">
        <v>0</v>
      </c>
      <c r="P30" s="44">
        <v>0</v>
      </c>
      <c r="Q30" s="44">
        <v>0</v>
      </c>
      <c r="R30" s="81">
        <v>1</v>
      </c>
      <c r="S30" s="45">
        <v>0</v>
      </c>
      <c r="T30" s="45">
        <v>0</v>
      </c>
      <c r="U30" s="45">
        <v>0</v>
      </c>
      <c r="V30" s="88">
        <v>1</v>
      </c>
      <c r="W30" s="46">
        <f t="shared" si="9"/>
        <v>1</v>
      </c>
      <c r="X30" s="47">
        <f t="shared" si="4"/>
        <v>100</v>
      </c>
    </row>
    <row r="31" spans="1:52" s="29" customFormat="1" ht="27.75" customHeight="1" x14ac:dyDescent="0.2">
      <c r="A31" s="54"/>
      <c r="B31" s="55"/>
      <c r="C31" s="55"/>
      <c r="D31" s="55"/>
      <c r="E31" s="55"/>
      <c r="F31" s="55"/>
      <c r="G31" s="55"/>
      <c r="H31" s="51"/>
      <c r="I31" s="40" t="s">
        <v>86</v>
      </c>
      <c r="J31" s="41"/>
      <c r="K31" s="100">
        <v>4</v>
      </c>
      <c r="L31" s="53" t="s">
        <v>45</v>
      </c>
      <c r="M31" s="43">
        <f t="shared" si="8"/>
        <v>1</v>
      </c>
      <c r="N31" s="43">
        <v>1</v>
      </c>
      <c r="O31" s="44">
        <v>0</v>
      </c>
      <c r="P31" s="44">
        <v>1</v>
      </c>
      <c r="Q31" s="44">
        <v>0</v>
      </c>
      <c r="R31" s="81">
        <v>0</v>
      </c>
      <c r="S31" s="45">
        <v>0</v>
      </c>
      <c r="T31" s="45">
        <v>1</v>
      </c>
      <c r="U31" s="45">
        <v>0</v>
      </c>
      <c r="V31" s="88">
        <v>0</v>
      </c>
      <c r="W31" s="46">
        <f t="shared" si="9"/>
        <v>1</v>
      </c>
      <c r="X31" s="47">
        <f t="shared" si="4"/>
        <v>100</v>
      </c>
    </row>
    <row r="32" spans="1:52" s="29" customFormat="1" ht="27.75" customHeight="1" x14ac:dyDescent="0.2">
      <c r="A32" s="54"/>
      <c r="B32" s="55"/>
      <c r="C32" s="55"/>
      <c r="D32" s="55"/>
      <c r="E32" s="55"/>
      <c r="F32" s="55"/>
      <c r="G32" s="55"/>
      <c r="H32" s="51"/>
      <c r="I32" s="40" t="s">
        <v>78</v>
      </c>
      <c r="J32" s="41"/>
      <c r="K32" s="100">
        <v>5</v>
      </c>
      <c r="L32" s="53" t="s">
        <v>54</v>
      </c>
      <c r="M32" s="43">
        <f t="shared" si="8"/>
        <v>2</v>
      </c>
      <c r="N32" s="43">
        <v>2</v>
      </c>
      <c r="O32" s="44">
        <v>0</v>
      </c>
      <c r="P32" s="44">
        <v>0</v>
      </c>
      <c r="Q32" s="44">
        <v>0</v>
      </c>
      <c r="R32" s="81">
        <v>2</v>
      </c>
      <c r="S32" s="45">
        <v>0</v>
      </c>
      <c r="T32" s="45">
        <v>0</v>
      </c>
      <c r="U32" s="45">
        <v>0</v>
      </c>
      <c r="V32" s="88">
        <v>2</v>
      </c>
      <c r="W32" s="46">
        <f t="shared" si="9"/>
        <v>2</v>
      </c>
      <c r="X32" s="47">
        <f t="shared" si="4"/>
        <v>100</v>
      </c>
    </row>
    <row r="33" spans="1:24" s="29" customFormat="1" ht="27.75" customHeight="1" x14ac:dyDescent="0.2">
      <c r="A33" s="54"/>
      <c r="B33" s="55"/>
      <c r="C33" s="55"/>
      <c r="D33" s="55"/>
      <c r="E33" s="55"/>
      <c r="F33" s="55"/>
      <c r="G33" s="55"/>
      <c r="H33" s="51"/>
      <c r="I33" s="40" t="s">
        <v>79</v>
      </c>
      <c r="J33" s="41"/>
      <c r="K33" s="100">
        <v>6</v>
      </c>
      <c r="L33" s="53" t="s">
        <v>54</v>
      </c>
      <c r="M33" s="43">
        <f t="shared" si="8"/>
        <v>4</v>
      </c>
      <c r="N33" s="43">
        <v>4</v>
      </c>
      <c r="O33" s="44">
        <v>1</v>
      </c>
      <c r="P33" s="44">
        <v>1</v>
      </c>
      <c r="Q33" s="44">
        <v>2</v>
      </c>
      <c r="R33" s="81">
        <v>0</v>
      </c>
      <c r="S33" s="45">
        <v>1</v>
      </c>
      <c r="T33" s="45">
        <v>1</v>
      </c>
      <c r="U33" s="45">
        <v>2</v>
      </c>
      <c r="V33" s="88">
        <v>0</v>
      </c>
      <c r="W33" s="46">
        <f t="shared" si="9"/>
        <v>4</v>
      </c>
      <c r="X33" s="47">
        <f t="shared" si="4"/>
        <v>100</v>
      </c>
    </row>
    <row r="34" spans="1:24" s="29" customFormat="1" ht="27.75" customHeight="1" x14ac:dyDescent="0.2">
      <c r="A34" s="54"/>
      <c r="B34" s="55"/>
      <c r="C34" s="55"/>
      <c r="D34" s="55"/>
      <c r="E34" s="55"/>
      <c r="F34" s="55"/>
      <c r="G34" s="55"/>
      <c r="H34" s="51"/>
      <c r="I34" s="40" t="s">
        <v>89</v>
      </c>
      <c r="J34" s="41"/>
      <c r="K34" s="100">
        <v>7</v>
      </c>
      <c r="L34" s="53" t="s">
        <v>45</v>
      </c>
      <c r="M34" s="43">
        <f t="shared" si="8"/>
        <v>11</v>
      </c>
      <c r="N34" s="43">
        <v>11</v>
      </c>
      <c r="O34" s="44">
        <v>2</v>
      </c>
      <c r="P34" s="44">
        <v>3</v>
      </c>
      <c r="Q34" s="44">
        <v>3</v>
      </c>
      <c r="R34" s="81">
        <v>3</v>
      </c>
      <c r="S34" s="45">
        <v>2</v>
      </c>
      <c r="T34" s="45">
        <v>3</v>
      </c>
      <c r="U34" s="45">
        <v>3</v>
      </c>
      <c r="V34" s="88">
        <v>3</v>
      </c>
      <c r="W34" s="46">
        <f t="shared" si="9"/>
        <v>11</v>
      </c>
      <c r="X34" s="47">
        <f t="shared" si="4"/>
        <v>100</v>
      </c>
    </row>
    <row r="35" spans="1:24" s="29" customFormat="1" ht="27.75" customHeight="1" x14ac:dyDescent="0.2">
      <c r="A35" s="54"/>
      <c r="B35" s="55"/>
      <c r="C35" s="55"/>
      <c r="D35" s="55"/>
      <c r="E35" s="55"/>
      <c r="F35" s="55"/>
      <c r="G35" s="55"/>
      <c r="H35" s="51"/>
      <c r="I35" s="40" t="s">
        <v>90</v>
      </c>
      <c r="J35" s="41"/>
      <c r="K35" s="100">
        <v>8</v>
      </c>
      <c r="L35" s="53" t="s">
        <v>45</v>
      </c>
      <c r="M35" s="43">
        <f t="shared" si="8"/>
        <v>2</v>
      </c>
      <c r="N35" s="43">
        <v>2</v>
      </c>
      <c r="O35" s="44">
        <v>0</v>
      </c>
      <c r="P35" s="44">
        <v>1</v>
      </c>
      <c r="Q35" s="44">
        <v>0</v>
      </c>
      <c r="R35" s="81">
        <v>1</v>
      </c>
      <c r="S35" s="45">
        <v>0</v>
      </c>
      <c r="T35" s="45">
        <v>0</v>
      </c>
      <c r="U35" s="45">
        <v>0</v>
      </c>
      <c r="V35" s="88">
        <v>1</v>
      </c>
      <c r="W35" s="46">
        <f t="shared" si="9"/>
        <v>1</v>
      </c>
      <c r="X35" s="47">
        <f t="shared" si="4"/>
        <v>50</v>
      </c>
    </row>
    <row r="36" spans="1:24" s="29" customFormat="1" ht="27.75" customHeight="1" x14ac:dyDescent="0.2">
      <c r="A36" s="54"/>
      <c r="B36" s="55"/>
      <c r="C36" s="55"/>
      <c r="D36" s="55"/>
      <c r="E36" s="55"/>
      <c r="F36" s="55"/>
      <c r="G36" s="55"/>
      <c r="H36" s="51"/>
      <c r="I36" s="40" t="s">
        <v>80</v>
      </c>
      <c r="J36" s="41"/>
      <c r="K36" s="100">
        <v>9</v>
      </c>
      <c r="L36" s="53" t="s">
        <v>54</v>
      </c>
      <c r="M36" s="43">
        <f t="shared" si="8"/>
        <v>1</v>
      </c>
      <c r="N36" s="43">
        <v>1</v>
      </c>
      <c r="O36" s="44">
        <v>0</v>
      </c>
      <c r="P36" s="44">
        <v>0</v>
      </c>
      <c r="Q36" s="44">
        <v>1</v>
      </c>
      <c r="R36" s="81">
        <v>0</v>
      </c>
      <c r="S36" s="45">
        <v>0</v>
      </c>
      <c r="T36" s="45">
        <v>0</v>
      </c>
      <c r="U36" s="45">
        <v>0</v>
      </c>
      <c r="V36" s="88">
        <v>1</v>
      </c>
      <c r="W36" s="46">
        <f t="shared" si="9"/>
        <v>1</v>
      </c>
      <c r="X36" s="47">
        <f t="shared" si="4"/>
        <v>100</v>
      </c>
    </row>
    <row r="37" spans="1:24" s="29" customFormat="1" ht="27.75" customHeight="1" x14ac:dyDescent="0.2">
      <c r="A37" s="54"/>
      <c r="B37" s="55"/>
      <c r="C37" s="55"/>
      <c r="D37" s="55"/>
      <c r="E37" s="55"/>
      <c r="F37" s="55"/>
      <c r="G37" s="55"/>
      <c r="H37" s="51"/>
      <c r="I37" s="48" t="s">
        <v>95</v>
      </c>
      <c r="J37" s="52"/>
      <c r="K37" s="100">
        <v>10</v>
      </c>
      <c r="L37" s="53" t="s">
        <v>54</v>
      </c>
      <c r="M37" s="43">
        <f t="shared" si="8"/>
        <v>2</v>
      </c>
      <c r="N37" s="43">
        <v>2</v>
      </c>
      <c r="O37" s="58">
        <v>1</v>
      </c>
      <c r="P37" s="58">
        <v>1</v>
      </c>
      <c r="Q37" s="58">
        <v>0</v>
      </c>
      <c r="R37" s="82">
        <v>0</v>
      </c>
      <c r="S37" s="59">
        <v>1</v>
      </c>
      <c r="T37" s="45">
        <v>1</v>
      </c>
      <c r="U37" s="59">
        <v>0</v>
      </c>
      <c r="V37" s="90">
        <v>0</v>
      </c>
      <c r="W37" s="46">
        <f t="shared" si="9"/>
        <v>2</v>
      </c>
      <c r="X37" s="47">
        <f t="shared" si="4"/>
        <v>100</v>
      </c>
    </row>
    <row r="38" spans="1:24" s="29" customFormat="1" ht="27.75" customHeight="1" x14ac:dyDescent="0.2">
      <c r="A38" s="54"/>
      <c r="B38" s="55"/>
      <c r="C38" s="55"/>
      <c r="D38" s="55"/>
      <c r="E38" s="55"/>
      <c r="F38" s="55"/>
      <c r="G38" s="55"/>
      <c r="H38" s="51"/>
      <c r="I38" s="40" t="s">
        <v>81</v>
      </c>
      <c r="J38" s="41"/>
      <c r="K38" s="100">
        <v>11</v>
      </c>
      <c r="L38" s="53" t="s">
        <v>40</v>
      </c>
      <c r="M38" s="43">
        <f t="shared" si="8"/>
        <v>3</v>
      </c>
      <c r="N38" s="43">
        <v>3</v>
      </c>
      <c r="O38" s="44">
        <v>0</v>
      </c>
      <c r="P38" s="44">
        <v>3</v>
      </c>
      <c r="Q38" s="44">
        <v>0</v>
      </c>
      <c r="R38" s="81">
        <v>0</v>
      </c>
      <c r="S38" s="45">
        <v>0</v>
      </c>
      <c r="T38" s="45">
        <v>3</v>
      </c>
      <c r="U38" s="45">
        <v>0</v>
      </c>
      <c r="V38" s="88">
        <v>0</v>
      </c>
      <c r="W38" s="46">
        <f t="shared" si="9"/>
        <v>3</v>
      </c>
      <c r="X38" s="47">
        <f t="shared" si="4"/>
        <v>100</v>
      </c>
    </row>
    <row r="39" spans="1:24" s="29" customFormat="1" ht="27.75" customHeight="1" x14ac:dyDescent="0.2">
      <c r="A39" s="54"/>
      <c r="B39" s="55"/>
      <c r="C39" s="55"/>
      <c r="D39" s="55"/>
      <c r="E39" s="55"/>
      <c r="F39" s="55"/>
      <c r="G39" s="55"/>
      <c r="H39" s="51"/>
      <c r="I39" s="40" t="s">
        <v>82</v>
      </c>
      <c r="J39" s="41"/>
      <c r="K39" s="100">
        <v>12</v>
      </c>
      <c r="L39" s="53" t="s">
        <v>54</v>
      </c>
      <c r="M39" s="43">
        <f t="shared" si="8"/>
        <v>2</v>
      </c>
      <c r="N39" s="43">
        <v>2</v>
      </c>
      <c r="O39" s="44">
        <v>0</v>
      </c>
      <c r="P39" s="44">
        <v>1</v>
      </c>
      <c r="Q39" s="44">
        <v>0</v>
      </c>
      <c r="R39" s="81">
        <v>1</v>
      </c>
      <c r="S39" s="45">
        <v>0</v>
      </c>
      <c r="T39" s="45">
        <v>1</v>
      </c>
      <c r="U39" s="45">
        <v>0</v>
      </c>
      <c r="V39" s="88">
        <v>0</v>
      </c>
      <c r="W39" s="46">
        <f t="shared" si="9"/>
        <v>1</v>
      </c>
      <c r="X39" s="47">
        <f t="shared" si="4"/>
        <v>50</v>
      </c>
    </row>
    <row r="40" spans="1:24" s="29" customFormat="1" ht="27.75" customHeight="1" x14ac:dyDescent="0.2">
      <c r="A40" s="54"/>
      <c r="B40" s="55"/>
      <c r="C40" s="55"/>
      <c r="D40" s="55"/>
      <c r="E40" s="55"/>
      <c r="F40" s="55"/>
      <c r="G40" s="55"/>
      <c r="H40" s="51"/>
      <c r="I40" s="40" t="s">
        <v>83</v>
      </c>
      <c r="J40" s="41"/>
      <c r="K40" s="100">
        <v>13</v>
      </c>
      <c r="L40" s="53" t="s">
        <v>51</v>
      </c>
      <c r="M40" s="43">
        <f t="shared" si="8"/>
        <v>2</v>
      </c>
      <c r="N40" s="43">
        <v>2</v>
      </c>
      <c r="O40" s="44">
        <v>0</v>
      </c>
      <c r="P40" s="44">
        <v>0</v>
      </c>
      <c r="Q40" s="44">
        <v>1</v>
      </c>
      <c r="R40" s="81">
        <v>1</v>
      </c>
      <c r="S40" s="45">
        <v>0</v>
      </c>
      <c r="T40" s="45">
        <v>0</v>
      </c>
      <c r="U40" s="45">
        <v>1</v>
      </c>
      <c r="V40" s="88">
        <v>0</v>
      </c>
      <c r="W40" s="46">
        <f t="shared" si="9"/>
        <v>1</v>
      </c>
      <c r="X40" s="47">
        <f t="shared" si="4"/>
        <v>50</v>
      </c>
    </row>
    <row r="41" spans="1:24" s="29" customFormat="1" ht="27.75" customHeight="1" x14ac:dyDescent="0.2">
      <c r="A41" s="22"/>
      <c r="B41" s="23"/>
      <c r="C41" s="23"/>
      <c r="D41" s="23"/>
      <c r="E41" s="23"/>
      <c r="F41" s="23"/>
      <c r="G41" s="34"/>
      <c r="H41" s="35"/>
      <c r="I41" s="40" t="s">
        <v>64</v>
      </c>
      <c r="J41" s="41"/>
      <c r="K41" s="100">
        <v>14</v>
      </c>
      <c r="L41" s="42" t="s">
        <v>45</v>
      </c>
      <c r="M41" s="43">
        <f t="shared" si="8"/>
        <v>2</v>
      </c>
      <c r="N41" s="43">
        <v>2</v>
      </c>
      <c r="O41" s="49">
        <v>0</v>
      </c>
      <c r="P41" s="49">
        <v>1</v>
      </c>
      <c r="Q41" s="49">
        <v>1</v>
      </c>
      <c r="R41" s="83">
        <v>0</v>
      </c>
      <c r="S41" s="50">
        <v>0</v>
      </c>
      <c r="T41" s="45">
        <v>1</v>
      </c>
      <c r="U41" s="50">
        <v>1</v>
      </c>
      <c r="V41" s="89">
        <v>0</v>
      </c>
      <c r="W41" s="46">
        <f t="shared" si="9"/>
        <v>2</v>
      </c>
      <c r="X41" s="47">
        <f t="shared" si="4"/>
        <v>100</v>
      </c>
    </row>
    <row r="42" spans="1:24" s="29" customFormat="1" ht="27.75" customHeight="1" x14ac:dyDescent="0.2">
      <c r="A42" s="22"/>
      <c r="B42" s="23"/>
      <c r="C42" s="23"/>
      <c r="D42" s="23"/>
      <c r="E42" s="23"/>
      <c r="F42" s="23"/>
      <c r="G42" s="34"/>
      <c r="H42" s="35"/>
      <c r="I42" s="40" t="s">
        <v>65</v>
      </c>
      <c r="J42" s="41"/>
      <c r="K42" s="100">
        <v>15</v>
      </c>
      <c r="L42" s="42" t="s">
        <v>40</v>
      </c>
      <c r="M42" s="43">
        <f t="shared" si="8"/>
        <v>5</v>
      </c>
      <c r="N42" s="43">
        <v>5</v>
      </c>
      <c r="O42" s="49">
        <v>3</v>
      </c>
      <c r="P42" s="49">
        <v>1</v>
      </c>
      <c r="Q42" s="49">
        <v>1</v>
      </c>
      <c r="R42" s="83">
        <v>0</v>
      </c>
      <c r="S42" s="50">
        <v>3</v>
      </c>
      <c r="T42" s="45">
        <v>1</v>
      </c>
      <c r="U42" s="50">
        <v>1</v>
      </c>
      <c r="V42" s="89">
        <v>0</v>
      </c>
      <c r="W42" s="46">
        <f t="shared" si="9"/>
        <v>5</v>
      </c>
      <c r="X42" s="47">
        <f t="shared" si="4"/>
        <v>100</v>
      </c>
    </row>
    <row r="43" spans="1:24" s="29" customFormat="1" ht="27.75" customHeight="1" x14ac:dyDescent="0.2">
      <c r="A43" s="22"/>
      <c r="B43" s="23"/>
      <c r="C43" s="23"/>
      <c r="D43" s="23"/>
      <c r="E43" s="23"/>
      <c r="F43" s="23"/>
      <c r="G43" s="34"/>
      <c r="H43" s="35"/>
      <c r="I43" s="40" t="s">
        <v>67</v>
      </c>
      <c r="J43" s="41"/>
      <c r="K43" s="100">
        <v>16</v>
      </c>
      <c r="L43" s="42" t="s">
        <v>54</v>
      </c>
      <c r="M43" s="43">
        <f t="shared" si="8"/>
        <v>6</v>
      </c>
      <c r="N43" s="43">
        <v>6</v>
      </c>
      <c r="O43" s="49">
        <v>2</v>
      </c>
      <c r="P43" s="49">
        <v>3</v>
      </c>
      <c r="Q43" s="49">
        <v>0</v>
      </c>
      <c r="R43" s="83">
        <v>1</v>
      </c>
      <c r="S43" s="50">
        <v>2</v>
      </c>
      <c r="T43" s="45">
        <v>3</v>
      </c>
      <c r="U43" s="50">
        <v>0</v>
      </c>
      <c r="V43" s="89">
        <v>1</v>
      </c>
      <c r="W43" s="46">
        <f t="shared" si="9"/>
        <v>6</v>
      </c>
      <c r="X43" s="47">
        <f t="shared" si="4"/>
        <v>100</v>
      </c>
    </row>
    <row r="44" spans="1:24" s="29" customFormat="1" ht="27.75" customHeight="1" x14ac:dyDescent="0.2">
      <c r="A44" s="22"/>
      <c r="B44" s="23"/>
      <c r="C44" s="23"/>
      <c r="D44" s="23"/>
      <c r="E44" s="23"/>
      <c r="F44" s="23"/>
      <c r="G44" s="34"/>
      <c r="H44" s="35"/>
      <c r="I44" s="40" t="s">
        <v>66</v>
      </c>
      <c r="J44" s="41"/>
      <c r="K44" s="100">
        <v>17</v>
      </c>
      <c r="L44" s="42" t="s">
        <v>51</v>
      </c>
      <c r="M44" s="43">
        <f t="shared" si="8"/>
        <v>7</v>
      </c>
      <c r="N44" s="43">
        <v>7</v>
      </c>
      <c r="O44" s="49">
        <v>2</v>
      </c>
      <c r="P44" s="49">
        <v>2</v>
      </c>
      <c r="Q44" s="49">
        <v>1</v>
      </c>
      <c r="R44" s="83">
        <v>2</v>
      </c>
      <c r="S44" s="50">
        <v>2</v>
      </c>
      <c r="T44" s="45">
        <v>2</v>
      </c>
      <c r="U44" s="50">
        <v>1</v>
      </c>
      <c r="V44" s="89">
        <v>2</v>
      </c>
      <c r="W44" s="46">
        <f t="shared" si="9"/>
        <v>7</v>
      </c>
      <c r="X44" s="47">
        <f t="shared" si="4"/>
        <v>100</v>
      </c>
    </row>
    <row r="45" spans="1:24" s="29" customFormat="1" ht="27.75" customHeight="1" x14ac:dyDescent="0.2">
      <c r="A45" s="22"/>
      <c r="B45" s="23"/>
      <c r="C45" s="23"/>
      <c r="D45" s="23"/>
      <c r="E45" s="23"/>
      <c r="F45" s="23"/>
      <c r="G45" s="34"/>
      <c r="H45" s="35"/>
      <c r="I45" s="57" t="s">
        <v>107</v>
      </c>
      <c r="J45" s="41"/>
      <c r="K45" s="100">
        <v>18</v>
      </c>
      <c r="L45" s="42" t="s">
        <v>45</v>
      </c>
      <c r="M45" s="43">
        <f t="shared" si="8"/>
        <v>2</v>
      </c>
      <c r="N45" s="43">
        <v>2</v>
      </c>
      <c r="O45" s="61">
        <v>1</v>
      </c>
      <c r="P45" s="61">
        <v>0</v>
      </c>
      <c r="Q45" s="61">
        <v>1</v>
      </c>
      <c r="R45" s="84">
        <v>0</v>
      </c>
      <c r="S45" s="62">
        <v>1</v>
      </c>
      <c r="T45" s="45">
        <v>0</v>
      </c>
      <c r="U45" s="62">
        <v>1</v>
      </c>
      <c r="V45" s="91">
        <v>0</v>
      </c>
      <c r="W45" s="46">
        <f t="shared" si="9"/>
        <v>2</v>
      </c>
      <c r="X45" s="47">
        <f t="shared" si="4"/>
        <v>100</v>
      </c>
    </row>
    <row r="46" spans="1:24" s="29" customFormat="1" ht="27.75" customHeight="1" x14ac:dyDescent="0.2">
      <c r="A46" s="22"/>
      <c r="B46" s="23"/>
      <c r="C46" s="23"/>
      <c r="D46" s="23"/>
      <c r="E46" s="23"/>
      <c r="F46" s="23"/>
      <c r="G46" s="34"/>
      <c r="H46" s="35"/>
      <c r="I46" s="40" t="s">
        <v>69</v>
      </c>
      <c r="J46" s="41"/>
      <c r="K46" s="100">
        <v>19</v>
      </c>
      <c r="L46" s="42" t="s">
        <v>45</v>
      </c>
      <c r="M46" s="43">
        <f t="shared" si="8"/>
        <v>1</v>
      </c>
      <c r="N46" s="43">
        <v>1</v>
      </c>
      <c r="O46" s="44">
        <v>0</v>
      </c>
      <c r="P46" s="44">
        <v>0</v>
      </c>
      <c r="Q46" s="44">
        <v>0</v>
      </c>
      <c r="R46" s="81">
        <v>1</v>
      </c>
      <c r="S46" s="45">
        <v>0</v>
      </c>
      <c r="T46" s="45">
        <v>0</v>
      </c>
      <c r="U46" s="45">
        <v>0</v>
      </c>
      <c r="V46" s="88">
        <v>0</v>
      </c>
      <c r="W46" s="46">
        <f t="shared" si="9"/>
        <v>0</v>
      </c>
      <c r="X46" s="47">
        <f t="shared" si="4"/>
        <v>0</v>
      </c>
    </row>
    <row r="47" spans="1:24" s="29" customFormat="1" ht="27.75" customHeight="1" x14ac:dyDescent="0.2">
      <c r="A47" s="22"/>
      <c r="B47" s="23"/>
      <c r="C47" s="23"/>
      <c r="D47" s="23"/>
      <c r="E47" s="23"/>
      <c r="F47" s="23"/>
      <c r="G47" s="34"/>
      <c r="H47" s="35"/>
      <c r="I47" s="40" t="s">
        <v>70</v>
      </c>
      <c r="J47" s="41"/>
      <c r="K47" s="100">
        <v>20</v>
      </c>
      <c r="L47" s="42" t="s">
        <v>45</v>
      </c>
      <c r="M47" s="43">
        <f t="shared" si="8"/>
        <v>16</v>
      </c>
      <c r="N47" s="43">
        <v>16</v>
      </c>
      <c r="O47" s="49">
        <v>6</v>
      </c>
      <c r="P47" s="49">
        <v>4</v>
      </c>
      <c r="Q47" s="49">
        <v>2</v>
      </c>
      <c r="R47" s="83">
        <v>4</v>
      </c>
      <c r="S47" s="50">
        <v>6</v>
      </c>
      <c r="T47" s="45">
        <v>4</v>
      </c>
      <c r="U47" s="50">
        <v>2</v>
      </c>
      <c r="V47" s="89">
        <v>4</v>
      </c>
      <c r="W47" s="46">
        <f t="shared" si="9"/>
        <v>16</v>
      </c>
      <c r="X47" s="47">
        <f t="shared" si="4"/>
        <v>100</v>
      </c>
    </row>
    <row r="48" spans="1:24" s="29" customFormat="1" ht="27.75" customHeight="1" x14ac:dyDescent="0.2">
      <c r="A48" s="22"/>
      <c r="B48" s="23"/>
      <c r="C48" s="23"/>
      <c r="D48" s="23"/>
      <c r="E48" s="23"/>
      <c r="F48" s="23"/>
      <c r="G48" s="34"/>
      <c r="H48" s="35"/>
      <c r="I48" s="40" t="s">
        <v>37</v>
      </c>
      <c r="J48" s="41"/>
      <c r="K48" s="100">
        <v>21</v>
      </c>
      <c r="L48" s="42" t="s">
        <v>38</v>
      </c>
      <c r="M48" s="43">
        <f t="shared" si="8"/>
        <v>1</v>
      </c>
      <c r="N48" s="43">
        <v>1</v>
      </c>
      <c r="O48" s="44">
        <v>0</v>
      </c>
      <c r="P48" s="44">
        <v>1</v>
      </c>
      <c r="Q48" s="44">
        <v>0</v>
      </c>
      <c r="R48" s="81">
        <v>0</v>
      </c>
      <c r="S48" s="45">
        <v>0</v>
      </c>
      <c r="T48" s="45">
        <v>1</v>
      </c>
      <c r="U48" s="45">
        <v>0</v>
      </c>
      <c r="V48" s="88">
        <v>0</v>
      </c>
      <c r="W48" s="46">
        <f t="shared" si="9"/>
        <v>1</v>
      </c>
      <c r="X48" s="47">
        <f t="shared" si="4"/>
        <v>100</v>
      </c>
    </row>
    <row r="49" spans="1:24" s="29" customFormat="1" ht="27.75" customHeight="1" x14ac:dyDescent="0.2">
      <c r="A49" s="22"/>
      <c r="B49" s="23"/>
      <c r="C49" s="23"/>
      <c r="D49" s="23"/>
      <c r="E49" s="23"/>
      <c r="F49" s="23"/>
      <c r="G49" s="34"/>
      <c r="H49" s="35"/>
      <c r="I49" s="40" t="s">
        <v>39</v>
      </c>
      <c r="J49" s="41"/>
      <c r="K49" s="100">
        <v>22</v>
      </c>
      <c r="L49" s="42" t="s">
        <v>40</v>
      </c>
      <c r="M49" s="43">
        <f t="shared" si="8"/>
        <v>4</v>
      </c>
      <c r="N49" s="43">
        <v>4</v>
      </c>
      <c r="O49" s="44">
        <v>1</v>
      </c>
      <c r="P49" s="44">
        <v>1</v>
      </c>
      <c r="Q49" s="44">
        <v>1</v>
      </c>
      <c r="R49" s="81">
        <v>1</v>
      </c>
      <c r="S49" s="45">
        <v>1</v>
      </c>
      <c r="T49" s="45">
        <v>1</v>
      </c>
      <c r="U49" s="45">
        <v>1</v>
      </c>
      <c r="V49" s="88">
        <v>1</v>
      </c>
      <c r="W49" s="46">
        <f t="shared" si="9"/>
        <v>4</v>
      </c>
      <c r="X49" s="47">
        <f t="shared" si="4"/>
        <v>100</v>
      </c>
    </row>
    <row r="50" spans="1:24" s="29" customFormat="1" ht="27.75" customHeight="1" x14ac:dyDescent="0.2">
      <c r="A50" s="22"/>
      <c r="B50" s="23"/>
      <c r="C50" s="23"/>
      <c r="D50" s="23"/>
      <c r="E50" s="23"/>
      <c r="F50" s="23"/>
      <c r="G50" s="34"/>
      <c r="H50" s="35"/>
      <c r="I50" s="40" t="s">
        <v>41</v>
      </c>
      <c r="J50" s="41"/>
      <c r="K50" s="100">
        <v>23</v>
      </c>
      <c r="L50" s="42" t="s">
        <v>40</v>
      </c>
      <c r="M50" s="43">
        <f t="shared" si="8"/>
        <v>4</v>
      </c>
      <c r="N50" s="43">
        <v>4</v>
      </c>
      <c r="O50" s="44">
        <v>1</v>
      </c>
      <c r="P50" s="44">
        <v>1</v>
      </c>
      <c r="Q50" s="44">
        <v>1</v>
      </c>
      <c r="R50" s="81">
        <v>1</v>
      </c>
      <c r="S50" s="45">
        <v>1</v>
      </c>
      <c r="T50" s="45">
        <v>0</v>
      </c>
      <c r="U50" s="45">
        <v>1</v>
      </c>
      <c r="V50" s="88">
        <v>1</v>
      </c>
      <c r="W50" s="46">
        <f t="shared" si="9"/>
        <v>3</v>
      </c>
      <c r="X50" s="47">
        <f t="shared" si="4"/>
        <v>75</v>
      </c>
    </row>
    <row r="51" spans="1:24" s="29" customFormat="1" ht="11.25" x14ac:dyDescent="0.2">
      <c r="A51" s="22">
        <v>3</v>
      </c>
      <c r="B51" s="23"/>
      <c r="C51" s="23"/>
      <c r="D51" s="23"/>
      <c r="E51" s="23"/>
      <c r="F51" s="23"/>
      <c r="G51" s="34"/>
      <c r="H51" s="35"/>
      <c r="I51" s="36" t="s">
        <v>119</v>
      </c>
      <c r="J51" s="37"/>
      <c r="K51" s="37"/>
      <c r="L51" s="38"/>
      <c r="M51" s="39">
        <f>SUM(M52:M63)</f>
        <v>72</v>
      </c>
      <c r="N51" s="39">
        <f t="shared" ref="N51:R51" si="10">SUM(N52:N63)</f>
        <v>72</v>
      </c>
      <c r="O51" s="39">
        <f t="shared" si="10"/>
        <v>15</v>
      </c>
      <c r="P51" s="39">
        <f t="shared" si="10"/>
        <v>24</v>
      </c>
      <c r="Q51" s="39">
        <f t="shared" si="10"/>
        <v>11</v>
      </c>
      <c r="R51" s="39">
        <f t="shared" si="10"/>
        <v>22</v>
      </c>
      <c r="S51" s="129">
        <v>15</v>
      </c>
      <c r="T51" s="79">
        <f t="shared" ref="T51:U51" si="11">SUM(T52:T63)</f>
        <v>22</v>
      </c>
      <c r="U51" s="79">
        <f t="shared" si="11"/>
        <v>12</v>
      </c>
      <c r="V51" s="79">
        <v>25</v>
      </c>
      <c r="W51" s="79">
        <f>SUM(W52:W63)</f>
        <v>74</v>
      </c>
      <c r="X51" s="78">
        <f t="shared" si="4"/>
        <v>102.77777777777777</v>
      </c>
    </row>
    <row r="52" spans="1:24" s="29" customFormat="1" ht="15" customHeight="1" x14ac:dyDescent="0.2">
      <c r="A52" s="22"/>
      <c r="B52" s="23"/>
      <c r="C52" s="23"/>
      <c r="D52" s="23"/>
      <c r="E52" s="23"/>
      <c r="F52" s="23"/>
      <c r="G52" s="34"/>
      <c r="H52" s="35"/>
      <c r="I52" s="40" t="s">
        <v>63</v>
      </c>
      <c r="J52" s="41"/>
      <c r="K52" s="100">
        <v>1</v>
      </c>
      <c r="L52" s="42" t="s">
        <v>51</v>
      </c>
      <c r="M52" s="43">
        <f t="shared" ref="M52:M63" si="12">+O52+P52+Q52+R52</f>
        <v>12</v>
      </c>
      <c r="N52" s="43">
        <v>12</v>
      </c>
      <c r="O52" s="44">
        <v>3</v>
      </c>
      <c r="P52" s="44">
        <v>3</v>
      </c>
      <c r="Q52" s="44">
        <v>3</v>
      </c>
      <c r="R52" s="81">
        <v>3</v>
      </c>
      <c r="S52" s="45">
        <v>3</v>
      </c>
      <c r="T52" s="45">
        <v>3</v>
      </c>
      <c r="U52" s="45">
        <v>3</v>
      </c>
      <c r="V52" s="88">
        <v>3</v>
      </c>
      <c r="W52" s="46">
        <f t="shared" ref="W52:W63" si="13">+V52+U52+T52+S52</f>
        <v>12</v>
      </c>
      <c r="X52" s="47">
        <f t="shared" si="4"/>
        <v>100</v>
      </c>
    </row>
    <row r="53" spans="1:24" s="29" customFormat="1" ht="22.5" x14ac:dyDescent="0.2">
      <c r="A53" s="54"/>
      <c r="B53" s="55"/>
      <c r="C53" s="55"/>
      <c r="D53" s="55"/>
      <c r="E53" s="55"/>
      <c r="F53" s="55"/>
      <c r="G53" s="55"/>
      <c r="H53" s="51"/>
      <c r="I53" s="57" t="s">
        <v>91</v>
      </c>
      <c r="J53" s="41"/>
      <c r="K53" s="100">
        <v>2</v>
      </c>
      <c r="L53" s="53" t="s">
        <v>54</v>
      </c>
      <c r="M53" s="43">
        <f t="shared" si="12"/>
        <v>13</v>
      </c>
      <c r="N53" s="43">
        <v>13</v>
      </c>
      <c r="O53" s="58">
        <v>4</v>
      </c>
      <c r="P53" s="58">
        <v>3</v>
      </c>
      <c r="Q53" s="58">
        <v>1</v>
      </c>
      <c r="R53" s="82">
        <v>5</v>
      </c>
      <c r="S53" s="59">
        <v>4</v>
      </c>
      <c r="T53" s="59">
        <v>3</v>
      </c>
      <c r="U53" s="59">
        <v>1</v>
      </c>
      <c r="V53" s="90">
        <v>7</v>
      </c>
      <c r="W53" s="46">
        <f t="shared" si="13"/>
        <v>15</v>
      </c>
      <c r="X53" s="47">
        <f t="shared" si="4"/>
        <v>115.38461538461537</v>
      </c>
    </row>
    <row r="54" spans="1:24" s="29" customFormat="1" ht="38.25" customHeight="1" x14ac:dyDescent="0.2">
      <c r="A54" s="54"/>
      <c r="B54" s="55"/>
      <c r="C54" s="55"/>
      <c r="D54" s="55"/>
      <c r="E54" s="55"/>
      <c r="F54" s="55"/>
      <c r="G54" s="55"/>
      <c r="H54" s="51"/>
      <c r="I54" s="57" t="s">
        <v>92</v>
      </c>
      <c r="J54" s="41"/>
      <c r="K54" s="100">
        <v>3</v>
      </c>
      <c r="L54" s="53" t="s">
        <v>54</v>
      </c>
      <c r="M54" s="43">
        <f t="shared" si="12"/>
        <v>5</v>
      </c>
      <c r="N54" s="43">
        <v>5</v>
      </c>
      <c r="O54" s="58">
        <v>2</v>
      </c>
      <c r="P54" s="58">
        <v>1</v>
      </c>
      <c r="Q54" s="58">
        <v>1</v>
      </c>
      <c r="R54" s="82">
        <v>1</v>
      </c>
      <c r="S54" s="59">
        <v>2</v>
      </c>
      <c r="T54" s="59">
        <v>0</v>
      </c>
      <c r="U54" s="59">
        <v>1</v>
      </c>
      <c r="V54" s="90">
        <v>2</v>
      </c>
      <c r="W54" s="46">
        <f t="shared" si="13"/>
        <v>5</v>
      </c>
      <c r="X54" s="47">
        <f t="shared" si="4"/>
        <v>100</v>
      </c>
    </row>
    <row r="55" spans="1:24" s="29" customFormat="1" ht="15.75" customHeight="1" x14ac:dyDescent="0.2">
      <c r="A55" s="54"/>
      <c r="B55" s="55"/>
      <c r="C55" s="55"/>
      <c r="D55" s="55"/>
      <c r="E55" s="55"/>
      <c r="F55" s="55"/>
      <c r="G55" s="55"/>
      <c r="H55" s="51"/>
      <c r="I55" s="48" t="s">
        <v>96</v>
      </c>
      <c r="J55" s="52"/>
      <c r="K55" s="100">
        <v>4</v>
      </c>
      <c r="L55" s="53" t="s">
        <v>45</v>
      </c>
      <c r="M55" s="43">
        <f t="shared" si="12"/>
        <v>2</v>
      </c>
      <c r="N55" s="43">
        <v>2</v>
      </c>
      <c r="O55" s="58">
        <v>0</v>
      </c>
      <c r="P55" s="58">
        <v>1</v>
      </c>
      <c r="Q55" s="58">
        <v>0</v>
      </c>
      <c r="R55" s="82">
        <v>1</v>
      </c>
      <c r="S55" s="59">
        <v>0</v>
      </c>
      <c r="T55" s="59">
        <v>1</v>
      </c>
      <c r="U55" s="59">
        <v>0</v>
      </c>
      <c r="V55" s="90">
        <v>1</v>
      </c>
      <c r="W55" s="46">
        <f t="shared" si="13"/>
        <v>2</v>
      </c>
      <c r="X55" s="47">
        <f t="shared" ref="X55:X86" si="14">+W55/M55*100</f>
        <v>100</v>
      </c>
    </row>
    <row r="56" spans="1:24" s="29" customFormat="1" ht="22.5" x14ac:dyDescent="0.2">
      <c r="A56" s="54"/>
      <c r="B56" s="55"/>
      <c r="C56" s="55"/>
      <c r="D56" s="55"/>
      <c r="E56" s="55"/>
      <c r="F56" s="55"/>
      <c r="G56" s="55"/>
      <c r="H56" s="51"/>
      <c r="I56" s="57" t="s">
        <v>93</v>
      </c>
      <c r="J56" s="41"/>
      <c r="K56" s="100">
        <v>5</v>
      </c>
      <c r="L56" s="53" t="s">
        <v>54</v>
      </c>
      <c r="M56" s="43">
        <f t="shared" si="12"/>
        <v>8</v>
      </c>
      <c r="N56" s="43">
        <v>8</v>
      </c>
      <c r="O56" s="58">
        <v>1</v>
      </c>
      <c r="P56" s="58">
        <v>6</v>
      </c>
      <c r="Q56" s="58">
        <v>0</v>
      </c>
      <c r="R56" s="82">
        <v>1</v>
      </c>
      <c r="S56" s="59">
        <v>1</v>
      </c>
      <c r="T56" s="59">
        <v>6</v>
      </c>
      <c r="U56" s="59">
        <v>0</v>
      </c>
      <c r="V56" s="90">
        <v>1</v>
      </c>
      <c r="W56" s="46">
        <f t="shared" si="13"/>
        <v>8</v>
      </c>
      <c r="X56" s="47">
        <f t="shared" si="14"/>
        <v>100</v>
      </c>
    </row>
    <row r="57" spans="1:24" s="29" customFormat="1" ht="22.5" x14ac:dyDescent="0.2">
      <c r="A57" s="54"/>
      <c r="B57" s="55"/>
      <c r="C57" s="55"/>
      <c r="D57" s="55"/>
      <c r="E57" s="55"/>
      <c r="F57" s="55"/>
      <c r="G57" s="55"/>
      <c r="H57" s="51"/>
      <c r="I57" s="48" t="s">
        <v>97</v>
      </c>
      <c r="J57" s="52"/>
      <c r="K57" s="100">
        <v>6</v>
      </c>
      <c r="L57" s="53" t="s">
        <v>45</v>
      </c>
      <c r="M57" s="43">
        <f t="shared" si="12"/>
        <v>12</v>
      </c>
      <c r="N57" s="43">
        <v>12</v>
      </c>
      <c r="O57" s="58">
        <v>3</v>
      </c>
      <c r="P57" s="58">
        <v>3</v>
      </c>
      <c r="Q57" s="58">
        <v>3</v>
      </c>
      <c r="R57" s="82">
        <v>3</v>
      </c>
      <c r="S57" s="59">
        <v>3</v>
      </c>
      <c r="T57" s="59">
        <v>3</v>
      </c>
      <c r="U57" s="59">
        <v>3</v>
      </c>
      <c r="V57" s="90">
        <v>3</v>
      </c>
      <c r="W57" s="46">
        <f t="shared" si="13"/>
        <v>12</v>
      </c>
      <c r="X57" s="47">
        <f t="shared" si="14"/>
        <v>100</v>
      </c>
    </row>
    <row r="58" spans="1:24" s="29" customFormat="1" ht="22.5" x14ac:dyDescent="0.2">
      <c r="A58" s="54"/>
      <c r="B58" s="55"/>
      <c r="C58" s="55"/>
      <c r="D58" s="55"/>
      <c r="E58" s="55"/>
      <c r="F58" s="55"/>
      <c r="G58" s="55"/>
      <c r="H58" s="51"/>
      <c r="I58" s="48" t="s">
        <v>98</v>
      </c>
      <c r="J58" s="52"/>
      <c r="K58" s="100">
        <v>7</v>
      </c>
      <c r="L58" s="53" t="s">
        <v>54</v>
      </c>
      <c r="M58" s="43">
        <f t="shared" si="12"/>
        <v>1</v>
      </c>
      <c r="N58" s="43">
        <v>1</v>
      </c>
      <c r="O58" s="58">
        <v>0</v>
      </c>
      <c r="P58" s="58">
        <v>0</v>
      </c>
      <c r="Q58" s="58">
        <v>1</v>
      </c>
      <c r="R58" s="82">
        <v>0</v>
      </c>
      <c r="S58" s="59">
        <v>0</v>
      </c>
      <c r="T58" s="59">
        <v>0</v>
      </c>
      <c r="U58" s="59">
        <v>1</v>
      </c>
      <c r="V58" s="90">
        <v>0</v>
      </c>
      <c r="W58" s="46">
        <f t="shared" si="13"/>
        <v>1</v>
      </c>
      <c r="X58" s="47">
        <f t="shared" si="14"/>
        <v>100</v>
      </c>
    </row>
    <row r="59" spans="1:24" s="29" customFormat="1" ht="44.25" customHeight="1" x14ac:dyDescent="0.2">
      <c r="A59" s="54"/>
      <c r="B59" s="55"/>
      <c r="C59" s="55"/>
      <c r="D59" s="55"/>
      <c r="E59" s="55"/>
      <c r="F59" s="55"/>
      <c r="G59" s="55"/>
      <c r="H59" s="51"/>
      <c r="I59" s="48" t="s">
        <v>99</v>
      </c>
      <c r="J59" s="52"/>
      <c r="K59" s="100">
        <v>8</v>
      </c>
      <c r="L59" s="53" t="s">
        <v>45</v>
      </c>
      <c r="M59" s="43">
        <f t="shared" si="12"/>
        <v>2</v>
      </c>
      <c r="N59" s="43">
        <v>2</v>
      </c>
      <c r="O59" s="58">
        <v>0</v>
      </c>
      <c r="P59" s="58">
        <v>1</v>
      </c>
      <c r="Q59" s="58">
        <v>0</v>
      </c>
      <c r="R59" s="82">
        <v>1</v>
      </c>
      <c r="S59" s="59">
        <v>0</v>
      </c>
      <c r="T59" s="59">
        <v>0</v>
      </c>
      <c r="U59" s="59">
        <v>1</v>
      </c>
      <c r="V59" s="90">
        <v>1</v>
      </c>
      <c r="W59" s="46">
        <f t="shared" si="13"/>
        <v>2</v>
      </c>
      <c r="X59" s="47">
        <f t="shared" si="14"/>
        <v>100</v>
      </c>
    </row>
    <row r="60" spans="1:24" s="29" customFormat="1" ht="22.5" x14ac:dyDescent="0.2">
      <c r="A60" s="54"/>
      <c r="B60" s="55"/>
      <c r="C60" s="55"/>
      <c r="D60" s="55"/>
      <c r="E60" s="55"/>
      <c r="F60" s="55"/>
      <c r="G60" s="55"/>
      <c r="H60" s="51"/>
      <c r="I60" s="48" t="s">
        <v>100</v>
      </c>
      <c r="J60" s="52"/>
      <c r="K60" s="100">
        <v>9</v>
      </c>
      <c r="L60" s="53" t="s">
        <v>54</v>
      </c>
      <c r="M60" s="43">
        <f t="shared" si="12"/>
        <v>3</v>
      </c>
      <c r="N60" s="43">
        <v>3</v>
      </c>
      <c r="O60" s="58">
        <v>0</v>
      </c>
      <c r="P60" s="58">
        <v>1</v>
      </c>
      <c r="Q60" s="58">
        <v>0</v>
      </c>
      <c r="R60" s="82">
        <v>2</v>
      </c>
      <c r="S60" s="59">
        <v>0</v>
      </c>
      <c r="T60" s="59">
        <v>1</v>
      </c>
      <c r="U60" s="59">
        <v>0</v>
      </c>
      <c r="V60" s="90">
        <v>2</v>
      </c>
      <c r="W60" s="46">
        <f t="shared" si="13"/>
        <v>3</v>
      </c>
      <c r="X60" s="47">
        <f t="shared" si="14"/>
        <v>100</v>
      </c>
    </row>
    <row r="61" spans="1:24" s="29" customFormat="1" ht="18" customHeight="1" x14ac:dyDescent="0.2">
      <c r="A61" s="54"/>
      <c r="B61" s="55"/>
      <c r="C61" s="55"/>
      <c r="D61" s="55"/>
      <c r="E61" s="55"/>
      <c r="F61" s="55"/>
      <c r="G61" s="55"/>
      <c r="H61" s="51"/>
      <c r="I61" s="48" t="s">
        <v>101</v>
      </c>
      <c r="J61" s="52"/>
      <c r="K61" s="100">
        <v>10</v>
      </c>
      <c r="L61" s="53" t="s">
        <v>54</v>
      </c>
      <c r="M61" s="43">
        <f t="shared" si="12"/>
        <v>2</v>
      </c>
      <c r="N61" s="43">
        <v>2</v>
      </c>
      <c r="O61" s="58">
        <v>0</v>
      </c>
      <c r="P61" s="58">
        <v>1</v>
      </c>
      <c r="Q61" s="58">
        <v>0</v>
      </c>
      <c r="R61" s="82">
        <v>1</v>
      </c>
      <c r="S61" s="59">
        <v>0</v>
      </c>
      <c r="T61" s="59">
        <v>1</v>
      </c>
      <c r="U61" s="59">
        <v>0</v>
      </c>
      <c r="V61" s="90">
        <v>1</v>
      </c>
      <c r="W61" s="46">
        <f t="shared" si="13"/>
        <v>2</v>
      </c>
      <c r="X61" s="47">
        <f t="shared" si="14"/>
        <v>100</v>
      </c>
    </row>
    <row r="62" spans="1:24" s="29" customFormat="1" ht="44.25" customHeight="1" x14ac:dyDescent="0.2">
      <c r="A62" s="54"/>
      <c r="B62" s="55"/>
      <c r="C62" s="55"/>
      <c r="D62" s="55"/>
      <c r="E62" s="55"/>
      <c r="F62" s="55"/>
      <c r="G62" s="55"/>
      <c r="H62" s="51"/>
      <c r="I62" s="48" t="s">
        <v>102</v>
      </c>
      <c r="J62" s="52"/>
      <c r="K62" s="100">
        <v>11</v>
      </c>
      <c r="L62" s="53" t="s">
        <v>103</v>
      </c>
      <c r="M62" s="43">
        <f t="shared" si="12"/>
        <v>8</v>
      </c>
      <c r="N62" s="43">
        <v>8</v>
      </c>
      <c r="O62" s="58">
        <v>1</v>
      </c>
      <c r="P62" s="58">
        <v>3</v>
      </c>
      <c r="Q62" s="58">
        <v>1</v>
      </c>
      <c r="R62" s="82">
        <v>3</v>
      </c>
      <c r="S62" s="59">
        <v>1</v>
      </c>
      <c r="T62" s="59">
        <v>3</v>
      </c>
      <c r="U62" s="59">
        <v>1</v>
      </c>
      <c r="V62" s="90">
        <v>3</v>
      </c>
      <c r="W62" s="46">
        <f t="shared" si="13"/>
        <v>8</v>
      </c>
      <c r="X62" s="47">
        <f t="shared" si="14"/>
        <v>100</v>
      </c>
    </row>
    <row r="63" spans="1:24" s="29" customFormat="1" ht="18.75" customHeight="1" x14ac:dyDescent="0.2">
      <c r="A63" s="22"/>
      <c r="B63" s="23"/>
      <c r="C63" s="23"/>
      <c r="D63" s="23"/>
      <c r="E63" s="23"/>
      <c r="F63" s="23"/>
      <c r="G63" s="34"/>
      <c r="H63" s="35"/>
      <c r="I63" s="40" t="s">
        <v>75</v>
      </c>
      <c r="J63" s="41"/>
      <c r="K63" s="100">
        <v>12</v>
      </c>
      <c r="L63" s="42" t="s">
        <v>45</v>
      </c>
      <c r="M63" s="43">
        <f t="shared" si="12"/>
        <v>4</v>
      </c>
      <c r="N63" s="43">
        <v>4</v>
      </c>
      <c r="O63" s="49">
        <v>1</v>
      </c>
      <c r="P63" s="49">
        <v>1</v>
      </c>
      <c r="Q63" s="49">
        <v>1</v>
      </c>
      <c r="R63" s="83">
        <v>1</v>
      </c>
      <c r="S63" s="50">
        <v>1</v>
      </c>
      <c r="T63" s="50">
        <v>1</v>
      </c>
      <c r="U63" s="50">
        <v>1</v>
      </c>
      <c r="V63" s="89">
        <v>1</v>
      </c>
      <c r="W63" s="46">
        <f t="shared" si="13"/>
        <v>4</v>
      </c>
      <c r="X63" s="47">
        <f t="shared" si="14"/>
        <v>100</v>
      </c>
    </row>
    <row r="64" spans="1:24" s="29" customFormat="1" ht="11.25" x14ac:dyDescent="0.2">
      <c r="A64" s="22">
        <v>4</v>
      </c>
      <c r="B64" s="23"/>
      <c r="C64" s="23"/>
      <c r="D64" s="23"/>
      <c r="E64" s="23"/>
      <c r="F64" s="23"/>
      <c r="G64" s="34"/>
      <c r="H64" s="35"/>
      <c r="I64" s="36" t="s">
        <v>114</v>
      </c>
      <c r="J64" s="37"/>
      <c r="K64" s="37"/>
      <c r="L64" s="38"/>
      <c r="M64" s="39">
        <f>SUM(M65:M69)</f>
        <v>57</v>
      </c>
      <c r="N64" s="39">
        <f t="shared" ref="N64:R64" si="15">SUM(N65:N69)</f>
        <v>57</v>
      </c>
      <c r="O64" s="39">
        <f t="shared" si="15"/>
        <v>10</v>
      </c>
      <c r="P64" s="39">
        <f t="shared" si="15"/>
        <v>21</v>
      </c>
      <c r="Q64" s="39">
        <f t="shared" si="15"/>
        <v>13</v>
      </c>
      <c r="R64" s="39">
        <f t="shared" si="15"/>
        <v>13</v>
      </c>
      <c r="S64" s="79">
        <f t="shared" ref="S64:W64" si="16">SUM(S65:S69)</f>
        <v>10</v>
      </c>
      <c r="T64" s="79">
        <f t="shared" si="16"/>
        <v>13</v>
      </c>
      <c r="U64" s="79">
        <f t="shared" si="16"/>
        <v>7</v>
      </c>
      <c r="V64" s="79">
        <v>27</v>
      </c>
      <c r="W64" s="79">
        <f t="shared" si="16"/>
        <v>57</v>
      </c>
      <c r="X64" s="78">
        <f t="shared" si="14"/>
        <v>100</v>
      </c>
    </row>
    <row r="65" spans="1:24" s="29" customFormat="1" ht="17.25" customHeight="1" x14ac:dyDescent="0.2">
      <c r="A65" s="54"/>
      <c r="B65" s="55"/>
      <c r="C65" s="55"/>
      <c r="D65" s="55"/>
      <c r="E65" s="55"/>
      <c r="F65" s="55"/>
      <c r="G65" s="55"/>
      <c r="H65" s="51"/>
      <c r="I65" s="40" t="s">
        <v>87</v>
      </c>
      <c r="J65" s="41"/>
      <c r="K65" s="100">
        <v>1</v>
      </c>
      <c r="L65" s="53" t="s">
        <v>51</v>
      </c>
      <c r="M65" s="43">
        <f>+O65+P65+Q65+R65</f>
        <v>12</v>
      </c>
      <c r="N65" s="43">
        <v>12</v>
      </c>
      <c r="O65" s="44">
        <v>3</v>
      </c>
      <c r="P65" s="44">
        <v>3</v>
      </c>
      <c r="Q65" s="44">
        <v>3</v>
      </c>
      <c r="R65" s="81">
        <v>3</v>
      </c>
      <c r="S65" s="45">
        <v>3</v>
      </c>
      <c r="T65" s="45">
        <v>3</v>
      </c>
      <c r="U65" s="45">
        <v>3</v>
      </c>
      <c r="V65" s="88">
        <v>3</v>
      </c>
      <c r="W65" s="46">
        <f>+V65+U65+T65+S65</f>
        <v>12</v>
      </c>
      <c r="X65" s="47">
        <f t="shared" si="14"/>
        <v>100</v>
      </c>
    </row>
    <row r="66" spans="1:24" s="29" customFormat="1" ht="15.75" customHeight="1" x14ac:dyDescent="0.2">
      <c r="A66" s="54"/>
      <c r="B66" s="55"/>
      <c r="C66" s="55"/>
      <c r="D66" s="55"/>
      <c r="E66" s="55"/>
      <c r="F66" s="55"/>
      <c r="G66" s="55"/>
      <c r="H66" s="51"/>
      <c r="I66" s="40" t="s">
        <v>88</v>
      </c>
      <c r="J66" s="41"/>
      <c r="K66" s="100">
        <v>2</v>
      </c>
      <c r="L66" s="53" t="s">
        <v>51</v>
      </c>
      <c r="M66" s="43">
        <f>+O66+P66+Q66+R66</f>
        <v>11</v>
      </c>
      <c r="N66" s="43">
        <v>11</v>
      </c>
      <c r="O66" s="44">
        <v>2</v>
      </c>
      <c r="P66" s="44">
        <v>3</v>
      </c>
      <c r="Q66" s="44">
        <v>3</v>
      </c>
      <c r="R66" s="81">
        <v>3</v>
      </c>
      <c r="S66" s="45">
        <v>2</v>
      </c>
      <c r="T66" s="45">
        <v>3</v>
      </c>
      <c r="U66" s="45">
        <v>3</v>
      </c>
      <c r="V66" s="88">
        <v>3</v>
      </c>
      <c r="W66" s="46">
        <f>+V66+U66+T66+S66</f>
        <v>11</v>
      </c>
      <c r="X66" s="47">
        <f t="shared" si="14"/>
        <v>100</v>
      </c>
    </row>
    <row r="67" spans="1:24" s="29" customFormat="1" ht="24.75" customHeight="1" x14ac:dyDescent="0.2">
      <c r="A67" s="22"/>
      <c r="B67" s="23"/>
      <c r="C67" s="23"/>
      <c r="D67" s="23"/>
      <c r="E67" s="23"/>
      <c r="F67" s="23"/>
      <c r="G67" s="34"/>
      <c r="H67" s="35"/>
      <c r="I67" s="40" t="s">
        <v>42</v>
      </c>
      <c r="J67" s="41"/>
      <c r="K67" s="100">
        <v>3</v>
      </c>
      <c r="L67" s="42" t="s">
        <v>43</v>
      </c>
      <c r="M67" s="43">
        <f>+O67+P67+Q67+R67</f>
        <v>4</v>
      </c>
      <c r="N67" s="43">
        <v>4</v>
      </c>
      <c r="O67" s="44">
        <v>4</v>
      </c>
      <c r="P67" s="44">
        <v>0</v>
      </c>
      <c r="Q67" s="44">
        <v>0</v>
      </c>
      <c r="R67" s="81">
        <v>0</v>
      </c>
      <c r="S67" s="45">
        <v>4</v>
      </c>
      <c r="T67" s="45">
        <v>0</v>
      </c>
      <c r="U67" s="45">
        <v>0</v>
      </c>
      <c r="V67" s="88">
        <v>0</v>
      </c>
      <c r="W67" s="46">
        <f>+V67+U67+T67+S67</f>
        <v>4</v>
      </c>
      <c r="X67" s="47">
        <f t="shared" si="14"/>
        <v>100</v>
      </c>
    </row>
    <row r="68" spans="1:24" s="29" customFormat="1" ht="24.75" customHeight="1" x14ac:dyDescent="0.2">
      <c r="A68" s="22"/>
      <c r="B68" s="23"/>
      <c r="C68" s="23"/>
      <c r="D68" s="23"/>
      <c r="E68" s="23"/>
      <c r="F68" s="23"/>
      <c r="G68" s="34"/>
      <c r="H68" s="35"/>
      <c r="I68" s="40" t="s">
        <v>44</v>
      </c>
      <c r="J68" s="41"/>
      <c r="K68" s="100">
        <v>4</v>
      </c>
      <c r="L68" s="42" t="s">
        <v>45</v>
      </c>
      <c r="M68" s="43">
        <f>+O68+P68+Q68+R68</f>
        <v>26</v>
      </c>
      <c r="N68" s="43">
        <v>26</v>
      </c>
      <c r="O68" s="44">
        <v>0</v>
      </c>
      <c r="P68" s="44">
        <v>14</v>
      </c>
      <c r="Q68" s="44">
        <v>6</v>
      </c>
      <c r="R68" s="81">
        <v>6</v>
      </c>
      <c r="S68" s="45">
        <v>0</v>
      </c>
      <c r="T68" s="45">
        <v>6</v>
      </c>
      <c r="U68" s="45">
        <v>0</v>
      </c>
      <c r="V68" s="88">
        <v>20</v>
      </c>
      <c r="W68" s="46">
        <f>+V68+U68+T68+S68</f>
        <v>26</v>
      </c>
      <c r="X68" s="47">
        <f t="shared" si="14"/>
        <v>100</v>
      </c>
    </row>
    <row r="69" spans="1:24" s="29" customFormat="1" ht="11.25" x14ac:dyDescent="0.2">
      <c r="A69" s="22"/>
      <c r="B69" s="23"/>
      <c r="C69" s="23"/>
      <c r="D69" s="23"/>
      <c r="E69" s="23"/>
      <c r="F69" s="23"/>
      <c r="G69" s="34"/>
      <c r="H69" s="35"/>
      <c r="I69" s="40" t="s">
        <v>46</v>
      </c>
      <c r="J69" s="41"/>
      <c r="K69" s="100">
        <v>5</v>
      </c>
      <c r="L69" s="42" t="s">
        <v>45</v>
      </c>
      <c r="M69" s="43">
        <f>+O69+P69+Q69+R69</f>
        <v>4</v>
      </c>
      <c r="N69" s="43">
        <v>4</v>
      </c>
      <c r="O69" s="44">
        <v>1</v>
      </c>
      <c r="P69" s="44">
        <v>1</v>
      </c>
      <c r="Q69" s="44">
        <v>1</v>
      </c>
      <c r="R69" s="81">
        <v>1</v>
      </c>
      <c r="S69" s="45">
        <v>1</v>
      </c>
      <c r="T69" s="45">
        <v>1</v>
      </c>
      <c r="U69" s="45">
        <v>1</v>
      </c>
      <c r="V69" s="88">
        <v>1</v>
      </c>
      <c r="W69" s="46">
        <f>+V69+U69+T69+S69</f>
        <v>4</v>
      </c>
      <c r="X69" s="47">
        <f t="shared" si="14"/>
        <v>100</v>
      </c>
    </row>
    <row r="70" spans="1:24" s="29" customFormat="1" ht="11.25" x14ac:dyDescent="0.2">
      <c r="A70" s="22">
        <v>5</v>
      </c>
      <c r="B70" s="23"/>
      <c r="C70" s="23"/>
      <c r="D70" s="23"/>
      <c r="E70" s="23"/>
      <c r="F70" s="23"/>
      <c r="G70" s="34"/>
      <c r="H70" s="35"/>
      <c r="I70" s="36" t="s">
        <v>115</v>
      </c>
      <c r="J70" s="37"/>
      <c r="K70" s="37"/>
      <c r="L70" s="38"/>
      <c r="M70" s="39">
        <f>SUM(M71:M77)</f>
        <v>51</v>
      </c>
      <c r="N70" s="39">
        <f t="shared" ref="N70:R70" si="17">SUM(N71:N77)</f>
        <v>51</v>
      </c>
      <c r="O70" s="39">
        <f t="shared" si="17"/>
        <v>12</v>
      </c>
      <c r="P70" s="39">
        <f t="shared" si="17"/>
        <v>14</v>
      </c>
      <c r="Q70" s="39">
        <f t="shared" si="17"/>
        <v>12</v>
      </c>
      <c r="R70" s="39">
        <f t="shared" si="17"/>
        <v>13</v>
      </c>
      <c r="S70" s="79">
        <f t="shared" ref="S70:W70" si="18">SUM(S71:S77)</f>
        <v>12</v>
      </c>
      <c r="T70" s="79">
        <f t="shared" si="18"/>
        <v>13</v>
      </c>
      <c r="U70" s="79">
        <f t="shared" si="18"/>
        <v>12</v>
      </c>
      <c r="V70" s="79">
        <v>13</v>
      </c>
      <c r="W70" s="79">
        <f t="shared" si="18"/>
        <v>50</v>
      </c>
      <c r="X70" s="78">
        <f t="shared" si="14"/>
        <v>98.039215686274503</v>
      </c>
    </row>
    <row r="71" spans="1:24" s="29" customFormat="1" ht="28.5" customHeight="1" x14ac:dyDescent="0.2">
      <c r="A71" s="22"/>
      <c r="B71" s="23"/>
      <c r="C71" s="23"/>
      <c r="D71" s="23"/>
      <c r="E71" s="23"/>
      <c r="F71" s="23"/>
      <c r="G71" s="23"/>
      <c r="H71" s="56"/>
      <c r="I71" s="57" t="s">
        <v>104</v>
      </c>
      <c r="J71" s="52"/>
      <c r="K71" s="101">
        <v>1</v>
      </c>
      <c r="L71" s="53" t="s">
        <v>54</v>
      </c>
      <c r="M71" s="43">
        <f t="shared" ref="M71:M77" si="19">+O71+P71+Q71+R71</f>
        <v>1</v>
      </c>
      <c r="N71" s="43">
        <v>1</v>
      </c>
      <c r="O71" s="58">
        <v>0</v>
      </c>
      <c r="P71" s="58">
        <v>1</v>
      </c>
      <c r="Q71" s="58">
        <v>0</v>
      </c>
      <c r="R71" s="82">
        <v>0</v>
      </c>
      <c r="S71" s="59">
        <v>0</v>
      </c>
      <c r="T71" s="59">
        <v>0</v>
      </c>
      <c r="U71" s="59">
        <v>0</v>
      </c>
      <c r="V71" s="90">
        <v>0</v>
      </c>
      <c r="W71" s="46">
        <f t="shared" ref="W71:W77" si="20">+V71+U71+T71+S71</f>
        <v>0</v>
      </c>
      <c r="X71" s="47">
        <f t="shared" si="14"/>
        <v>0</v>
      </c>
    </row>
    <row r="72" spans="1:24" s="29" customFormat="1" ht="28.5" customHeight="1" x14ac:dyDescent="0.2">
      <c r="A72" s="22"/>
      <c r="B72" s="23"/>
      <c r="C72" s="23"/>
      <c r="D72" s="23"/>
      <c r="E72" s="23"/>
      <c r="F72" s="23"/>
      <c r="G72" s="23"/>
      <c r="H72" s="56"/>
      <c r="I72" s="57" t="s">
        <v>105</v>
      </c>
      <c r="J72" s="52"/>
      <c r="K72" s="101">
        <v>2</v>
      </c>
      <c r="L72" s="53" t="s">
        <v>45</v>
      </c>
      <c r="M72" s="43">
        <f t="shared" si="19"/>
        <v>12</v>
      </c>
      <c r="N72" s="43">
        <v>12</v>
      </c>
      <c r="O72" s="58">
        <v>3</v>
      </c>
      <c r="P72" s="58">
        <v>3</v>
      </c>
      <c r="Q72" s="58">
        <v>3</v>
      </c>
      <c r="R72" s="82">
        <v>3</v>
      </c>
      <c r="S72" s="59">
        <v>3</v>
      </c>
      <c r="T72" s="59">
        <v>3</v>
      </c>
      <c r="U72" s="59">
        <v>3</v>
      </c>
      <c r="V72" s="90">
        <v>3</v>
      </c>
      <c r="W72" s="46">
        <f t="shared" si="20"/>
        <v>12</v>
      </c>
      <c r="X72" s="47">
        <f t="shared" si="14"/>
        <v>100</v>
      </c>
    </row>
    <row r="73" spans="1:24" s="29" customFormat="1" ht="28.5" customHeight="1" x14ac:dyDescent="0.2">
      <c r="A73" s="22"/>
      <c r="B73" s="23"/>
      <c r="C73" s="23"/>
      <c r="D73" s="23"/>
      <c r="E73" s="23"/>
      <c r="F73" s="23"/>
      <c r="G73" s="23"/>
      <c r="H73" s="56"/>
      <c r="I73" s="57" t="s">
        <v>106</v>
      </c>
      <c r="J73" s="52"/>
      <c r="K73" s="101">
        <v>3</v>
      </c>
      <c r="L73" s="53" t="s">
        <v>54</v>
      </c>
      <c r="M73" s="43">
        <f t="shared" si="19"/>
        <v>5</v>
      </c>
      <c r="N73" s="43">
        <v>5</v>
      </c>
      <c r="O73" s="58">
        <v>0</v>
      </c>
      <c r="P73" s="58">
        <v>2</v>
      </c>
      <c r="Q73" s="58">
        <v>1</v>
      </c>
      <c r="R73" s="82">
        <v>2</v>
      </c>
      <c r="S73" s="59">
        <v>0</v>
      </c>
      <c r="T73" s="59">
        <v>2</v>
      </c>
      <c r="U73" s="59">
        <v>1</v>
      </c>
      <c r="V73" s="90">
        <v>2</v>
      </c>
      <c r="W73" s="46">
        <f t="shared" si="20"/>
        <v>5</v>
      </c>
      <c r="X73" s="47">
        <f t="shared" si="14"/>
        <v>100</v>
      </c>
    </row>
    <row r="74" spans="1:24" s="29" customFormat="1" ht="28.5" customHeight="1" x14ac:dyDescent="0.2">
      <c r="A74" s="22"/>
      <c r="B74" s="23"/>
      <c r="C74" s="23"/>
      <c r="D74" s="23"/>
      <c r="E74" s="23"/>
      <c r="F74" s="23"/>
      <c r="G74" s="34"/>
      <c r="H74" s="35"/>
      <c r="I74" s="40" t="s">
        <v>47</v>
      </c>
      <c r="J74" s="41"/>
      <c r="K74" s="101">
        <v>4</v>
      </c>
      <c r="L74" s="42" t="s">
        <v>45</v>
      </c>
      <c r="M74" s="43">
        <f t="shared" si="19"/>
        <v>5</v>
      </c>
      <c r="N74" s="43">
        <v>5</v>
      </c>
      <c r="O74" s="44">
        <v>2</v>
      </c>
      <c r="P74" s="44">
        <v>1</v>
      </c>
      <c r="Q74" s="44">
        <v>1</v>
      </c>
      <c r="R74" s="81">
        <v>1</v>
      </c>
      <c r="S74" s="45">
        <v>2</v>
      </c>
      <c r="T74" s="45">
        <v>1</v>
      </c>
      <c r="U74" s="45">
        <v>1</v>
      </c>
      <c r="V74" s="88">
        <v>1</v>
      </c>
      <c r="W74" s="46">
        <f t="shared" si="20"/>
        <v>5</v>
      </c>
      <c r="X74" s="47">
        <f t="shared" si="14"/>
        <v>100</v>
      </c>
    </row>
    <row r="75" spans="1:24" s="29" customFormat="1" ht="28.5" customHeight="1" x14ac:dyDescent="0.2">
      <c r="A75" s="22"/>
      <c r="B75" s="23"/>
      <c r="C75" s="23"/>
      <c r="D75" s="23"/>
      <c r="E75" s="23"/>
      <c r="F75" s="23"/>
      <c r="G75" s="34"/>
      <c r="H75" s="35"/>
      <c r="I75" s="40" t="s">
        <v>48</v>
      </c>
      <c r="J75" s="41"/>
      <c r="K75" s="101">
        <v>5</v>
      </c>
      <c r="L75" s="42" t="s">
        <v>45</v>
      </c>
      <c r="M75" s="43">
        <f t="shared" si="19"/>
        <v>12</v>
      </c>
      <c r="N75" s="43">
        <v>12</v>
      </c>
      <c r="O75" s="44">
        <v>3</v>
      </c>
      <c r="P75" s="44">
        <v>3</v>
      </c>
      <c r="Q75" s="44">
        <v>3</v>
      </c>
      <c r="R75" s="81">
        <v>3</v>
      </c>
      <c r="S75" s="45">
        <v>3</v>
      </c>
      <c r="T75" s="45">
        <v>3</v>
      </c>
      <c r="U75" s="45">
        <v>3</v>
      </c>
      <c r="V75" s="88">
        <v>3</v>
      </c>
      <c r="W75" s="46">
        <f t="shared" si="20"/>
        <v>12</v>
      </c>
      <c r="X75" s="47">
        <f t="shared" si="14"/>
        <v>100</v>
      </c>
    </row>
    <row r="76" spans="1:24" s="29" customFormat="1" ht="28.5" customHeight="1" x14ac:dyDescent="0.2">
      <c r="A76" s="22"/>
      <c r="B76" s="23"/>
      <c r="C76" s="23"/>
      <c r="D76" s="23"/>
      <c r="E76" s="23"/>
      <c r="F76" s="23"/>
      <c r="G76" s="34"/>
      <c r="H76" s="35"/>
      <c r="I76" s="40" t="s">
        <v>49</v>
      </c>
      <c r="J76" s="41"/>
      <c r="K76" s="101">
        <v>6</v>
      </c>
      <c r="L76" s="42" t="s">
        <v>38</v>
      </c>
      <c r="M76" s="43">
        <f t="shared" si="19"/>
        <v>12</v>
      </c>
      <c r="N76" s="43">
        <v>12</v>
      </c>
      <c r="O76" s="44">
        <v>3</v>
      </c>
      <c r="P76" s="44">
        <v>3</v>
      </c>
      <c r="Q76" s="44">
        <v>3</v>
      </c>
      <c r="R76" s="81">
        <v>3</v>
      </c>
      <c r="S76" s="45">
        <v>3</v>
      </c>
      <c r="T76" s="45">
        <v>3</v>
      </c>
      <c r="U76" s="45">
        <v>3</v>
      </c>
      <c r="V76" s="88">
        <v>3</v>
      </c>
      <c r="W76" s="46">
        <f t="shared" si="20"/>
        <v>12</v>
      </c>
      <c r="X76" s="47">
        <f t="shared" si="14"/>
        <v>100</v>
      </c>
    </row>
    <row r="77" spans="1:24" s="29" customFormat="1" ht="28.5" customHeight="1" x14ac:dyDescent="0.2">
      <c r="A77" s="22"/>
      <c r="B77" s="23"/>
      <c r="C77" s="23"/>
      <c r="D77" s="23"/>
      <c r="E77" s="23"/>
      <c r="F77" s="23"/>
      <c r="G77" s="34"/>
      <c r="H77" s="35"/>
      <c r="I77" s="40" t="s">
        <v>50</v>
      </c>
      <c r="J77" s="41"/>
      <c r="K77" s="101">
        <v>7</v>
      </c>
      <c r="L77" s="42" t="s">
        <v>51</v>
      </c>
      <c r="M77" s="43">
        <f t="shared" si="19"/>
        <v>4</v>
      </c>
      <c r="N77" s="43">
        <v>4</v>
      </c>
      <c r="O77" s="44">
        <v>1</v>
      </c>
      <c r="P77" s="44">
        <v>1</v>
      </c>
      <c r="Q77" s="44">
        <v>1</v>
      </c>
      <c r="R77" s="81">
        <v>1</v>
      </c>
      <c r="S77" s="45">
        <v>1</v>
      </c>
      <c r="T77" s="45">
        <v>1</v>
      </c>
      <c r="U77" s="45">
        <v>1</v>
      </c>
      <c r="V77" s="88">
        <v>1</v>
      </c>
      <c r="W77" s="46">
        <f t="shared" si="20"/>
        <v>4</v>
      </c>
      <c r="X77" s="47">
        <f t="shared" si="14"/>
        <v>100</v>
      </c>
    </row>
    <row r="78" spans="1:24" s="29" customFormat="1" ht="11.25" x14ac:dyDescent="0.2">
      <c r="A78" s="22">
        <v>6</v>
      </c>
      <c r="B78" s="23"/>
      <c r="C78" s="23"/>
      <c r="D78" s="23"/>
      <c r="E78" s="23"/>
      <c r="F78" s="23"/>
      <c r="G78" s="34"/>
      <c r="H78" s="35"/>
      <c r="I78" s="36" t="s">
        <v>118</v>
      </c>
      <c r="J78" s="37"/>
      <c r="K78" s="37"/>
      <c r="L78" s="38"/>
      <c r="M78" s="39">
        <f>SUM(M79:M90)</f>
        <v>67</v>
      </c>
      <c r="N78" s="39">
        <f t="shared" ref="N78:R78" si="21">SUM(N79:N90)</f>
        <v>67</v>
      </c>
      <c r="O78" s="39">
        <f t="shared" si="21"/>
        <v>16</v>
      </c>
      <c r="P78" s="39">
        <f t="shared" si="21"/>
        <v>14</v>
      </c>
      <c r="Q78" s="39">
        <f t="shared" si="21"/>
        <v>22</v>
      </c>
      <c r="R78" s="39">
        <f t="shared" si="21"/>
        <v>15</v>
      </c>
      <c r="S78" s="79">
        <f t="shared" ref="S78:W78" si="22">SUM(S79:S90)</f>
        <v>16</v>
      </c>
      <c r="T78" s="79">
        <f t="shared" si="22"/>
        <v>14</v>
      </c>
      <c r="U78" s="79">
        <f t="shared" si="22"/>
        <v>20</v>
      </c>
      <c r="V78" s="79">
        <v>16</v>
      </c>
      <c r="W78" s="79">
        <f t="shared" si="22"/>
        <v>66</v>
      </c>
      <c r="X78" s="78">
        <f t="shared" si="14"/>
        <v>98.507462686567166</v>
      </c>
    </row>
    <row r="79" spans="1:24" s="29" customFormat="1" ht="33.75" x14ac:dyDescent="0.2">
      <c r="A79" s="54"/>
      <c r="B79" s="55"/>
      <c r="C79" s="55"/>
      <c r="D79" s="55"/>
      <c r="E79" s="55"/>
      <c r="F79" s="55"/>
      <c r="G79" s="55"/>
      <c r="H79" s="51"/>
      <c r="I79" s="40" t="s">
        <v>85</v>
      </c>
      <c r="J79" s="41"/>
      <c r="K79" s="100">
        <v>1</v>
      </c>
      <c r="L79" s="53" t="s">
        <v>38</v>
      </c>
      <c r="M79" s="43">
        <f t="shared" ref="M79:M90" si="23">+O79+P79+Q79+R79</f>
        <v>13</v>
      </c>
      <c r="N79" s="43">
        <v>13</v>
      </c>
      <c r="O79" s="44">
        <v>4</v>
      </c>
      <c r="P79" s="44">
        <v>3</v>
      </c>
      <c r="Q79" s="44">
        <v>3</v>
      </c>
      <c r="R79" s="81">
        <v>3</v>
      </c>
      <c r="S79" s="45">
        <v>4</v>
      </c>
      <c r="T79" s="45">
        <v>3</v>
      </c>
      <c r="U79" s="45">
        <v>3</v>
      </c>
      <c r="V79" s="88">
        <v>3</v>
      </c>
      <c r="W79" s="46">
        <f t="shared" ref="W79:W90" si="24">+V79+U79+T79+S79</f>
        <v>13</v>
      </c>
      <c r="X79" s="47">
        <f t="shared" si="14"/>
        <v>100</v>
      </c>
    </row>
    <row r="80" spans="1:24" s="29" customFormat="1" ht="27" customHeight="1" x14ac:dyDescent="0.2">
      <c r="A80" s="54"/>
      <c r="B80" s="55"/>
      <c r="C80" s="55"/>
      <c r="D80" s="55"/>
      <c r="E80" s="55"/>
      <c r="F80" s="55"/>
      <c r="G80" s="55"/>
      <c r="H80" s="51"/>
      <c r="I80" s="48" t="s">
        <v>94</v>
      </c>
      <c r="J80" s="52"/>
      <c r="K80" s="101">
        <v>2</v>
      </c>
      <c r="L80" s="53" t="s">
        <v>38</v>
      </c>
      <c r="M80" s="43">
        <f t="shared" si="23"/>
        <v>2</v>
      </c>
      <c r="N80" s="43">
        <v>2</v>
      </c>
      <c r="O80" s="58">
        <v>1</v>
      </c>
      <c r="P80" s="58">
        <v>0</v>
      </c>
      <c r="Q80" s="58">
        <v>0</v>
      </c>
      <c r="R80" s="82">
        <v>1</v>
      </c>
      <c r="S80" s="59">
        <v>1</v>
      </c>
      <c r="T80" s="59">
        <v>0</v>
      </c>
      <c r="U80" s="59">
        <v>0</v>
      </c>
      <c r="V80" s="90">
        <v>1</v>
      </c>
      <c r="W80" s="46">
        <f t="shared" si="24"/>
        <v>2</v>
      </c>
      <c r="X80" s="47">
        <f t="shared" si="14"/>
        <v>100</v>
      </c>
    </row>
    <row r="81" spans="1:24" s="29" customFormat="1" ht="27" customHeight="1" x14ac:dyDescent="0.2">
      <c r="A81" s="22"/>
      <c r="B81" s="23"/>
      <c r="C81" s="23"/>
      <c r="D81" s="23"/>
      <c r="E81" s="23"/>
      <c r="F81" s="23"/>
      <c r="G81" s="34"/>
      <c r="H81" s="35"/>
      <c r="I81" s="40" t="s">
        <v>71</v>
      </c>
      <c r="J81" s="41"/>
      <c r="K81" s="100">
        <v>3</v>
      </c>
      <c r="L81" s="42" t="s">
        <v>38</v>
      </c>
      <c r="M81" s="43">
        <f t="shared" si="23"/>
        <v>1</v>
      </c>
      <c r="N81" s="43">
        <v>1</v>
      </c>
      <c r="O81" s="49">
        <v>0</v>
      </c>
      <c r="P81" s="49">
        <v>1</v>
      </c>
      <c r="Q81" s="49">
        <v>0</v>
      </c>
      <c r="R81" s="83">
        <v>0</v>
      </c>
      <c r="S81" s="50">
        <v>0</v>
      </c>
      <c r="T81" s="50">
        <v>1</v>
      </c>
      <c r="U81" s="50">
        <v>0</v>
      </c>
      <c r="V81" s="89">
        <v>0</v>
      </c>
      <c r="W81" s="46">
        <f t="shared" si="24"/>
        <v>1</v>
      </c>
      <c r="X81" s="47">
        <f t="shared" si="14"/>
        <v>100</v>
      </c>
    </row>
    <row r="82" spans="1:24" s="29" customFormat="1" ht="27" customHeight="1" x14ac:dyDescent="0.2">
      <c r="A82" s="22"/>
      <c r="B82" s="23"/>
      <c r="C82" s="23"/>
      <c r="D82" s="23"/>
      <c r="E82" s="23"/>
      <c r="F82" s="23"/>
      <c r="G82" s="34"/>
      <c r="H82" s="35"/>
      <c r="I82" s="40" t="s">
        <v>72</v>
      </c>
      <c r="J82" s="41"/>
      <c r="K82" s="101">
        <v>4</v>
      </c>
      <c r="L82" s="42" t="s">
        <v>45</v>
      </c>
      <c r="M82" s="43">
        <f t="shared" si="23"/>
        <v>12</v>
      </c>
      <c r="N82" s="43">
        <v>12</v>
      </c>
      <c r="O82" s="49">
        <v>3</v>
      </c>
      <c r="P82" s="49">
        <v>3</v>
      </c>
      <c r="Q82" s="49">
        <v>3</v>
      </c>
      <c r="R82" s="83">
        <v>3</v>
      </c>
      <c r="S82" s="50">
        <v>3</v>
      </c>
      <c r="T82" s="50">
        <v>3</v>
      </c>
      <c r="U82" s="50">
        <v>3</v>
      </c>
      <c r="V82" s="89">
        <v>3</v>
      </c>
      <c r="W82" s="46">
        <f t="shared" si="24"/>
        <v>12</v>
      </c>
      <c r="X82" s="47">
        <f t="shared" si="14"/>
        <v>100</v>
      </c>
    </row>
    <row r="83" spans="1:24" s="29" customFormat="1" ht="27" customHeight="1" x14ac:dyDescent="0.2">
      <c r="A83" s="22"/>
      <c r="B83" s="23"/>
      <c r="C83" s="23"/>
      <c r="D83" s="23"/>
      <c r="E83" s="23"/>
      <c r="F83" s="23"/>
      <c r="G83" s="34"/>
      <c r="H83" s="35"/>
      <c r="I83" s="40" t="s">
        <v>58</v>
      </c>
      <c r="J83" s="41"/>
      <c r="K83" s="100">
        <v>5</v>
      </c>
      <c r="L83" s="42" t="s">
        <v>51</v>
      </c>
      <c r="M83" s="43">
        <f t="shared" si="23"/>
        <v>4</v>
      </c>
      <c r="N83" s="43">
        <v>4</v>
      </c>
      <c r="O83" s="44">
        <v>1</v>
      </c>
      <c r="P83" s="44">
        <v>1</v>
      </c>
      <c r="Q83" s="44">
        <v>1</v>
      </c>
      <c r="R83" s="81">
        <v>1</v>
      </c>
      <c r="S83" s="45">
        <v>1</v>
      </c>
      <c r="T83" s="45">
        <v>1</v>
      </c>
      <c r="U83" s="45">
        <v>1</v>
      </c>
      <c r="V83" s="88">
        <v>1</v>
      </c>
      <c r="W83" s="46">
        <f t="shared" si="24"/>
        <v>4</v>
      </c>
      <c r="X83" s="47">
        <f t="shared" si="14"/>
        <v>100</v>
      </c>
    </row>
    <row r="84" spans="1:24" s="29" customFormat="1" ht="27" customHeight="1" x14ac:dyDescent="0.2">
      <c r="A84" s="22"/>
      <c r="B84" s="23"/>
      <c r="C84" s="23"/>
      <c r="D84" s="23"/>
      <c r="E84" s="23"/>
      <c r="F84" s="23"/>
      <c r="G84" s="34"/>
      <c r="H84" s="35"/>
      <c r="I84" s="40" t="s">
        <v>73</v>
      </c>
      <c r="J84" s="41"/>
      <c r="K84" s="101">
        <v>6</v>
      </c>
      <c r="L84" s="42" t="s">
        <v>51</v>
      </c>
      <c r="M84" s="43">
        <f t="shared" si="23"/>
        <v>8</v>
      </c>
      <c r="N84" s="43">
        <v>8</v>
      </c>
      <c r="O84" s="49">
        <v>2</v>
      </c>
      <c r="P84" s="49">
        <v>2</v>
      </c>
      <c r="Q84" s="49">
        <v>1</v>
      </c>
      <c r="R84" s="83">
        <v>3</v>
      </c>
      <c r="S84" s="50">
        <v>2</v>
      </c>
      <c r="T84" s="50">
        <v>2</v>
      </c>
      <c r="U84" s="50">
        <v>1</v>
      </c>
      <c r="V84" s="89">
        <v>3</v>
      </c>
      <c r="W84" s="46">
        <f t="shared" si="24"/>
        <v>8</v>
      </c>
      <c r="X84" s="47">
        <f t="shared" si="14"/>
        <v>100</v>
      </c>
    </row>
    <row r="85" spans="1:24" s="29" customFormat="1" ht="31.5" customHeight="1" x14ac:dyDescent="0.2">
      <c r="A85" s="22"/>
      <c r="B85" s="23"/>
      <c r="C85" s="23"/>
      <c r="D85" s="23"/>
      <c r="E85" s="23"/>
      <c r="F85" s="23"/>
      <c r="G85" s="34"/>
      <c r="H85" s="35"/>
      <c r="I85" s="40" t="s">
        <v>59</v>
      </c>
      <c r="J85" s="41"/>
      <c r="K85" s="100">
        <v>7</v>
      </c>
      <c r="L85" s="42" t="s">
        <v>38</v>
      </c>
      <c r="M85" s="43">
        <f t="shared" si="23"/>
        <v>4</v>
      </c>
      <c r="N85" s="43">
        <v>4</v>
      </c>
      <c r="O85" s="44">
        <v>0</v>
      </c>
      <c r="P85" s="44">
        <v>1</v>
      </c>
      <c r="Q85" s="44">
        <v>3</v>
      </c>
      <c r="R85" s="81">
        <v>0</v>
      </c>
      <c r="S85" s="45">
        <v>0</v>
      </c>
      <c r="T85" s="45">
        <v>1</v>
      </c>
      <c r="U85" s="45">
        <v>2</v>
      </c>
      <c r="V85" s="88">
        <v>0</v>
      </c>
      <c r="W85" s="46">
        <f t="shared" si="24"/>
        <v>3</v>
      </c>
      <c r="X85" s="47">
        <f t="shared" si="14"/>
        <v>75</v>
      </c>
    </row>
    <row r="86" spans="1:24" s="29" customFormat="1" ht="27" customHeight="1" x14ac:dyDescent="0.2">
      <c r="A86" s="22"/>
      <c r="B86" s="23"/>
      <c r="C86" s="23"/>
      <c r="D86" s="23"/>
      <c r="E86" s="23"/>
      <c r="F86" s="23"/>
      <c r="G86" s="34"/>
      <c r="H86" s="35"/>
      <c r="I86" s="57" t="s">
        <v>108</v>
      </c>
      <c r="J86" s="41"/>
      <c r="K86" s="101">
        <v>8</v>
      </c>
      <c r="L86" s="42" t="s">
        <v>45</v>
      </c>
      <c r="M86" s="43">
        <f t="shared" si="23"/>
        <v>8</v>
      </c>
      <c r="N86" s="43">
        <v>8</v>
      </c>
      <c r="O86" s="61">
        <v>2</v>
      </c>
      <c r="P86" s="61">
        <v>2</v>
      </c>
      <c r="Q86" s="61">
        <v>2</v>
      </c>
      <c r="R86" s="84">
        <v>2</v>
      </c>
      <c r="S86" s="62">
        <v>2</v>
      </c>
      <c r="T86" s="62">
        <v>2</v>
      </c>
      <c r="U86" s="62">
        <v>2</v>
      </c>
      <c r="V86" s="91">
        <v>2</v>
      </c>
      <c r="W86" s="46">
        <f t="shared" si="24"/>
        <v>8</v>
      </c>
      <c r="X86" s="47">
        <f t="shared" si="14"/>
        <v>100</v>
      </c>
    </row>
    <row r="87" spans="1:24" s="29" customFormat="1" ht="27" customHeight="1" x14ac:dyDescent="0.2">
      <c r="A87" s="22"/>
      <c r="B87" s="23"/>
      <c r="C87" s="23"/>
      <c r="D87" s="23"/>
      <c r="E87" s="23"/>
      <c r="F87" s="23"/>
      <c r="G87" s="34"/>
      <c r="H87" s="35"/>
      <c r="I87" s="40" t="s">
        <v>60</v>
      </c>
      <c r="J87" s="41"/>
      <c r="K87" s="100">
        <v>9</v>
      </c>
      <c r="L87" s="42" t="s">
        <v>45</v>
      </c>
      <c r="M87" s="43">
        <f t="shared" si="23"/>
        <v>8</v>
      </c>
      <c r="N87" s="43">
        <v>8</v>
      </c>
      <c r="O87" s="44">
        <v>2</v>
      </c>
      <c r="P87" s="44">
        <v>0</v>
      </c>
      <c r="Q87" s="44">
        <v>6</v>
      </c>
      <c r="R87" s="81">
        <v>0</v>
      </c>
      <c r="S87" s="45">
        <v>2</v>
      </c>
      <c r="T87" s="45">
        <v>0</v>
      </c>
      <c r="U87" s="45">
        <v>5</v>
      </c>
      <c r="V87" s="88">
        <v>1</v>
      </c>
      <c r="W87" s="46">
        <f t="shared" si="24"/>
        <v>8</v>
      </c>
      <c r="X87" s="47">
        <f t="shared" ref="X87:X98" si="25">+W87/M87*100</f>
        <v>100</v>
      </c>
    </row>
    <row r="88" spans="1:24" s="29" customFormat="1" ht="27" customHeight="1" x14ac:dyDescent="0.2">
      <c r="A88" s="22"/>
      <c r="B88" s="23"/>
      <c r="C88" s="23"/>
      <c r="D88" s="23"/>
      <c r="E88" s="23"/>
      <c r="F88" s="23"/>
      <c r="G88" s="34"/>
      <c r="H88" s="35"/>
      <c r="I88" s="40" t="s">
        <v>74</v>
      </c>
      <c r="J88" s="41"/>
      <c r="K88" s="101">
        <v>10</v>
      </c>
      <c r="L88" s="42" t="s">
        <v>45</v>
      </c>
      <c r="M88" s="43">
        <f t="shared" si="23"/>
        <v>1</v>
      </c>
      <c r="N88" s="43">
        <v>1</v>
      </c>
      <c r="O88" s="49">
        <v>0</v>
      </c>
      <c r="P88" s="49">
        <v>0</v>
      </c>
      <c r="Q88" s="49">
        <v>1</v>
      </c>
      <c r="R88" s="83">
        <v>0</v>
      </c>
      <c r="S88" s="50">
        <v>0</v>
      </c>
      <c r="T88" s="50">
        <v>0</v>
      </c>
      <c r="U88" s="50">
        <v>1</v>
      </c>
      <c r="V88" s="89">
        <v>0</v>
      </c>
      <c r="W88" s="46">
        <f t="shared" si="24"/>
        <v>1</v>
      </c>
      <c r="X88" s="47">
        <f t="shared" si="25"/>
        <v>100</v>
      </c>
    </row>
    <row r="89" spans="1:24" s="29" customFormat="1" ht="27" customHeight="1" x14ac:dyDescent="0.2">
      <c r="A89" s="22"/>
      <c r="B89" s="23"/>
      <c r="C89" s="23"/>
      <c r="D89" s="23"/>
      <c r="E89" s="23"/>
      <c r="F89" s="23"/>
      <c r="G89" s="34"/>
      <c r="H89" s="35"/>
      <c r="I89" s="40" t="s">
        <v>61</v>
      </c>
      <c r="J89" s="41"/>
      <c r="K89" s="100">
        <v>11</v>
      </c>
      <c r="L89" s="42" t="s">
        <v>38</v>
      </c>
      <c r="M89" s="43">
        <f t="shared" si="23"/>
        <v>2</v>
      </c>
      <c r="N89" s="43">
        <v>2</v>
      </c>
      <c r="O89" s="44">
        <v>0</v>
      </c>
      <c r="P89" s="44">
        <v>0</v>
      </c>
      <c r="Q89" s="44">
        <v>1</v>
      </c>
      <c r="R89" s="81">
        <v>1</v>
      </c>
      <c r="S89" s="45">
        <v>0</v>
      </c>
      <c r="T89" s="45">
        <v>0</v>
      </c>
      <c r="U89" s="45">
        <v>1</v>
      </c>
      <c r="V89" s="88">
        <v>1</v>
      </c>
      <c r="W89" s="46">
        <f t="shared" si="24"/>
        <v>2</v>
      </c>
      <c r="X89" s="47">
        <f t="shared" si="25"/>
        <v>100</v>
      </c>
    </row>
    <row r="90" spans="1:24" s="29" customFormat="1" ht="27" customHeight="1" x14ac:dyDescent="0.2">
      <c r="A90" s="22"/>
      <c r="B90" s="23"/>
      <c r="C90" s="23"/>
      <c r="D90" s="23"/>
      <c r="E90" s="23"/>
      <c r="F90" s="23"/>
      <c r="G90" s="34"/>
      <c r="H90" s="35"/>
      <c r="I90" s="40" t="s">
        <v>62</v>
      </c>
      <c r="J90" s="41"/>
      <c r="K90" s="101">
        <v>12</v>
      </c>
      <c r="L90" s="42" t="s">
        <v>45</v>
      </c>
      <c r="M90" s="43">
        <f t="shared" si="23"/>
        <v>4</v>
      </c>
      <c r="N90" s="43">
        <v>4</v>
      </c>
      <c r="O90" s="44">
        <v>1</v>
      </c>
      <c r="P90" s="44">
        <v>1</v>
      </c>
      <c r="Q90" s="44">
        <v>1</v>
      </c>
      <c r="R90" s="81">
        <v>1</v>
      </c>
      <c r="S90" s="45">
        <v>1</v>
      </c>
      <c r="T90" s="45">
        <v>1</v>
      </c>
      <c r="U90" s="45">
        <v>1</v>
      </c>
      <c r="V90" s="88">
        <v>1</v>
      </c>
      <c r="W90" s="46">
        <f t="shared" si="24"/>
        <v>4</v>
      </c>
      <c r="X90" s="47">
        <f t="shared" si="25"/>
        <v>100</v>
      </c>
    </row>
    <row r="91" spans="1:24" s="29" customFormat="1" ht="11.25" x14ac:dyDescent="0.2">
      <c r="A91" s="22">
        <v>7</v>
      </c>
      <c r="B91" s="23"/>
      <c r="C91" s="23"/>
      <c r="D91" s="23"/>
      <c r="E91" s="23"/>
      <c r="F91" s="23"/>
      <c r="G91" s="34"/>
      <c r="H91" s="35"/>
      <c r="I91" s="36" t="s">
        <v>117</v>
      </c>
      <c r="J91" s="37"/>
      <c r="K91" s="37"/>
      <c r="L91" s="38"/>
      <c r="M91" s="39">
        <f>SUM(M92:M93)</f>
        <v>28</v>
      </c>
      <c r="N91" s="39">
        <f t="shared" ref="N91:R91" si="26">SUM(N92:N93)</f>
        <v>28</v>
      </c>
      <c r="O91" s="39">
        <f t="shared" si="26"/>
        <v>6</v>
      </c>
      <c r="P91" s="39">
        <f t="shared" si="26"/>
        <v>8</v>
      </c>
      <c r="Q91" s="39">
        <f t="shared" si="26"/>
        <v>8</v>
      </c>
      <c r="R91" s="39">
        <f t="shared" si="26"/>
        <v>6</v>
      </c>
      <c r="S91" s="79">
        <f t="shared" ref="S91:W91" si="27">SUM(S92:S93)</f>
        <v>5</v>
      </c>
      <c r="T91" s="79">
        <f t="shared" si="27"/>
        <v>9</v>
      </c>
      <c r="U91" s="79">
        <f t="shared" si="27"/>
        <v>8</v>
      </c>
      <c r="V91" s="79">
        <v>6</v>
      </c>
      <c r="W91" s="79">
        <f t="shared" si="27"/>
        <v>28</v>
      </c>
      <c r="X91" s="78">
        <f t="shared" si="25"/>
        <v>100</v>
      </c>
    </row>
    <row r="92" spans="1:24" s="29" customFormat="1" ht="34.5" customHeight="1" x14ac:dyDescent="0.2">
      <c r="A92" s="22"/>
      <c r="B92" s="23"/>
      <c r="C92" s="23"/>
      <c r="D92" s="23"/>
      <c r="E92" s="23"/>
      <c r="F92" s="23"/>
      <c r="G92" s="34"/>
      <c r="H92" s="35"/>
      <c r="I92" s="40" t="s">
        <v>56</v>
      </c>
      <c r="J92" s="41"/>
      <c r="K92" s="100">
        <v>1</v>
      </c>
      <c r="L92" s="42" t="s">
        <v>54</v>
      </c>
      <c r="M92" s="43">
        <f>+O92+P92+Q92+R92</f>
        <v>17</v>
      </c>
      <c r="N92" s="43">
        <v>17</v>
      </c>
      <c r="O92" s="44">
        <v>4</v>
      </c>
      <c r="P92" s="44">
        <v>5</v>
      </c>
      <c r="Q92" s="44">
        <v>5</v>
      </c>
      <c r="R92" s="81">
        <v>3</v>
      </c>
      <c r="S92" s="45">
        <v>3</v>
      </c>
      <c r="T92" s="45">
        <v>6</v>
      </c>
      <c r="U92" s="45">
        <v>5</v>
      </c>
      <c r="V92" s="88">
        <v>3</v>
      </c>
      <c r="W92" s="46">
        <f>+V92+U92+T92+S92</f>
        <v>17</v>
      </c>
      <c r="X92" s="47">
        <f t="shared" si="25"/>
        <v>100</v>
      </c>
    </row>
    <row r="93" spans="1:24" s="29" customFormat="1" ht="22.5" x14ac:dyDescent="0.2">
      <c r="A93" s="22"/>
      <c r="B93" s="23"/>
      <c r="C93" s="23"/>
      <c r="D93" s="23"/>
      <c r="E93" s="23"/>
      <c r="F93" s="23"/>
      <c r="G93" s="34"/>
      <c r="H93" s="35"/>
      <c r="I93" s="40" t="s">
        <v>57</v>
      </c>
      <c r="J93" s="41"/>
      <c r="K93" s="100">
        <v>2</v>
      </c>
      <c r="L93" s="42" t="s">
        <v>45</v>
      </c>
      <c r="M93" s="43">
        <f>+O93+P93+Q93+R93</f>
        <v>11</v>
      </c>
      <c r="N93" s="43">
        <v>11</v>
      </c>
      <c r="O93" s="44">
        <v>2</v>
      </c>
      <c r="P93" s="44">
        <v>3</v>
      </c>
      <c r="Q93" s="44">
        <v>3</v>
      </c>
      <c r="R93" s="81">
        <v>3</v>
      </c>
      <c r="S93" s="45">
        <v>2</v>
      </c>
      <c r="T93" s="45">
        <v>3</v>
      </c>
      <c r="U93" s="45">
        <v>3</v>
      </c>
      <c r="V93" s="88">
        <v>3</v>
      </c>
      <c r="W93" s="46">
        <f>+V93+U93+T93+S93</f>
        <v>11</v>
      </c>
      <c r="X93" s="47">
        <f t="shared" si="25"/>
        <v>100</v>
      </c>
    </row>
    <row r="94" spans="1:24" s="29" customFormat="1" ht="11.25" x14ac:dyDescent="0.2">
      <c r="A94" s="22">
        <v>8</v>
      </c>
      <c r="B94" s="23"/>
      <c r="C94" s="23"/>
      <c r="D94" s="23"/>
      <c r="E94" s="23"/>
      <c r="F94" s="23"/>
      <c r="G94" s="34"/>
      <c r="H94" s="35"/>
      <c r="I94" s="36" t="s">
        <v>120</v>
      </c>
      <c r="J94" s="37"/>
      <c r="K94" s="37"/>
      <c r="L94" s="38"/>
      <c r="M94" s="39">
        <f>+M95</f>
        <v>2</v>
      </c>
      <c r="N94" s="39">
        <f t="shared" ref="N94:R94" si="28">+N95</f>
        <v>2</v>
      </c>
      <c r="O94" s="39">
        <f t="shared" si="28"/>
        <v>1</v>
      </c>
      <c r="P94" s="39">
        <f t="shared" si="28"/>
        <v>0</v>
      </c>
      <c r="Q94" s="39">
        <f t="shared" si="28"/>
        <v>1</v>
      </c>
      <c r="R94" s="39">
        <f t="shared" si="28"/>
        <v>0</v>
      </c>
      <c r="S94" s="128">
        <f t="shared" ref="S94:W94" si="29">+S95</f>
        <v>0</v>
      </c>
      <c r="T94" s="128">
        <f t="shared" si="29"/>
        <v>1</v>
      </c>
      <c r="U94" s="128">
        <f t="shared" si="29"/>
        <v>1</v>
      </c>
      <c r="V94" s="128">
        <v>0</v>
      </c>
      <c r="W94" s="87">
        <f t="shared" si="29"/>
        <v>2</v>
      </c>
      <c r="X94" s="78">
        <f t="shared" si="25"/>
        <v>100</v>
      </c>
    </row>
    <row r="95" spans="1:24" s="29" customFormat="1" ht="28.5" customHeight="1" x14ac:dyDescent="0.2">
      <c r="A95" s="22"/>
      <c r="B95" s="23"/>
      <c r="C95" s="23"/>
      <c r="D95" s="23"/>
      <c r="E95" s="23"/>
      <c r="F95" s="23"/>
      <c r="G95" s="34"/>
      <c r="H95" s="35"/>
      <c r="I95" s="40" t="s">
        <v>122</v>
      </c>
      <c r="J95" s="41"/>
      <c r="K95" s="100">
        <v>1</v>
      </c>
      <c r="L95" s="42" t="s">
        <v>45</v>
      </c>
      <c r="M95" s="43">
        <f>+O95+P95+Q95+R95</f>
        <v>2</v>
      </c>
      <c r="N95" s="43">
        <v>2</v>
      </c>
      <c r="O95" s="49">
        <v>1</v>
      </c>
      <c r="P95" s="49">
        <v>0</v>
      </c>
      <c r="Q95" s="49">
        <v>1</v>
      </c>
      <c r="R95" s="83">
        <v>0</v>
      </c>
      <c r="S95" s="50">
        <v>0</v>
      </c>
      <c r="T95" s="50">
        <v>1</v>
      </c>
      <c r="U95" s="50">
        <v>1</v>
      </c>
      <c r="V95" s="89">
        <v>0</v>
      </c>
      <c r="W95" s="46">
        <f>+V95+U95+T95+S95</f>
        <v>2</v>
      </c>
      <c r="X95" s="47">
        <f t="shared" si="25"/>
        <v>100</v>
      </c>
    </row>
    <row r="96" spans="1:24" s="29" customFormat="1" ht="11.25" x14ac:dyDescent="0.2">
      <c r="A96" s="22">
        <v>9</v>
      </c>
      <c r="B96" s="23"/>
      <c r="C96" s="23"/>
      <c r="D96" s="23"/>
      <c r="E96" s="23"/>
      <c r="F96" s="23"/>
      <c r="G96" s="34"/>
      <c r="H96" s="35"/>
      <c r="I96" s="36" t="s">
        <v>121</v>
      </c>
      <c r="J96" s="37"/>
      <c r="K96" s="37"/>
      <c r="L96" s="38"/>
      <c r="M96" s="39">
        <f>+M97</f>
        <v>11</v>
      </c>
      <c r="N96" s="39">
        <f t="shared" ref="N96:R96" si="30">+N97</f>
        <v>11</v>
      </c>
      <c r="O96" s="39">
        <f t="shared" si="30"/>
        <v>3</v>
      </c>
      <c r="P96" s="39">
        <f t="shared" si="30"/>
        <v>3</v>
      </c>
      <c r="Q96" s="39">
        <f t="shared" si="30"/>
        <v>2</v>
      </c>
      <c r="R96" s="39">
        <f t="shared" si="30"/>
        <v>3</v>
      </c>
      <c r="S96" s="79">
        <f t="shared" ref="S96:W96" si="31">+S97</f>
        <v>3</v>
      </c>
      <c r="T96" s="79">
        <f t="shared" si="31"/>
        <v>3</v>
      </c>
      <c r="U96" s="79">
        <f t="shared" si="31"/>
        <v>2</v>
      </c>
      <c r="V96" s="79">
        <v>3</v>
      </c>
      <c r="W96" s="79">
        <f t="shared" si="31"/>
        <v>11</v>
      </c>
      <c r="X96" s="78">
        <f t="shared" si="25"/>
        <v>100</v>
      </c>
    </row>
    <row r="97" spans="1:24" s="29" customFormat="1" ht="27.75" customHeight="1" thickBot="1" x14ac:dyDescent="0.25">
      <c r="A97" s="22"/>
      <c r="B97" s="23"/>
      <c r="C97" s="23"/>
      <c r="D97" s="23"/>
      <c r="E97" s="23"/>
      <c r="F97" s="23"/>
      <c r="G97" s="34"/>
      <c r="H97" s="35"/>
      <c r="I97" s="40" t="s">
        <v>68</v>
      </c>
      <c r="J97" s="41"/>
      <c r="K97" s="100">
        <v>1</v>
      </c>
      <c r="L97" s="42" t="s">
        <v>45</v>
      </c>
      <c r="M97" s="43">
        <f>+O97+P97+Q97+R97</f>
        <v>11</v>
      </c>
      <c r="N97" s="43">
        <v>11</v>
      </c>
      <c r="O97" s="85">
        <v>3</v>
      </c>
      <c r="P97" s="85">
        <v>3</v>
      </c>
      <c r="Q97" s="85">
        <v>2</v>
      </c>
      <c r="R97" s="86">
        <v>3</v>
      </c>
      <c r="S97" s="92">
        <v>3</v>
      </c>
      <c r="T97" s="92">
        <v>3</v>
      </c>
      <c r="U97" s="92">
        <v>2</v>
      </c>
      <c r="V97" s="93">
        <v>3</v>
      </c>
      <c r="W97" s="46">
        <f>+V97+U97+T97+S97</f>
        <v>11</v>
      </c>
      <c r="X97" s="94">
        <f t="shared" si="25"/>
        <v>100</v>
      </c>
    </row>
    <row r="98" spans="1:24" s="29" customFormat="1" ht="17.25" customHeight="1" thickBot="1" x14ac:dyDescent="0.25">
      <c r="A98" s="63" t="s">
        <v>1</v>
      </c>
      <c r="B98" s="64"/>
      <c r="C98" s="63"/>
      <c r="D98" s="65"/>
      <c r="E98" s="65"/>
      <c r="F98" s="65"/>
      <c r="G98" s="65"/>
      <c r="H98" s="65"/>
      <c r="I98" s="66" t="s">
        <v>109</v>
      </c>
      <c r="J98" s="67"/>
      <c r="K98" s="68">
        <f>+K97+K95+K93+K90+K77+K69+K63+K50+K26</f>
        <v>66</v>
      </c>
      <c r="L98" s="69"/>
      <c r="M98" s="77">
        <f t="shared" ref="M98:U98" si="32">+M96+M94+M91+M78+M70+M64+M51+M27+M23</f>
        <v>393</v>
      </c>
      <c r="N98" s="77">
        <f t="shared" si="32"/>
        <v>393</v>
      </c>
      <c r="O98" s="77">
        <f t="shared" si="32"/>
        <v>89</v>
      </c>
      <c r="P98" s="77">
        <f t="shared" si="32"/>
        <v>116</v>
      </c>
      <c r="Q98" s="77">
        <f t="shared" si="32"/>
        <v>89</v>
      </c>
      <c r="R98" s="77">
        <f t="shared" si="32"/>
        <v>99</v>
      </c>
      <c r="S98" s="80">
        <f t="shared" si="32"/>
        <v>87</v>
      </c>
      <c r="T98" s="80">
        <f t="shared" si="32"/>
        <v>106</v>
      </c>
      <c r="U98" s="80">
        <f t="shared" si="32"/>
        <v>84</v>
      </c>
      <c r="V98" s="80">
        <v>118</v>
      </c>
      <c r="W98" s="80">
        <f t="shared" ref="W98" si="33">+W96+W94+W91+W78+W70+W64+W51+W27+W23</f>
        <v>395</v>
      </c>
      <c r="X98" s="95">
        <f t="shared" si="25"/>
        <v>100.5089058524173</v>
      </c>
    </row>
    <row r="99" spans="1:24" x14ac:dyDescent="0.2">
      <c r="I99" s="70"/>
      <c r="J99" s="70"/>
      <c r="K99" s="70"/>
      <c r="L99" s="71"/>
      <c r="M99" s="71"/>
    </row>
    <row r="100" spans="1:24" x14ac:dyDescent="0.2">
      <c r="A100" s="60"/>
      <c r="B100" s="29"/>
      <c r="C100" s="29"/>
      <c r="D100" s="29"/>
      <c r="E100" s="29"/>
      <c r="F100" s="29"/>
      <c r="G100" s="29"/>
      <c r="H100" s="29"/>
      <c r="I100" s="73"/>
      <c r="J100" s="73"/>
      <c r="K100" s="73"/>
      <c r="L100" s="73"/>
      <c r="M100" s="73"/>
      <c r="N100" s="73"/>
      <c r="O100" s="73"/>
      <c r="P100" s="73"/>
      <c r="Q100" s="73"/>
      <c r="R100" s="74"/>
      <c r="S100" s="130"/>
      <c r="T100" s="130"/>
      <c r="U100" s="130"/>
      <c r="V100" s="131"/>
      <c r="W100" s="74"/>
      <c r="X100" s="74"/>
    </row>
    <row r="101" spans="1:24" x14ac:dyDescent="0.2">
      <c r="A101" s="60"/>
      <c r="B101" s="29"/>
      <c r="C101" s="29"/>
      <c r="D101" s="29"/>
      <c r="E101" s="29"/>
      <c r="F101" s="29"/>
      <c r="G101" s="29"/>
      <c r="H101" s="29"/>
      <c r="I101" s="73"/>
      <c r="J101" s="73"/>
      <c r="K101" s="73"/>
      <c r="L101" s="73"/>
      <c r="M101" s="73"/>
      <c r="N101" s="73"/>
      <c r="O101" s="73"/>
      <c r="P101" s="73"/>
      <c r="Q101" s="73"/>
      <c r="R101" s="74"/>
      <c r="S101" s="130"/>
      <c r="T101" s="130"/>
      <c r="U101" s="130"/>
      <c r="V101" s="131"/>
      <c r="W101" s="74"/>
      <c r="X101" s="74"/>
    </row>
    <row r="102" spans="1:24" x14ac:dyDescent="0.2">
      <c r="A102" s="29"/>
      <c r="B102" s="29"/>
      <c r="C102" s="29"/>
      <c r="D102" s="29"/>
      <c r="E102" s="29"/>
      <c r="F102" s="29"/>
      <c r="G102" s="29"/>
      <c r="H102" s="29"/>
      <c r="I102" s="73"/>
      <c r="J102" s="73"/>
      <c r="K102" s="73"/>
      <c r="L102" s="73"/>
      <c r="M102" s="73"/>
      <c r="N102" s="73"/>
      <c r="O102" s="73"/>
      <c r="P102" s="73"/>
      <c r="Q102" s="73"/>
      <c r="R102" s="74"/>
      <c r="S102" s="130"/>
      <c r="T102" s="130"/>
      <c r="U102" s="130"/>
      <c r="V102" s="131"/>
      <c r="W102" s="74"/>
      <c r="X102" s="74"/>
    </row>
    <row r="103" spans="1:24" x14ac:dyDescent="0.2">
      <c r="A103" s="29"/>
      <c r="B103" s="29"/>
      <c r="C103" s="29"/>
      <c r="D103" s="29"/>
      <c r="E103" s="29"/>
      <c r="F103" s="29"/>
      <c r="G103" s="29"/>
      <c r="H103" s="29"/>
      <c r="I103" s="73"/>
      <c r="J103" s="73"/>
      <c r="K103" s="73"/>
      <c r="L103" s="73"/>
      <c r="M103" s="73"/>
      <c r="N103" s="73"/>
      <c r="O103" s="73"/>
      <c r="P103" s="73"/>
      <c r="Q103" s="73"/>
      <c r="R103" s="74"/>
      <c r="S103" s="130"/>
      <c r="T103" s="130"/>
      <c r="U103" s="130"/>
      <c r="V103" s="131"/>
      <c r="W103" s="74"/>
      <c r="X103" s="74"/>
    </row>
    <row r="104" spans="1:24" x14ac:dyDescent="0.2">
      <c r="A104" s="60"/>
      <c r="B104" s="29"/>
      <c r="C104" s="29"/>
      <c r="D104" s="29"/>
      <c r="E104" s="29"/>
      <c r="F104" s="29"/>
      <c r="G104" s="29"/>
      <c r="H104" s="29"/>
      <c r="I104" s="73"/>
      <c r="J104" s="73"/>
      <c r="K104" s="73"/>
      <c r="L104" s="73"/>
      <c r="M104" s="73"/>
      <c r="N104" s="73"/>
      <c r="O104" s="73"/>
      <c r="P104" s="73"/>
      <c r="Q104" s="73"/>
      <c r="R104" s="74"/>
      <c r="S104" s="130"/>
      <c r="T104" s="130"/>
      <c r="U104" s="130"/>
      <c r="V104" s="131"/>
      <c r="W104" s="74"/>
      <c r="X104" s="74"/>
    </row>
    <row r="105" spans="1:24" x14ac:dyDescent="0.2">
      <c r="A105" s="60"/>
      <c r="B105" s="29"/>
      <c r="C105" s="29"/>
      <c r="D105" s="29"/>
      <c r="E105" s="29"/>
      <c r="F105" s="29"/>
      <c r="G105" s="29"/>
      <c r="H105" s="29"/>
      <c r="I105" s="73"/>
      <c r="J105" s="73"/>
      <c r="K105" s="73"/>
      <c r="L105" s="73"/>
      <c r="M105" s="73"/>
      <c r="N105" s="73"/>
      <c r="O105" s="73"/>
      <c r="P105" s="73"/>
      <c r="Q105" s="73"/>
      <c r="R105" s="74"/>
      <c r="S105" s="130"/>
      <c r="T105" s="130"/>
      <c r="U105" s="130"/>
      <c r="V105" s="131"/>
      <c r="W105" s="74"/>
      <c r="X105" s="74"/>
    </row>
    <row r="106" spans="1:24" x14ac:dyDescent="0.2">
      <c r="A106" s="60"/>
      <c r="B106" s="29"/>
      <c r="C106" s="29"/>
      <c r="D106" s="29"/>
      <c r="E106" s="29"/>
      <c r="F106" s="29"/>
      <c r="G106" s="29"/>
      <c r="H106" s="29"/>
      <c r="I106" s="73"/>
      <c r="J106" s="73"/>
      <c r="K106" s="73"/>
      <c r="L106" s="73"/>
      <c r="M106" s="73"/>
      <c r="N106" s="73"/>
      <c r="O106" s="73"/>
      <c r="P106" s="73"/>
      <c r="Q106" s="73"/>
      <c r="R106" s="74"/>
      <c r="S106" s="130"/>
      <c r="T106" s="130"/>
      <c r="U106" s="130"/>
      <c r="V106" s="131"/>
      <c r="W106" s="74"/>
      <c r="X106" s="74"/>
    </row>
    <row r="107" spans="1:24" x14ac:dyDescent="0.2">
      <c r="A107" s="60"/>
      <c r="B107" s="29"/>
      <c r="C107" s="29"/>
      <c r="D107" s="29"/>
      <c r="E107" s="29"/>
      <c r="F107" s="29"/>
      <c r="G107" s="29"/>
      <c r="H107" s="29"/>
      <c r="I107" s="73"/>
      <c r="J107" s="73"/>
      <c r="K107" s="73"/>
      <c r="L107" s="73"/>
      <c r="M107" s="73"/>
      <c r="N107" s="73"/>
      <c r="O107" s="73"/>
      <c r="P107" s="73"/>
      <c r="Q107" s="73"/>
      <c r="R107" s="74"/>
      <c r="S107" s="130"/>
      <c r="T107" s="130"/>
      <c r="U107" s="130"/>
      <c r="V107" s="131"/>
      <c r="W107" s="74"/>
      <c r="X107" s="74"/>
    </row>
    <row r="108" spans="1:24" x14ac:dyDescent="0.2">
      <c r="A108" s="60"/>
      <c r="B108" s="29"/>
      <c r="C108" s="29"/>
      <c r="D108" s="29"/>
      <c r="E108" s="29"/>
      <c r="F108" s="29"/>
      <c r="G108" s="29"/>
      <c r="H108" s="29"/>
      <c r="I108" s="73"/>
      <c r="J108" s="73"/>
      <c r="K108" s="73"/>
      <c r="L108" s="73"/>
      <c r="M108" s="73"/>
      <c r="N108" s="73"/>
      <c r="O108" s="73"/>
      <c r="P108" s="73"/>
      <c r="Q108" s="73"/>
      <c r="R108" s="74"/>
      <c r="S108" s="130"/>
      <c r="T108" s="130"/>
      <c r="U108" s="130"/>
      <c r="V108" s="131"/>
      <c r="W108" s="74"/>
      <c r="X108" s="74"/>
    </row>
    <row r="109" spans="1:24" x14ac:dyDescent="0.2">
      <c r="A109" s="60"/>
      <c r="B109" s="29"/>
      <c r="C109" s="29"/>
      <c r="D109" s="29"/>
      <c r="E109" s="29"/>
      <c r="F109" s="29"/>
      <c r="G109" s="29"/>
      <c r="H109" s="29"/>
      <c r="I109" s="73"/>
      <c r="J109" s="73"/>
      <c r="K109" s="73"/>
      <c r="L109" s="73"/>
      <c r="M109" s="73"/>
      <c r="N109" s="73"/>
      <c r="O109" s="73"/>
      <c r="P109" s="73"/>
      <c r="Q109" s="73"/>
      <c r="R109" s="74"/>
      <c r="S109" s="130"/>
      <c r="T109" s="130"/>
      <c r="U109" s="130"/>
      <c r="V109" s="131"/>
      <c r="W109" s="74"/>
      <c r="X109" s="74"/>
    </row>
    <row r="110" spans="1:24" x14ac:dyDescent="0.2">
      <c r="A110" s="60"/>
      <c r="B110" s="29"/>
      <c r="C110" s="29"/>
      <c r="D110" s="29"/>
      <c r="E110" s="29"/>
      <c r="F110" s="29"/>
      <c r="G110" s="29"/>
      <c r="H110" s="29"/>
      <c r="I110" s="73"/>
      <c r="J110" s="73"/>
      <c r="K110" s="73"/>
      <c r="L110" s="73"/>
      <c r="M110" s="73"/>
      <c r="N110" s="73"/>
      <c r="O110" s="73"/>
      <c r="P110" s="73"/>
      <c r="Q110" s="73"/>
      <c r="R110" s="74"/>
      <c r="S110" s="130"/>
      <c r="T110" s="130"/>
      <c r="U110" s="130"/>
      <c r="V110" s="131"/>
      <c r="W110" s="74"/>
      <c r="X110" s="74"/>
    </row>
    <row r="111" spans="1:24" ht="20.25" customHeight="1" x14ac:dyDescent="0.2">
      <c r="A111" s="15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22"/>
      <c r="T111" s="122"/>
      <c r="U111" s="122"/>
      <c r="V111" s="122"/>
      <c r="W111" s="1"/>
      <c r="X111" s="1"/>
    </row>
    <row r="112" spans="1:24" x14ac:dyDescent="0.2">
      <c r="A112" s="60"/>
      <c r="B112" s="29"/>
      <c r="C112" s="29"/>
      <c r="D112" s="29"/>
      <c r="E112" s="29"/>
      <c r="F112" s="29"/>
      <c r="G112" s="29"/>
      <c r="H112" s="29"/>
      <c r="I112" s="73"/>
      <c r="J112" s="73"/>
      <c r="K112" s="73"/>
      <c r="L112" s="73"/>
      <c r="M112" s="73"/>
      <c r="N112" s="73"/>
      <c r="O112" s="73"/>
      <c r="P112" s="73"/>
      <c r="Q112" s="73"/>
      <c r="R112" s="74"/>
      <c r="S112" s="130"/>
      <c r="T112" s="130"/>
      <c r="U112" s="130"/>
      <c r="V112" s="131"/>
      <c r="W112" s="74"/>
      <c r="X112" s="74"/>
    </row>
    <row r="113" spans="1:24" x14ac:dyDescent="0.2">
      <c r="A113" s="60"/>
      <c r="B113" s="29"/>
      <c r="C113" s="29"/>
      <c r="D113" s="29"/>
      <c r="E113" s="29"/>
      <c r="F113" s="29"/>
      <c r="G113" s="29"/>
      <c r="H113" s="29"/>
      <c r="I113" s="73"/>
      <c r="J113" s="73"/>
      <c r="K113" s="73"/>
      <c r="L113" s="73"/>
      <c r="M113" s="73"/>
      <c r="N113" s="73"/>
      <c r="O113" s="73"/>
      <c r="P113" s="73"/>
      <c r="Q113" s="73"/>
      <c r="R113" s="74"/>
      <c r="S113" s="130"/>
      <c r="T113" s="130"/>
      <c r="U113" s="130"/>
      <c r="V113" s="131"/>
      <c r="W113" s="74"/>
      <c r="X113" s="74"/>
    </row>
    <row r="114" spans="1:24" x14ac:dyDescent="0.2">
      <c r="A114" s="60"/>
      <c r="B114" s="29"/>
      <c r="C114" s="29"/>
      <c r="D114" s="29"/>
      <c r="E114" s="29"/>
      <c r="F114" s="29"/>
      <c r="G114" s="29"/>
      <c r="H114" s="29"/>
      <c r="I114" s="73"/>
      <c r="J114" s="73"/>
      <c r="K114" s="73"/>
      <c r="L114" s="73"/>
      <c r="M114" s="73"/>
      <c r="N114" s="73"/>
      <c r="O114" s="73"/>
      <c r="P114" s="73"/>
      <c r="Q114" s="73"/>
      <c r="R114" s="74"/>
      <c r="S114" s="130"/>
      <c r="T114" s="130"/>
      <c r="U114" s="130"/>
      <c r="V114" s="131"/>
      <c r="W114" s="74"/>
      <c r="X114" s="74"/>
    </row>
  </sheetData>
  <mergeCells count="29">
    <mergeCell ref="A111:R111"/>
    <mergeCell ref="B10:B11"/>
    <mergeCell ref="C10:C11"/>
    <mergeCell ref="D10:D11"/>
    <mergeCell ref="F10:F11"/>
    <mergeCell ref="G10:G11"/>
    <mergeCell ref="H10:H11"/>
    <mergeCell ref="M10:M11"/>
    <mergeCell ref="N10:N11"/>
    <mergeCell ref="L9:L11"/>
    <mergeCell ref="M9:X9"/>
    <mergeCell ref="B7:G7"/>
    <mergeCell ref="P1:R1"/>
    <mergeCell ref="T1:V1"/>
    <mergeCell ref="A2:R2"/>
    <mergeCell ref="A3:R3"/>
    <mergeCell ref="L5:N5"/>
    <mergeCell ref="A4:R4"/>
    <mergeCell ref="A6:X6"/>
    <mergeCell ref="S10:X10"/>
    <mergeCell ref="B8:D8"/>
    <mergeCell ref="E8:G8"/>
    <mergeCell ref="A9:H9"/>
    <mergeCell ref="I9:I11"/>
    <mergeCell ref="K9:K11"/>
    <mergeCell ref="A10:A11"/>
    <mergeCell ref="E10:E11"/>
    <mergeCell ref="O10:R10"/>
    <mergeCell ref="S8:X8"/>
  </mergeCells>
  <printOptions horizontalCentered="1"/>
  <pageMargins left="0.27559055118110237" right="0.19685039370078741" top="0.31496062992125984" bottom="0.39370078740157483" header="0" footer="0"/>
  <pageSetup scale="58" fitToHeight="4" orientation="landscape" horizontalDpi="300" verticalDpi="300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2011CECYTES</vt:lpstr>
      <vt:lpstr>'POA 2011CECYTES'!Área_de_impresión</vt:lpstr>
      <vt:lpstr>'POA 2011CECYTES'!Títulos_a_imprimir</vt:lpstr>
    </vt:vector>
  </TitlesOfParts>
  <Company>CECyTES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</dc:creator>
  <cp:lastModifiedBy>usuario</cp:lastModifiedBy>
  <cp:lastPrinted>2011-10-14T16:55:09Z</cp:lastPrinted>
  <dcterms:created xsi:type="dcterms:W3CDTF">2011-04-14T07:07:23Z</dcterms:created>
  <dcterms:modified xsi:type="dcterms:W3CDTF">2012-04-28T15:38:56Z</dcterms:modified>
</cp:coreProperties>
</file>