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1"/>
  </bookViews>
  <sheets>
    <sheet name="CPCA-II-08-A...CONCIL. INGRESOS" sheetId="1" r:id="rId1"/>
    <sheet name="CPCA-II-09" sheetId="2" r:id="rId2"/>
  </sheets>
  <externalReferences>
    <externalReference r:id="rId5"/>
    <externalReference r:id="rId6"/>
  </externalReferences>
  <definedNames>
    <definedName name="_xlnm.Print_Area" localSheetId="1">'CPCA-II-09'!$A$1:$I$18</definedName>
    <definedName name="ppto">'[2]Hoja2'!$B$3:$M$95</definedName>
  </definedNames>
  <calcPr fullCalcOnLoad="1"/>
</workbook>
</file>

<file path=xl/sharedStrings.xml><?xml version="1.0" encoding="utf-8"?>
<sst xmlns="http://schemas.openxmlformats.org/spreadsheetml/2006/main" count="53" uniqueCount="52">
  <si>
    <t>Conciliacion entre los Ingresos Presupuestarios y Contables</t>
  </si>
  <si>
    <t xml:space="preserve"> al 30 de Junio de 2015</t>
  </si>
  <si>
    <t>(PESOS)</t>
  </si>
  <si>
    <t>1. Ingresos Presupuestarios</t>
  </si>
  <si>
    <t>(MAS)</t>
  </si>
  <si>
    <t>2. Ingresos contables no presupuestarios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</si>
  <si>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</si>
  <si>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</si>
  <si>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</si>
  <si>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</si>
  <si>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</si>
  <si>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</si>
  <si>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</si>
  <si>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</si>
  <si>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</si>
  <si>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</si>
  <si>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</si>
  <si>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Sistema Estatal de Evaluación</t>
  </si>
  <si>
    <t>Estado Analítico del Ejercicio Presupuesto de Egresos</t>
  </si>
  <si>
    <t>Clasificación por Objeto del Gasto (Capítulo y Concepto)</t>
  </si>
  <si>
    <t>COMISION ESTATAL DEL AGUA</t>
  </si>
  <si>
    <t>Del 1 de abril al 30 de Junio de 2015</t>
  </si>
  <si>
    <t>Ejercicio del Presupuesto</t>
  </si>
  <si>
    <t>Egresos Aprobado   Anual</t>
  </si>
  <si>
    <t>Ampliaciones/ (Reducciones)</t>
  </si>
  <si>
    <t>Egresos Modificado   Anual</t>
  </si>
  <si>
    <t>Egresos Devengado     Anual</t>
  </si>
  <si>
    <t>Egresos Pagado     Anual</t>
  </si>
  <si>
    <t>Egresos Devengado Trimestral</t>
  </si>
  <si>
    <t>Egresos Pagado  Trimestral</t>
  </si>
  <si>
    <t>Subejercicio</t>
  </si>
  <si>
    <t>% Avance Anual</t>
  </si>
  <si>
    <t>Capítulo del Gasto</t>
  </si>
  <si>
    <t>(1)</t>
  </si>
  <si>
    <t>(2)</t>
  </si>
  <si>
    <t>(3=1+2)</t>
  </si>
  <si>
    <t>(4)</t>
  </si>
  <si>
    <t>(5)</t>
  </si>
  <si>
    <t>(6)</t>
  </si>
  <si>
    <t>(7)</t>
  </si>
  <si>
    <t>( 8 = 3 - 4 )</t>
  </si>
  <si>
    <t>(9= 4/3)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</si>
  <si>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</si>
  <si>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</si>
  <si>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</si>
  <si>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</si>
  <si>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</si>
  <si>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</si>
  <si>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Financieros y Otras Provisiones</t>
  </si>
  <si>
    <t>Participaciones y Aportaciones</t>
  </si>
  <si>
    <t>Deuda Pública</t>
  </si>
  <si>
    <t>Total del Gasto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</si>
</sst>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€&quot;* #,##0.00_-;\-&quot;€&quot;* #,##0.00_-;_-&quot;€&quot;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 Narrow"/>
      <family val="2"/>
    </font>
    <font>
      <b/>
      <i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8" fillId="30" borderId="1" applyNumberFormat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8" fillId="34" borderId="11" xfId="0" applyFont="1" applyFill="1" applyBorder="1" applyAlignment="1">
      <alignment horizontal="left" vertical="center"/>
    </xf>
    <xf numFmtId="0" fontId="48" fillId="34" borderId="12" xfId="0" applyFont="1" applyFill="1" applyBorder="1" applyAlignment="1">
      <alignment horizontal="left" vertical="center"/>
    </xf>
    <xf numFmtId="0" fontId="48" fillId="34" borderId="12" xfId="0" applyFont="1" applyFill="1" applyBorder="1" applyAlignment="1">
      <alignment horizontal="center" vertical="center" wrapText="1"/>
    </xf>
    <xf numFmtId="164" fontId="48" fillId="34" borderId="13" xfId="5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8" fillId="35" borderId="14" xfId="0" applyFont="1" applyFill="1" applyBorder="1" applyAlignment="1">
      <alignment horizontal="left" vertical="center"/>
    </xf>
    <xf numFmtId="0" fontId="48" fillId="35" borderId="14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center" wrapText="1"/>
    </xf>
    <xf numFmtId="0" fontId="48" fillId="35" borderId="10" xfId="0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left" vertical="center"/>
    </xf>
    <xf numFmtId="0" fontId="52" fillId="36" borderId="14" xfId="0" applyFont="1" applyFill="1" applyBorder="1" applyAlignment="1">
      <alignment horizontal="left" vertical="center"/>
    </xf>
    <xf numFmtId="0" fontId="53" fillId="36" borderId="11" xfId="0" applyFont="1" applyFill="1" applyBorder="1" applyAlignment="1">
      <alignment horizontal="justify" vertical="center"/>
    </xf>
    <xf numFmtId="0" fontId="48" fillId="0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36" borderId="16" xfId="0" applyFont="1" applyFill="1" applyBorder="1" applyAlignment="1">
      <alignment horizontal="left" vertical="center"/>
    </xf>
    <xf numFmtId="0" fontId="52" fillId="36" borderId="0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center" vertical="center" wrapText="1"/>
    </xf>
    <xf numFmtId="0" fontId="53" fillId="36" borderId="18" xfId="0" applyFont="1" applyFill="1" applyBorder="1" applyAlignment="1">
      <alignment horizontal="justify" vertical="center"/>
    </xf>
    <xf numFmtId="0" fontId="54" fillId="36" borderId="16" xfId="0" applyFont="1" applyFill="1" applyBorder="1" applyAlignment="1">
      <alignment horizontal="left" vertical="center"/>
    </xf>
    <xf numFmtId="0" fontId="54" fillId="36" borderId="18" xfId="0" applyFont="1" applyFill="1" applyBorder="1" applyAlignment="1">
      <alignment horizontal="left" vertical="center"/>
    </xf>
    <xf numFmtId="0" fontId="52" fillId="36" borderId="19" xfId="0" applyFont="1" applyFill="1" applyBorder="1" applyAlignment="1">
      <alignment vertical="center"/>
    </xf>
    <xf numFmtId="0" fontId="54" fillId="36" borderId="20" xfId="0" applyFont="1" applyFill="1" applyBorder="1" applyAlignment="1">
      <alignment horizontal="justify" vertical="center"/>
    </xf>
    <xf numFmtId="0" fontId="48" fillId="0" borderId="21" xfId="0" applyFont="1" applyFill="1" applyBorder="1" applyAlignment="1">
      <alignment horizontal="center" vertical="center" wrapText="1"/>
    </xf>
    <xf numFmtId="0" fontId="53" fillId="36" borderId="20" xfId="0" applyFont="1" applyFill="1" applyBorder="1" applyAlignment="1">
      <alignment horizontal="justify" vertical="center"/>
    </xf>
    <xf numFmtId="0" fontId="53" fillId="36" borderId="16" xfId="0" applyFont="1" applyFill="1" applyBorder="1" applyAlignment="1">
      <alignment horizontal="justify" vertical="center"/>
    </xf>
    <xf numFmtId="0" fontId="54" fillId="36" borderId="18" xfId="0" applyFont="1" applyFill="1" applyBorder="1" applyAlignment="1">
      <alignment horizontal="justify" vertical="center"/>
    </xf>
    <xf numFmtId="0" fontId="52" fillId="36" borderId="16" xfId="0" applyFont="1" applyFill="1" applyBorder="1" applyAlignment="1">
      <alignment horizontal="left" vertical="center"/>
    </xf>
    <xf numFmtId="0" fontId="55" fillId="36" borderId="18" xfId="0" applyFont="1" applyFill="1" applyBorder="1" applyAlignment="1">
      <alignment horizontal="justify" vertical="center"/>
    </xf>
    <xf numFmtId="0" fontId="52" fillId="36" borderId="11" xfId="0" applyFont="1" applyFill="1" applyBorder="1" applyAlignment="1">
      <alignment vertical="center"/>
    </xf>
    <xf numFmtId="0" fontId="52" fillId="36" borderId="12" xfId="0" applyFont="1" applyFill="1" applyBorder="1" applyAlignment="1">
      <alignment vertical="center"/>
    </xf>
    <xf numFmtId="0" fontId="53" fillId="36" borderId="12" xfId="0" applyFont="1" applyFill="1" applyBorder="1" applyAlignment="1">
      <alignment horizontal="justify" vertical="center"/>
    </xf>
    <xf numFmtId="3" fontId="48" fillId="0" borderId="13" xfId="0" applyNumberFormat="1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vertical="center"/>
    </xf>
    <xf numFmtId="0" fontId="54" fillId="36" borderId="22" xfId="0" applyFont="1" applyFill="1" applyBorder="1" applyAlignment="1">
      <alignment vertical="center"/>
    </xf>
    <xf numFmtId="0" fontId="54" fillId="36" borderId="16" xfId="0" applyFont="1" applyFill="1" applyBorder="1" applyAlignment="1">
      <alignment vertical="center"/>
    </xf>
    <xf numFmtId="0" fontId="54" fillId="36" borderId="18" xfId="0" applyFont="1" applyFill="1" applyBorder="1" applyAlignment="1">
      <alignment vertical="center"/>
    </xf>
    <xf numFmtId="0" fontId="52" fillId="36" borderId="16" xfId="0" applyFont="1" applyFill="1" applyBorder="1" applyAlignment="1">
      <alignment vertical="center"/>
    </xf>
    <xf numFmtId="43" fontId="48" fillId="0" borderId="17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vertical="center"/>
    </xf>
    <xf numFmtId="0" fontId="52" fillId="34" borderId="12" xfId="0" applyFont="1" applyFill="1" applyBorder="1" applyAlignment="1">
      <alignment vertical="center"/>
    </xf>
    <xf numFmtId="0" fontId="53" fillId="34" borderId="12" xfId="0" applyFont="1" applyFill="1" applyBorder="1" applyAlignment="1">
      <alignment horizontal="justify" vertical="center"/>
    </xf>
    <xf numFmtId="43" fontId="51" fillId="0" borderId="0" xfId="0" applyNumberFormat="1" applyFont="1" applyAlignment="1">
      <alignment vertical="center"/>
    </xf>
    <xf numFmtId="43" fontId="0" fillId="0" borderId="0" xfId="50" applyFont="1" applyAlignment="1">
      <alignment vertical="center"/>
    </xf>
    <xf numFmtId="43" fontId="49" fillId="0" borderId="0" xfId="50" applyFont="1" applyBorder="1" applyAlignment="1">
      <alignment horizontal="left" vertical="center"/>
    </xf>
    <xf numFmtId="43" fontId="0" fillId="0" borderId="0" xfId="50" applyFont="1" applyBorder="1" applyAlignment="1">
      <alignment horizontal="left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164" fontId="56" fillId="0" borderId="23" xfId="0" applyNumberFormat="1" applyFont="1" applyFill="1" applyBorder="1" applyAlignment="1">
      <alignment horizontal="center" vertical="center" wrapText="1"/>
    </xf>
    <xf numFmtId="164" fontId="57" fillId="0" borderId="22" xfId="0" applyNumberFormat="1" applyFont="1" applyFill="1" applyBorder="1" applyAlignment="1">
      <alignment horizontal="center" vertical="center" wrapText="1"/>
    </xf>
    <xf numFmtId="164" fontId="56" fillId="0" borderId="22" xfId="0" applyNumberFormat="1" applyFont="1" applyFill="1" applyBorder="1" applyAlignment="1">
      <alignment horizontal="center" vertical="center" wrapText="1"/>
    </xf>
    <xf numFmtId="164" fontId="56" fillId="35" borderId="22" xfId="0" applyNumberFormat="1" applyFont="1" applyFill="1" applyBorder="1" applyAlignment="1">
      <alignment horizontal="center" vertical="center" wrapText="1"/>
    </xf>
    <xf numFmtId="164" fontId="56" fillId="34" borderId="22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43" fontId="58" fillId="0" borderId="0" xfId="50" applyFont="1" applyAlignment="1">
      <alignment vertical="center"/>
    </xf>
    <xf numFmtId="49" fontId="56" fillId="0" borderId="19" xfId="0" applyNumberFormat="1" applyFont="1" applyFill="1" applyBorder="1" applyAlignment="1">
      <alignment horizontal="left" vertical="center" wrapText="1"/>
    </xf>
    <xf numFmtId="49" fontId="56" fillId="0" borderId="20" xfId="0" applyNumberFormat="1" applyFont="1" applyFill="1" applyBorder="1" applyAlignment="1">
      <alignment horizontal="left" vertical="center" wrapText="1"/>
    </xf>
    <xf numFmtId="164" fontId="56" fillId="0" borderId="21" xfId="0" applyNumberFormat="1" applyFont="1" applyFill="1" applyBorder="1" applyAlignment="1">
      <alignment horizontal="center" vertical="center" wrapText="1"/>
    </xf>
    <xf numFmtId="164" fontId="56" fillId="0" borderId="20" xfId="0" applyNumberFormat="1" applyFont="1" applyFill="1" applyBorder="1" applyAlignment="1">
      <alignment horizontal="center" vertical="center" wrapText="1"/>
    </xf>
    <xf numFmtId="164" fontId="56" fillId="35" borderId="20" xfId="0" applyNumberFormat="1" applyFont="1" applyFill="1" applyBorder="1" applyAlignment="1">
      <alignment horizontal="center" vertical="center" wrapText="1"/>
    </xf>
    <xf numFmtId="164" fontId="56" fillId="34" borderId="20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Alignment="1">
      <alignment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justify" vertical="center" wrapText="1"/>
    </xf>
    <xf numFmtId="164" fontId="60" fillId="0" borderId="18" xfId="50" applyNumberFormat="1" applyFont="1" applyBorder="1" applyAlignment="1">
      <alignment horizontal="justify" vertical="center" wrapText="1"/>
    </xf>
    <xf numFmtId="9" fontId="60" fillId="0" borderId="18" xfId="60" applyFont="1" applyBorder="1" applyAlignment="1">
      <alignment horizontal="right" vertical="center" wrapText="1"/>
    </xf>
    <xf numFmtId="164" fontId="0" fillId="0" borderId="0" xfId="5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9" fillId="35" borderId="19" xfId="0" applyFont="1" applyFill="1" applyBorder="1" applyAlignment="1">
      <alignment horizontal="center" vertical="center" wrapText="1"/>
    </xf>
    <xf numFmtId="0" fontId="59" fillId="35" borderId="20" xfId="0" applyFont="1" applyFill="1" applyBorder="1" applyAlignment="1">
      <alignment horizontal="justify" vertical="center" wrapText="1"/>
    </xf>
    <xf numFmtId="164" fontId="60" fillId="35" borderId="20" xfId="50" applyNumberFormat="1" applyFont="1" applyFill="1" applyBorder="1" applyAlignment="1">
      <alignment horizontal="justify" vertical="center" wrapText="1"/>
    </xf>
    <xf numFmtId="9" fontId="60" fillId="35" borderId="20" xfId="60" applyFont="1" applyFill="1" applyBorder="1" applyAlignment="1">
      <alignment horizontal="right" vertical="center" wrapText="1"/>
    </xf>
    <xf numFmtId="43" fontId="0" fillId="35" borderId="0" xfId="50" applyFont="1" applyFill="1" applyAlignment="1">
      <alignment vertical="center"/>
    </xf>
    <xf numFmtId="43" fontId="0" fillId="35" borderId="0" xfId="0" applyNumberFormat="1" applyFill="1" applyAlignment="1">
      <alignment vertical="center"/>
    </xf>
    <xf numFmtId="0" fontId="61" fillId="0" borderId="19" xfId="0" applyFont="1" applyBorder="1" applyAlignment="1">
      <alignment horizontal="justify" vertical="center" wrapText="1"/>
    </xf>
    <xf numFmtId="0" fontId="61" fillId="0" borderId="20" xfId="0" applyFont="1" applyBorder="1" applyAlignment="1">
      <alignment horizontal="justify" vertical="center" wrapText="1"/>
    </xf>
    <xf numFmtId="164" fontId="62" fillId="0" borderId="20" xfId="50" applyNumberFormat="1" applyFont="1" applyBorder="1" applyAlignment="1">
      <alignment horizontal="justify" vertical="center" wrapText="1"/>
    </xf>
    <xf numFmtId="9" fontId="62" fillId="0" borderId="20" xfId="60" applyFont="1" applyBorder="1" applyAlignment="1">
      <alignment horizontal="right" vertical="center" wrapText="1"/>
    </xf>
    <xf numFmtId="164" fontId="0" fillId="0" borderId="0" xfId="0" applyNumberFormat="1" applyAlignment="1">
      <alignment vertical="center"/>
    </xf>
  </cellXfs>
  <cellStyles count="56">
    <cellStyle name="Normal" xfId="0"/>
    <cellStyle name="20% - Accent6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Incorrecto" xfId="49"/>
    <cellStyle name="Comma" xfId="50"/>
    <cellStyle name="Comma [0]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 8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3181350</xdr:colOff>
      <xdr:row>2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3181350" y="53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2628900</xdr:colOff>
      <xdr:row>4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3038475" y="93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19050</xdr:colOff>
      <xdr:row>0</xdr:row>
      <xdr:rowOff>0</xdr:rowOff>
    </xdr:from>
    <xdr:ext cx="781050" cy="228600"/>
    <xdr:sp>
      <xdr:nvSpPr>
        <xdr:cNvPr id="2" name="2 CuadroTexto"/>
        <xdr:cNvSpPr txBox="1">
          <a:spLocks noChangeArrowheads="1"/>
        </xdr:cNvSpPr>
      </xdr:nvSpPr>
      <xdr:spPr>
        <a:xfrm>
          <a:off x="8553450" y="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ETCA-II-09</a:t>
          </a:r>
        </a:p>
      </xdr:txBody>
    </xdr:sp>
    <xdr:clientData/>
  </xdr:oneCellAnchor>
  <xdr:oneCellAnchor>
    <xdr:from>
      <xdr:col>6</xdr:col>
      <xdr:colOff>342900</xdr:colOff>
      <xdr:row>3</xdr:row>
      <xdr:rowOff>114300</xdr:rowOff>
    </xdr:from>
    <xdr:ext cx="2314575" cy="228600"/>
    <xdr:sp>
      <xdr:nvSpPr>
        <xdr:cNvPr id="3" name="3 CuadroTexto"/>
        <xdr:cNvSpPr txBox="1">
          <a:spLocks noChangeArrowheads="1"/>
        </xdr:cNvSpPr>
      </xdr:nvSpPr>
      <xdr:spPr>
        <a:xfrm>
          <a:off x="7048500" y="704850"/>
          <a:ext cx="2314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SEGUNDO DE 2015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Lety%20Castillo\2015\Cuenta%20P&#250;blica\Segundo%20trimestre\CPCA-II%20y%20II\ETCA_II%20Trimestre%202015%20C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merica%20Encinas\AppData\Roaming\Microsoft\Excel\PT%20Gastos%20x%20partida%20pp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CA-I-01"/>
      <sheetName val="CPCA-I-01-A (EDO RESULTADOS)"/>
      <sheetName val="CPCA-I-01-B"/>
      <sheetName val="CPCA-I-02"/>
      <sheetName val="CPCA-I-03"/>
      <sheetName val="CPCA-I-04"/>
      <sheetName val="CPCA-I-06"/>
      <sheetName val="CPCA-I-07"/>
      <sheetName val="CPCA-II-08"/>
      <sheetName val="CPCA-II-08-A...CONCIL. INGRESOS"/>
      <sheetName val="CPCA-II-09"/>
      <sheetName val="CPCA-II-09-A."/>
      <sheetName val="CPCA-II-09-B"/>
      <sheetName val="CPCA-II-09-C"/>
      <sheetName val="CPCA-II-09-D.CONCIL. EGRESOS"/>
      <sheetName val="CPCA-II-10"/>
      <sheetName val="CPCA-II-11"/>
      <sheetName val="CPCA-II-12"/>
      <sheetName val="CPCA-III-14"/>
      <sheetName val="CPCA-IV-15"/>
      <sheetName val="CPCA-IV-16"/>
      <sheetName val="CPCA-IV-17"/>
      <sheetName val="Lista "/>
      <sheetName val="Hoja1"/>
    </sheetNames>
    <sheetDataSet>
      <sheetData sheetId="11">
        <row r="11">
          <cell r="C11">
            <v>174446946.07000002</v>
          </cell>
          <cell r="D11">
            <v>195677</v>
          </cell>
          <cell r="F11">
            <v>95710465.58</v>
          </cell>
          <cell r="G11">
            <v>82848941.38</v>
          </cell>
          <cell r="H11">
            <v>52350529.49</v>
          </cell>
          <cell r="I11">
            <v>43832047.88</v>
          </cell>
        </row>
        <row r="72">
          <cell r="C72">
            <v>33148588.59</v>
          </cell>
          <cell r="D72">
            <v>10644227</v>
          </cell>
          <cell r="F72">
            <v>12283265.07</v>
          </cell>
          <cell r="G72">
            <v>10939282.910000002</v>
          </cell>
          <cell r="H72">
            <v>4373174.11</v>
          </cell>
          <cell r="I72">
            <v>8331559.77</v>
          </cell>
        </row>
        <row r="167">
          <cell r="C167">
            <v>98643363.34</v>
          </cell>
          <cell r="D167">
            <v>12309286.189999998</v>
          </cell>
          <cell r="F167">
            <v>77864310.21000001</v>
          </cell>
          <cell r="G167">
            <v>62512679.91</v>
          </cell>
          <cell r="H167">
            <v>38823217.56</v>
          </cell>
          <cell r="I167">
            <v>38177699.63</v>
          </cell>
        </row>
        <row r="298">
          <cell r="C298">
            <v>1721351</v>
          </cell>
          <cell r="D298">
            <v>-920000</v>
          </cell>
          <cell r="F298">
            <v>108994.2</v>
          </cell>
          <cell r="G298">
            <v>108994.2</v>
          </cell>
          <cell r="H298">
            <v>63160</v>
          </cell>
          <cell r="I298">
            <v>63160</v>
          </cell>
        </row>
        <row r="314">
          <cell r="C314">
            <v>2796604.19</v>
          </cell>
          <cell r="D314">
            <v>2564000</v>
          </cell>
          <cell r="F314">
            <v>4381260.4799999995</v>
          </cell>
          <cell r="G314">
            <v>2352185.08</v>
          </cell>
          <cell r="H314">
            <v>4108705.4</v>
          </cell>
          <cell r="I314">
            <v>2339928.08</v>
          </cell>
        </row>
        <row r="354">
          <cell r="C354">
            <v>107053459</v>
          </cell>
          <cell r="D354">
            <v>10023254</v>
          </cell>
          <cell r="F354">
            <v>11871359.55</v>
          </cell>
          <cell r="G354">
            <v>6668943.67</v>
          </cell>
          <cell r="H354">
            <v>8067900.55</v>
          </cell>
          <cell r="I354">
            <v>5681243.31</v>
          </cell>
        </row>
        <row r="424">
          <cell r="C424">
            <v>43773847</v>
          </cell>
          <cell r="D424">
            <v>25307194.47</v>
          </cell>
          <cell r="F424">
            <v>44139449.25</v>
          </cell>
          <cell r="G424">
            <v>43112595</v>
          </cell>
          <cell r="H424">
            <v>23238142.759999998</v>
          </cell>
          <cell r="I424">
            <v>20808214.53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3">
          <cell r="B3" t="str">
            <v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942151.4500000002</v>
          </cell>
          <cell r="M5">
            <v>942151.4500000002</v>
          </cell>
        </row>
        <row r="6">
          <cell r="B6" t="str">
            <v>11301</v>
          </cell>
          <cell r="C6" t="str">
            <v>Sueldos</v>
          </cell>
          <cell r="D6">
            <v>5444965.66</v>
          </cell>
          <cell r="E6">
            <v>0</v>
          </cell>
          <cell r="F6">
            <v>0</v>
          </cell>
          <cell r="G6">
            <v>5444965.66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</v>
          </cell>
          <cell r="M6">
            <v>95747.40000000037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86046.83999999939</v>
          </cell>
          <cell r="M7">
            <v>86046.83999999939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5656271.34</v>
          </cell>
          <cell r="I9">
            <v>5656271.34</v>
          </cell>
          <cell r="J9">
            <v>5656271.34</v>
          </cell>
          <cell r="K9">
            <v>5656271.34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1125296.65</v>
          </cell>
          <cell r="E10">
            <v>0</v>
          </cell>
          <cell r="F10">
            <v>0</v>
          </cell>
          <cell r="G10">
            <v>1125296.65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</v>
          </cell>
          <cell r="I11">
            <v>675356.8099999999</v>
          </cell>
          <cell r="J11">
            <v>675356.8099999999</v>
          </cell>
          <cell r="K11">
            <v>675356.8099999999</v>
          </cell>
          <cell r="L11">
            <v>74841.9800000001</v>
          </cell>
          <cell r="M11">
            <v>74841.9800000001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55039.15000000001</v>
          </cell>
          <cell r="I12">
            <v>55039.15000000001</v>
          </cell>
          <cell r="J12">
            <v>55039.15000000001</v>
          </cell>
          <cell r="K12">
            <v>55039.15000000001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</v>
          </cell>
          <cell r="E13">
            <v>0</v>
          </cell>
          <cell r="F13">
            <v>0</v>
          </cell>
          <cell r="G13">
            <v>589735.42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93.49999999999999</v>
          </cell>
          <cell r="I19">
            <v>93.49999999999999</v>
          </cell>
          <cell r="J19">
            <v>93.49999999999999</v>
          </cell>
          <cell r="K19">
            <v>93.49999999999999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</v>
          </cell>
          <cell r="M20">
            <v>49.87999999999988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3900.269999999997</v>
          </cell>
          <cell r="M21">
            <v>3900.269999999997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3900.269999999997</v>
          </cell>
          <cell r="M22">
            <v>3900.269999999997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72562.65</v>
          </cell>
          <cell r="M23">
            <v>72562.65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7798.309999999998</v>
          </cell>
          <cell r="M24">
            <v>7798.309999999998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31177.27000000002</v>
          </cell>
          <cell r="M25">
            <v>31177.27000000002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</v>
          </cell>
          <cell r="M26">
            <v>83320.68999999994</v>
          </cell>
        </row>
        <row r="27">
          <cell r="B27" t="str">
            <v>17102</v>
          </cell>
          <cell r="C27" t="str">
            <v>Estimulos al Personal</v>
          </cell>
          <cell r="D27">
            <v>2137725.72</v>
          </cell>
          <cell r="E27">
            <v>0</v>
          </cell>
          <cell r="F27">
            <v>0</v>
          </cell>
          <cell r="G27">
            <v>2137725.72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22725.52000000002</v>
          </cell>
          <cell r="M30">
            <v>22725.52000000002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70000.01</v>
          </cell>
          <cell r="E34">
            <v>10000</v>
          </cell>
          <cell r="F34">
            <v>0</v>
          </cell>
          <cell r="G34">
            <v>80000.01</v>
          </cell>
          <cell r="H34">
            <v>79798.39000000001</v>
          </cell>
          <cell r="I34">
            <v>79798.39000000001</v>
          </cell>
          <cell r="J34">
            <v>79798.39000000001</v>
          </cell>
          <cell r="K34">
            <v>79798.39000000001</v>
          </cell>
          <cell r="L34">
            <v>201.6199999999808</v>
          </cell>
          <cell r="M34">
            <v>201.6199999999808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0.010000000000218279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0.010000000000218279</v>
          </cell>
          <cell r="M40">
            <v>0.010000000000218279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57756.96</v>
          </cell>
          <cell r="I46">
            <v>57756.96</v>
          </cell>
          <cell r="J46">
            <v>57756.96</v>
          </cell>
          <cell r="K46">
            <v>57756.96</v>
          </cell>
          <cell r="L46">
            <v>92243.05000000002</v>
          </cell>
          <cell r="M46">
            <v>92243.05000000002</v>
          </cell>
        </row>
        <row r="47">
          <cell r="B47">
            <v>3000</v>
          </cell>
          <cell r="C47" t="str">
            <v>SERVICIOS GENERALES</v>
          </cell>
          <cell r="D47">
            <v>39361928.07999999</v>
          </cell>
          <cell r="E47">
            <v>7780447.63</v>
          </cell>
          <cell r="F47">
            <v>697662.6799999999</v>
          </cell>
          <cell r="G47">
            <v>46444713.03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96617.01000000001</v>
          </cell>
          <cell r="M51">
            <v>96617.01000000001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</v>
          </cell>
          <cell r="I53">
            <v>89020.52999999998</v>
          </cell>
          <cell r="J53">
            <v>89020.52999999998</v>
          </cell>
          <cell r="K53">
            <v>89020.52999999998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2300500.01</v>
          </cell>
          <cell r="E54">
            <v>0</v>
          </cell>
          <cell r="F54">
            <v>0</v>
          </cell>
          <cell r="G54">
            <v>2300500.01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</v>
          </cell>
          <cell r="M55">
            <v>9234.349999999991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</v>
          </cell>
          <cell r="I56">
            <v>141737.6</v>
          </cell>
          <cell r="J56">
            <v>141737.6</v>
          </cell>
          <cell r="K56">
            <v>141737.6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</v>
          </cell>
          <cell r="M58">
            <v>9.60000000000582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</v>
          </cell>
          <cell r="I60">
            <v>7239864.82</v>
          </cell>
          <cell r="J60">
            <v>7239864.82</v>
          </cell>
          <cell r="K60">
            <v>7239864.82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</v>
          </cell>
          <cell r="I63">
            <v>570206.92</v>
          </cell>
          <cell r="J63">
            <v>570206.92</v>
          </cell>
          <cell r="K63">
            <v>570206.92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7596.700000000001</v>
          </cell>
          <cell r="I65">
            <v>7596.700000000001</v>
          </cell>
          <cell r="J65">
            <v>7596.700000000001</v>
          </cell>
          <cell r="K65">
            <v>7596.700000000001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</v>
          </cell>
          <cell r="H67">
            <v>87783.33000000002</v>
          </cell>
          <cell r="I67">
            <v>87783.33000000002</v>
          </cell>
          <cell r="J67">
            <v>87783.33000000002</v>
          </cell>
          <cell r="K67">
            <v>87783.33000000002</v>
          </cell>
          <cell r="L67">
            <v>16.65999999997439</v>
          </cell>
          <cell r="M67">
            <v>16.65999999997439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289902.72</v>
          </cell>
          <cell r="M69">
            <v>289902.72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70000.01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</v>
          </cell>
          <cell r="I72">
            <v>85289.48999999999</v>
          </cell>
          <cell r="J72">
            <v>85289.48999999999</v>
          </cell>
          <cell r="K72">
            <v>85289.48999999999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87996.29999999999</v>
          </cell>
          <cell r="I73">
            <v>87996.29999999999</v>
          </cell>
          <cell r="J73">
            <v>87996.29999999999</v>
          </cell>
          <cell r="K73">
            <v>87996.29999999999</v>
          </cell>
          <cell r="L73">
            <v>162003.7</v>
          </cell>
          <cell r="M73">
            <v>162003.7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50291.52</v>
          </cell>
          <cell r="I74">
            <v>50291.52</v>
          </cell>
          <cell r="J74">
            <v>50291.52</v>
          </cell>
          <cell r="K74">
            <v>50291.52</v>
          </cell>
          <cell r="L74">
            <v>9708.470000000001</v>
          </cell>
          <cell r="M74">
            <v>9708.470000000001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</v>
          </cell>
          <cell r="I75">
            <v>80959.70999999999</v>
          </cell>
          <cell r="J75">
            <v>80959.70999999999</v>
          </cell>
          <cell r="K75">
            <v>80959.70999999999</v>
          </cell>
          <cell r="L75">
            <v>9040.289999999994</v>
          </cell>
          <cell r="M75">
            <v>9040.290000000008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</v>
          </cell>
          <cell r="I77">
            <v>70365.6</v>
          </cell>
          <cell r="J77">
            <v>70365.6</v>
          </cell>
          <cell r="K77">
            <v>70365.6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657443.5700000001</v>
          </cell>
          <cell r="M80">
            <v>657443.5700000001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4804995.300000001</v>
          </cell>
          <cell r="M84">
            <v>4804995.300000001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</v>
          </cell>
          <cell r="M87">
            <v>77587.35000000003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D23"/>
  <sheetViews>
    <sheetView zoomScalePageLayoutView="0" workbookViewId="0" topLeftCell="A1">
      <selection activeCell="A25" sqref="A25"/>
    </sheetView>
  </sheetViews>
  <sheetFormatPr defaultColWidth="7.421875" defaultRowHeight="15"/>
  <cols>
    <col min="1" max="1" width="47.8515625" style="20" bestFit="1" customWidth="1"/>
    <col min="2" max="2" width="11.00390625" style="20" bestFit="1" customWidth="1"/>
    <col min="3" max="3" width="15.8515625" style="20" customWidth="1"/>
    <col min="4" max="4" width="19.421875" style="20" customWidth="1"/>
    <col min="5" max="5" width="7.421875" style="20" customWidth="1"/>
    <col min="6" max="6" width="20.57421875" style="20" customWidth="1"/>
    <col min="7" max="16384" width="7.421875" style="20" customWidth="1"/>
  </cols>
  <sheetData>
    <row r="1" spans="1:4" s="2" customFormat="1" ht="15">
      <c r="A1" s="1"/>
      <c r="B1" s="1"/>
      <c r="C1" s="1"/>
      <c r="D1" s="1"/>
    </row>
    <row r="2" spans="1:4" s="3" customFormat="1" ht="15.75">
      <c r="A2" s="1" t="s">
        <v>0</v>
      </c>
      <c r="B2" s="1"/>
      <c r="C2" s="1"/>
      <c r="D2" s="1"/>
    </row>
    <row r="3" spans="1:4" s="3" customFormat="1" ht="15.75">
      <c r="A3" s="1" t="s">
        <v>1</v>
      </c>
      <c r="B3" s="1"/>
      <c r="C3" s="1"/>
      <c r="D3" s="1"/>
    </row>
    <row r="4" spans="1:4" s="5" customFormat="1" ht="15.75" thickBot="1">
      <c r="A4" s="4" t="s">
        <v>2</v>
      </c>
      <c r="B4" s="4"/>
      <c r="C4" s="4"/>
      <c r="D4" s="4"/>
    </row>
    <row r="5" spans="1:4" s="10" customFormat="1" ht="15.75" thickBot="1">
      <c r="A5" s="6" t="s">
        <v>3</v>
      </c>
      <c r="B5" s="7"/>
      <c r="C5" s="8"/>
      <c r="D5" s="9">
        <v>238017051.15</v>
      </c>
    </row>
    <row r="6" spans="1:4" s="13" customFormat="1" ht="15">
      <c r="A6" s="11"/>
      <c r="B6" s="11"/>
      <c r="C6" s="12"/>
      <c r="D6" s="12"/>
    </row>
    <row r="7" spans="1:4" s="13" customFormat="1" ht="15.75" thickBot="1">
      <c r="A7" s="14" t="s">
        <v>4</v>
      </c>
      <c r="B7" s="14"/>
      <c r="C7" s="15"/>
      <c r="D7" s="15"/>
    </row>
    <row r="8" spans="1:4" ht="15" customHeight="1" thickBot="1">
      <c r="A8" s="16" t="s">
        <v>5</v>
      </c>
      <c r="B8" s="17"/>
      <c r="C8" s="18"/>
      <c r="D8" s="19">
        <f>+C9+C10+C11+C12+C13</f>
        <v>0</v>
      </c>
    </row>
    <row r="9" spans="1:4" ht="15" customHeight="1">
      <c r="A9" s="21"/>
      <c r="B9" s="22"/>
      <c r="C9" s="23">
        <v>0</v>
      </c>
      <c r="D9" s="24"/>
    </row>
    <row r="10" spans="1:4" ht="15">
      <c r="A10" s="25" t="s">
        <v>6</v>
      </c>
      <c r="B10" s="26"/>
      <c r="C10" s="23">
        <v>0</v>
      </c>
      <c r="D10" s="24"/>
    </row>
    <row r="11" spans="1:4" ht="15">
      <c r="A11" s="25" t="s">
        <v>7</v>
      </c>
      <c r="B11" s="26"/>
      <c r="C11" s="23">
        <v>0</v>
      </c>
      <c r="D11" s="24"/>
    </row>
    <row r="12" spans="1:4" ht="15">
      <c r="A12" s="25" t="s">
        <v>8</v>
      </c>
      <c r="B12" s="26"/>
      <c r="C12" s="23">
        <v>0</v>
      </c>
      <c r="D12" s="24"/>
    </row>
    <row r="13" spans="1:4" ht="15.75" thickBot="1">
      <c r="A13" s="27" t="s">
        <v>9</v>
      </c>
      <c r="B13" s="28"/>
      <c r="C13" s="29">
        <v>0</v>
      </c>
      <c r="D13" s="30"/>
    </row>
    <row r="14" spans="1:4" ht="15">
      <c r="A14" s="31"/>
      <c r="B14" s="32"/>
      <c r="C14" s="23"/>
      <c r="D14" s="24"/>
    </row>
    <row r="15" spans="1:4" ht="15.75" thickBot="1">
      <c r="A15" s="33" t="s">
        <v>10</v>
      </c>
      <c r="B15" s="34"/>
      <c r="C15" s="23"/>
      <c r="D15" s="24"/>
    </row>
    <row r="16" spans="1:4" ht="15.75" thickBot="1">
      <c r="A16" s="35" t="s">
        <v>11</v>
      </c>
      <c r="B16" s="36"/>
      <c r="C16" s="37"/>
      <c r="D16" s="38">
        <f>+C17+C18+C19+C20+C21</f>
        <v>17409655.66</v>
      </c>
    </row>
    <row r="17" spans="1:4" ht="15">
      <c r="A17" s="39" t="s">
        <v>12</v>
      </c>
      <c r="B17" s="40"/>
      <c r="C17" s="23">
        <v>0</v>
      </c>
      <c r="D17" s="24"/>
    </row>
    <row r="18" spans="1:4" ht="15">
      <c r="A18" s="25" t="s">
        <v>13</v>
      </c>
      <c r="B18" s="26"/>
      <c r="C18" s="23">
        <v>0</v>
      </c>
      <c r="D18" s="24"/>
    </row>
    <row r="19" spans="1:4" ht="15">
      <c r="A19" s="41" t="s">
        <v>14</v>
      </c>
      <c r="B19" s="42"/>
      <c r="C19" s="23">
        <v>0</v>
      </c>
      <c r="D19" s="24"/>
    </row>
    <row r="20" spans="1:4" ht="15">
      <c r="A20" s="43" t="s">
        <v>15</v>
      </c>
      <c r="B20" s="32"/>
      <c r="C20" s="44">
        <v>17409655.66</v>
      </c>
      <c r="D20" s="24"/>
    </row>
    <row r="21" spans="1:4" ht="15" thickBot="1">
      <c r="A21" s="31"/>
      <c r="B21" s="32"/>
      <c r="C21" s="24"/>
      <c r="D21" s="24"/>
    </row>
    <row r="22" spans="1:4" ht="15.75" thickBot="1">
      <c r="A22" s="45" t="s">
        <v>16</v>
      </c>
      <c r="B22" s="46"/>
      <c r="C22" s="47"/>
      <c r="D22" s="9">
        <f>+D5+D8-D16</f>
        <v>220607395.49</v>
      </c>
    </row>
    <row r="23" ht="14.25">
      <c r="D23" s="48"/>
    </row>
  </sheetData>
  <sheetProtection/>
  <mergeCells count="11">
    <mergeCell ref="A10:B10"/>
    <mergeCell ref="A11:B11"/>
    <mergeCell ref="A12:B12"/>
    <mergeCell ref="A18:B18"/>
    <mergeCell ref="A19:B19"/>
    <mergeCell ref="A1:D1"/>
    <mergeCell ref="A2:D2"/>
    <mergeCell ref="A3:D3"/>
    <mergeCell ref="A4:D4"/>
    <mergeCell ref="A5:B5"/>
    <mergeCell ref="A8:B9"/>
  </mergeCells>
  <printOptions/>
  <pageMargins left="0.2362204724409449" right="0.15748031496062992" top="0.7480314960629921" bottom="0.7480314960629921" header="0.31496062992125984" footer="0.31496062992125984"/>
  <pageSetup fitToHeight="1" fitToWidth="1" horizontalDpi="600" verticalDpi="6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21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1" width="6.140625" style="74" customWidth="1"/>
    <col min="2" max="2" width="39.57421875" style="74" bestFit="1" customWidth="1"/>
    <col min="3" max="11" width="13.7109375" style="85" customWidth="1"/>
    <col min="12" max="12" width="15.140625" style="74" bestFit="1" customWidth="1"/>
    <col min="13" max="13" width="15.140625" style="49" bestFit="1" customWidth="1"/>
    <col min="14" max="14" width="14.140625" style="74" bestFit="1" customWidth="1"/>
    <col min="15" max="15" width="11.421875" style="74" customWidth="1"/>
    <col min="16" max="17" width="14.140625" style="49" bestFit="1" customWidth="1"/>
    <col min="18" max="16384" width="11.421875" style="74" customWidth="1"/>
  </cols>
  <sheetData>
    <row r="1" spans="1:17" s="2" customFormat="1" ht="1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M1" s="49"/>
      <c r="P1" s="49"/>
      <c r="Q1" s="49"/>
    </row>
    <row r="2" spans="1:17" s="3" customFormat="1" ht="15.75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M2" s="50"/>
      <c r="P2" s="50"/>
      <c r="Q2" s="50"/>
    </row>
    <row r="3" spans="1:17" s="3" customFormat="1" ht="15.7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M3" s="50"/>
      <c r="P3" s="50"/>
      <c r="Q3" s="50"/>
    </row>
    <row r="4" spans="1:17" s="3" customFormat="1" ht="15.75">
      <c r="A4" s="1" t="s">
        <v>20</v>
      </c>
      <c r="B4" s="1"/>
      <c r="C4" s="1"/>
      <c r="D4" s="1"/>
      <c r="E4" s="1"/>
      <c r="F4" s="1"/>
      <c r="G4" s="1"/>
      <c r="H4" s="1"/>
      <c r="I4" s="1"/>
      <c r="J4" s="1"/>
      <c r="K4" s="1"/>
      <c r="M4" s="50"/>
      <c r="P4" s="50"/>
      <c r="Q4" s="50"/>
    </row>
    <row r="5" spans="1:17" s="3" customFormat="1" ht="15.7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M5" s="50"/>
      <c r="P5" s="50"/>
      <c r="Q5" s="50"/>
    </row>
    <row r="6" spans="1:17" s="5" customFormat="1" ht="15.75" thickBo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M6" s="51"/>
      <c r="P6" s="51"/>
      <c r="Q6" s="51"/>
    </row>
    <row r="7" spans="1:17" s="59" customFormat="1" ht="53.25" customHeight="1">
      <c r="A7" s="52" t="s">
        <v>22</v>
      </c>
      <c r="B7" s="53"/>
      <c r="C7" s="54" t="s">
        <v>23</v>
      </c>
      <c r="D7" s="55" t="s">
        <v>24</v>
      </c>
      <c r="E7" s="56" t="s">
        <v>25</v>
      </c>
      <c r="F7" s="57" t="s">
        <v>26</v>
      </c>
      <c r="G7" s="57" t="s">
        <v>27</v>
      </c>
      <c r="H7" s="58" t="s">
        <v>28</v>
      </c>
      <c r="I7" s="58" t="s">
        <v>29</v>
      </c>
      <c r="J7" s="54" t="s">
        <v>30</v>
      </c>
      <c r="K7" s="56" t="s">
        <v>31</v>
      </c>
      <c r="M7" s="60"/>
      <c r="P7" s="60"/>
      <c r="Q7" s="60"/>
    </row>
    <row r="8" spans="1:17" s="67" customFormat="1" ht="13.5" thickBot="1">
      <c r="A8" s="61" t="s">
        <v>32</v>
      </c>
      <c r="B8" s="62"/>
      <c r="C8" s="63" t="s">
        <v>33</v>
      </c>
      <c r="D8" s="64" t="s">
        <v>34</v>
      </c>
      <c r="E8" s="64" t="s">
        <v>35</v>
      </c>
      <c r="F8" s="65" t="s">
        <v>36</v>
      </c>
      <c r="G8" s="65" t="s">
        <v>37</v>
      </c>
      <c r="H8" s="66" t="s">
        <v>38</v>
      </c>
      <c r="I8" s="66" t="s">
        <v>39</v>
      </c>
      <c r="J8" s="64" t="s">
        <v>40</v>
      </c>
      <c r="K8" s="64" t="s">
        <v>41</v>
      </c>
      <c r="M8" s="60"/>
      <c r="P8" s="60"/>
      <c r="Q8" s="60"/>
    </row>
    <row r="9" spans="1:14" ht="30" customHeight="1">
      <c r="A9" s="68">
        <v>1000</v>
      </c>
      <c r="B9" s="69" t="s">
        <v>42</v>
      </c>
      <c r="C9" s="70">
        <f>+'[1]CPCA-II-09-A.'!C11</f>
        <v>174446946.07000002</v>
      </c>
      <c r="D9" s="70">
        <f>+'[1]CPCA-II-09-A.'!D11</f>
        <v>195677</v>
      </c>
      <c r="E9" s="70">
        <f>+C9+D9</f>
        <v>174642623.07000002</v>
      </c>
      <c r="F9" s="70">
        <f>+'[1]CPCA-II-09-A.'!F11</f>
        <v>95710465.58</v>
      </c>
      <c r="G9" s="70">
        <f>+'[1]CPCA-II-09-A.'!G11</f>
        <v>82848941.38</v>
      </c>
      <c r="H9" s="70">
        <f>+'[1]CPCA-II-09-A.'!H11</f>
        <v>52350529.49</v>
      </c>
      <c r="I9" s="70">
        <f>+'[1]CPCA-II-09-A.'!I11</f>
        <v>43832047.88</v>
      </c>
      <c r="J9" s="70">
        <f aca="true" t="shared" si="0" ref="J9:J17">+E9-F9</f>
        <v>78932157.49000002</v>
      </c>
      <c r="K9" s="71">
        <f aca="true" t="shared" si="1" ref="K9:K14">+F9/E9</f>
        <v>0.5480361202639372</v>
      </c>
      <c r="L9" s="72"/>
      <c r="N9" s="73"/>
    </row>
    <row r="10" spans="1:14" ht="30" customHeight="1">
      <c r="A10" s="68">
        <v>2000</v>
      </c>
      <c r="B10" s="69" t="s">
        <v>43</v>
      </c>
      <c r="C10" s="70">
        <f>+'[1]CPCA-II-09-A.'!C72</f>
        <v>33148588.59</v>
      </c>
      <c r="D10" s="70">
        <f>+'[1]CPCA-II-09-A.'!D72</f>
        <v>10644227</v>
      </c>
      <c r="E10" s="70">
        <f aca="true" t="shared" si="2" ref="E10:E17">+C10+D10</f>
        <v>43792815.59</v>
      </c>
      <c r="F10" s="70">
        <f>+'[1]CPCA-II-09-A.'!F72</f>
        <v>12283265.07</v>
      </c>
      <c r="G10" s="70">
        <f>+'[1]CPCA-II-09-A.'!G72</f>
        <v>10939282.910000002</v>
      </c>
      <c r="H10" s="70">
        <f>+'[1]CPCA-II-09-A.'!H72</f>
        <v>4373174.11</v>
      </c>
      <c r="I10" s="70">
        <f>+'[1]CPCA-II-09-A.'!I72</f>
        <v>8331559.77</v>
      </c>
      <c r="J10" s="70">
        <f t="shared" si="0"/>
        <v>31509550.520000003</v>
      </c>
      <c r="K10" s="71">
        <f t="shared" si="1"/>
        <v>0.2804858492086738</v>
      </c>
      <c r="L10" s="72"/>
      <c r="N10" s="73"/>
    </row>
    <row r="11" spans="1:14" ht="30" customHeight="1">
      <c r="A11" s="68">
        <v>3000</v>
      </c>
      <c r="B11" s="69" t="s">
        <v>44</v>
      </c>
      <c r="C11" s="70">
        <f>+'[1]CPCA-II-09-A.'!C167</f>
        <v>98643363.34</v>
      </c>
      <c r="D11" s="70">
        <f>+'[1]CPCA-II-09-A.'!D167</f>
        <v>12309286.189999998</v>
      </c>
      <c r="E11" s="70">
        <f t="shared" si="2"/>
        <v>110952649.53</v>
      </c>
      <c r="F11" s="70">
        <f>+'[1]CPCA-II-09-A.'!F167</f>
        <v>77864310.21000001</v>
      </c>
      <c r="G11" s="70">
        <f>+'[1]CPCA-II-09-A.'!G167</f>
        <v>62512679.91</v>
      </c>
      <c r="H11" s="70">
        <f>+'[1]CPCA-II-09-A.'!H167</f>
        <v>38823217.56</v>
      </c>
      <c r="I11" s="70">
        <f>+'[1]CPCA-II-09-A.'!I167</f>
        <v>38177699.63</v>
      </c>
      <c r="J11" s="70">
        <f t="shared" si="0"/>
        <v>33088339.319999993</v>
      </c>
      <c r="K11" s="71">
        <f t="shared" si="1"/>
        <v>0.7017796378891035</v>
      </c>
      <c r="L11" s="72"/>
      <c r="N11" s="73"/>
    </row>
    <row r="12" spans="1:14" ht="30" customHeight="1">
      <c r="A12" s="68">
        <v>4000</v>
      </c>
      <c r="B12" s="69" t="s">
        <v>45</v>
      </c>
      <c r="C12" s="70">
        <f>+'[1]CPCA-II-09-A.'!C298</f>
        <v>1721351</v>
      </c>
      <c r="D12" s="70">
        <f>+'[1]CPCA-II-09-A.'!D298</f>
        <v>-920000</v>
      </c>
      <c r="E12" s="70">
        <f t="shared" si="2"/>
        <v>801351</v>
      </c>
      <c r="F12" s="70">
        <f>+'[1]CPCA-II-09-A.'!F298</f>
        <v>108994.2</v>
      </c>
      <c r="G12" s="70">
        <f>+'[1]CPCA-II-09-A.'!G298</f>
        <v>108994.2</v>
      </c>
      <c r="H12" s="70">
        <f>+'[1]CPCA-II-09-A.'!H298</f>
        <v>63160</v>
      </c>
      <c r="I12" s="70">
        <f>+'[1]CPCA-II-09-A.'!I298</f>
        <v>63160</v>
      </c>
      <c r="J12" s="70">
        <f t="shared" si="0"/>
        <v>692356.8</v>
      </c>
      <c r="K12" s="71">
        <f t="shared" si="1"/>
        <v>0.13601305794838967</v>
      </c>
      <c r="L12" s="72"/>
      <c r="N12" s="73"/>
    </row>
    <row r="13" spans="1:17" ht="30" customHeight="1">
      <c r="A13" s="68">
        <v>5000</v>
      </c>
      <c r="B13" s="69" t="s">
        <v>46</v>
      </c>
      <c r="C13" s="70">
        <f>+'[1]CPCA-II-09-A.'!C314</f>
        <v>2796604.19</v>
      </c>
      <c r="D13" s="70">
        <f>+'[1]CPCA-II-09-A.'!D314</f>
        <v>2564000</v>
      </c>
      <c r="E13" s="70">
        <f t="shared" si="2"/>
        <v>5360604.1899999995</v>
      </c>
      <c r="F13" s="70">
        <f>+'[1]CPCA-II-09-A.'!F314</f>
        <v>4381260.4799999995</v>
      </c>
      <c r="G13" s="70">
        <f>+'[1]CPCA-II-09-A.'!G314</f>
        <v>2352185.08</v>
      </c>
      <c r="H13" s="70">
        <f>+'[1]CPCA-II-09-A.'!H314</f>
        <v>4108705.4</v>
      </c>
      <c r="I13" s="70">
        <f>+'[1]CPCA-II-09-A.'!I314</f>
        <v>2339928.08</v>
      </c>
      <c r="J13" s="70">
        <f t="shared" si="0"/>
        <v>979343.71</v>
      </c>
      <c r="K13" s="71">
        <f t="shared" si="1"/>
        <v>0.8173072147675204</v>
      </c>
      <c r="L13" s="72"/>
      <c r="N13" s="73"/>
      <c r="Q13" s="49">
        <v>6780</v>
      </c>
    </row>
    <row r="14" spans="1:17" ht="30" customHeight="1">
      <c r="A14" s="68">
        <v>6000</v>
      </c>
      <c r="B14" s="69" t="s">
        <v>47</v>
      </c>
      <c r="C14" s="70">
        <f>+'[1]CPCA-II-09-A.'!C354</f>
        <v>107053459</v>
      </c>
      <c r="D14" s="70">
        <f>+'[1]CPCA-II-09-A.'!D354</f>
        <v>10023254</v>
      </c>
      <c r="E14" s="70">
        <f t="shared" si="2"/>
        <v>117076713</v>
      </c>
      <c r="F14" s="70">
        <f>+'[1]CPCA-II-09-A.'!F354</f>
        <v>11871359.55</v>
      </c>
      <c r="G14" s="70">
        <f>+'[1]CPCA-II-09-A.'!G354</f>
        <v>6668943.67</v>
      </c>
      <c r="H14" s="70">
        <f>+'[1]CPCA-II-09-A.'!H354</f>
        <v>8067900.55</v>
      </c>
      <c r="I14" s="70">
        <f>+'[1]CPCA-II-09-A.'!I354</f>
        <v>5681243.31</v>
      </c>
      <c r="J14" s="70">
        <f t="shared" si="0"/>
        <v>105205353.45</v>
      </c>
      <c r="K14" s="71">
        <f t="shared" si="1"/>
        <v>0.10139812816576087</v>
      </c>
      <c r="L14" s="72"/>
      <c r="N14" s="73"/>
      <c r="Q14" s="49">
        <v>1337696</v>
      </c>
    </row>
    <row r="15" spans="1:17" ht="30" customHeight="1">
      <c r="A15" s="68">
        <v>7000</v>
      </c>
      <c r="B15" s="69" t="s">
        <v>48</v>
      </c>
      <c r="C15" s="70"/>
      <c r="D15" s="70"/>
      <c r="E15" s="70">
        <f t="shared" si="2"/>
        <v>0</v>
      </c>
      <c r="F15" s="70"/>
      <c r="G15" s="70"/>
      <c r="H15" s="70"/>
      <c r="I15" s="70"/>
      <c r="J15" s="70">
        <f t="shared" si="0"/>
        <v>0</v>
      </c>
      <c r="K15" s="71"/>
      <c r="L15" s="72"/>
      <c r="Q15" s="49">
        <v>71376</v>
      </c>
    </row>
    <row r="16" spans="1:17" ht="30" customHeight="1">
      <c r="A16" s="68">
        <v>8000</v>
      </c>
      <c r="B16" s="69" t="s">
        <v>49</v>
      </c>
      <c r="C16" s="70"/>
      <c r="D16" s="70"/>
      <c r="E16" s="70">
        <f t="shared" si="2"/>
        <v>0</v>
      </c>
      <c r="F16" s="70"/>
      <c r="G16" s="70"/>
      <c r="H16" s="70"/>
      <c r="I16" s="70"/>
      <c r="J16" s="70">
        <f t="shared" si="0"/>
        <v>0</v>
      </c>
      <c r="K16" s="71"/>
      <c r="L16" s="72"/>
      <c r="Q16" s="49">
        <v>696000</v>
      </c>
    </row>
    <row r="17" spans="1:17" ht="30" customHeight="1" thickBot="1">
      <c r="A17" s="75">
        <v>9000</v>
      </c>
      <c r="B17" s="76" t="s">
        <v>50</v>
      </c>
      <c r="C17" s="77">
        <f>+'[1]CPCA-II-09-A.'!C424</f>
        <v>43773847</v>
      </c>
      <c r="D17" s="77">
        <f>+'[1]CPCA-II-09-A.'!D424</f>
        <v>25307194.47</v>
      </c>
      <c r="E17" s="77">
        <f t="shared" si="2"/>
        <v>69081041.47</v>
      </c>
      <c r="F17" s="77">
        <f>+'[1]CPCA-II-09-A.'!F424</f>
        <v>44139449.25</v>
      </c>
      <c r="G17" s="77">
        <f>+'[1]CPCA-II-09-A.'!G424</f>
        <v>43112595</v>
      </c>
      <c r="H17" s="77">
        <f>+'[1]CPCA-II-09-A.'!H424</f>
        <v>23238142.759999998</v>
      </c>
      <c r="I17" s="77">
        <f>+'[1]CPCA-II-09-A.'!I424</f>
        <v>20808214.53</v>
      </c>
      <c r="J17" s="77">
        <f t="shared" si="0"/>
        <v>24941592.22</v>
      </c>
      <c r="K17" s="78">
        <f>+F17/E17</f>
        <v>0.6389517052832585</v>
      </c>
      <c r="L17" s="72"/>
      <c r="M17" s="79"/>
      <c r="N17" s="80"/>
      <c r="Q17" s="49">
        <v>1566</v>
      </c>
    </row>
    <row r="18" spans="1:17" ht="30" customHeight="1" thickBot="1">
      <c r="A18" s="81"/>
      <c r="B18" s="82" t="s">
        <v>51</v>
      </c>
      <c r="C18" s="83">
        <f aca="true" t="shared" si="3" ref="C18:J18">SUM(C9:C17)</f>
        <v>461584159.19</v>
      </c>
      <c r="D18" s="83">
        <f t="shared" si="3"/>
        <v>60123638.66</v>
      </c>
      <c r="E18" s="83">
        <f t="shared" si="3"/>
        <v>521707797.85</v>
      </c>
      <c r="F18" s="83">
        <f t="shared" si="3"/>
        <v>246359104.34</v>
      </c>
      <c r="G18" s="83">
        <f t="shared" si="3"/>
        <v>208543622.14999998</v>
      </c>
      <c r="H18" s="83">
        <f t="shared" si="3"/>
        <v>131024829.87</v>
      </c>
      <c r="I18" s="83">
        <f t="shared" si="3"/>
        <v>119233853.2</v>
      </c>
      <c r="J18" s="83">
        <f t="shared" si="3"/>
        <v>275348693.51</v>
      </c>
      <c r="K18" s="84">
        <f>+F18/E18</f>
        <v>0.4722166418736039</v>
      </c>
      <c r="L18" s="49"/>
      <c r="N18" s="73"/>
      <c r="Q18" s="49">
        <v>420350</v>
      </c>
    </row>
    <row r="19" ht="15">
      <c r="Q19" s="49">
        <v>11206</v>
      </c>
    </row>
    <row r="20" ht="15">
      <c r="Q20" s="49">
        <v>414372</v>
      </c>
    </row>
    <row r="21" ht="15">
      <c r="Q21" s="49">
        <f>SUM(Q13:Q20)</f>
        <v>2959346</v>
      </c>
    </row>
  </sheetData>
  <sheetProtection/>
  <mergeCells count="8">
    <mergeCell ref="A7:B7"/>
    <mergeCell ref="A8:B8"/>
    <mergeCell ref="A1:K1"/>
    <mergeCell ref="A2:K2"/>
    <mergeCell ref="A3:K3"/>
    <mergeCell ref="A4:K4"/>
    <mergeCell ref="A5:K5"/>
    <mergeCell ref="A6:K6"/>
  </mergeCells>
  <printOptions/>
  <pageMargins left="0.2755905511811024" right="0.2755905511811024" top="0.7480314960629921" bottom="0.7480314960629921" header="0.31496062992125984" footer="0.31496062992125984"/>
  <pageSetup fitToHeight="1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leticia.castillo</dc:creator>
  <cp:keywords/>
  <dc:description/>
  <cp:lastModifiedBy>leticia.castillo</cp:lastModifiedBy>
  <dcterms:created xsi:type="dcterms:W3CDTF">2015-08-14T17:57:27Z</dcterms:created>
  <dcterms:modified xsi:type="dcterms:W3CDTF">2015-08-14T17:58:25Z</dcterms:modified>
  <cp:category/>
  <cp:version/>
  <cp:contentType/>
  <cp:contentStatus/>
</cp:coreProperties>
</file>