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CPCA-II-09-A." sheetId="1" r:id="rId1"/>
  </sheets>
  <externalReferences>
    <externalReference r:id="rId4"/>
    <externalReference r:id="rId5"/>
  </externalReferences>
  <definedNames>
    <definedName name="ppto">'[2]Hoja2'!$B$3:$M$95</definedName>
  </definedNames>
  <calcPr fullCalcOnLoad="1"/>
</workbook>
</file>

<file path=xl/sharedStrings.xml><?xml version="1.0" encoding="utf-8"?>
<sst xmlns="http://schemas.openxmlformats.org/spreadsheetml/2006/main" count="428" uniqueCount="315">
  <si>
    <t>Estado Analítico del Ejercicio Presupuesto de Egresos</t>
  </si>
  <si>
    <t>Por Partida del Gasto</t>
  </si>
  <si>
    <t>COMISION ESTATAL DEL AGUA</t>
  </si>
  <si>
    <t>del 1 de Abril al 30 de Junio de 2015</t>
  </si>
  <si>
    <t>(PESOS)</t>
  </si>
  <si>
    <t>Ejercicio del Presupuesto</t>
  </si>
  <si>
    <t>Egresos Aprobado   Anual</t>
  </si>
  <si>
    <t>Ampliaciones/ (Reducciones)</t>
  </si>
  <si>
    <t>Egresos Modificado   Anual</t>
  </si>
  <si>
    <t>Egresos Devengado Anual</t>
  </si>
  <si>
    <t>Egresos Pagado  Anual</t>
  </si>
  <si>
    <t>Egresos Devengado Trimestral</t>
  </si>
  <si>
    <t>Egraso Pagado Trimestral</t>
  </si>
  <si>
    <t>Subejercicio</t>
  </si>
  <si>
    <t>% Avance Anual</t>
  </si>
  <si>
    <t>Partida/Descripción</t>
  </si>
  <si>
    <t>(1)</t>
  </si>
  <si>
    <t>(2)</t>
  </si>
  <si>
    <t>(3=1+2)</t>
  </si>
  <si>
    <t>(4)</t>
  </si>
  <si>
    <t>(5)</t>
  </si>
  <si>
    <t>(6)</t>
  </si>
  <si>
    <t>(7)</t>
  </si>
  <si>
    <t>(8=3-4)</t>
  </si>
  <si>
    <t>(9=4/3)</t>
  </si>
  <si>
    <t>Servicios personales</t>
  </si>
  <si>
    <t>Remuneraciones al personal de carácter permanente</t>
  </si>
  <si>
    <t>Sueldo base al personal permanente</t>
  </si>
  <si>
    <t>Sueldos</t>
  </si>
  <si>
    <t>Remuneraciones Diversas</t>
  </si>
  <si>
    <t>Remuneraciones por Substitucion de Personal</t>
  </si>
  <si>
    <t>Riesgo laboral</t>
  </si>
  <si>
    <t>Ayuda para habitación</t>
  </si>
  <si>
    <t>Prima por riesgo laboral</t>
  </si>
  <si>
    <t>Ayuda para energía electrica</t>
  </si>
  <si>
    <t>Remuneraciones al personal de carácter transitorio</t>
  </si>
  <si>
    <t>Sueldos base al personal eventual</t>
  </si>
  <si>
    <t>Remuneraciones adicionales y especiales</t>
  </si>
  <si>
    <t>Primas por años de servicios efectivos prestados</t>
  </si>
  <si>
    <t>Prima quinquenal por años de servicios efectivamente prestados</t>
  </si>
  <si>
    <t>Primas de vacaciones, dominical y gratificación de fin de año</t>
  </si>
  <si>
    <t>Prima vacacional y dominical</t>
  </si>
  <si>
    <t>Aguinaldo o gratificacion de fin de año</t>
  </si>
  <si>
    <t>Compensación por ajuste de calendario</t>
  </si>
  <si>
    <t>Compensación por bono navideño</t>
  </si>
  <si>
    <t>Horas Extraordinarias</t>
  </si>
  <si>
    <t>Remuneraciones por Horas Extraordinarias</t>
  </si>
  <si>
    <t>Compensaciones</t>
  </si>
  <si>
    <t>Estimulos al personal de confianza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</si>
  <si>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</si>
  <si>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</si>
  <si>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</si>
  <si>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</si>
  <si>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</si>
  <si>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</si>
  <si>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</si>
  <si>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</si>
  <si>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</si>
  <si>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por servicio medico del isssteson</t>
  </si>
  <si>
    <t>Aportaciones a fondos de vivienda</t>
  </si>
  <si>
    <t>Cuotas al FOVISSSTESON</t>
  </si>
  <si>
    <t>Aportaciones al sistema para el retiro</t>
  </si>
  <si>
    <t>Pagas por defunción, pensiones y jubilaciones</t>
  </si>
  <si>
    <t>Aportaciones para seguros</t>
  </si>
  <si>
    <t>Seguros por defunción familiar</t>
  </si>
  <si>
    <t>Seguro por Retiro Estatal</t>
  </si>
  <si>
    <t>Otras cuotas de seguros colectivos</t>
  </si>
  <si>
    <t>Seguro por defuncion familiar</t>
  </si>
  <si>
    <t>Otras prestaciones sociales y económicas</t>
  </si>
  <si>
    <t>Cuotas para el Fondo de Ahorro y Fondo de Trabajo</t>
  </si>
  <si>
    <t>Aportaciones al Fondo de Ahorro de los Trabajadores</t>
  </si>
  <si>
    <t>Indemnizaciones</t>
  </si>
  <si>
    <t>Indemnizaciones por accidentes de trabajo</t>
  </si>
  <si>
    <t>Pago de Liquidaciones</t>
  </si>
  <si>
    <t>Prestaciones contractuales</t>
  </si>
  <si>
    <t>Apoyo para canastilla de maternidad</t>
  </si>
  <si>
    <t>Ayuda para guardería a madres trabajadoras</t>
  </si>
  <si>
    <t>Ayuda para Servicio de Transporte</t>
  </si>
  <si>
    <t>Otras prestaciones</t>
  </si>
  <si>
    <t>Materiales y suministros</t>
  </si>
  <si>
    <t>Materiales de administración, Emision de documentos y articulos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</si>
  <si>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</si>
  <si>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</si>
  <si>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</si>
  <si>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</si>
  <si>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</si>
  <si>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</si>
  <si>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</si>
  <si>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</si>
  <si>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</si>
  <si>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</si>
  <si>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</si>
  <si>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</si>
  <si>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Emision de Licencias de Conducir</t>
  </si>
  <si>
    <t>Alimentos y utensilios</t>
  </si>
  <si>
    <t>Productos alimenticios para personas</t>
  </si>
  <si>
    <t>Productos alimenticios para el personal en las instalaciones</t>
  </si>
  <si>
    <t>Productos alimenticios para personas derivado de la prestación de servicios públicos en unidades de salud, educativas y otras</t>
  </si>
  <si>
    <t>Adquisición de agua potable</t>
  </si>
  <si>
    <t>Productos Alimenticios para animales</t>
  </si>
  <si>
    <t>Alimentación de animales</t>
  </si>
  <si>
    <t>Utensilios para el servicio de alimentación</t>
  </si>
  <si>
    <t>Materias primas y materiales de producción y comercializacion</t>
  </si>
  <si>
    <t>Productos alimenticios, agropecuarios y forestales adquiridos como materia prima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</si>
  <si>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</si>
  <si>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</si>
  <si>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</si>
  <si>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</si>
  <si>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</si>
  <si>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</si>
  <si>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</si>
  <si>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</si>
  <si>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</si>
  <si>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</si>
  <si>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</si>
  <si>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</si>
  <si>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</si>
  <si>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</si>
  <si>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</si>
  <si>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</si>
  <si>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</si>
  <si>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</si>
  <si>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Quimicos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</si>
  <si>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</si>
  <si>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</si>
  <si>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</si>
  <si>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</si>
  <si>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</si>
  <si>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</si>
  <si>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</si>
  <si>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</si>
  <si>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</si>
  <si>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</si>
  <si>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</si>
  <si>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</si>
  <si>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</si>
  <si>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trasporte</t>
  </si>
  <si>
    <t>Refacciones y Accesorios Menores de Maquinaria Y Otros Equipos</t>
  </si>
  <si>
    <t>Servicios generales</t>
  </si>
  <si>
    <t>Servicios básicos</t>
  </si>
  <si>
    <t>Energía eléctrica</t>
  </si>
  <si>
    <t>Servicios e instalaciones para centros escolares</t>
  </si>
  <si>
    <t>Gas</t>
  </si>
  <si>
    <t>Agua</t>
  </si>
  <si>
    <t>Agua Potable</t>
  </si>
  <si>
    <t>Telefonía tradicional</t>
  </si>
  <si>
    <t>Telefonía celular</t>
  </si>
  <si>
    <t>Servicio de Telecomunicaciones y Satelites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</si>
  <si>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</si>
  <si>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</si>
  <si>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</si>
  <si>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</si>
  <si>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Terrenos</t>
  </si>
  <si>
    <t>Arrendamiento de Edificios</t>
  </si>
  <si>
    <t>Arrendamiento de mobiliario y equipo de administración, educacional y recreativo</t>
  </si>
  <si>
    <t>Arrendamiento de Muebles, Maquinaria y Equipo</t>
  </si>
  <si>
    <t>Arrendamiento de Equipo y Bienes Informaticos</t>
  </si>
  <si>
    <t>Arrendamiento de Equipo de Transporte</t>
  </si>
  <si>
    <t>Arrendamiento maquinaria, otros equipos y herramientas</t>
  </si>
  <si>
    <t>Arrendamiento de activos intangibles</t>
  </si>
  <si>
    <t>Patentes, regalías y otros</t>
  </si>
  <si>
    <t>Arrendamiento financiero</t>
  </si>
  <si>
    <t>Arrendamiento de Vehiculos</t>
  </si>
  <si>
    <t>Otros Arrendamientos</t>
  </si>
  <si>
    <t>Servicios profesionales, científicos, técnicos y otros servicios</t>
  </si>
  <si>
    <t>Servicios legales, de contabilidad, auditorias y relacionados</t>
  </si>
  <si>
    <t>Servicios de Diseño, Arquitectura, Ingeniería y Actividades Relacionadas</t>
  </si>
  <si>
    <t>Servicios de consultoria administrativa, procesos, tecnica y en tecnologia de la informacion</t>
  </si>
  <si>
    <t>Servicios de Informática</t>
  </si>
  <si>
    <t>servicios de Consultoria</t>
  </si>
  <si>
    <t>Servicios de capacitación</t>
  </si>
  <si>
    <t>Servicios de investigacion cientifica y desarrollo</t>
  </si>
  <si>
    <t>Estudios e investigaciones</t>
  </si>
  <si>
    <t>Servicios de apoyo administrativo, traducción, fotocopiado e impresión</t>
  </si>
  <si>
    <t>Apoyo a Comisarios Públicos</t>
  </si>
  <si>
    <t>Impresiones y publicaciones oficiales</t>
  </si>
  <si>
    <t>Licitaciones, convenios y convocatorias</t>
  </si>
  <si>
    <t>Servicios de vigilancia</t>
  </si>
  <si>
    <t>Servicios Profesionales, científicos y técnicos integrales</t>
  </si>
  <si>
    <t>Servicios profesionales, cientificos y tecnicos integrales</t>
  </si>
  <si>
    <t>Servicios integrales de traslado y viáticos</t>
  </si>
  <si>
    <t>Servicios financieros, bancarios y comerciales</t>
  </si>
  <si>
    <t>Servicios financieros y bancarios</t>
  </si>
  <si>
    <t>Seguros de bienes patrimoniales</t>
  </si>
  <si>
    <t>Servicio de Recaudación, Traslado y Custodia de valores</t>
  </si>
  <si>
    <t>Seguros de responsabilidad patrimonial y fianza</t>
  </si>
  <si>
    <t>Fletes y maniobras</t>
  </si>
  <si>
    <t>Servicios de instalacion, reparacion, mantenimiento y conservacion</t>
  </si>
  <si>
    <t>Conservación y mantenimiento menor de inmuebles</t>
  </si>
  <si>
    <t>Mantenimiento y conservación de inmuebles</t>
  </si>
  <si>
    <t>Mantenimiento y conservación de áreas deportivas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</si>
  <si>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</si>
  <si>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</si>
  <si>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escuelas, laboratorios y talleres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</si>
  <si>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</si>
  <si>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</si>
  <si>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</si>
  <si>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</si>
  <si>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</si>
  <si>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Instalación, reparación y mantenimiento de maquinaria, otros equipos y herramientas</t>
  </si>
  <si>
    <t>Mantenimiento y conservación de maquinaria y equipo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</si>
  <si>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</si>
  <si>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</si>
  <si>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</si>
  <si>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</si>
  <si>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Servicios de creatividad, preproducción y producción y publicidad, excepto internet</t>
  </si>
  <si>
    <t>Servicios de creatividad, preproducción y producción de publicidad, excepto internet</t>
  </si>
  <si>
    <t>Servicio de Revelado de Fotografia</t>
  </si>
  <si>
    <t>Servicios de la industria fílmica del sonido y del video</t>
  </si>
  <si>
    <t>Otros servicios de información</t>
  </si>
  <si>
    <t>Servicios de traslado y viáticos</t>
  </si>
  <si>
    <t>Pasajes aéreos</t>
  </si>
  <si>
    <t>Pasajes terrestres</t>
  </si>
  <si>
    <t>Pasajes terrestres nacionales para labores en campo y supervision</t>
  </si>
  <si>
    <t>Viáticos en el país</t>
  </si>
  <si>
    <t>Gastos de camino</t>
  </si>
  <si>
    <t>Viáticos en el extranjero</t>
  </si>
  <si>
    <t>Otros servicios de traslado y hospedaje</t>
  </si>
  <si>
    <t>Cuotas</t>
  </si>
  <si>
    <t>Servicios oficiales</t>
  </si>
  <si>
    <t>Gastos de ceremonial</t>
  </si>
  <si>
    <t>Gastos de orden social y cultural</t>
  </si>
  <si>
    <t>Congresos y convenciones</t>
  </si>
  <si>
    <t>Gtso de atencion y promocion</t>
  </si>
  <si>
    <t>Otros servicios generales</t>
  </si>
  <si>
    <t>Serv. funerarios y de cementerios</t>
  </si>
  <si>
    <t>Serv. Funerarios y de cementerios</t>
  </si>
  <si>
    <t>Impuestos y derechos</t>
  </si>
  <si>
    <t>Penas, multas, accesorios y actualizaciones</t>
  </si>
  <si>
    <t>Otros gastso por responsabilidades</t>
  </si>
  <si>
    <t>Otros gastos por responsabilidades</t>
  </si>
  <si>
    <t>Servicios Asistenciales</t>
  </si>
  <si>
    <t>Transferencias, asignaciones, subsidios y otras ayudas</t>
  </si>
  <si>
    <t>Transferencias al resto del Sector Publico</t>
  </si>
  <si>
    <t>Transferencias otorgadas  a entidades federativas y municipios</t>
  </si>
  <si>
    <t>Ayudas sociales</t>
  </si>
  <si>
    <t>Transferencia para Apoyo en Programas Sociales</t>
  </si>
  <si>
    <t>Transferencia para apoyo en programas sociales</t>
  </si>
  <si>
    <t>Becas y otras ayudas para programas de capacitación</t>
  </si>
  <si>
    <t>Becas educativas</t>
  </si>
  <si>
    <t>Becas de Educación Media y Superior</t>
  </si>
  <si>
    <t>Fomento deportivo</t>
  </si>
  <si>
    <t xml:space="preserve">Donativos  </t>
  </si>
  <si>
    <t>Donativos a Instituciones sin fines de lucro</t>
  </si>
  <si>
    <t>Bienes muebles, inmuebles e intangibles</t>
  </si>
  <si>
    <t>Mobiliario y equipo de administración</t>
  </si>
  <si>
    <t>Muebles de oficina y estantería</t>
  </si>
  <si>
    <t>Mobiliario</t>
  </si>
  <si>
    <t>Bienes artísticos, culturales y científicos</t>
  </si>
  <si>
    <t>Equipo de cómputo y de tecnologías de la información</t>
  </si>
  <si>
    <t>Bienes informáticos</t>
  </si>
  <si>
    <t>Otros mobiliarios y equipo de administración</t>
  </si>
  <si>
    <t>Equipo de Administracion</t>
  </si>
  <si>
    <t>Mobiliario y equipo para escuelas, laboratorios y talleres</t>
  </si>
  <si>
    <t>Mobiliario y equipo educacional y recreativo</t>
  </si>
  <si>
    <t>Equipos y aparatos audiovisuales</t>
  </si>
  <si>
    <t>Cámaras fotográficas y de video</t>
  </si>
  <si>
    <t>Vehiculos y equipo de transporte</t>
  </si>
  <si>
    <t>Automoviles y camiones</t>
  </si>
  <si>
    <t>Otros Equipos de Transporte</t>
  </si>
  <si>
    <t>Maquinaria, otros equipos y herramientas</t>
  </si>
  <si>
    <t>Maquinaría y equipo agropecuario</t>
  </si>
  <si>
    <t>Maquinaria y equipo industrial</t>
  </si>
  <si>
    <t>maquinaria y equipo de construccion</t>
  </si>
  <si>
    <t>Equipo de Comunicación y Telecomunicacion</t>
  </si>
  <si>
    <t>Maquinaria y equipo electrico y electronico</t>
  </si>
  <si>
    <t>Herramientas</t>
  </si>
  <si>
    <t>Bienes Muebles por Arrendamiento Financiero</t>
  </si>
  <si>
    <t>Sistemas de aire acondicionado, calefacción y de refrigeración industrial</t>
  </si>
  <si>
    <t>Otros Equipos</t>
  </si>
  <si>
    <t>Otros Bienes Inmuebles</t>
  </si>
  <si>
    <t>Software</t>
  </si>
  <si>
    <t>Inversión Pública</t>
  </si>
  <si>
    <t>ESTATAL</t>
  </si>
  <si>
    <t>0bra pública en bienes de dominio publico</t>
  </si>
  <si>
    <t>Edificacion no habitacional</t>
  </si>
  <si>
    <t>Construccion</t>
  </si>
  <si>
    <t>Estudios y proyectos</t>
  </si>
  <si>
    <t>Construccion de obras para el abastecimiento de agua, petroleo, gas, electricidad y telecomunicaciones</t>
  </si>
  <si>
    <t>Rehabilitacion de sistemas de abastecimiento de agua potable</t>
  </si>
  <si>
    <t>Ampliacion de sistema de abastecimiento de agua potable</t>
  </si>
  <si>
    <t>Construccion de sistema de Abastecimiento de agua potable</t>
  </si>
  <si>
    <t>Estudios y proyectos para Sistemas de abastecimiento de agua potable</t>
  </si>
  <si>
    <t>Fortalecimiento a organismos operadores de sistemas de agua potable</t>
  </si>
  <si>
    <t>Rehabilitacion de sistema de abastecimiento de agua para uso agricola</t>
  </si>
  <si>
    <t>Construccion de sistemas de abastecimiento de agua para uso agricola</t>
  </si>
  <si>
    <t>Estudios y proyectos para sitemas de abastecimiento de agua para uso agricola</t>
  </si>
  <si>
    <t>Apoyo y fort. A sist. De oper. De distrito de riego</t>
  </si>
  <si>
    <t>Fiscalizacion y Seguimiento</t>
  </si>
  <si>
    <t>Division de terrenos y construccion de obras de urbanizacion</t>
  </si>
  <si>
    <t>Fonden</t>
  </si>
  <si>
    <t>Infraestructura y equipamiento en materia de agua potable</t>
  </si>
  <si>
    <t>Infraestructura y equipamiento en materia de alcantarillado</t>
  </si>
  <si>
    <t>Electrificacion Urbana</t>
  </si>
  <si>
    <t>Electrificacion no convencional</t>
  </si>
  <si>
    <t>Apazu (agua potable, alcantarillado y saneamiento en zonas urbanas)</t>
  </si>
  <si>
    <t>Indirectos p/const. Obras urbanización</t>
  </si>
  <si>
    <t>Otras construcciones de ingenieria civil u obra pesada</t>
  </si>
  <si>
    <t>Construccion de presas</t>
  </si>
  <si>
    <t>Obras Fluviales</t>
  </si>
  <si>
    <t>Obra pública en bienes propios</t>
  </si>
  <si>
    <t>Edificación no habitacional</t>
  </si>
  <si>
    <t>Infraestructura y equipamiento en materia de educación superior</t>
  </si>
  <si>
    <t>FEDERAL</t>
  </si>
  <si>
    <t>Contruccion</t>
  </si>
  <si>
    <t>Inversiones financieras y otras provisiones</t>
  </si>
  <si>
    <t>Inversiones en fideicomisos, mandatos y otros análogos</t>
  </si>
  <si>
    <t>Inversiones en fideicomisos públicos financieros</t>
  </si>
  <si>
    <t>Deuda Publica</t>
  </si>
  <si>
    <t>Amortizacion de Capital Largo Plazo</t>
  </si>
  <si>
    <t>Amortizacion de Capital Corto Plazo</t>
  </si>
  <si>
    <t>Pago de Intereses Largo Plazo</t>
  </si>
  <si>
    <t>Pago de Intereses de Corto Plazo</t>
  </si>
  <si>
    <t>ADEFAS OPERACIÓN</t>
  </si>
  <si>
    <t xml:space="preserve">Sistema Estatal de Evaluación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</si>
</sst>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-&quot;€&quot;* #,##0.00_-;\-&quot;€&quot;* #,##0.00_-;_-&quot;€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Arial Narrow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double"/>
      <top style="medium"/>
      <bottom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1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3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 wrapText="1"/>
    </xf>
    <xf numFmtId="4" fontId="20" fillId="0" borderId="13" xfId="0" applyNumberFormat="1" applyFont="1" applyFill="1" applyBorder="1" applyAlignment="1">
      <alignment horizontal="left" vertical="center" wrapText="1"/>
    </xf>
    <xf numFmtId="166" fontId="20" fillId="0" borderId="13" xfId="50" applyNumberFormat="1" applyFont="1" applyFill="1" applyBorder="1" applyAlignment="1">
      <alignment horizontal="right" vertical="center" indent="1"/>
    </xf>
    <xf numFmtId="164" fontId="20" fillId="0" borderId="13" xfId="50" applyNumberFormat="1" applyFont="1" applyFill="1" applyBorder="1" applyAlignment="1">
      <alignment vertical="center"/>
    </xf>
    <xf numFmtId="10" fontId="20" fillId="0" borderId="14" xfId="6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left" vertical="center" wrapText="1" indent="2"/>
    </xf>
    <xf numFmtId="164" fontId="20" fillId="0" borderId="13" xfId="50" applyNumberFormat="1" applyFont="1" applyFill="1" applyBorder="1" applyAlignment="1">
      <alignment horizontal="right" vertical="center" indent="1"/>
    </xf>
    <xf numFmtId="10" fontId="20" fillId="0" borderId="14" xfId="60" applyNumberFormat="1" applyFont="1" applyFill="1" applyBorder="1" applyAlignment="1">
      <alignment horizontal="right" vertical="center" indent="1"/>
    </xf>
    <xf numFmtId="0" fontId="20" fillId="0" borderId="12" xfId="0" applyNumberFormat="1" applyFont="1" applyFill="1" applyBorder="1" applyAlignment="1">
      <alignment horizontal="left" vertical="center" wrapText="1" indent="4"/>
    </xf>
    <xf numFmtId="0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horizontal="left" vertical="center" wrapText="1"/>
    </xf>
    <xf numFmtId="166" fontId="21" fillId="0" borderId="13" xfId="50" applyNumberFormat="1" applyFont="1" applyFill="1" applyBorder="1" applyAlignment="1">
      <alignment horizontal="right" vertical="center" indent="1"/>
    </xf>
    <xf numFmtId="164" fontId="21" fillId="0" borderId="13" xfId="50" applyNumberFormat="1" applyFont="1" applyFill="1" applyBorder="1" applyAlignment="1">
      <alignment vertical="center"/>
    </xf>
    <xf numFmtId="10" fontId="21" fillId="0" borderId="14" xfId="60" applyNumberFormat="1" applyFont="1" applyFill="1" applyBorder="1" applyAlignment="1">
      <alignment vertical="center"/>
    </xf>
    <xf numFmtId="164" fontId="21" fillId="0" borderId="13" xfId="50" applyNumberFormat="1" applyFont="1" applyFill="1" applyBorder="1" applyAlignment="1">
      <alignment horizontal="right" vertical="center" indent="1"/>
    </xf>
    <xf numFmtId="10" fontId="21" fillId="0" borderId="14" xfId="60" applyNumberFormat="1" applyFont="1" applyFill="1" applyBorder="1" applyAlignment="1">
      <alignment horizontal="right" vertical="center" indent="1"/>
    </xf>
    <xf numFmtId="43" fontId="21" fillId="0" borderId="13" xfId="50" applyFont="1" applyFill="1" applyBorder="1" applyAlignment="1">
      <alignment horizontal="right" vertical="center" indent="1"/>
    </xf>
    <xf numFmtId="0" fontId="20" fillId="0" borderId="12" xfId="0" applyNumberFormat="1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right" vertical="center" wrapText="1" indent="2"/>
    </xf>
    <xf numFmtId="0" fontId="18" fillId="0" borderId="12" xfId="0" applyNumberFormat="1" applyFont="1" applyFill="1" applyBorder="1" applyAlignment="1">
      <alignment horizontal="left" vertical="center" wrapText="1"/>
    </xf>
    <xf numFmtId="166" fontId="18" fillId="0" borderId="13" xfId="50" applyNumberFormat="1" applyFont="1" applyFill="1" applyBorder="1" applyAlignment="1">
      <alignment horizontal="right" vertical="center" indent="1"/>
    </xf>
    <xf numFmtId="0" fontId="21" fillId="0" borderId="12" xfId="0" applyNumberFormat="1" applyFont="1" applyFill="1" applyBorder="1" applyAlignment="1">
      <alignment horizontal="left" vertical="center" wrapText="1" indent="4"/>
    </xf>
    <xf numFmtId="4" fontId="18" fillId="0" borderId="13" xfId="0" applyNumberFormat="1" applyFont="1" applyFill="1" applyBorder="1" applyAlignment="1">
      <alignment horizontal="left" vertical="center" wrapText="1"/>
    </xf>
    <xf numFmtId="164" fontId="18" fillId="0" borderId="13" xfId="50" applyNumberFormat="1" applyFont="1" applyFill="1" applyBorder="1" applyAlignment="1">
      <alignment vertical="center"/>
    </xf>
    <xf numFmtId="10" fontId="18" fillId="0" borderId="14" xfId="6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 wrapText="1"/>
    </xf>
    <xf numFmtId="166" fontId="20" fillId="0" borderId="13" xfId="5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vertical="center" wrapText="1"/>
    </xf>
    <xf numFmtId="166" fontId="21" fillId="0" borderId="13" xfId="5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left" vertical="center" wrapText="1" indent="2"/>
    </xf>
    <xf numFmtId="4" fontId="20" fillId="0" borderId="16" xfId="0" applyNumberFormat="1" applyFont="1" applyFill="1" applyBorder="1" applyAlignment="1">
      <alignment horizontal="left" vertical="center" wrapText="1"/>
    </xf>
    <xf numFmtId="166" fontId="20" fillId="0" borderId="16" xfId="50" applyNumberFormat="1" applyFont="1" applyFill="1" applyBorder="1" applyAlignment="1">
      <alignment horizontal="right" vertical="center" indent="1"/>
    </xf>
    <xf numFmtId="164" fontId="20" fillId="0" borderId="16" xfId="50" applyNumberFormat="1" applyFont="1" applyFill="1" applyBorder="1" applyAlignment="1">
      <alignment vertical="center"/>
    </xf>
    <xf numFmtId="10" fontId="20" fillId="0" borderId="17" xfId="6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64" fontId="19" fillId="0" borderId="20" xfId="5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26" fillId="0" borderId="11" xfId="50" applyNumberFormat="1" applyFont="1" applyFill="1" applyBorder="1" applyAlignment="1">
      <alignment horizontal="center" vertical="center"/>
    </xf>
    <xf numFmtId="164" fontId="26" fillId="0" borderId="25" xfId="50" applyNumberFormat="1" applyFont="1" applyFill="1" applyBorder="1" applyAlignment="1">
      <alignment horizontal="center" vertical="center"/>
    </xf>
    <xf numFmtId="164" fontId="26" fillId="0" borderId="13" xfId="50" applyNumberFormat="1" applyFont="1" applyFill="1" applyBorder="1" applyAlignment="1">
      <alignment horizontal="center" vertical="center"/>
    </xf>
    <xf numFmtId="164" fontId="26" fillId="0" borderId="14" xfId="5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1" fillId="0" borderId="26" xfId="0" applyFont="1" applyFill="1" applyBorder="1" applyAlignment="1">
      <alignment horizontal="left" vertical="center" wrapText="1"/>
    </xf>
    <xf numFmtId="164" fontId="20" fillId="0" borderId="13" xfId="50" applyNumberFormat="1" applyFont="1" applyFill="1" applyBorder="1" applyAlignment="1">
      <alignment horizontal="right" vertical="center"/>
    </xf>
    <xf numFmtId="164" fontId="21" fillId="0" borderId="13" xfId="50" applyNumberFormat="1" applyFont="1" applyFill="1" applyBorder="1" applyAlignment="1">
      <alignment horizontal="right" vertical="center"/>
    </xf>
    <xf numFmtId="43" fontId="26" fillId="0" borderId="0" xfId="50" applyFont="1" applyFill="1" applyAlignment="1">
      <alignment/>
    </xf>
    <xf numFmtId="0" fontId="26" fillId="0" borderId="0" xfId="0" applyFont="1" applyFill="1" applyAlignment="1">
      <alignment horizontal="right" vertical="center" indent="1"/>
    </xf>
    <xf numFmtId="166" fontId="26" fillId="0" borderId="0" xfId="0" applyNumberFormat="1" applyFont="1" applyFill="1" applyAlignment="1">
      <alignment/>
    </xf>
    <xf numFmtId="164" fontId="26" fillId="0" borderId="0" xfId="50" applyNumberFormat="1" applyFont="1" applyFill="1" applyAlignment="1">
      <alignment/>
    </xf>
    <xf numFmtId="43" fontId="26" fillId="0" borderId="0" xfId="0" applyNumberFormat="1" applyFont="1" applyFill="1" applyAlignment="1">
      <alignment/>
    </xf>
  </cellXfs>
  <cellStyles count="56">
    <cellStyle name="Normal" xfId="0"/>
    <cellStyle name="20% - Accent6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Incorrecto" xfId="49"/>
    <cellStyle name="Comma" xfId="50"/>
    <cellStyle name="Comma [0]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 8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438525" y="93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733425</xdr:colOff>
      <xdr:row>0</xdr:row>
      <xdr:rowOff>0</xdr:rowOff>
    </xdr:from>
    <xdr:ext cx="1228725" cy="257175"/>
    <xdr:sp>
      <xdr:nvSpPr>
        <xdr:cNvPr id="2" name="2 CuadroTexto"/>
        <xdr:cNvSpPr txBox="1">
          <a:spLocks noChangeArrowheads="1"/>
        </xdr:cNvSpPr>
      </xdr:nvSpPr>
      <xdr:spPr>
        <a:xfrm>
          <a:off x="10639425" y="0"/>
          <a:ext cx="1228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ETCA-II-09-A</a:t>
          </a:r>
        </a:p>
      </xdr:txBody>
    </xdr:sp>
    <xdr:clientData/>
  </xdr:oneCellAnchor>
  <xdr:oneCellAnchor>
    <xdr:from>
      <xdr:col>8</xdr:col>
      <xdr:colOff>552450</xdr:colOff>
      <xdr:row>4</xdr:row>
      <xdr:rowOff>0</xdr:rowOff>
    </xdr:from>
    <xdr:ext cx="2314575" cy="228600"/>
    <xdr:sp>
      <xdr:nvSpPr>
        <xdr:cNvPr id="3" name="3 CuadroTexto"/>
        <xdr:cNvSpPr txBox="1">
          <a:spLocks noChangeArrowheads="1"/>
        </xdr:cNvSpPr>
      </xdr:nvSpPr>
      <xdr:spPr>
        <a:xfrm>
          <a:off x="9477375" y="790575"/>
          <a:ext cx="2314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SEGUNDO DE 2015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Lety%20Castillo\2015\Cuenta%20P&#250;blica\Segundo%20trimestre\CPCA-II%20y%20II\ETCA_II%20Trimestre%202015%20C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merica%20Encinas\AppData\Roaming\Microsoft\Excel\PT%20Gastos%20x%20partida%20pp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CA-I-01"/>
      <sheetName val="CPCA-I-01-A (EDO RESULTADOS)"/>
      <sheetName val="CPCA-I-01-B"/>
      <sheetName val="CPCA-I-02"/>
      <sheetName val="CPCA-I-03"/>
      <sheetName val="CPCA-I-04"/>
      <sheetName val="CPCA-I-06"/>
      <sheetName val="CPCA-I-07"/>
      <sheetName val="CPCA-II-08"/>
      <sheetName val="CPCA-II-08-A...CONCIL. INGRESOS"/>
      <sheetName val="CPCA-II-09"/>
      <sheetName val="CPCA-II-09-A."/>
      <sheetName val="CPCA-II-09-B"/>
      <sheetName val="CPCA-II-09-C"/>
      <sheetName val="CPCA-II-09-D.CONCIL. EGRESOS"/>
      <sheetName val="CPCA-II-10"/>
      <sheetName val="CPCA-II-11"/>
      <sheetName val="CPCA-II-12"/>
      <sheetName val="CPCA-III-14"/>
      <sheetName val="CPCA-IV-15"/>
      <sheetName val="CPCA-IV-16"/>
      <sheetName val="CPCA-IV-17"/>
      <sheetName val="Lista 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3">
          <cell r="B3" t="str">
            <v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942151.4500000002</v>
          </cell>
          <cell r="M5">
            <v>942151.4500000002</v>
          </cell>
        </row>
        <row r="6">
          <cell r="B6" t="str">
            <v>11301</v>
          </cell>
          <cell r="C6" t="str">
            <v>Sueldos</v>
          </cell>
          <cell r="D6">
            <v>5444965.66</v>
          </cell>
          <cell r="E6">
            <v>0</v>
          </cell>
          <cell r="F6">
            <v>0</v>
          </cell>
          <cell r="G6">
            <v>5444965.66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</v>
          </cell>
          <cell r="M6">
            <v>95747.40000000037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86046.83999999939</v>
          </cell>
          <cell r="M7">
            <v>86046.83999999939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5656271.34</v>
          </cell>
          <cell r="I9">
            <v>5656271.34</v>
          </cell>
          <cell r="J9">
            <v>5656271.34</v>
          </cell>
          <cell r="K9">
            <v>5656271.34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1125296.65</v>
          </cell>
          <cell r="E10">
            <v>0</v>
          </cell>
          <cell r="F10">
            <v>0</v>
          </cell>
          <cell r="G10">
            <v>1125296.65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</v>
          </cell>
          <cell r="I11">
            <v>675356.8099999999</v>
          </cell>
          <cell r="J11">
            <v>675356.8099999999</v>
          </cell>
          <cell r="K11">
            <v>675356.8099999999</v>
          </cell>
          <cell r="L11">
            <v>74841.9800000001</v>
          </cell>
          <cell r="M11">
            <v>74841.9800000001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55039.15000000001</v>
          </cell>
          <cell r="I12">
            <v>55039.15000000001</v>
          </cell>
          <cell r="J12">
            <v>55039.15000000001</v>
          </cell>
          <cell r="K12">
            <v>55039.15000000001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</v>
          </cell>
          <cell r="E13">
            <v>0</v>
          </cell>
          <cell r="F13">
            <v>0</v>
          </cell>
          <cell r="G13">
            <v>589735.42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93.49999999999999</v>
          </cell>
          <cell r="I19">
            <v>93.49999999999999</v>
          </cell>
          <cell r="J19">
            <v>93.49999999999999</v>
          </cell>
          <cell r="K19">
            <v>93.49999999999999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</v>
          </cell>
          <cell r="M20">
            <v>49.87999999999988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3900.269999999997</v>
          </cell>
          <cell r="M21">
            <v>3900.269999999997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3900.269999999997</v>
          </cell>
          <cell r="M22">
            <v>3900.269999999997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72562.65</v>
          </cell>
          <cell r="M23">
            <v>72562.65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7798.309999999998</v>
          </cell>
          <cell r="M24">
            <v>7798.309999999998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31177.27000000002</v>
          </cell>
          <cell r="M25">
            <v>31177.27000000002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</v>
          </cell>
          <cell r="M26">
            <v>83320.68999999994</v>
          </cell>
        </row>
        <row r="27">
          <cell r="B27" t="str">
            <v>17102</v>
          </cell>
          <cell r="C27" t="str">
            <v>Estimulos al Personal</v>
          </cell>
          <cell r="D27">
            <v>2137725.72</v>
          </cell>
          <cell r="E27">
            <v>0</v>
          </cell>
          <cell r="F27">
            <v>0</v>
          </cell>
          <cell r="G27">
            <v>2137725.72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22725.52000000002</v>
          </cell>
          <cell r="M30">
            <v>22725.52000000002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70000.01</v>
          </cell>
          <cell r="E34">
            <v>10000</v>
          </cell>
          <cell r="F34">
            <v>0</v>
          </cell>
          <cell r="G34">
            <v>80000.01</v>
          </cell>
          <cell r="H34">
            <v>79798.39000000001</v>
          </cell>
          <cell r="I34">
            <v>79798.39000000001</v>
          </cell>
          <cell r="J34">
            <v>79798.39000000001</v>
          </cell>
          <cell r="K34">
            <v>79798.39000000001</v>
          </cell>
          <cell r="L34">
            <v>201.6199999999808</v>
          </cell>
          <cell r="M34">
            <v>201.6199999999808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0.010000000000218279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0.010000000000218279</v>
          </cell>
          <cell r="M40">
            <v>0.010000000000218279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57756.96</v>
          </cell>
          <cell r="I46">
            <v>57756.96</v>
          </cell>
          <cell r="J46">
            <v>57756.96</v>
          </cell>
          <cell r="K46">
            <v>57756.96</v>
          </cell>
          <cell r="L46">
            <v>92243.05000000002</v>
          </cell>
          <cell r="M46">
            <v>92243.05000000002</v>
          </cell>
        </row>
        <row r="47">
          <cell r="B47">
            <v>3000</v>
          </cell>
          <cell r="C47" t="str">
            <v>SERVICIOS GENERALES</v>
          </cell>
          <cell r="D47">
            <v>39361928.07999999</v>
          </cell>
          <cell r="E47">
            <v>7780447.63</v>
          </cell>
          <cell r="F47">
            <v>697662.6799999999</v>
          </cell>
          <cell r="G47">
            <v>46444713.03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96617.01000000001</v>
          </cell>
          <cell r="M51">
            <v>96617.01000000001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</v>
          </cell>
          <cell r="I53">
            <v>89020.52999999998</v>
          </cell>
          <cell r="J53">
            <v>89020.52999999998</v>
          </cell>
          <cell r="K53">
            <v>89020.52999999998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2300500.01</v>
          </cell>
          <cell r="E54">
            <v>0</v>
          </cell>
          <cell r="F54">
            <v>0</v>
          </cell>
          <cell r="G54">
            <v>2300500.01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</v>
          </cell>
          <cell r="M55">
            <v>9234.349999999991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</v>
          </cell>
          <cell r="I56">
            <v>141737.6</v>
          </cell>
          <cell r="J56">
            <v>141737.6</v>
          </cell>
          <cell r="K56">
            <v>141737.6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</v>
          </cell>
          <cell r="M58">
            <v>9.60000000000582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</v>
          </cell>
          <cell r="I60">
            <v>7239864.82</v>
          </cell>
          <cell r="J60">
            <v>7239864.82</v>
          </cell>
          <cell r="K60">
            <v>7239864.82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</v>
          </cell>
          <cell r="I63">
            <v>570206.92</v>
          </cell>
          <cell r="J63">
            <v>570206.92</v>
          </cell>
          <cell r="K63">
            <v>570206.92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7596.700000000001</v>
          </cell>
          <cell r="I65">
            <v>7596.700000000001</v>
          </cell>
          <cell r="J65">
            <v>7596.700000000001</v>
          </cell>
          <cell r="K65">
            <v>7596.700000000001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</v>
          </cell>
          <cell r="H67">
            <v>87783.33000000002</v>
          </cell>
          <cell r="I67">
            <v>87783.33000000002</v>
          </cell>
          <cell r="J67">
            <v>87783.33000000002</v>
          </cell>
          <cell r="K67">
            <v>87783.33000000002</v>
          </cell>
          <cell r="L67">
            <v>16.65999999997439</v>
          </cell>
          <cell r="M67">
            <v>16.65999999997439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289902.72</v>
          </cell>
          <cell r="M69">
            <v>289902.72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70000.01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</v>
          </cell>
          <cell r="I72">
            <v>85289.48999999999</v>
          </cell>
          <cell r="J72">
            <v>85289.48999999999</v>
          </cell>
          <cell r="K72">
            <v>85289.48999999999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87996.29999999999</v>
          </cell>
          <cell r="I73">
            <v>87996.29999999999</v>
          </cell>
          <cell r="J73">
            <v>87996.29999999999</v>
          </cell>
          <cell r="K73">
            <v>87996.29999999999</v>
          </cell>
          <cell r="L73">
            <v>162003.7</v>
          </cell>
          <cell r="M73">
            <v>162003.7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50291.52</v>
          </cell>
          <cell r="I74">
            <v>50291.52</v>
          </cell>
          <cell r="J74">
            <v>50291.52</v>
          </cell>
          <cell r="K74">
            <v>50291.52</v>
          </cell>
          <cell r="L74">
            <v>9708.470000000001</v>
          </cell>
          <cell r="M74">
            <v>9708.470000000001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</v>
          </cell>
          <cell r="I75">
            <v>80959.70999999999</v>
          </cell>
          <cell r="J75">
            <v>80959.70999999999</v>
          </cell>
          <cell r="K75">
            <v>80959.70999999999</v>
          </cell>
          <cell r="L75">
            <v>9040.289999999994</v>
          </cell>
          <cell r="M75">
            <v>9040.290000000008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</v>
          </cell>
          <cell r="I77">
            <v>70365.6</v>
          </cell>
          <cell r="J77">
            <v>70365.6</v>
          </cell>
          <cell r="K77">
            <v>70365.6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657443.5700000001</v>
          </cell>
          <cell r="M80">
            <v>657443.5700000001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4804995.300000001</v>
          </cell>
          <cell r="M84">
            <v>4804995.300000001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</v>
          </cell>
          <cell r="M87">
            <v>77587.35000000003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436"/>
  <sheetViews>
    <sheetView tabSelected="1" workbookViewId="0" topLeftCell="A1">
      <selection activeCell="A1" sqref="A1:IV16384"/>
    </sheetView>
  </sheetViews>
  <sheetFormatPr defaultColWidth="11.421875" defaultRowHeight="15"/>
  <cols>
    <col min="1" max="1" width="10.421875" style="72" bestFit="1" customWidth="1"/>
    <col min="2" max="2" width="41.140625" style="46" customWidth="1"/>
    <col min="3" max="3" width="12.57421875" style="56" customWidth="1"/>
    <col min="4" max="4" width="14.140625" style="56" customWidth="1"/>
    <col min="5" max="5" width="15.140625" style="56" customWidth="1"/>
    <col min="6" max="6" width="15.140625" style="56" bestFit="1" customWidth="1"/>
    <col min="7" max="7" width="13.28125" style="56" customWidth="1"/>
    <col min="8" max="8" width="12.00390625" style="56" customWidth="1"/>
    <col min="9" max="11" width="14.7109375" style="74" customWidth="1"/>
    <col min="12" max="12" width="13.140625" style="56" bestFit="1" customWidth="1"/>
    <col min="13" max="16384" width="11.421875" style="56" customWidth="1"/>
  </cols>
  <sheetData>
    <row r="1" spans="1:11" s="46" customFormat="1" ht="15">
      <c r="A1" s="45" t="s">
        <v>314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47" customFormat="1" ht="15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47" customFormat="1" ht="15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47" customFormat="1" ht="15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47" customFormat="1" ht="15.7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49" customFormat="1" ht="15.75" thickBot="1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39" customHeight="1">
      <c r="A7" s="50" t="s">
        <v>5</v>
      </c>
      <c r="B7" s="51"/>
      <c r="C7" s="52" t="s">
        <v>6</v>
      </c>
      <c r="D7" s="53" t="s">
        <v>7</v>
      </c>
      <c r="E7" s="54" t="s">
        <v>8</v>
      </c>
      <c r="F7" s="54" t="s">
        <v>9</v>
      </c>
      <c r="G7" s="54" t="s">
        <v>10</v>
      </c>
      <c r="H7" s="54" t="s">
        <v>11</v>
      </c>
      <c r="I7" s="55" t="s">
        <v>12</v>
      </c>
      <c r="J7" s="55" t="s">
        <v>13</v>
      </c>
      <c r="K7" s="55" t="s">
        <v>14</v>
      </c>
    </row>
    <row r="8" spans="1:11" ht="18" customHeight="1" thickBot="1">
      <c r="A8" s="57" t="s">
        <v>15</v>
      </c>
      <c r="B8" s="58"/>
      <c r="C8" s="59" t="s">
        <v>16</v>
      </c>
      <c r="D8" s="60" t="s">
        <v>17</v>
      </c>
      <c r="E8" s="60" t="s">
        <v>18</v>
      </c>
      <c r="F8" s="60" t="s">
        <v>19</v>
      </c>
      <c r="G8" s="60" t="s">
        <v>20</v>
      </c>
      <c r="H8" s="60" t="s">
        <v>21</v>
      </c>
      <c r="I8" s="60" t="s">
        <v>22</v>
      </c>
      <c r="J8" s="61" t="s">
        <v>23</v>
      </c>
      <c r="K8" s="62" t="s">
        <v>24</v>
      </c>
    </row>
    <row r="9" spans="1:11" ht="6" customHeight="1">
      <c r="A9" s="1"/>
      <c r="B9" s="2"/>
      <c r="C9" s="3"/>
      <c r="D9" s="3"/>
      <c r="E9" s="3"/>
      <c r="F9" s="3"/>
      <c r="G9" s="3"/>
      <c r="H9" s="3"/>
      <c r="I9" s="63"/>
      <c r="J9" s="63"/>
      <c r="K9" s="64"/>
    </row>
    <row r="10" spans="1:11" ht="15">
      <c r="A10" s="4"/>
      <c r="B10" s="5"/>
      <c r="C10" s="6"/>
      <c r="D10" s="6"/>
      <c r="E10" s="6"/>
      <c r="F10" s="6"/>
      <c r="G10" s="6"/>
      <c r="H10" s="6"/>
      <c r="I10" s="65"/>
      <c r="J10" s="65"/>
      <c r="K10" s="66"/>
    </row>
    <row r="11" spans="1:11" s="67" customFormat="1" ht="15">
      <c r="A11" s="7">
        <v>1000</v>
      </c>
      <c r="B11" s="8" t="s">
        <v>25</v>
      </c>
      <c r="C11" s="9">
        <v>174446946.07000002</v>
      </c>
      <c r="D11" s="9">
        <v>195677</v>
      </c>
      <c r="E11" s="9">
        <v>174642623.07000002</v>
      </c>
      <c r="F11" s="9">
        <v>95710465.58</v>
      </c>
      <c r="G11" s="9">
        <v>82848941.38</v>
      </c>
      <c r="H11" s="9">
        <v>52350529.49</v>
      </c>
      <c r="I11" s="10">
        <v>43832047.88</v>
      </c>
      <c r="J11" s="10">
        <f>+E11-F11</f>
        <v>78932157.49000002</v>
      </c>
      <c r="K11" s="11">
        <f>+F11/E11</f>
        <v>0.5480361202639372</v>
      </c>
    </row>
    <row r="12" spans="1:11" s="67" customFormat="1" ht="22.5">
      <c r="A12" s="12">
        <v>1100</v>
      </c>
      <c r="B12" s="8" t="s">
        <v>26</v>
      </c>
      <c r="C12" s="9">
        <v>95574627.42000002</v>
      </c>
      <c r="D12" s="9">
        <v>-2550000</v>
      </c>
      <c r="E12" s="9">
        <v>93024627.42000002</v>
      </c>
      <c r="F12" s="9">
        <v>45319024.11</v>
      </c>
      <c r="G12" s="9">
        <v>45411314</v>
      </c>
      <c r="H12" s="9">
        <v>22493990.11</v>
      </c>
      <c r="I12" s="13">
        <v>23583624.400000002</v>
      </c>
      <c r="J12" s="13">
        <f aca="true" t="shared" si="0" ref="J12:J75">+E12-F12</f>
        <v>47705603.31000002</v>
      </c>
      <c r="K12" s="14">
        <f aca="true" t="shared" si="1" ref="K12:K75">+F12/E12</f>
        <v>0.4871723259410394</v>
      </c>
    </row>
    <row r="13" spans="1:11" s="67" customFormat="1" ht="15">
      <c r="A13" s="15">
        <v>113</v>
      </c>
      <c r="B13" s="8" t="s">
        <v>27</v>
      </c>
      <c r="C13" s="9">
        <v>95574627.42000002</v>
      </c>
      <c r="D13" s="9">
        <v>-2550000</v>
      </c>
      <c r="E13" s="9">
        <v>93024627.42000002</v>
      </c>
      <c r="F13" s="9">
        <v>45319024.11</v>
      </c>
      <c r="G13" s="9">
        <v>45411314</v>
      </c>
      <c r="H13" s="9">
        <v>22493990.11</v>
      </c>
      <c r="I13" s="13">
        <v>23583624.400000002</v>
      </c>
      <c r="J13" s="13">
        <f t="shared" si="0"/>
        <v>47705603.31000002</v>
      </c>
      <c r="K13" s="14">
        <f t="shared" si="1"/>
        <v>0.4871723259410394</v>
      </c>
    </row>
    <row r="14" spans="1:11" ht="15">
      <c r="A14" s="16">
        <v>11301</v>
      </c>
      <c r="B14" s="17" t="s">
        <v>28</v>
      </c>
      <c r="C14" s="18">
        <v>38334998.21</v>
      </c>
      <c r="D14" s="18">
        <v>0</v>
      </c>
      <c r="E14" s="18">
        <v>38334998.21</v>
      </c>
      <c r="F14" s="18">
        <v>19452419.17</v>
      </c>
      <c r="G14" s="18">
        <v>19452419</v>
      </c>
      <c r="H14" s="18">
        <v>9789402.170000002</v>
      </c>
      <c r="I14" s="19">
        <v>9798628.82</v>
      </c>
      <c r="J14" s="19">
        <f t="shared" si="0"/>
        <v>18882579.04</v>
      </c>
      <c r="K14" s="20">
        <f t="shared" si="1"/>
        <v>0.5074323745481663</v>
      </c>
    </row>
    <row r="15" spans="1:11" ht="15">
      <c r="A15" s="16">
        <v>11303</v>
      </c>
      <c r="B15" s="17" t="s">
        <v>29</v>
      </c>
      <c r="C15" s="18">
        <v>1138010</v>
      </c>
      <c r="D15" s="18">
        <v>0</v>
      </c>
      <c r="E15" s="18">
        <v>1138010</v>
      </c>
      <c r="F15" s="18">
        <v>772416</v>
      </c>
      <c r="G15" s="18">
        <v>2703931</v>
      </c>
      <c r="H15" s="18">
        <v>396356</v>
      </c>
      <c r="I15" s="19">
        <v>2327869.51</v>
      </c>
      <c r="J15" s="19">
        <f t="shared" si="0"/>
        <v>365594</v>
      </c>
      <c r="K15" s="20">
        <f t="shared" si="1"/>
        <v>0.6787427175508124</v>
      </c>
    </row>
    <row r="16" spans="1:11" ht="15">
      <c r="A16" s="16">
        <v>11304</v>
      </c>
      <c r="B16" s="17" t="s">
        <v>30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/>
      <c r="I16" s="19"/>
      <c r="J16" s="19">
        <f t="shared" si="0"/>
        <v>0</v>
      </c>
      <c r="K16" s="20"/>
    </row>
    <row r="17" spans="1:11" ht="15">
      <c r="A17" s="16">
        <v>11306</v>
      </c>
      <c r="B17" s="17" t="s">
        <v>31</v>
      </c>
      <c r="C17" s="18">
        <v>37198391</v>
      </c>
      <c r="D17" s="18">
        <v>-2550000</v>
      </c>
      <c r="E17" s="18">
        <v>34648391</v>
      </c>
      <c r="F17" s="18">
        <v>15739367.51</v>
      </c>
      <c r="G17" s="18">
        <v>13899905</v>
      </c>
      <c r="H17" s="18">
        <v>7566123.51</v>
      </c>
      <c r="I17" s="19">
        <v>6704658.26</v>
      </c>
      <c r="J17" s="19">
        <f t="shared" si="0"/>
        <v>18909023.490000002</v>
      </c>
      <c r="K17" s="20">
        <f t="shared" si="1"/>
        <v>0.45425969448336</v>
      </c>
    </row>
    <row r="18" spans="1:11" ht="15">
      <c r="A18" s="16">
        <v>11307</v>
      </c>
      <c r="B18" s="17" t="s">
        <v>32</v>
      </c>
      <c r="C18" s="18">
        <v>11341943.53</v>
      </c>
      <c r="D18" s="18">
        <v>0</v>
      </c>
      <c r="E18" s="18">
        <v>11341943.53</v>
      </c>
      <c r="F18" s="18">
        <v>5613034.87</v>
      </c>
      <c r="G18" s="18">
        <v>5613035</v>
      </c>
      <c r="H18" s="18">
        <v>2845404.87</v>
      </c>
      <c r="I18" s="19">
        <v>2851480.19</v>
      </c>
      <c r="J18" s="19">
        <f t="shared" si="0"/>
        <v>5728908.659999999</v>
      </c>
      <c r="K18" s="20">
        <f t="shared" si="1"/>
        <v>0.4948918018462397</v>
      </c>
    </row>
    <row r="19" spans="1:11" ht="15">
      <c r="A19" s="16">
        <v>11309</v>
      </c>
      <c r="B19" s="17" t="s">
        <v>33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/>
      <c r="I19" s="19"/>
      <c r="J19" s="19">
        <f t="shared" si="0"/>
        <v>0</v>
      </c>
      <c r="K19" s="20"/>
    </row>
    <row r="20" spans="1:11" ht="15">
      <c r="A20" s="16">
        <v>11310</v>
      </c>
      <c r="B20" s="17" t="s">
        <v>34</v>
      </c>
      <c r="C20" s="18">
        <v>7561284.68</v>
      </c>
      <c r="D20" s="18">
        <v>0</v>
      </c>
      <c r="E20" s="18">
        <v>7561284.68</v>
      </c>
      <c r="F20" s="18">
        <v>3741786.56</v>
      </c>
      <c r="G20" s="18">
        <v>3742024</v>
      </c>
      <c r="H20" s="18">
        <v>1896703.56</v>
      </c>
      <c r="I20" s="19">
        <v>1900987.62</v>
      </c>
      <c r="J20" s="19">
        <f t="shared" si="0"/>
        <v>3819498.1199999996</v>
      </c>
      <c r="K20" s="20">
        <f t="shared" si="1"/>
        <v>0.4948612198000195</v>
      </c>
    </row>
    <row r="21" spans="1:11" ht="22.5">
      <c r="A21" s="12">
        <v>1200</v>
      </c>
      <c r="B21" s="8" t="s">
        <v>35</v>
      </c>
      <c r="C21" s="9"/>
      <c r="D21" s="9"/>
      <c r="E21" s="18">
        <v>0</v>
      </c>
      <c r="F21" s="18">
        <v>0</v>
      </c>
      <c r="G21" s="18">
        <v>0</v>
      </c>
      <c r="H21" s="9">
        <v>0</v>
      </c>
      <c r="I21" s="10">
        <v>0</v>
      </c>
      <c r="J21" s="10">
        <f t="shared" si="0"/>
        <v>0</v>
      </c>
      <c r="K21" s="11"/>
    </row>
    <row r="22" spans="1:11" ht="15">
      <c r="A22" s="15">
        <v>122</v>
      </c>
      <c r="B22" s="8" t="s">
        <v>36</v>
      </c>
      <c r="C22" s="9"/>
      <c r="D22" s="9"/>
      <c r="E22" s="18">
        <v>0</v>
      </c>
      <c r="F22" s="18">
        <v>0</v>
      </c>
      <c r="G22" s="18">
        <v>0</v>
      </c>
      <c r="H22" s="9">
        <v>0</v>
      </c>
      <c r="I22" s="10">
        <v>0</v>
      </c>
      <c r="J22" s="10">
        <f t="shared" si="0"/>
        <v>0</v>
      </c>
      <c r="K22" s="11"/>
    </row>
    <row r="23" spans="1:11" ht="15">
      <c r="A23" s="16">
        <v>12201</v>
      </c>
      <c r="B23" s="17" t="s">
        <v>36</v>
      </c>
      <c r="C23" s="18">
        <v>0</v>
      </c>
      <c r="D23" s="18"/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9">
        <f t="shared" si="0"/>
        <v>0</v>
      </c>
      <c r="K23" s="20"/>
    </row>
    <row r="24" spans="1:11" ht="15">
      <c r="A24" s="12">
        <v>1300</v>
      </c>
      <c r="B24" s="8" t="s">
        <v>37</v>
      </c>
      <c r="C24" s="9">
        <v>16218777.120000001</v>
      </c>
      <c r="D24" s="9">
        <v>2550000</v>
      </c>
      <c r="E24" s="18">
        <v>18768777.12</v>
      </c>
      <c r="F24" s="18">
        <v>11078679.219999999</v>
      </c>
      <c r="G24" s="18">
        <v>7064629.02</v>
      </c>
      <c r="H24" s="9">
        <v>5893601.22</v>
      </c>
      <c r="I24" s="21">
        <v>3871932.71</v>
      </c>
      <c r="J24" s="21">
        <f t="shared" si="0"/>
        <v>7690097.900000002</v>
      </c>
      <c r="K24" s="22">
        <f t="shared" si="1"/>
        <v>0.5902717661980525</v>
      </c>
    </row>
    <row r="25" spans="1:11" ht="15">
      <c r="A25" s="15">
        <v>131</v>
      </c>
      <c r="B25" s="8" t="s">
        <v>38</v>
      </c>
      <c r="C25" s="9">
        <v>1866806.12</v>
      </c>
      <c r="D25" s="9">
        <v>0</v>
      </c>
      <c r="E25" s="9">
        <v>1866806.12</v>
      </c>
      <c r="F25" s="18">
        <v>1047281.24</v>
      </c>
      <c r="G25" s="18">
        <v>1047282</v>
      </c>
      <c r="H25" s="9">
        <v>536519.24</v>
      </c>
      <c r="I25" s="21">
        <v>536519.33</v>
      </c>
      <c r="J25" s="21">
        <f t="shared" si="0"/>
        <v>819524.8800000001</v>
      </c>
      <c r="K25" s="22">
        <f t="shared" si="1"/>
        <v>0.5610016106011051</v>
      </c>
    </row>
    <row r="26" spans="1:11" ht="22.5">
      <c r="A26" s="16">
        <v>13101</v>
      </c>
      <c r="B26" s="17" t="s">
        <v>39</v>
      </c>
      <c r="C26" s="18">
        <v>1866806.12</v>
      </c>
      <c r="D26" s="18">
        <v>0</v>
      </c>
      <c r="E26" s="18">
        <v>1866806.12</v>
      </c>
      <c r="F26" s="18">
        <v>1047281.24</v>
      </c>
      <c r="G26" s="18">
        <v>1047282</v>
      </c>
      <c r="H26" s="18">
        <v>536519.24</v>
      </c>
      <c r="I26" s="19">
        <v>536519.33</v>
      </c>
      <c r="J26" s="19">
        <f t="shared" si="0"/>
        <v>819524.8800000001</v>
      </c>
      <c r="K26" s="20">
        <f t="shared" si="1"/>
        <v>0.5610016106011051</v>
      </c>
    </row>
    <row r="27" spans="1:11" ht="22.5">
      <c r="A27" s="15">
        <v>132</v>
      </c>
      <c r="B27" s="8" t="s">
        <v>40</v>
      </c>
      <c r="C27" s="9">
        <v>7847646</v>
      </c>
      <c r="D27" s="9">
        <v>2550000</v>
      </c>
      <c r="E27" s="9">
        <v>10397646</v>
      </c>
      <c r="F27" s="18">
        <v>5732849.98</v>
      </c>
      <c r="G27" s="18">
        <v>1718799.02</v>
      </c>
      <c r="H27" s="9">
        <v>3041444.98</v>
      </c>
      <c r="I27" s="21">
        <v>1019776</v>
      </c>
      <c r="J27" s="21">
        <f t="shared" si="0"/>
        <v>4664796.02</v>
      </c>
      <c r="K27" s="22">
        <f t="shared" si="1"/>
        <v>0.5513603732998796</v>
      </c>
    </row>
    <row r="28" spans="1:11" ht="15">
      <c r="A28" s="16">
        <v>13201</v>
      </c>
      <c r="B28" s="17" t="s">
        <v>41</v>
      </c>
      <c r="C28" s="18">
        <v>3514731.74</v>
      </c>
      <c r="D28" s="18">
        <v>0</v>
      </c>
      <c r="E28" s="18">
        <v>3514731.74</v>
      </c>
      <c r="F28" s="18">
        <v>1820965.98</v>
      </c>
      <c r="G28" s="18">
        <v>1688242</v>
      </c>
      <c r="H28" s="18">
        <v>1058032.98</v>
      </c>
      <c r="I28" s="19">
        <v>991566</v>
      </c>
      <c r="J28" s="19">
        <f t="shared" si="0"/>
        <v>1693765.7600000002</v>
      </c>
      <c r="K28" s="20">
        <f t="shared" si="1"/>
        <v>0.5180952956597478</v>
      </c>
    </row>
    <row r="29" spans="1:11" ht="15">
      <c r="A29" s="16">
        <v>13202</v>
      </c>
      <c r="B29" s="17" t="s">
        <v>42</v>
      </c>
      <c r="C29" s="18">
        <v>4195065.08</v>
      </c>
      <c r="D29" s="18">
        <v>2550000</v>
      </c>
      <c r="E29" s="18">
        <v>6745065.08</v>
      </c>
      <c r="F29" s="18">
        <v>3878793</v>
      </c>
      <c r="G29" s="18">
        <v>30557.02</v>
      </c>
      <c r="H29" s="18">
        <v>1966658</v>
      </c>
      <c r="I29" s="19">
        <v>28210</v>
      </c>
      <c r="J29" s="19">
        <f t="shared" si="0"/>
        <v>2866272.08</v>
      </c>
      <c r="K29" s="20">
        <f t="shared" si="1"/>
        <v>0.5750564233251253</v>
      </c>
    </row>
    <row r="30" spans="1:11" ht="15">
      <c r="A30" s="16">
        <v>13203</v>
      </c>
      <c r="B30" s="17" t="s">
        <v>43</v>
      </c>
      <c r="C30" s="18">
        <v>68924.59</v>
      </c>
      <c r="D30" s="18">
        <v>0</v>
      </c>
      <c r="E30" s="18">
        <v>68924.59</v>
      </c>
      <c r="F30" s="18">
        <v>0</v>
      </c>
      <c r="G30" s="18">
        <v>0</v>
      </c>
      <c r="H30" s="18">
        <v>0</v>
      </c>
      <c r="I30" s="19">
        <v>0</v>
      </c>
      <c r="J30" s="19">
        <f t="shared" si="0"/>
        <v>68924.59</v>
      </c>
      <c r="K30" s="20">
        <f t="shared" si="1"/>
        <v>0</v>
      </c>
    </row>
    <row r="31" spans="1:11" ht="15">
      <c r="A31" s="16">
        <v>13204</v>
      </c>
      <c r="B31" s="17" t="s">
        <v>44</v>
      </c>
      <c r="C31" s="18">
        <v>68924.59</v>
      </c>
      <c r="D31" s="18">
        <v>0</v>
      </c>
      <c r="E31" s="18">
        <v>68924.59</v>
      </c>
      <c r="F31" s="18">
        <v>33091</v>
      </c>
      <c r="G31" s="18">
        <v>0</v>
      </c>
      <c r="H31" s="18">
        <v>16754</v>
      </c>
      <c r="I31" s="19">
        <v>0</v>
      </c>
      <c r="J31" s="19">
        <f t="shared" si="0"/>
        <v>35833.59</v>
      </c>
      <c r="K31" s="20">
        <f t="shared" si="1"/>
        <v>0.4801044155648949</v>
      </c>
    </row>
    <row r="32" spans="1:11" ht="15">
      <c r="A32" s="15">
        <v>133</v>
      </c>
      <c r="B32" s="8" t="s">
        <v>45</v>
      </c>
      <c r="C32" s="9">
        <v>6386725</v>
      </c>
      <c r="D32" s="9">
        <v>-58800</v>
      </c>
      <c r="E32" s="9">
        <v>6327925</v>
      </c>
      <c r="F32" s="18">
        <v>4239748</v>
      </c>
      <c r="G32" s="18">
        <v>4239748</v>
      </c>
      <c r="H32" s="9">
        <v>2256837</v>
      </c>
      <c r="I32" s="21">
        <v>2256837.38</v>
      </c>
      <c r="J32" s="21">
        <f t="shared" si="0"/>
        <v>2088177</v>
      </c>
      <c r="K32" s="22">
        <f t="shared" si="1"/>
        <v>0.6700060446354847</v>
      </c>
    </row>
    <row r="33" spans="1:11" ht="15">
      <c r="A33" s="16">
        <v>13301</v>
      </c>
      <c r="B33" s="17" t="s">
        <v>46</v>
      </c>
      <c r="C33" s="18">
        <v>6386725</v>
      </c>
      <c r="D33" s="18">
        <v>-58800</v>
      </c>
      <c r="E33" s="18">
        <v>6327925</v>
      </c>
      <c r="F33" s="18">
        <v>4239748</v>
      </c>
      <c r="G33" s="18">
        <v>4239748</v>
      </c>
      <c r="H33" s="18">
        <v>2256837</v>
      </c>
      <c r="I33" s="19">
        <v>2256837.38</v>
      </c>
      <c r="J33" s="19">
        <f t="shared" si="0"/>
        <v>2088177</v>
      </c>
      <c r="K33" s="20">
        <f t="shared" si="1"/>
        <v>0.6700060446354847</v>
      </c>
    </row>
    <row r="34" spans="1:11" ht="15">
      <c r="A34" s="15">
        <v>134</v>
      </c>
      <c r="B34" s="8" t="s">
        <v>47</v>
      </c>
      <c r="C34" s="9"/>
      <c r="D34" s="9">
        <v>58800</v>
      </c>
      <c r="E34" s="9">
        <v>58800</v>
      </c>
      <c r="F34" s="9">
        <v>58800</v>
      </c>
      <c r="G34" s="9">
        <v>58800</v>
      </c>
      <c r="H34" s="9">
        <v>58800</v>
      </c>
      <c r="I34" s="13">
        <v>58800</v>
      </c>
      <c r="J34" s="13">
        <f t="shared" si="0"/>
        <v>0</v>
      </c>
      <c r="K34" s="14">
        <f t="shared" si="1"/>
        <v>1</v>
      </c>
    </row>
    <row r="35" spans="1:11" ht="15">
      <c r="A35" s="16">
        <v>13403</v>
      </c>
      <c r="B35" s="17" t="s">
        <v>48</v>
      </c>
      <c r="C35" s="18"/>
      <c r="D35" s="18">
        <v>58800</v>
      </c>
      <c r="E35" s="18">
        <v>58800</v>
      </c>
      <c r="F35" s="18">
        <v>58800</v>
      </c>
      <c r="G35" s="18">
        <v>58800</v>
      </c>
      <c r="H35" s="18">
        <v>58800</v>
      </c>
      <c r="I35" s="19">
        <v>58800</v>
      </c>
      <c r="J35" s="19">
        <f t="shared" si="0"/>
        <v>0</v>
      </c>
      <c r="K35" s="20">
        <f t="shared" si="1"/>
        <v>1</v>
      </c>
    </row>
    <row r="36" spans="1:11" s="67" customFormat="1" ht="15">
      <c r="A36" s="12">
        <v>1400</v>
      </c>
      <c r="B36" s="8" t="s">
        <v>49</v>
      </c>
      <c r="C36" s="9">
        <v>34130847.29</v>
      </c>
      <c r="D36" s="9">
        <v>0</v>
      </c>
      <c r="E36" s="9">
        <v>34130847.29</v>
      </c>
      <c r="F36" s="9">
        <v>15717118.87</v>
      </c>
      <c r="G36" s="9">
        <v>10779073</v>
      </c>
      <c r="H36" s="9">
        <v>9384550.78</v>
      </c>
      <c r="I36" s="13">
        <v>5790894.709999999</v>
      </c>
      <c r="J36" s="13">
        <f t="shared" si="0"/>
        <v>18413728.42</v>
      </c>
      <c r="K36" s="14">
        <f t="shared" si="1"/>
        <v>0.46049600633866944</v>
      </c>
    </row>
    <row r="37" spans="1:11" s="67" customFormat="1" ht="15">
      <c r="A37" s="15">
        <v>141</v>
      </c>
      <c r="B37" s="8" t="s">
        <v>50</v>
      </c>
      <c r="C37" s="9">
        <v>31737441.25</v>
      </c>
      <c r="D37" s="9">
        <v>0</v>
      </c>
      <c r="E37" s="9">
        <v>31737441.25</v>
      </c>
      <c r="F37" s="9">
        <v>15211535.399999999</v>
      </c>
      <c r="G37" s="9">
        <v>10355627</v>
      </c>
      <c r="H37" s="9">
        <v>9041757.559999999</v>
      </c>
      <c r="I37" s="13">
        <v>5541551.699999999</v>
      </c>
      <c r="J37" s="13">
        <f t="shared" si="0"/>
        <v>16525905.850000001</v>
      </c>
      <c r="K37" s="14">
        <f t="shared" si="1"/>
        <v>0.47929306210216294</v>
      </c>
    </row>
    <row r="38" spans="1:11" ht="15">
      <c r="A38" s="16">
        <v>14101</v>
      </c>
      <c r="B38" s="17" t="s">
        <v>51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>
        <v>0</v>
      </c>
      <c r="J38" s="19">
        <f t="shared" si="0"/>
        <v>0</v>
      </c>
      <c r="K38" s="20"/>
    </row>
    <row r="39" spans="1:11" ht="15">
      <c r="A39" s="16">
        <v>14102</v>
      </c>
      <c r="B39" s="17" t="s">
        <v>52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9">
        <v>0</v>
      </c>
      <c r="J39" s="19">
        <f t="shared" si="0"/>
        <v>0</v>
      </c>
      <c r="K39" s="20"/>
    </row>
    <row r="40" spans="1:11" ht="15">
      <c r="A40" s="16">
        <v>14103</v>
      </c>
      <c r="B40" s="17" t="s">
        <v>53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9">
        <v>0</v>
      </c>
      <c r="J40" s="19">
        <f t="shared" si="0"/>
        <v>0</v>
      </c>
      <c r="K40" s="20"/>
    </row>
    <row r="41" spans="1:11" ht="15">
      <c r="A41" s="16">
        <v>14104</v>
      </c>
      <c r="B41" s="17" t="s">
        <v>54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>
        <v>0</v>
      </c>
      <c r="J41" s="19">
        <f t="shared" si="0"/>
        <v>0</v>
      </c>
      <c r="K41" s="20"/>
    </row>
    <row r="42" spans="1:11" ht="15">
      <c r="A42" s="16">
        <v>14105</v>
      </c>
      <c r="B42" s="17" t="s">
        <v>55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>
        <v>0</v>
      </c>
      <c r="J42" s="19">
        <f t="shared" si="0"/>
        <v>0</v>
      </c>
      <c r="K42" s="20"/>
    </row>
    <row r="43" spans="1:11" ht="15">
      <c r="A43" s="16">
        <v>14106</v>
      </c>
      <c r="B43" s="17" t="s">
        <v>56</v>
      </c>
      <c r="C43" s="18">
        <v>18148829.25</v>
      </c>
      <c r="D43" s="18">
        <v>0</v>
      </c>
      <c r="E43" s="18">
        <v>18148829.25</v>
      </c>
      <c r="F43" s="18">
        <v>9034650.879999999</v>
      </c>
      <c r="G43" s="23">
        <v>5190558</v>
      </c>
      <c r="H43" s="18">
        <v>5330054.879999999</v>
      </c>
      <c r="I43" s="19">
        <v>2907992.53</v>
      </c>
      <c r="J43" s="19">
        <f t="shared" si="0"/>
        <v>9114178.370000001</v>
      </c>
      <c r="K43" s="20">
        <f t="shared" si="1"/>
        <v>0.4978090187277507</v>
      </c>
    </row>
    <row r="44" spans="1:11" ht="22.5">
      <c r="A44" s="16">
        <v>14107</v>
      </c>
      <c r="B44" s="17" t="s">
        <v>57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9">
        <v>0</v>
      </c>
      <c r="J44" s="19">
        <f t="shared" si="0"/>
        <v>0</v>
      </c>
      <c r="K44" s="20"/>
    </row>
    <row r="45" spans="1:11" ht="15">
      <c r="A45" s="16">
        <v>14109</v>
      </c>
      <c r="B45" s="17" t="s">
        <v>58</v>
      </c>
      <c r="C45" s="18">
        <v>13588612</v>
      </c>
      <c r="D45" s="18">
        <v>0</v>
      </c>
      <c r="E45" s="18">
        <v>13588612</v>
      </c>
      <c r="F45" s="18">
        <v>6176884.52</v>
      </c>
      <c r="G45" s="18">
        <v>5165069</v>
      </c>
      <c r="H45" s="18">
        <v>3711702.68</v>
      </c>
      <c r="I45" s="19">
        <v>2633559.17</v>
      </c>
      <c r="J45" s="19">
        <f t="shared" si="0"/>
        <v>7411727.48</v>
      </c>
      <c r="K45" s="20">
        <f t="shared" si="1"/>
        <v>0.4545633152230706</v>
      </c>
    </row>
    <row r="46" spans="1:11" ht="15">
      <c r="A46" s="15">
        <v>142</v>
      </c>
      <c r="B46" s="8" t="s">
        <v>59</v>
      </c>
      <c r="C46" s="9"/>
      <c r="D46" s="9"/>
      <c r="E46" s="18">
        <v>0</v>
      </c>
      <c r="F46" s="18">
        <v>0</v>
      </c>
      <c r="G46" s="18">
        <v>0</v>
      </c>
      <c r="H46" s="9">
        <v>0</v>
      </c>
      <c r="I46" s="10">
        <v>0</v>
      </c>
      <c r="J46" s="10">
        <f t="shared" si="0"/>
        <v>0</v>
      </c>
      <c r="K46" s="11"/>
    </row>
    <row r="47" spans="1:11" ht="15">
      <c r="A47" s="16">
        <v>14201</v>
      </c>
      <c r="B47" s="17" t="s">
        <v>60</v>
      </c>
      <c r="C47" s="18">
        <v>0</v>
      </c>
      <c r="D47" s="18"/>
      <c r="E47" s="18">
        <v>0</v>
      </c>
      <c r="F47" s="18">
        <v>0</v>
      </c>
      <c r="G47" s="18">
        <v>0</v>
      </c>
      <c r="H47" s="18">
        <v>0</v>
      </c>
      <c r="I47" s="19">
        <v>0</v>
      </c>
      <c r="J47" s="19">
        <f t="shared" si="0"/>
        <v>0</v>
      </c>
      <c r="K47" s="20"/>
    </row>
    <row r="48" spans="1:11" s="67" customFormat="1" ht="15">
      <c r="A48" s="15">
        <v>143</v>
      </c>
      <c r="B48" s="8" t="s">
        <v>61</v>
      </c>
      <c r="C48" s="9">
        <v>240000</v>
      </c>
      <c r="D48" s="9">
        <v>121000</v>
      </c>
      <c r="E48" s="9">
        <v>361000</v>
      </c>
      <c r="F48" s="9">
        <v>120062.97</v>
      </c>
      <c r="G48" s="9">
        <v>120063</v>
      </c>
      <c r="H48" s="9">
        <v>61466.97</v>
      </c>
      <c r="I48" s="13">
        <v>61466.97</v>
      </c>
      <c r="J48" s="13">
        <f t="shared" si="0"/>
        <v>240937.03</v>
      </c>
      <c r="K48" s="14">
        <f t="shared" si="1"/>
        <v>0.33258440443213294</v>
      </c>
    </row>
    <row r="49" spans="1:11" ht="15">
      <c r="A49" s="16">
        <v>14301</v>
      </c>
      <c r="B49" s="17" t="s">
        <v>62</v>
      </c>
      <c r="C49" s="18">
        <v>240000</v>
      </c>
      <c r="D49" s="18">
        <v>0</v>
      </c>
      <c r="E49" s="18">
        <v>240000</v>
      </c>
      <c r="F49" s="18">
        <v>0</v>
      </c>
      <c r="G49" s="18">
        <v>0</v>
      </c>
      <c r="H49" s="18">
        <v>0</v>
      </c>
      <c r="I49" s="19">
        <v>0</v>
      </c>
      <c r="J49" s="19">
        <f t="shared" si="0"/>
        <v>240000</v>
      </c>
      <c r="K49" s="20">
        <f t="shared" si="1"/>
        <v>0</v>
      </c>
    </row>
    <row r="50" spans="1:11" ht="15">
      <c r="A50" s="16">
        <v>14303</v>
      </c>
      <c r="B50" s="17" t="s">
        <v>62</v>
      </c>
      <c r="C50" s="18"/>
      <c r="D50" s="18">
        <v>121000</v>
      </c>
      <c r="E50" s="18">
        <v>121000</v>
      </c>
      <c r="F50" s="18">
        <v>120062.97</v>
      </c>
      <c r="G50" s="18">
        <v>120063</v>
      </c>
      <c r="H50" s="18">
        <v>61466.97</v>
      </c>
      <c r="I50" s="19">
        <v>61466.97</v>
      </c>
      <c r="J50" s="19">
        <f t="shared" si="0"/>
        <v>937.0299999999988</v>
      </c>
      <c r="K50" s="20">
        <f t="shared" si="1"/>
        <v>0.9922559504132231</v>
      </c>
    </row>
    <row r="51" spans="1:11" ht="15">
      <c r="A51" s="15">
        <v>144</v>
      </c>
      <c r="B51" s="8" t="s">
        <v>63</v>
      </c>
      <c r="C51" s="9">
        <v>2153406.04</v>
      </c>
      <c r="D51" s="9">
        <v>-121000</v>
      </c>
      <c r="E51" s="18">
        <v>2032406.04</v>
      </c>
      <c r="F51" s="18">
        <v>413740.5</v>
      </c>
      <c r="G51" s="18">
        <v>303383</v>
      </c>
      <c r="H51" s="9">
        <v>281326.25</v>
      </c>
      <c r="I51" s="21">
        <v>187876.04</v>
      </c>
      <c r="J51" s="21">
        <f t="shared" si="0"/>
        <v>1618665.54</v>
      </c>
      <c r="K51" s="22">
        <f t="shared" si="1"/>
        <v>0.203571772498767</v>
      </c>
    </row>
    <row r="52" spans="1:11" ht="15">
      <c r="A52" s="16">
        <v>14401</v>
      </c>
      <c r="B52" s="17" t="s">
        <v>64</v>
      </c>
      <c r="C52" s="18">
        <v>0</v>
      </c>
      <c r="D52" s="18">
        <v>1200</v>
      </c>
      <c r="E52" s="18">
        <v>1200</v>
      </c>
      <c r="F52" s="18">
        <v>1181.25</v>
      </c>
      <c r="G52" s="18">
        <v>1155</v>
      </c>
      <c r="H52" s="18"/>
      <c r="I52" s="19">
        <v>1155</v>
      </c>
      <c r="J52" s="19">
        <f t="shared" si="0"/>
        <v>18.75</v>
      </c>
      <c r="K52" s="20">
        <f t="shared" si="1"/>
        <v>0.984375</v>
      </c>
    </row>
    <row r="53" spans="1:11" ht="15">
      <c r="A53" s="16">
        <v>14402</v>
      </c>
      <c r="B53" s="17" t="s">
        <v>65</v>
      </c>
      <c r="C53" s="18">
        <v>23110</v>
      </c>
      <c r="D53" s="18"/>
      <c r="E53" s="18">
        <v>23110</v>
      </c>
      <c r="F53" s="18">
        <v>8679</v>
      </c>
      <c r="G53" s="18">
        <v>7524</v>
      </c>
      <c r="H53" s="18">
        <v>6930</v>
      </c>
      <c r="I53" s="19">
        <v>5775</v>
      </c>
      <c r="J53" s="19">
        <f t="shared" si="0"/>
        <v>14431</v>
      </c>
      <c r="K53" s="20">
        <f t="shared" si="1"/>
        <v>0.37555170921678926</v>
      </c>
    </row>
    <row r="54" spans="1:11" ht="15">
      <c r="A54" s="16">
        <v>14403</v>
      </c>
      <c r="B54" s="17" t="s">
        <v>66</v>
      </c>
      <c r="C54" s="18">
        <v>2124296.04</v>
      </c>
      <c r="D54" s="18">
        <v>-122200</v>
      </c>
      <c r="E54" s="18">
        <v>2002096.04</v>
      </c>
      <c r="F54" s="18">
        <v>401484.25</v>
      </c>
      <c r="G54" s="18">
        <v>293286</v>
      </c>
      <c r="H54" s="18">
        <v>274160.25</v>
      </c>
      <c r="I54" s="19">
        <v>180709.54</v>
      </c>
      <c r="J54" s="19">
        <f t="shared" si="0"/>
        <v>1600611.79</v>
      </c>
      <c r="K54" s="20">
        <f t="shared" si="1"/>
        <v>0.2005319634916215</v>
      </c>
    </row>
    <row r="55" spans="1:11" ht="15">
      <c r="A55" s="16">
        <v>14406</v>
      </c>
      <c r="B55" s="17" t="s">
        <v>67</v>
      </c>
      <c r="C55" s="18">
        <v>6000</v>
      </c>
      <c r="D55" s="18"/>
      <c r="E55" s="18">
        <v>6000</v>
      </c>
      <c r="F55" s="18">
        <v>2396</v>
      </c>
      <c r="G55" s="18">
        <v>1418</v>
      </c>
      <c r="H55" s="18">
        <v>236</v>
      </c>
      <c r="I55" s="19">
        <v>236.5</v>
      </c>
      <c r="J55" s="19">
        <f t="shared" si="0"/>
        <v>3604</v>
      </c>
      <c r="K55" s="20">
        <f t="shared" si="1"/>
        <v>0.3993333333333333</v>
      </c>
    </row>
    <row r="56" spans="1:11" s="67" customFormat="1" ht="15">
      <c r="A56" s="12">
        <v>1500</v>
      </c>
      <c r="B56" s="8" t="s">
        <v>68</v>
      </c>
      <c r="C56" s="9">
        <v>28522694.240000002</v>
      </c>
      <c r="D56" s="9">
        <v>195677</v>
      </c>
      <c r="E56" s="9">
        <v>28718371.240000002</v>
      </c>
      <c r="F56" s="9">
        <v>23595643.38</v>
      </c>
      <c r="G56" s="9">
        <v>19593925.36</v>
      </c>
      <c r="H56" s="9">
        <v>14578387.38</v>
      </c>
      <c r="I56" s="13">
        <v>10585596.06</v>
      </c>
      <c r="J56" s="13">
        <f t="shared" si="0"/>
        <v>5122727.860000003</v>
      </c>
      <c r="K56" s="14">
        <f t="shared" si="1"/>
        <v>0.8216219221769485</v>
      </c>
    </row>
    <row r="57" spans="1:11" s="67" customFormat="1" ht="22.5">
      <c r="A57" s="15">
        <v>151</v>
      </c>
      <c r="B57" s="8" t="s">
        <v>69</v>
      </c>
      <c r="C57" s="9">
        <v>4675743.24</v>
      </c>
      <c r="D57" s="9">
        <v>-150000</v>
      </c>
      <c r="E57" s="9">
        <v>4525743.24</v>
      </c>
      <c r="F57" s="9">
        <v>2413847.0300000003</v>
      </c>
      <c r="G57" s="9">
        <v>1324739</v>
      </c>
      <c r="H57" s="9">
        <v>1217612.0300000003</v>
      </c>
      <c r="I57" s="10">
        <v>128504.3</v>
      </c>
      <c r="J57" s="10">
        <f t="shared" si="0"/>
        <v>2111896.21</v>
      </c>
      <c r="K57" s="11">
        <f t="shared" si="1"/>
        <v>0.533359252170037</v>
      </c>
    </row>
    <row r="58" spans="1:11" ht="15">
      <c r="A58" s="16">
        <v>15101</v>
      </c>
      <c r="B58" s="17" t="s">
        <v>70</v>
      </c>
      <c r="C58" s="18">
        <v>4675743.24</v>
      </c>
      <c r="D58" s="18">
        <v>-150000</v>
      </c>
      <c r="E58" s="18">
        <v>4525743.24</v>
      </c>
      <c r="F58" s="18">
        <v>2413847.0300000003</v>
      </c>
      <c r="G58" s="18">
        <v>1324739</v>
      </c>
      <c r="H58" s="18">
        <v>1217612.0300000003</v>
      </c>
      <c r="I58" s="19">
        <v>128504.3</v>
      </c>
      <c r="J58" s="19">
        <f t="shared" si="0"/>
        <v>2111896.21</v>
      </c>
      <c r="K58" s="20">
        <f t="shared" si="1"/>
        <v>0.533359252170037</v>
      </c>
    </row>
    <row r="59" spans="1:11" s="67" customFormat="1" ht="15">
      <c r="A59" s="15">
        <v>152</v>
      </c>
      <c r="B59" s="8" t="s">
        <v>71</v>
      </c>
      <c r="C59" s="9">
        <v>2021928</v>
      </c>
      <c r="D59" s="9">
        <v>345677</v>
      </c>
      <c r="E59" s="9">
        <v>2367605</v>
      </c>
      <c r="F59" s="9">
        <v>8192182.93</v>
      </c>
      <c r="G59" s="9">
        <v>5288499</v>
      </c>
      <c r="H59" s="9">
        <v>7132338.93</v>
      </c>
      <c r="I59" s="10">
        <v>4228654.67</v>
      </c>
      <c r="J59" s="10">
        <f t="shared" si="0"/>
        <v>-5824577.93</v>
      </c>
      <c r="K59" s="11">
        <f t="shared" si="1"/>
        <v>3.460113883016804</v>
      </c>
    </row>
    <row r="60" spans="1:11" ht="15">
      <c r="A60" s="16">
        <v>15201</v>
      </c>
      <c r="B60" s="17" t="s">
        <v>72</v>
      </c>
      <c r="C60" s="18">
        <v>373785</v>
      </c>
      <c r="D60" s="18">
        <v>345677</v>
      </c>
      <c r="E60" s="18">
        <v>719462</v>
      </c>
      <c r="F60" s="18">
        <v>74204</v>
      </c>
      <c r="G60" s="18">
        <v>74204</v>
      </c>
      <c r="H60" s="18">
        <v>74204</v>
      </c>
      <c r="I60" s="19">
        <v>74204</v>
      </c>
      <c r="J60" s="19">
        <f t="shared" si="0"/>
        <v>645258</v>
      </c>
      <c r="K60" s="20">
        <f t="shared" si="1"/>
        <v>0.10313817824985892</v>
      </c>
    </row>
    <row r="61" spans="1:11" ht="15">
      <c r="A61" s="16">
        <v>15202</v>
      </c>
      <c r="B61" s="17" t="s">
        <v>73</v>
      </c>
      <c r="C61" s="18">
        <v>1648143</v>
      </c>
      <c r="D61" s="18">
        <v>0</v>
      </c>
      <c r="E61" s="18">
        <v>1648143</v>
      </c>
      <c r="F61" s="18">
        <v>8117978.93</v>
      </c>
      <c r="G61" s="18">
        <v>5214295</v>
      </c>
      <c r="H61" s="18">
        <v>7058134.93</v>
      </c>
      <c r="I61" s="19">
        <v>4154450.67</v>
      </c>
      <c r="J61" s="19">
        <f t="shared" si="0"/>
        <v>-6469835.93</v>
      </c>
      <c r="K61" s="20">
        <f t="shared" si="1"/>
        <v>4.925530691208226</v>
      </c>
    </row>
    <row r="62" spans="1:11" s="67" customFormat="1" ht="15">
      <c r="A62" s="15">
        <v>154</v>
      </c>
      <c r="B62" s="8" t="s">
        <v>74</v>
      </c>
      <c r="C62" s="9">
        <v>794907</v>
      </c>
      <c r="D62" s="9">
        <v>0</v>
      </c>
      <c r="E62" s="9">
        <v>794907</v>
      </c>
      <c r="F62" s="9">
        <v>400171</v>
      </c>
      <c r="G62" s="9">
        <v>400171.36</v>
      </c>
      <c r="H62" s="9">
        <v>202019</v>
      </c>
      <c r="I62" s="10">
        <v>202019.36</v>
      </c>
      <c r="J62" s="10">
        <f t="shared" si="0"/>
        <v>394736</v>
      </c>
      <c r="K62" s="11">
        <f t="shared" si="1"/>
        <v>0.5034186389099605</v>
      </c>
    </row>
    <row r="63" spans="1:11" ht="15">
      <c r="A63" s="16">
        <v>15410</v>
      </c>
      <c r="B63" s="17" t="s">
        <v>75</v>
      </c>
      <c r="C63" s="18">
        <v>0</v>
      </c>
      <c r="D63" s="18"/>
      <c r="E63" s="18">
        <v>0</v>
      </c>
      <c r="F63" s="18">
        <v>0</v>
      </c>
      <c r="G63" s="18">
        <v>0</v>
      </c>
      <c r="H63" s="18">
        <v>0</v>
      </c>
      <c r="I63" s="19">
        <v>0</v>
      </c>
      <c r="J63" s="19">
        <f t="shared" si="0"/>
        <v>0</v>
      </c>
      <c r="K63" s="20"/>
    </row>
    <row r="64" spans="1:11" ht="15">
      <c r="A64" s="16">
        <v>15413</v>
      </c>
      <c r="B64" s="17" t="s">
        <v>76</v>
      </c>
      <c r="C64" s="18">
        <v>0</v>
      </c>
      <c r="D64" s="18"/>
      <c r="E64" s="18">
        <v>0</v>
      </c>
      <c r="F64" s="18">
        <v>0</v>
      </c>
      <c r="G64" s="18">
        <v>0</v>
      </c>
      <c r="H64" s="18">
        <v>0</v>
      </c>
      <c r="I64" s="19">
        <v>0</v>
      </c>
      <c r="J64" s="19">
        <f t="shared" si="0"/>
        <v>0</v>
      </c>
      <c r="K64" s="20"/>
    </row>
    <row r="65" spans="1:11" ht="15">
      <c r="A65" s="16">
        <v>15419</v>
      </c>
      <c r="B65" s="17" t="s">
        <v>77</v>
      </c>
      <c r="C65" s="18">
        <v>794907</v>
      </c>
      <c r="D65" s="18">
        <v>0</v>
      </c>
      <c r="E65" s="18">
        <v>794907</v>
      </c>
      <c r="F65" s="18">
        <v>400171</v>
      </c>
      <c r="G65" s="18">
        <v>400171</v>
      </c>
      <c r="H65" s="18">
        <v>202019</v>
      </c>
      <c r="I65" s="19">
        <v>202019.36</v>
      </c>
      <c r="J65" s="19">
        <f t="shared" si="0"/>
        <v>394736</v>
      </c>
      <c r="K65" s="20">
        <f t="shared" si="1"/>
        <v>0.5034186389099605</v>
      </c>
    </row>
    <row r="66" spans="1:11" s="67" customFormat="1" ht="15">
      <c r="A66" s="15">
        <v>159</v>
      </c>
      <c r="B66" s="8" t="s">
        <v>68</v>
      </c>
      <c r="C66" s="9">
        <v>21030116</v>
      </c>
      <c r="D66" s="9">
        <v>0</v>
      </c>
      <c r="E66" s="9">
        <v>21030116</v>
      </c>
      <c r="F66" s="9">
        <v>12589442.42</v>
      </c>
      <c r="G66" s="9">
        <v>12580516</v>
      </c>
      <c r="H66" s="9">
        <v>6026417.42</v>
      </c>
      <c r="I66" s="10">
        <v>6026417.73</v>
      </c>
      <c r="J66" s="10">
        <f t="shared" si="0"/>
        <v>8440673.58</v>
      </c>
      <c r="K66" s="11">
        <f t="shared" si="1"/>
        <v>0.5986387531100636</v>
      </c>
    </row>
    <row r="67" spans="1:11" ht="15">
      <c r="A67" s="16">
        <v>15901</v>
      </c>
      <c r="B67" s="17" t="s">
        <v>78</v>
      </c>
      <c r="C67" s="18">
        <v>21030116</v>
      </c>
      <c r="D67" s="18">
        <v>0</v>
      </c>
      <c r="E67" s="18">
        <v>21030116</v>
      </c>
      <c r="F67" s="18">
        <v>12589442.42</v>
      </c>
      <c r="G67" s="18">
        <v>12580516</v>
      </c>
      <c r="H67" s="18">
        <v>6026417.42</v>
      </c>
      <c r="I67" s="19">
        <v>6026417.73</v>
      </c>
      <c r="J67" s="19">
        <f t="shared" si="0"/>
        <v>8440673.58</v>
      </c>
      <c r="K67" s="20">
        <f t="shared" si="1"/>
        <v>0.5986387531100636</v>
      </c>
    </row>
    <row r="68" spans="1:11" ht="15">
      <c r="A68" s="24"/>
      <c r="B68" s="8"/>
      <c r="C68" s="18">
        <v>0</v>
      </c>
      <c r="D68" s="18"/>
      <c r="E68" s="18">
        <v>0</v>
      </c>
      <c r="F68" s="18">
        <v>0</v>
      </c>
      <c r="G68" s="18">
        <v>0</v>
      </c>
      <c r="H68" s="18"/>
      <c r="I68" s="19"/>
      <c r="J68" s="19">
        <f t="shared" si="0"/>
        <v>0</v>
      </c>
      <c r="K68" s="20"/>
    </row>
    <row r="69" spans="1:11" ht="15">
      <c r="A69" s="24"/>
      <c r="B69" s="8"/>
      <c r="C69" s="18">
        <v>0</v>
      </c>
      <c r="D69" s="18"/>
      <c r="E69" s="18">
        <v>0</v>
      </c>
      <c r="F69" s="18">
        <v>0</v>
      </c>
      <c r="G69" s="18">
        <v>0</v>
      </c>
      <c r="H69" s="18"/>
      <c r="I69" s="19"/>
      <c r="J69" s="19">
        <f t="shared" si="0"/>
        <v>0</v>
      </c>
      <c r="K69" s="20"/>
    </row>
    <row r="70" spans="1:11" ht="15">
      <c r="A70" s="16"/>
      <c r="B70" s="17"/>
      <c r="C70" s="18">
        <v>0</v>
      </c>
      <c r="D70" s="18"/>
      <c r="E70" s="18">
        <v>0</v>
      </c>
      <c r="F70" s="18">
        <v>0</v>
      </c>
      <c r="G70" s="18">
        <v>0</v>
      </c>
      <c r="H70" s="18"/>
      <c r="I70" s="19"/>
      <c r="J70" s="19">
        <f t="shared" si="0"/>
        <v>0</v>
      </c>
      <c r="K70" s="20"/>
    </row>
    <row r="71" spans="1:11" ht="15">
      <c r="A71" s="16"/>
      <c r="B71" s="17"/>
      <c r="C71" s="18">
        <v>0</v>
      </c>
      <c r="D71" s="18"/>
      <c r="E71" s="18"/>
      <c r="F71" s="18">
        <v>0</v>
      </c>
      <c r="G71" s="18">
        <v>0</v>
      </c>
      <c r="H71" s="18"/>
      <c r="I71" s="19"/>
      <c r="J71" s="19">
        <f t="shared" si="0"/>
        <v>0</v>
      </c>
      <c r="K71" s="20"/>
    </row>
    <row r="72" spans="1:11" ht="15">
      <c r="A72" s="7">
        <v>2000</v>
      </c>
      <c r="B72" s="8" t="s">
        <v>79</v>
      </c>
      <c r="C72" s="9">
        <v>33148588.59</v>
      </c>
      <c r="D72" s="9">
        <f>11644227-1000000</f>
        <v>10644227</v>
      </c>
      <c r="E72" s="9">
        <f>44792815.59-1000000</f>
        <v>43792815.59</v>
      </c>
      <c r="F72" s="9">
        <v>12283265.07</v>
      </c>
      <c r="G72" s="9">
        <v>10939282.910000002</v>
      </c>
      <c r="H72" s="9">
        <v>4373174.11</v>
      </c>
      <c r="I72" s="13">
        <v>8331559.77</v>
      </c>
      <c r="J72" s="13">
        <f t="shared" si="0"/>
        <v>31509550.520000003</v>
      </c>
      <c r="K72" s="14">
        <f t="shared" si="1"/>
        <v>0.2804858492086738</v>
      </c>
    </row>
    <row r="73" spans="1:11" ht="22.5">
      <c r="A73" s="12">
        <v>2100</v>
      </c>
      <c r="B73" s="8" t="s">
        <v>80</v>
      </c>
      <c r="C73" s="18">
        <v>2909491.08</v>
      </c>
      <c r="D73" s="9">
        <v>32000</v>
      </c>
      <c r="E73" s="18">
        <v>2941491.08</v>
      </c>
      <c r="F73" s="18">
        <v>644851.95</v>
      </c>
      <c r="G73" s="18">
        <v>611685</v>
      </c>
      <c r="H73" s="9">
        <v>248097.94999999998</v>
      </c>
      <c r="I73" s="21">
        <v>350131.8</v>
      </c>
      <c r="J73" s="21">
        <f t="shared" si="0"/>
        <v>2296639.13</v>
      </c>
      <c r="K73" s="22">
        <f t="shared" si="1"/>
        <v>0.21922621298583028</v>
      </c>
    </row>
    <row r="74" spans="1:11" ht="15">
      <c r="A74" s="15">
        <v>211</v>
      </c>
      <c r="B74" s="8" t="s">
        <v>81</v>
      </c>
      <c r="C74" s="18">
        <v>871811.88</v>
      </c>
      <c r="D74" s="9">
        <v>20000</v>
      </c>
      <c r="E74" s="18">
        <v>891811.88</v>
      </c>
      <c r="F74" s="18">
        <v>386123.97</v>
      </c>
      <c r="G74" s="18">
        <v>361060</v>
      </c>
      <c r="H74" s="9">
        <v>168490.96999999997</v>
      </c>
      <c r="I74" s="21">
        <v>199862.59</v>
      </c>
      <c r="J74" s="21">
        <f t="shared" si="0"/>
        <v>505687.91000000003</v>
      </c>
      <c r="K74" s="22">
        <f t="shared" si="1"/>
        <v>0.43296571694021385</v>
      </c>
    </row>
    <row r="75" spans="1:11" ht="15">
      <c r="A75" s="16">
        <v>21101</v>
      </c>
      <c r="B75" s="17" t="s">
        <v>81</v>
      </c>
      <c r="C75" s="18">
        <v>871811.88</v>
      </c>
      <c r="D75" s="18">
        <v>20000</v>
      </c>
      <c r="E75" s="18">
        <v>891811.88</v>
      </c>
      <c r="F75" s="18">
        <v>386123.97</v>
      </c>
      <c r="G75" s="18">
        <v>361060</v>
      </c>
      <c r="H75" s="18">
        <v>168490.96999999997</v>
      </c>
      <c r="I75" s="19">
        <v>199862.59</v>
      </c>
      <c r="J75" s="19">
        <f t="shared" si="0"/>
        <v>505687.91000000003</v>
      </c>
      <c r="K75" s="20">
        <f t="shared" si="1"/>
        <v>0.43296571694021385</v>
      </c>
    </row>
    <row r="76" spans="1:11" ht="15">
      <c r="A76" s="15">
        <v>212</v>
      </c>
      <c r="B76" s="8" t="s">
        <v>82</v>
      </c>
      <c r="C76" s="18">
        <v>233063</v>
      </c>
      <c r="D76" s="9">
        <v>0</v>
      </c>
      <c r="E76" s="18">
        <v>233063</v>
      </c>
      <c r="F76" s="18">
        <v>23419.2</v>
      </c>
      <c r="G76" s="18">
        <v>14486</v>
      </c>
      <c r="H76" s="9">
        <v>14034.2</v>
      </c>
      <c r="I76" s="21">
        <v>10806.36</v>
      </c>
      <c r="J76" s="21">
        <f aca="true" t="shared" si="2" ref="J76:J139">+E76-F76</f>
        <v>209643.8</v>
      </c>
      <c r="K76" s="22">
        <f aca="true" t="shared" si="3" ref="K76:K139">+F76/E76</f>
        <v>0.10048441837614723</v>
      </c>
    </row>
    <row r="77" spans="1:11" ht="15">
      <c r="A77" s="16">
        <v>21201</v>
      </c>
      <c r="B77" s="17" t="s">
        <v>82</v>
      </c>
      <c r="C77" s="18">
        <v>233063</v>
      </c>
      <c r="D77" s="18">
        <v>0</v>
      </c>
      <c r="E77" s="18">
        <v>233063</v>
      </c>
      <c r="F77" s="18">
        <v>23419.2</v>
      </c>
      <c r="G77" s="18">
        <v>14486</v>
      </c>
      <c r="H77" s="18">
        <v>14034.2</v>
      </c>
      <c r="I77" s="19">
        <v>10806.36</v>
      </c>
      <c r="J77" s="19">
        <f t="shared" si="2"/>
        <v>209643.8</v>
      </c>
      <c r="K77" s="20">
        <f t="shared" si="3"/>
        <v>0.10048441837614723</v>
      </c>
    </row>
    <row r="78" spans="1:11" ht="15">
      <c r="A78" s="15">
        <v>213</v>
      </c>
      <c r="B78" s="8" t="s">
        <v>83</v>
      </c>
      <c r="C78" s="18">
        <v>0</v>
      </c>
      <c r="D78" s="9">
        <v>0</v>
      </c>
      <c r="E78" s="18">
        <v>0</v>
      </c>
      <c r="F78" s="18">
        <v>0</v>
      </c>
      <c r="G78" s="18">
        <v>0</v>
      </c>
      <c r="H78" s="9">
        <v>0</v>
      </c>
      <c r="I78" s="10">
        <v>0</v>
      </c>
      <c r="J78" s="10">
        <f t="shared" si="2"/>
        <v>0</v>
      </c>
      <c r="K78" s="11"/>
    </row>
    <row r="79" spans="1:11" ht="15">
      <c r="A79" s="16">
        <v>21301</v>
      </c>
      <c r="B79" s="17" t="s">
        <v>83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9">
        <v>0</v>
      </c>
      <c r="J79" s="19">
        <f t="shared" si="2"/>
        <v>0</v>
      </c>
      <c r="K79" s="20"/>
    </row>
    <row r="80" spans="1:11" ht="22.5">
      <c r="A80" s="15">
        <v>214</v>
      </c>
      <c r="B80" s="8" t="s">
        <v>84</v>
      </c>
      <c r="C80" s="18">
        <v>1016098.77</v>
      </c>
      <c r="D80" s="9">
        <v>12000</v>
      </c>
      <c r="E80" s="18">
        <v>1028098.77</v>
      </c>
      <c r="F80" s="18">
        <v>183463.87</v>
      </c>
      <c r="G80" s="18">
        <v>185905</v>
      </c>
      <c r="H80" s="9">
        <v>48566.869999999995</v>
      </c>
      <c r="I80" s="21">
        <v>121724.79</v>
      </c>
      <c r="J80" s="21">
        <f t="shared" si="2"/>
        <v>844634.9</v>
      </c>
      <c r="K80" s="22">
        <f t="shared" si="3"/>
        <v>0.17844965420977985</v>
      </c>
    </row>
    <row r="81" spans="1:11" ht="22.5">
      <c r="A81" s="16">
        <v>21401</v>
      </c>
      <c r="B81" s="17" t="s">
        <v>85</v>
      </c>
      <c r="C81" s="18">
        <v>1016098.77</v>
      </c>
      <c r="D81" s="18">
        <v>6900</v>
      </c>
      <c r="E81" s="18">
        <v>1022998.77</v>
      </c>
      <c r="F81" s="18">
        <v>183463.87</v>
      </c>
      <c r="G81" s="18">
        <v>185905</v>
      </c>
      <c r="H81" s="18">
        <v>48566.869999999995</v>
      </c>
      <c r="I81" s="19">
        <v>121724.79</v>
      </c>
      <c r="J81" s="19">
        <f t="shared" si="2"/>
        <v>839534.9</v>
      </c>
      <c r="K81" s="20">
        <f t="shared" si="3"/>
        <v>0.1793392869866305</v>
      </c>
    </row>
    <row r="82" spans="1:11" ht="15">
      <c r="A82" s="15">
        <v>215</v>
      </c>
      <c r="B82" s="8" t="s">
        <v>86</v>
      </c>
      <c r="C82" s="18">
        <v>91772</v>
      </c>
      <c r="D82" s="9">
        <v>0</v>
      </c>
      <c r="E82" s="18">
        <v>91772</v>
      </c>
      <c r="F82" s="18">
        <v>16445</v>
      </c>
      <c r="G82" s="18">
        <v>15445</v>
      </c>
      <c r="H82" s="9">
        <v>6798</v>
      </c>
      <c r="I82" s="21">
        <v>6798</v>
      </c>
      <c r="J82" s="21">
        <f t="shared" si="2"/>
        <v>75327</v>
      </c>
      <c r="K82" s="22">
        <f t="shared" si="3"/>
        <v>0.17919408970056228</v>
      </c>
    </row>
    <row r="83" spans="1:11" ht="15">
      <c r="A83" s="16">
        <v>21501</v>
      </c>
      <c r="B83" s="17" t="s">
        <v>87</v>
      </c>
      <c r="C83" s="18">
        <v>91772</v>
      </c>
      <c r="D83" s="18">
        <v>0</v>
      </c>
      <c r="E83" s="18">
        <v>91772</v>
      </c>
      <c r="F83" s="18">
        <v>16445</v>
      </c>
      <c r="G83" s="18">
        <v>15445</v>
      </c>
      <c r="H83" s="18">
        <v>6798</v>
      </c>
      <c r="I83" s="19">
        <v>6798</v>
      </c>
      <c r="J83" s="19">
        <f t="shared" si="2"/>
        <v>75327</v>
      </c>
      <c r="K83" s="20">
        <f t="shared" si="3"/>
        <v>0.17919408970056228</v>
      </c>
    </row>
    <row r="84" spans="1:11" ht="15">
      <c r="A84" s="15">
        <v>216</v>
      </c>
      <c r="B84" s="8" t="s">
        <v>88</v>
      </c>
      <c r="C84" s="18">
        <v>306424.43</v>
      </c>
      <c r="D84" s="9">
        <v>0</v>
      </c>
      <c r="E84" s="18">
        <v>306424.43</v>
      </c>
      <c r="F84" s="18">
        <v>30690.91</v>
      </c>
      <c r="G84" s="18">
        <v>30080</v>
      </c>
      <c r="H84" s="9">
        <v>10207.91</v>
      </c>
      <c r="I84" s="21">
        <v>10940.06</v>
      </c>
      <c r="J84" s="21">
        <f t="shared" si="2"/>
        <v>275733.52</v>
      </c>
      <c r="K84" s="22">
        <f t="shared" si="3"/>
        <v>0.10015816950365218</v>
      </c>
    </row>
    <row r="85" spans="1:11" ht="15">
      <c r="A85" s="16">
        <v>21601</v>
      </c>
      <c r="B85" s="17" t="s">
        <v>88</v>
      </c>
      <c r="C85" s="18">
        <v>306424.43</v>
      </c>
      <c r="D85" s="18">
        <v>0</v>
      </c>
      <c r="E85" s="18">
        <v>306424.43</v>
      </c>
      <c r="F85" s="18">
        <v>30690.91</v>
      </c>
      <c r="G85" s="18">
        <v>30080</v>
      </c>
      <c r="H85" s="18">
        <v>10207.91</v>
      </c>
      <c r="I85" s="19">
        <v>10940.06</v>
      </c>
      <c r="J85" s="19">
        <f t="shared" si="2"/>
        <v>275733.52</v>
      </c>
      <c r="K85" s="20">
        <f t="shared" si="3"/>
        <v>0.10015816950365218</v>
      </c>
    </row>
    <row r="86" spans="1:11" ht="15">
      <c r="A86" s="15">
        <v>217</v>
      </c>
      <c r="B86" s="8" t="s">
        <v>89</v>
      </c>
      <c r="C86" s="18">
        <v>28080</v>
      </c>
      <c r="D86" s="9">
        <v>0</v>
      </c>
      <c r="E86" s="18">
        <v>28080</v>
      </c>
      <c r="F86" s="18">
        <v>0</v>
      </c>
      <c r="G86" s="18">
        <v>0</v>
      </c>
      <c r="H86" s="9">
        <v>0</v>
      </c>
      <c r="I86" s="10">
        <v>0</v>
      </c>
      <c r="J86" s="10">
        <f t="shared" si="2"/>
        <v>28080</v>
      </c>
      <c r="K86" s="11">
        <f t="shared" si="3"/>
        <v>0</v>
      </c>
    </row>
    <row r="87" spans="1:11" ht="15">
      <c r="A87" s="16">
        <v>21701</v>
      </c>
      <c r="B87" s="17" t="s">
        <v>90</v>
      </c>
      <c r="C87" s="18">
        <v>28080</v>
      </c>
      <c r="D87" s="18">
        <v>0</v>
      </c>
      <c r="E87" s="18">
        <v>28080</v>
      </c>
      <c r="F87" s="18">
        <v>0</v>
      </c>
      <c r="G87" s="18">
        <v>0</v>
      </c>
      <c r="H87" s="18">
        <v>0</v>
      </c>
      <c r="I87" s="19">
        <v>0</v>
      </c>
      <c r="J87" s="19">
        <f t="shared" si="2"/>
        <v>28080</v>
      </c>
      <c r="K87" s="20">
        <f t="shared" si="3"/>
        <v>0</v>
      </c>
    </row>
    <row r="88" spans="1:11" ht="22.5">
      <c r="A88" s="15">
        <v>218</v>
      </c>
      <c r="B88" s="8" t="s">
        <v>91</v>
      </c>
      <c r="C88" s="18">
        <v>362241</v>
      </c>
      <c r="D88" s="9">
        <v>0</v>
      </c>
      <c r="E88" s="18">
        <v>362241</v>
      </c>
      <c r="F88" s="18">
        <v>4709</v>
      </c>
      <c r="G88" s="18">
        <v>4709</v>
      </c>
      <c r="H88" s="9">
        <v>0</v>
      </c>
      <c r="I88" s="21">
        <v>0</v>
      </c>
      <c r="J88" s="21">
        <f t="shared" si="2"/>
        <v>357532</v>
      </c>
      <c r="K88" s="22">
        <f t="shared" si="3"/>
        <v>0.012999632841119586</v>
      </c>
    </row>
    <row r="89" spans="1:11" ht="15">
      <c r="A89" s="16">
        <v>21801</v>
      </c>
      <c r="B89" s="17" t="s">
        <v>92</v>
      </c>
      <c r="C89" s="18">
        <v>362241</v>
      </c>
      <c r="D89" s="18">
        <v>0</v>
      </c>
      <c r="E89" s="18">
        <v>362241</v>
      </c>
      <c r="F89" s="18">
        <v>4709</v>
      </c>
      <c r="G89" s="18">
        <v>0</v>
      </c>
      <c r="H89" s="18">
        <v>0</v>
      </c>
      <c r="I89" s="19">
        <v>0</v>
      </c>
      <c r="J89" s="19">
        <f t="shared" si="2"/>
        <v>357532</v>
      </c>
      <c r="K89" s="20">
        <f t="shared" si="3"/>
        <v>0.012999632841119586</v>
      </c>
    </row>
    <row r="90" spans="1:11" ht="15">
      <c r="A90" s="16">
        <v>21802</v>
      </c>
      <c r="B90" s="17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4709</v>
      </c>
      <c r="H90" s="18"/>
      <c r="I90" s="19">
        <v>0</v>
      </c>
      <c r="J90" s="19">
        <f t="shared" si="2"/>
        <v>0</v>
      </c>
      <c r="K90" s="20"/>
    </row>
    <row r="91" spans="1:11" ht="15">
      <c r="A91" s="12">
        <v>2200</v>
      </c>
      <c r="B91" s="8" t="s">
        <v>94</v>
      </c>
      <c r="C91" s="18">
        <v>1474810.6</v>
      </c>
      <c r="D91" s="9">
        <v>-2000</v>
      </c>
      <c r="E91" s="18">
        <v>1472810.6</v>
      </c>
      <c r="F91" s="18">
        <v>407737.45999999996</v>
      </c>
      <c r="G91" s="18">
        <v>331750</v>
      </c>
      <c r="H91" s="9">
        <v>237771.46000000002</v>
      </c>
      <c r="I91" s="21">
        <v>183927.72999999998</v>
      </c>
      <c r="J91" s="21">
        <f t="shared" si="2"/>
        <v>1065073.1400000001</v>
      </c>
      <c r="K91" s="22">
        <f t="shared" si="3"/>
        <v>0.2768431052845491</v>
      </c>
    </row>
    <row r="92" spans="1:11" ht="15">
      <c r="A92" s="15">
        <v>221</v>
      </c>
      <c r="B92" s="8" t="s">
        <v>95</v>
      </c>
      <c r="C92" s="18">
        <v>1451718.6</v>
      </c>
      <c r="D92" s="9">
        <v>-2000</v>
      </c>
      <c r="E92" s="18">
        <v>1449718.6</v>
      </c>
      <c r="F92" s="18">
        <v>405937.9</v>
      </c>
      <c r="G92" s="18">
        <v>329950</v>
      </c>
      <c r="H92" s="9">
        <v>236768.90000000002</v>
      </c>
      <c r="I92" s="21">
        <v>182925.16999999998</v>
      </c>
      <c r="J92" s="21">
        <f t="shared" si="2"/>
        <v>1043780.7000000001</v>
      </c>
      <c r="K92" s="22">
        <f t="shared" si="3"/>
        <v>0.28001151395864</v>
      </c>
    </row>
    <row r="93" spans="1:11" ht="22.5">
      <c r="A93" s="16">
        <v>22101</v>
      </c>
      <c r="B93" s="17" t="s">
        <v>96</v>
      </c>
      <c r="C93" s="18">
        <v>959298.92</v>
      </c>
      <c r="D93" s="18">
        <v>0</v>
      </c>
      <c r="E93" s="18">
        <v>959298.92</v>
      </c>
      <c r="F93" s="18">
        <v>358592.9</v>
      </c>
      <c r="G93" s="18">
        <v>311368</v>
      </c>
      <c r="H93" s="18">
        <v>232496.90000000002</v>
      </c>
      <c r="I93" s="19">
        <v>180232.68</v>
      </c>
      <c r="J93" s="19">
        <f t="shared" si="2"/>
        <v>600706.02</v>
      </c>
      <c r="K93" s="20">
        <f t="shared" si="3"/>
        <v>0.37380725915963714</v>
      </c>
    </row>
    <row r="94" spans="1:11" ht="33.75">
      <c r="A94" s="16">
        <v>22105</v>
      </c>
      <c r="B94" s="17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9">
        <v>0</v>
      </c>
      <c r="J94" s="19">
        <f t="shared" si="2"/>
        <v>0</v>
      </c>
      <c r="K94" s="20"/>
    </row>
    <row r="95" spans="1:11" ht="15">
      <c r="A95" s="16">
        <v>22106</v>
      </c>
      <c r="B95" s="17" t="s">
        <v>98</v>
      </c>
      <c r="C95" s="18">
        <v>492419.68</v>
      </c>
      <c r="D95" s="18">
        <v>-2000</v>
      </c>
      <c r="E95" s="18">
        <v>490419.68</v>
      </c>
      <c r="F95" s="18">
        <v>47345</v>
      </c>
      <c r="G95" s="18">
        <v>18582</v>
      </c>
      <c r="H95" s="18">
        <v>4272</v>
      </c>
      <c r="I95" s="19">
        <v>2692.49</v>
      </c>
      <c r="J95" s="19">
        <f t="shared" si="2"/>
        <v>443074.68</v>
      </c>
      <c r="K95" s="20">
        <f t="shared" si="3"/>
        <v>0.09653976365711915</v>
      </c>
    </row>
    <row r="96" spans="1:11" ht="15">
      <c r="A96" s="15">
        <v>222</v>
      </c>
      <c r="B96" s="8" t="s">
        <v>99</v>
      </c>
      <c r="C96" s="18">
        <v>0</v>
      </c>
      <c r="D96" s="9">
        <v>0</v>
      </c>
      <c r="E96" s="18">
        <v>0</v>
      </c>
      <c r="F96" s="18">
        <v>0</v>
      </c>
      <c r="G96" s="18">
        <v>0</v>
      </c>
      <c r="H96" s="9">
        <v>0</v>
      </c>
      <c r="I96" s="10">
        <v>0</v>
      </c>
      <c r="J96" s="10">
        <f t="shared" si="2"/>
        <v>0</v>
      </c>
      <c r="K96" s="11"/>
    </row>
    <row r="97" spans="1:11" ht="15">
      <c r="A97" s="16">
        <v>22201</v>
      </c>
      <c r="B97" s="17" t="s">
        <v>100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9">
        <v>0</v>
      </c>
      <c r="J97" s="19">
        <f t="shared" si="2"/>
        <v>0</v>
      </c>
      <c r="K97" s="20"/>
    </row>
    <row r="98" spans="1:11" ht="15">
      <c r="A98" s="15">
        <v>223</v>
      </c>
      <c r="B98" s="8" t="s">
        <v>101</v>
      </c>
      <c r="C98" s="18">
        <v>23092</v>
      </c>
      <c r="D98" s="9">
        <v>0</v>
      </c>
      <c r="E98" s="18">
        <v>23092</v>
      </c>
      <c r="F98" s="18">
        <v>1799.56</v>
      </c>
      <c r="G98" s="18">
        <v>1800</v>
      </c>
      <c r="H98" s="9">
        <v>1002.56</v>
      </c>
      <c r="I98" s="10">
        <v>1002.56</v>
      </c>
      <c r="J98" s="10">
        <f t="shared" si="2"/>
        <v>21292.44</v>
      </c>
      <c r="K98" s="11">
        <f t="shared" si="3"/>
        <v>0.07793001905421791</v>
      </c>
    </row>
    <row r="99" spans="1:11" ht="15">
      <c r="A99" s="16">
        <v>22301</v>
      </c>
      <c r="B99" s="17" t="s">
        <v>101</v>
      </c>
      <c r="C99" s="18">
        <v>23092</v>
      </c>
      <c r="D99" s="18">
        <v>0</v>
      </c>
      <c r="E99" s="18">
        <v>23092</v>
      </c>
      <c r="F99" s="18">
        <v>1799.56</v>
      </c>
      <c r="G99" s="18">
        <v>1800</v>
      </c>
      <c r="H99" s="18">
        <v>1002.56</v>
      </c>
      <c r="I99" s="19">
        <v>1002.56</v>
      </c>
      <c r="J99" s="19">
        <f t="shared" si="2"/>
        <v>21292.44</v>
      </c>
      <c r="K99" s="20">
        <f t="shared" si="3"/>
        <v>0.07793001905421791</v>
      </c>
    </row>
    <row r="100" spans="1:11" ht="22.5">
      <c r="A100" s="12">
        <v>2300</v>
      </c>
      <c r="B100" s="8" t="s">
        <v>102</v>
      </c>
      <c r="C100" s="18">
        <v>10922887.36</v>
      </c>
      <c r="D100" s="9">
        <v>6636935</v>
      </c>
      <c r="E100" s="18">
        <v>17559822.36</v>
      </c>
      <c r="F100" s="18">
        <v>4703013</v>
      </c>
      <c r="G100" s="18">
        <v>4170835.6500000004</v>
      </c>
      <c r="H100" s="9">
        <v>1064099</v>
      </c>
      <c r="I100" s="10">
        <v>3774687.85</v>
      </c>
      <c r="J100" s="10">
        <f t="shared" si="2"/>
        <v>12856809.36</v>
      </c>
      <c r="K100" s="11">
        <f t="shared" si="3"/>
        <v>0.26782805108058055</v>
      </c>
    </row>
    <row r="101" spans="1:11" ht="22.5">
      <c r="A101" s="15">
        <v>231</v>
      </c>
      <c r="B101" s="8" t="s">
        <v>103</v>
      </c>
      <c r="C101" s="18">
        <v>0</v>
      </c>
      <c r="D101" s="9">
        <v>0</v>
      </c>
      <c r="E101" s="18">
        <v>0</v>
      </c>
      <c r="F101" s="18">
        <v>0</v>
      </c>
      <c r="G101" s="18">
        <v>0</v>
      </c>
      <c r="H101" s="9">
        <v>0</v>
      </c>
      <c r="I101" s="10">
        <v>0</v>
      </c>
      <c r="J101" s="10">
        <f t="shared" si="2"/>
        <v>0</v>
      </c>
      <c r="K101" s="11"/>
    </row>
    <row r="102" spans="1:11" ht="22.5">
      <c r="A102" s="16">
        <v>23101</v>
      </c>
      <c r="B102" s="17" t="s">
        <v>103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9">
        <v>0</v>
      </c>
      <c r="J102" s="19">
        <f t="shared" si="2"/>
        <v>0</v>
      </c>
      <c r="K102" s="20"/>
    </row>
    <row r="103" spans="1:11" ht="15">
      <c r="A103" s="15">
        <v>239</v>
      </c>
      <c r="B103" s="8" t="s">
        <v>104</v>
      </c>
      <c r="C103" s="18">
        <v>10922887.36</v>
      </c>
      <c r="D103" s="9">
        <v>6366935</v>
      </c>
      <c r="E103" s="18">
        <v>17289822.36</v>
      </c>
      <c r="F103" s="18">
        <v>4703013</v>
      </c>
      <c r="G103" s="18">
        <v>4170835.6500000004</v>
      </c>
      <c r="H103" s="9">
        <v>1064099</v>
      </c>
      <c r="I103" s="10">
        <v>3774687.85</v>
      </c>
      <c r="J103" s="10">
        <f t="shared" si="2"/>
        <v>12586809.36</v>
      </c>
      <c r="K103" s="11">
        <f t="shared" si="3"/>
        <v>0.27201048698339547</v>
      </c>
    </row>
    <row r="104" spans="1:11" ht="15">
      <c r="A104" s="16">
        <v>23901</v>
      </c>
      <c r="B104" s="17" t="s">
        <v>104</v>
      </c>
      <c r="C104" s="18">
        <v>10922887.36</v>
      </c>
      <c r="D104" s="18">
        <v>6366935</v>
      </c>
      <c r="E104" s="18">
        <v>17289822.36</v>
      </c>
      <c r="F104" s="18">
        <v>4703013</v>
      </c>
      <c r="G104" s="18">
        <v>4170835.6500000004</v>
      </c>
      <c r="H104" s="18">
        <v>1064099</v>
      </c>
      <c r="I104" s="19">
        <v>3774687.85</v>
      </c>
      <c r="J104" s="19">
        <f t="shared" si="2"/>
        <v>12586809.36</v>
      </c>
      <c r="K104" s="20">
        <f t="shared" si="3"/>
        <v>0.27201048698339547</v>
      </c>
    </row>
    <row r="105" spans="1:11" ht="22.5">
      <c r="A105" s="12">
        <v>2400</v>
      </c>
      <c r="B105" s="8" t="s">
        <v>105</v>
      </c>
      <c r="C105" s="18">
        <v>1298152.34</v>
      </c>
      <c r="D105" s="9">
        <v>133000</v>
      </c>
      <c r="E105" s="18">
        <v>1431152.34</v>
      </c>
      <c r="F105" s="18">
        <v>330856.27</v>
      </c>
      <c r="G105" s="18">
        <v>252797</v>
      </c>
      <c r="H105" s="9">
        <v>129158.31</v>
      </c>
      <c r="I105" s="21">
        <v>134738.69</v>
      </c>
      <c r="J105" s="21">
        <f t="shared" si="2"/>
        <v>1100296.07</v>
      </c>
      <c r="K105" s="22">
        <f t="shared" si="3"/>
        <v>0.23118172730654235</v>
      </c>
    </row>
    <row r="106" spans="1:11" ht="15">
      <c r="A106" s="15">
        <v>241</v>
      </c>
      <c r="B106" s="8" t="s">
        <v>106</v>
      </c>
      <c r="C106" s="18">
        <v>0</v>
      </c>
      <c r="D106" s="9">
        <v>0</v>
      </c>
      <c r="E106" s="18">
        <v>0</v>
      </c>
      <c r="F106" s="18">
        <v>0</v>
      </c>
      <c r="G106" s="18">
        <v>0</v>
      </c>
      <c r="H106" s="9">
        <v>0</v>
      </c>
      <c r="I106" s="10">
        <v>0</v>
      </c>
      <c r="J106" s="10">
        <f t="shared" si="2"/>
        <v>0</v>
      </c>
      <c r="K106" s="11"/>
    </row>
    <row r="107" spans="1:11" ht="15">
      <c r="A107" s="16">
        <v>24101</v>
      </c>
      <c r="B107" s="17" t="s">
        <v>106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9">
        <v>0</v>
      </c>
      <c r="J107" s="19">
        <f t="shared" si="2"/>
        <v>0</v>
      </c>
      <c r="K107" s="20"/>
    </row>
    <row r="108" spans="1:11" ht="15">
      <c r="A108" s="15">
        <v>242</v>
      </c>
      <c r="B108" s="8" t="s">
        <v>107</v>
      </c>
      <c r="C108" s="18">
        <v>48236</v>
      </c>
      <c r="D108" s="9">
        <v>2000</v>
      </c>
      <c r="E108" s="18">
        <v>50236</v>
      </c>
      <c r="F108" s="18">
        <v>41032</v>
      </c>
      <c r="G108" s="18">
        <v>27129</v>
      </c>
      <c r="H108" s="9">
        <v>17611</v>
      </c>
      <c r="I108" s="10">
        <v>23675.4</v>
      </c>
      <c r="J108" s="10">
        <f t="shared" si="2"/>
        <v>9204</v>
      </c>
      <c r="K108" s="11">
        <f t="shared" si="3"/>
        <v>0.8167847758579505</v>
      </c>
    </row>
    <row r="109" spans="1:11" ht="15">
      <c r="A109" s="16">
        <v>24201</v>
      </c>
      <c r="B109" s="17" t="s">
        <v>107</v>
      </c>
      <c r="C109" s="18">
        <v>48236</v>
      </c>
      <c r="D109" s="18">
        <v>2000</v>
      </c>
      <c r="E109" s="18">
        <v>50236</v>
      </c>
      <c r="F109" s="18">
        <v>41032</v>
      </c>
      <c r="G109" s="18">
        <v>27129</v>
      </c>
      <c r="H109" s="18">
        <v>17611</v>
      </c>
      <c r="I109" s="19">
        <v>23675.4</v>
      </c>
      <c r="J109" s="19">
        <f t="shared" si="2"/>
        <v>9204</v>
      </c>
      <c r="K109" s="20">
        <f t="shared" si="3"/>
        <v>0.8167847758579505</v>
      </c>
    </row>
    <row r="110" spans="1:11" ht="15">
      <c r="A110" s="15">
        <v>243</v>
      </c>
      <c r="B110" s="8" t="s">
        <v>108</v>
      </c>
      <c r="C110" s="18">
        <v>0</v>
      </c>
      <c r="D110" s="9">
        <v>0</v>
      </c>
      <c r="E110" s="18">
        <v>0</v>
      </c>
      <c r="F110" s="18">
        <v>0</v>
      </c>
      <c r="G110" s="18">
        <v>0</v>
      </c>
      <c r="H110" s="9">
        <v>0</v>
      </c>
      <c r="I110" s="10">
        <v>0</v>
      </c>
      <c r="J110" s="10">
        <f t="shared" si="2"/>
        <v>0</v>
      </c>
      <c r="K110" s="11"/>
    </row>
    <row r="111" spans="1:11" ht="15">
      <c r="A111" s="16">
        <v>24301</v>
      </c>
      <c r="B111" s="17" t="s">
        <v>108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9">
        <v>0</v>
      </c>
      <c r="J111" s="19">
        <f t="shared" si="2"/>
        <v>0</v>
      </c>
      <c r="K111" s="20"/>
    </row>
    <row r="112" spans="1:11" ht="15">
      <c r="A112" s="15">
        <v>244</v>
      </c>
      <c r="B112" s="8" t="s">
        <v>109</v>
      </c>
      <c r="C112" s="18">
        <v>62695</v>
      </c>
      <c r="D112" s="9">
        <v>0</v>
      </c>
      <c r="E112" s="18">
        <v>62695</v>
      </c>
      <c r="F112" s="18">
        <v>0</v>
      </c>
      <c r="G112" s="18">
        <v>0</v>
      </c>
      <c r="H112" s="9">
        <v>0</v>
      </c>
      <c r="I112" s="10">
        <v>0</v>
      </c>
      <c r="J112" s="10">
        <f t="shared" si="2"/>
        <v>62695</v>
      </c>
      <c r="K112" s="11">
        <f t="shared" si="3"/>
        <v>0</v>
      </c>
    </row>
    <row r="113" spans="1:11" ht="15">
      <c r="A113" s="16">
        <v>24401</v>
      </c>
      <c r="B113" s="17" t="s">
        <v>109</v>
      </c>
      <c r="C113" s="18">
        <v>62695</v>
      </c>
      <c r="D113" s="18">
        <v>0</v>
      </c>
      <c r="E113" s="18">
        <v>62695</v>
      </c>
      <c r="F113" s="18">
        <v>0</v>
      </c>
      <c r="G113" s="18">
        <v>0</v>
      </c>
      <c r="H113" s="18">
        <v>0</v>
      </c>
      <c r="I113" s="19"/>
      <c r="J113" s="19">
        <f t="shared" si="2"/>
        <v>62695</v>
      </c>
      <c r="K113" s="20">
        <f t="shared" si="3"/>
        <v>0</v>
      </c>
    </row>
    <row r="114" spans="1:11" ht="15">
      <c r="A114" s="15">
        <v>245</v>
      </c>
      <c r="B114" s="8" t="s">
        <v>110</v>
      </c>
      <c r="C114" s="18">
        <v>0</v>
      </c>
      <c r="D114" s="9">
        <v>0</v>
      </c>
      <c r="E114" s="18">
        <v>0</v>
      </c>
      <c r="F114" s="18">
        <v>0</v>
      </c>
      <c r="G114" s="18">
        <v>0</v>
      </c>
      <c r="H114" s="9">
        <v>0</v>
      </c>
      <c r="I114" s="10">
        <v>0</v>
      </c>
      <c r="J114" s="10">
        <f t="shared" si="2"/>
        <v>0</v>
      </c>
      <c r="K114" s="11"/>
    </row>
    <row r="115" spans="1:11" ht="15">
      <c r="A115" s="16">
        <v>24501</v>
      </c>
      <c r="B115" s="17" t="s">
        <v>110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9">
        <v>0</v>
      </c>
      <c r="J115" s="19">
        <f t="shared" si="2"/>
        <v>0</v>
      </c>
      <c r="K115" s="20"/>
    </row>
    <row r="116" spans="1:11" ht="15">
      <c r="A116" s="15">
        <v>246</v>
      </c>
      <c r="B116" s="8" t="s">
        <v>111</v>
      </c>
      <c r="C116" s="18">
        <v>448661.33999999997</v>
      </c>
      <c r="D116" s="9">
        <v>131000</v>
      </c>
      <c r="E116" s="18">
        <v>579661.34</v>
      </c>
      <c r="F116" s="18">
        <v>226800.31</v>
      </c>
      <c r="G116" s="18">
        <v>225451</v>
      </c>
      <c r="H116" s="9">
        <v>48523.31</v>
      </c>
      <c r="I116" s="10">
        <v>110846.29</v>
      </c>
      <c r="J116" s="10">
        <f t="shared" si="2"/>
        <v>352861.02999999997</v>
      </c>
      <c r="K116" s="11">
        <f t="shared" si="3"/>
        <v>0.3912634746350343</v>
      </c>
    </row>
    <row r="117" spans="1:11" ht="15">
      <c r="A117" s="16">
        <v>24601</v>
      </c>
      <c r="B117" s="17" t="s">
        <v>111</v>
      </c>
      <c r="C117" s="18">
        <v>448661.33999999997</v>
      </c>
      <c r="D117" s="18">
        <v>131000</v>
      </c>
      <c r="E117" s="18">
        <v>579661.34</v>
      </c>
      <c r="F117" s="18">
        <v>226800.31</v>
      </c>
      <c r="G117" s="18">
        <v>225451</v>
      </c>
      <c r="H117" s="18">
        <v>48523.31</v>
      </c>
      <c r="I117" s="19">
        <v>110846.29</v>
      </c>
      <c r="J117" s="19">
        <f t="shared" si="2"/>
        <v>352861.02999999997</v>
      </c>
      <c r="K117" s="20">
        <f t="shared" si="3"/>
        <v>0.3912634746350343</v>
      </c>
    </row>
    <row r="118" spans="1:11" ht="15">
      <c r="A118" s="15">
        <v>247</v>
      </c>
      <c r="B118" s="8" t="s">
        <v>112</v>
      </c>
      <c r="C118" s="18">
        <v>0</v>
      </c>
      <c r="D118" s="9">
        <v>0</v>
      </c>
      <c r="E118" s="18">
        <v>0</v>
      </c>
      <c r="F118" s="18">
        <v>0</v>
      </c>
      <c r="G118" s="18">
        <v>0</v>
      </c>
      <c r="H118" s="9">
        <v>0</v>
      </c>
      <c r="I118" s="10">
        <v>0</v>
      </c>
      <c r="J118" s="10">
        <f t="shared" si="2"/>
        <v>0</v>
      </c>
      <c r="K118" s="11"/>
    </row>
    <row r="119" spans="1:11" ht="15">
      <c r="A119" s="16">
        <v>24701</v>
      </c>
      <c r="B119" s="17" t="s">
        <v>112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9">
        <v>0</v>
      </c>
      <c r="J119" s="19">
        <f t="shared" si="2"/>
        <v>0</v>
      </c>
      <c r="K119" s="20"/>
    </row>
    <row r="120" spans="1:11" ht="15">
      <c r="A120" s="15">
        <v>248</v>
      </c>
      <c r="B120" s="8" t="s">
        <v>113</v>
      </c>
      <c r="C120" s="18">
        <v>106260</v>
      </c>
      <c r="D120" s="9">
        <v>0</v>
      </c>
      <c r="E120" s="18">
        <v>106260</v>
      </c>
      <c r="F120" s="18">
        <v>0</v>
      </c>
      <c r="G120" s="18">
        <v>0</v>
      </c>
      <c r="H120" s="9">
        <v>0</v>
      </c>
      <c r="I120" s="10">
        <v>0</v>
      </c>
      <c r="J120" s="10">
        <f t="shared" si="2"/>
        <v>106260</v>
      </c>
      <c r="K120" s="11">
        <f t="shared" si="3"/>
        <v>0</v>
      </c>
    </row>
    <row r="121" spans="1:11" ht="15">
      <c r="A121" s="16">
        <v>24801</v>
      </c>
      <c r="B121" s="17" t="s">
        <v>113</v>
      </c>
      <c r="C121" s="18">
        <v>106260</v>
      </c>
      <c r="D121" s="18">
        <v>0</v>
      </c>
      <c r="E121" s="18">
        <v>106260</v>
      </c>
      <c r="F121" s="18">
        <v>0</v>
      </c>
      <c r="G121" s="18">
        <v>0</v>
      </c>
      <c r="H121" s="18">
        <v>0</v>
      </c>
      <c r="I121" s="19">
        <v>0</v>
      </c>
      <c r="J121" s="19">
        <f t="shared" si="2"/>
        <v>106260</v>
      </c>
      <c r="K121" s="20">
        <f t="shared" si="3"/>
        <v>0</v>
      </c>
    </row>
    <row r="122" spans="1:11" ht="22.5">
      <c r="A122" s="15">
        <v>249</v>
      </c>
      <c r="B122" s="8" t="s">
        <v>114</v>
      </c>
      <c r="C122" s="18">
        <v>632300</v>
      </c>
      <c r="D122" s="9">
        <v>0</v>
      </c>
      <c r="E122" s="18">
        <v>632300</v>
      </c>
      <c r="F122" s="18">
        <v>63023.96</v>
      </c>
      <c r="G122" s="18">
        <v>217</v>
      </c>
      <c r="H122" s="9">
        <v>63024</v>
      </c>
      <c r="I122" s="10">
        <v>217</v>
      </c>
      <c r="J122" s="10">
        <f t="shared" si="2"/>
        <v>569276.04</v>
      </c>
      <c r="K122" s="11">
        <f t="shared" si="3"/>
        <v>0.09967414202119247</v>
      </c>
    </row>
    <row r="123" spans="1:11" ht="22.5">
      <c r="A123" s="16">
        <v>24901</v>
      </c>
      <c r="B123" s="17" t="s">
        <v>114</v>
      </c>
      <c r="C123" s="18">
        <v>632300</v>
      </c>
      <c r="D123" s="18">
        <v>0</v>
      </c>
      <c r="E123" s="18">
        <v>632300</v>
      </c>
      <c r="F123" s="18">
        <v>63023.96</v>
      </c>
      <c r="G123" s="18">
        <v>217</v>
      </c>
      <c r="H123" s="18"/>
      <c r="I123" s="19">
        <v>217</v>
      </c>
      <c r="J123" s="19">
        <f t="shared" si="2"/>
        <v>569276.04</v>
      </c>
      <c r="K123" s="20">
        <f t="shared" si="3"/>
        <v>0.09967414202119247</v>
      </c>
    </row>
    <row r="124" spans="1:11" ht="22.5">
      <c r="A124" s="12">
        <v>2500</v>
      </c>
      <c r="B124" s="8" t="s">
        <v>115</v>
      </c>
      <c r="C124" s="18">
        <v>1880663</v>
      </c>
      <c r="D124" s="9">
        <v>4771363</v>
      </c>
      <c r="E124" s="18">
        <v>6652026</v>
      </c>
      <c r="F124" s="18">
        <v>1613430.9</v>
      </c>
      <c r="G124" s="18">
        <v>1266307.4</v>
      </c>
      <c r="H124" s="9">
        <v>403202.9</v>
      </c>
      <c r="I124" s="10">
        <v>1259221.4</v>
      </c>
      <c r="J124" s="10">
        <f t="shared" si="2"/>
        <v>5038595.1</v>
      </c>
      <c r="K124" s="11">
        <f t="shared" si="3"/>
        <v>0.24254729311039974</v>
      </c>
    </row>
    <row r="125" spans="1:11" ht="15">
      <c r="A125" s="15">
        <v>251</v>
      </c>
      <c r="B125" s="8" t="s">
        <v>116</v>
      </c>
      <c r="C125" s="18">
        <v>39600</v>
      </c>
      <c r="D125" s="9">
        <v>0</v>
      </c>
      <c r="E125" s="18">
        <v>39600</v>
      </c>
      <c r="F125" s="18">
        <v>0</v>
      </c>
      <c r="G125" s="18">
        <v>0</v>
      </c>
      <c r="H125" s="9">
        <v>0</v>
      </c>
      <c r="I125" s="10">
        <v>0</v>
      </c>
      <c r="J125" s="10">
        <f t="shared" si="2"/>
        <v>39600</v>
      </c>
      <c r="K125" s="11">
        <f t="shared" si="3"/>
        <v>0</v>
      </c>
    </row>
    <row r="126" spans="1:11" ht="15">
      <c r="A126" s="16">
        <v>25101</v>
      </c>
      <c r="B126" s="17" t="s">
        <v>116</v>
      </c>
      <c r="C126" s="18">
        <v>39600</v>
      </c>
      <c r="D126" s="18">
        <v>0</v>
      </c>
      <c r="E126" s="18">
        <v>39600</v>
      </c>
      <c r="F126" s="18">
        <v>0</v>
      </c>
      <c r="G126" s="18">
        <v>0</v>
      </c>
      <c r="H126" s="18">
        <v>0</v>
      </c>
      <c r="I126" s="19">
        <v>0</v>
      </c>
      <c r="J126" s="19">
        <f t="shared" si="2"/>
        <v>39600</v>
      </c>
      <c r="K126" s="20">
        <f t="shared" si="3"/>
        <v>0</v>
      </c>
    </row>
    <row r="127" spans="1:11" ht="15">
      <c r="A127" s="15">
        <v>252</v>
      </c>
      <c r="B127" s="8" t="s">
        <v>117</v>
      </c>
      <c r="C127" s="18">
        <v>0</v>
      </c>
      <c r="D127" s="9">
        <v>0</v>
      </c>
      <c r="E127" s="18">
        <v>0</v>
      </c>
      <c r="F127" s="18">
        <v>0</v>
      </c>
      <c r="G127" s="18">
        <v>0</v>
      </c>
      <c r="H127" s="9">
        <v>0</v>
      </c>
      <c r="I127" s="10">
        <v>0</v>
      </c>
      <c r="J127" s="10">
        <f t="shared" si="2"/>
        <v>0</v>
      </c>
      <c r="K127" s="11"/>
    </row>
    <row r="128" spans="1:11" ht="15">
      <c r="A128" s="16">
        <v>25201</v>
      </c>
      <c r="B128" s="17" t="s">
        <v>117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9">
        <v>0</v>
      </c>
      <c r="J128" s="19">
        <f t="shared" si="2"/>
        <v>0</v>
      </c>
      <c r="K128" s="20"/>
    </row>
    <row r="129" spans="1:11" ht="15">
      <c r="A129" s="15">
        <v>253</v>
      </c>
      <c r="B129" s="8" t="s">
        <v>118</v>
      </c>
      <c r="C129" s="18">
        <v>28717</v>
      </c>
      <c r="D129" s="9">
        <v>0</v>
      </c>
      <c r="E129" s="18">
        <v>28717</v>
      </c>
      <c r="F129" s="18">
        <v>3399.9</v>
      </c>
      <c r="G129" s="18">
        <v>3399</v>
      </c>
      <c r="H129" s="9">
        <v>557.9000000000001</v>
      </c>
      <c r="I129" s="10">
        <v>558.4</v>
      </c>
      <c r="J129" s="10">
        <f t="shared" si="2"/>
        <v>25317.1</v>
      </c>
      <c r="K129" s="11">
        <f t="shared" si="3"/>
        <v>0.11839328620677647</v>
      </c>
    </row>
    <row r="130" spans="1:11" ht="15">
      <c r="A130" s="16">
        <v>25301</v>
      </c>
      <c r="B130" s="17" t="s">
        <v>118</v>
      </c>
      <c r="C130" s="18">
        <v>28717</v>
      </c>
      <c r="D130" s="18">
        <v>0</v>
      </c>
      <c r="E130" s="18">
        <v>28717</v>
      </c>
      <c r="F130" s="18">
        <v>3399.9</v>
      </c>
      <c r="G130" s="18">
        <v>3399</v>
      </c>
      <c r="H130" s="18">
        <v>557.9000000000001</v>
      </c>
      <c r="I130" s="19">
        <v>558.4</v>
      </c>
      <c r="J130" s="19">
        <f t="shared" si="2"/>
        <v>25317.1</v>
      </c>
      <c r="K130" s="20">
        <f t="shared" si="3"/>
        <v>0.11839328620677647</v>
      </c>
    </row>
    <row r="131" spans="1:11" ht="15">
      <c r="A131" s="15">
        <v>254</v>
      </c>
      <c r="B131" s="8" t="s">
        <v>119</v>
      </c>
      <c r="C131" s="18">
        <v>0</v>
      </c>
      <c r="D131" s="9">
        <v>0</v>
      </c>
      <c r="E131" s="18">
        <v>0</v>
      </c>
      <c r="F131" s="18">
        <v>0</v>
      </c>
      <c r="G131" s="18">
        <v>0</v>
      </c>
      <c r="H131" s="9">
        <v>0</v>
      </c>
      <c r="I131" s="10">
        <v>0</v>
      </c>
      <c r="J131" s="10">
        <f t="shared" si="2"/>
        <v>0</v>
      </c>
      <c r="K131" s="11"/>
    </row>
    <row r="132" spans="1:11" ht="15">
      <c r="A132" s="16">
        <v>25401</v>
      </c>
      <c r="B132" s="17" t="s">
        <v>119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9">
        <v>0</v>
      </c>
      <c r="J132" s="19">
        <f t="shared" si="2"/>
        <v>0</v>
      </c>
      <c r="K132" s="20"/>
    </row>
    <row r="133" spans="1:11" ht="22.5">
      <c r="A133" s="15">
        <v>255</v>
      </c>
      <c r="B133" s="8" t="s">
        <v>120</v>
      </c>
      <c r="C133" s="18">
        <v>5500</v>
      </c>
      <c r="D133" s="9">
        <v>0</v>
      </c>
      <c r="E133" s="18">
        <v>5500</v>
      </c>
      <c r="F133" s="18">
        <v>0</v>
      </c>
      <c r="G133" s="18">
        <v>0</v>
      </c>
      <c r="H133" s="9">
        <v>0</v>
      </c>
      <c r="I133" s="10">
        <v>0</v>
      </c>
      <c r="J133" s="10">
        <f t="shared" si="2"/>
        <v>5500</v>
      </c>
      <c r="K133" s="11">
        <f t="shared" si="3"/>
        <v>0</v>
      </c>
    </row>
    <row r="134" spans="1:11" ht="15">
      <c r="A134" s="16">
        <v>25501</v>
      </c>
      <c r="B134" s="17" t="s">
        <v>120</v>
      </c>
      <c r="C134" s="18">
        <v>5500</v>
      </c>
      <c r="D134" s="18">
        <v>0</v>
      </c>
      <c r="E134" s="18">
        <v>5500</v>
      </c>
      <c r="F134" s="18">
        <v>0</v>
      </c>
      <c r="G134" s="18">
        <v>0</v>
      </c>
      <c r="H134" s="18">
        <v>0</v>
      </c>
      <c r="I134" s="19">
        <v>0</v>
      </c>
      <c r="J134" s="19">
        <f t="shared" si="2"/>
        <v>5500</v>
      </c>
      <c r="K134" s="20">
        <f t="shared" si="3"/>
        <v>0</v>
      </c>
    </row>
    <row r="135" spans="1:11" ht="15">
      <c r="A135" s="15">
        <v>256</v>
      </c>
      <c r="B135" s="8" t="s">
        <v>121</v>
      </c>
      <c r="C135" s="18">
        <v>0</v>
      </c>
      <c r="D135" s="9">
        <v>0</v>
      </c>
      <c r="E135" s="18">
        <v>0</v>
      </c>
      <c r="F135" s="18">
        <v>0</v>
      </c>
      <c r="G135" s="18">
        <v>0</v>
      </c>
      <c r="H135" s="9">
        <v>0</v>
      </c>
      <c r="I135" s="10">
        <v>0</v>
      </c>
      <c r="J135" s="10">
        <f t="shared" si="2"/>
        <v>0</v>
      </c>
      <c r="K135" s="11"/>
    </row>
    <row r="136" spans="1:11" ht="15">
      <c r="A136" s="16">
        <v>25601</v>
      </c>
      <c r="B136" s="17" t="s">
        <v>121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9">
        <v>0</v>
      </c>
      <c r="J136" s="19">
        <f t="shared" si="2"/>
        <v>0</v>
      </c>
      <c r="K136" s="20"/>
    </row>
    <row r="137" spans="1:11" ht="15">
      <c r="A137" s="15">
        <v>259</v>
      </c>
      <c r="B137" s="8" t="s">
        <v>122</v>
      </c>
      <c r="C137" s="18">
        <v>1806846</v>
      </c>
      <c r="D137" s="9">
        <v>4771363</v>
      </c>
      <c r="E137" s="18">
        <v>6578209</v>
      </c>
      <c r="F137" s="18">
        <v>1610031</v>
      </c>
      <c r="G137" s="18">
        <v>1262867</v>
      </c>
      <c r="H137" s="9">
        <v>402645</v>
      </c>
      <c r="I137" s="10">
        <v>1258663</v>
      </c>
      <c r="J137" s="10">
        <f t="shared" si="2"/>
        <v>4968178</v>
      </c>
      <c r="K137" s="11">
        <f t="shared" si="3"/>
        <v>0.244752181026781</v>
      </c>
    </row>
    <row r="138" spans="1:11" ht="15">
      <c r="A138" s="16">
        <v>25901</v>
      </c>
      <c r="B138" s="17" t="s">
        <v>122</v>
      </c>
      <c r="C138" s="18">
        <v>1806846</v>
      </c>
      <c r="D138" s="18">
        <v>4771363</v>
      </c>
      <c r="E138" s="18">
        <v>6578209</v>
      </c>
      <c r="F138" s="18">
        <v>1610031</v>
      </c>
      <c r="G138" s="18">
        <v>1262867</v>
      </c>
      <c r="H138" s="18">
        <v>402645</v>
      </c>
      <c r="I138" s="19">
        <v>1258663</v>
      </c>
      <c r="J138" s="19">
        <f t="shared" si="2"/>
        <v>4968178</v>
      </c>
      <c r="K138" s="20">
        <f t="shared" si="3"/>
        <v>0.244752181026781</v>
      </c>
    </row>
    <row r="139" spans="1:11" ht="15">
      <c r="A139" s="12">
        <v>2600</v>
      </c>
      <c r="B139" s="8" t="s">
        <v>123</v>
      </c>
      <c r="C139" s="18">
        <v>8945067.36</v>
      </c>
      <c r="D139" s="9">
        <v>-65000</v>
      </c>
      <c r="E139" s="18">
        <v>8880067.36</v>
      </c>
      <c r="F139" s="18">
        <v>3349258.74</v>
      </c>
      <c r="G139" s="18">
        <v>2995604</v>
      </c>
      <c r="H139" s="9">
        <v>1734778.7400000002</v>
      </c>
      <c r="I139" s="21">
        <v>1751805.7799999998</v>
      </c>
      <c r="J139" s="21">
        <f t="shared" si="2"/>
        <v>5530808.619999999</v>
      </c>
      <c r="K139" s="22">
        <f t="shared" si="3"/>
        <v>0.3771659160026913</v>
      </c>
    </row>
    <row r="140" spans="1:11" ht="15">
      <c r="A140" s="15">
        <v>261</v>
      </c>
      <c r="B140" s="8" t="s">
        <v>123</v>
      </c>
      <c r="C140" s="18">
        <v>8945067.36</v>
      </c>
      <c r="D140" s="9">
        <f>+D141</f>
        <v>-2465000</v>
      </c>
      <c r="E140" s="18">
        <f>+E141+E142</f>
        <v>6480067.36</v>
      </c>
      <c r="F140" s="18">
        <v>3349258.74</v>
      </c>
      <c r="G140" s="18">
        <v>2995604</v>
      </c>
      <c r="H140" s="9">
        <v>1734778.7400000002</v>
      </c>
      <c r="I140" s="21">
        <v>1751805.7799999998</v>
      </c>
      <c r="J140" s="21">
        <f aca="true" t="shared" si="4" ref="J140:J203">+E140-F140</f>
        <v>3130808.62</v>
      </c>
      <c r="K140" s="22">
        <f aca="true" t="shared" si="5" ref="K140:K203">+F140/E140</f>
        <v>0.516855543921383</v>
      </c>
    </row>
    <row r="141" spans="1:11" ht="15">
      <c r="A141" s="16">
        <v>26101</v>
      </c>
      <c r="B141" s="17" t="s">
        <v>124</v>
      </c>
      <c r="C141" s="18">
        <v>8002648.03</v>
      </c>
      <c r="D141" s="18">
        <f>-1465000-1000000</f>
        <v>-2465000</v>
      </c>
      <c r="E141" s="18">
        <f>+C141+D141</f>
        <v>5537648.03</v>
      </c>
      <c r="F141" s="18">
        <v>3221762.64</v>
      </c>
      <c r="G141" s="18">
        <v>2877831</v>
      </c>
      <c r="H141" s="18">
        <v>1705768.6400000001</v>
      </c>
      <c r="I141" s="19">
        <v>1658727.4</v>
      </c>
      <c r="J141" s="19">
        <f t="shared" si="4"/>
        <v>2315885.39</v>
      </c>
      <c r="K141" s="20">
        <f t="shared" si="5"/>
        <v>0.581792599050395</v>
      </c>
    </row>
    <row r="142" spans="1:11" ht="15">
      <c r="A142" s="16">
        <v>26102</v>
      </c>
      <c r="B142" s="17" t="s">
        <v>125</v>
      </c>
      <c r="C142" s="18">
        <v>942419.33</v>
      </c>
      <c r="D142" s="18">
        <v>0</v>
      </c>
      <c r="E142" s="18">
        <v>942419.33</v>
      </c>
      <c r="F142" s="18">
        <v>127496.1</v>
      </c>
      <c r="G142" s="18">
        <v>117773</v>
      </c>
      <c r="H142" s="18">
        <v>29010.100000000006</v>
      </c>
      <c r="I142" s="19">
        <v>93078.38</v>
      </c>
      <c r="J142" s="19">
        <f t="shared" si="4"/>
        <v>814923.23</v>
      </c>
      <c r="K142" s="20">
        <f t="shared" si="5"/>
        <v>0.13528595598734167</v>
      </c>
    </row>
    <row r="143" spans="1:11" ht="22.5">
      <c r="A143" s="12">
        <v>2700</v>
      </c>
      <c r="B143" s="8" t="s">
        <v>126</v>
      </c>
      <c r="C143" s="18">
        <v>2029133.04</v>
      </c>
      <c r="D143" s="9">
        <v>0</v>
      </c>
      <c r="E143" s="18">
        <v>2029133.04</v>
      </c>
      <c r="F143" s="18">
        <v>414782.4</v>
      </c>
      <c r="G143" s="18">
        <v>681224.8</v>
      </c>
      <c r="H143" s="9">
        <v>290236.4</v>
      </c>
      <c r="I143" s="21">
        <v>359603.8</v>
      </c>
      <c r="J143" s="21">
        <f t="shared" si="4"/>
        <v>1614350.6400000001</v>
      </c>
      <c r="K143" s="22">
        <f t="shared" si="5"/>
        <v>0.2044136051325644</v>
      </c>
    </row>
    <row r="144" spans="1:11" ht="15">
      <c r="A144" s="15">
        <v>271</v>
      </c>
      <c r="B144" s="8" t="s">
        <v>127</v>
      </c>
      <c r="C144" s="18">
        <v>1698767.23</v>
      </c>
      <c r="D144" s="9">
        <v>0</v>
      </c>
      <c r="E144" s="18">
        <v>1698767.23</v>
      </c>
      <c r="F144" s="18">
        <v>279933</v>
      </c>
      <c r="G144" s="18">
        <v>571003</v>
      </c>
      <c r="H144" s="9">
        <v>279933</v>
      </c>
      <c r="I144" s="21">
        <v>304720</v>
      </c>
      <c r="J144" s="21">
        <f t="shared" si="4"/>
        <v>1418834.23</v>
      </c>
      <c r="K144" s="22">
        <f t="shared" si="5"/>
        <v>0.1647859665858989</v>
      </c>
    </row>
    <row r="145" spans="1:11" ht="15">
      <c r="A145" s="16">
        <v>27101</v>
      </c>
      <c r="B145" s="17" t="s">
        <v>127</v>
      </c>
      <c r="C145" s="18">
        <v>1698767.23</v>
      </c>
      <c r="D145" s="18">
        <v>0</v>
      </c>
      <c r="E145" s="18">
        <v>1698767.23</v>
      </c>
      <c r="F145" s="18">
        <v>279933</v>
      </c>
      <c r="G145" s="18">
        <v>571003</v>
      </c>
      <c r="H145" s="18">
        <v>279933</v>
      </c>
      <c r="I145" s="19">
        <v>304720</v>
      </c>
      <c r="J145" s="19">
        <f t="shared" si="4"/>
        <v>1418834.23</v>
      </c>
      <c r="K145" s="20">
        <f t="shared" si="5"/>
        <v>0.1647859665858989</v>
      </c>
    </row>
    <row r="146" spans="1:11" ht="15">
      <c r="A146" s="15">
        <v>272</v>
      </c>
      <c r="B146" s="8" t="s">
        <v>128</v>
      </c>
      <c r="C146" s="18">
        <v>248364.81</v>
      </c>
      <c r="D146" s="9">
        <v>0</v>
      </c>
      <c r="E146" s="18">
        <v>248364.81</v>
      </c>
      <c r="F146" s="18">
        <v>94555</v>
      </c>
      <c r="G146" s="18">
        <v>69927.8</v>
      </c>
      <c r="H146" s="9">
        <v>10303</v>
      </c>
      <c r="I146" s="21">
        <v>54883.8</v>
      </c>
      <c r="J146" s="21">
        <f t="shared" si="4"/>
        <v>153809.81</v>
      </c>
      <c r="K146" s="22">
        <f t="shared" si="5"/>
        <v>0.38071013361353406</v>
      </c>
    </row>
    <row r="147" spans="1:11" ht="15">
      <c r="A147" s="16">
        <v>27201</v>
      </c>
      <c r="B147" s="17" t="s">
        <v>128</v>
      </c>
      <c r="C147" s="18">
        <v>248364.81</v>
      </c>
      <c r="D147" s="18">
        <v>0</v>
      </c>
      <c r="E147" s="18">
        <v>248364.81</v>
      </c>
      <c r="F147" s="18">
        <v>94555</v>
      </c>
      <c r="G147" s="18">
        <v>69927.8</v>
      </c>
      <c r="H147" s="18">
        <v>10303</v>
      </c>
      <c r="I147" s="19">
        <v>54883.8</v>
      </c>
      <c r="J147" s="19">
        <f t="shared" si="4"/>
        <v>153809.81</v>
      </c>
      <c r="K147" s="20">
        <f t="shared" si="5"/>
        <v>0.38071013361353406</v>
      </c>
    </row>
    <row r="148" spans="1:11" ht="15">
      <c r="A148" s="15">
        <v>273</v>
      </c>
      <c r="B148" s="8" t="s">
        <v>129</v>
      </c>
      <c r="C148" s="18">
        <v>82001</v>
      </c>
      <c r="D148" s="9">
        <v>0</v>
      </c>
      <c r="E148" s="18">
        <v>82001</v>
      </c>
      <c r="F148" s="18">
        <v>40294.4</v>
      </c>
      <c r="G148" s="18">
        <v>40294</v>
      </c>
      <c r="H148" s="9">
        <v>0.4000000000014552</v>
      </c>
      <c r="I148" s="21">
        <v>0</v>
      </c>
      <c r="J148" s="21">
        <f t="shared" si="4"/>
        <v>41706.6</v>
      </c>
      <c r="K148" s="22">
        <f t="shared" si="5"/>
        <v>0.491389129400861</v>
      </c>
    </row>
    <row r="149" spans="1:11" ht="15">
      <c r="A149" s="16">
        <v>27301</v>
      </c>
      <c r="B149" s="17" t="s">
        <v>129</v>
      </c>
      <c r="C149" s="18">
        <v>82001</v>
      </c>
      <c r="D149" s="18">
        <v>0</v>
      </c>
      <c r="E149" s="18">
        <v>82001</v>
      </c>
      <c r="F149" s="18">
        <v>40294.4</v>
      </c>
      <c r="G149" s="18">
        <v>40294</v>
      </c>
      <c r="H149" s="18">
        <v>0.4000000000014552</v>
      </c>
      <c r="I149" s="19">
        <v>0</v>
      </c>
      <c r="J149" s="19">
        <f t="shared" si="4"/>
        <v>41706.6</v>
      </c>
      <c r="K149" s="20">
        <f t="shared" si="5"/>
        <v>0.491389129400861</v>
      </c>
    </row>
    <row r="150" spans="1:11" ht="15">
      <c r="A150" s="12">
        <v>2900</v>
      </c>
      <c r="B150" s="8" t="s">
        <v>130</v>
      </c>
      <c r="C150" s="18">
        <v>3688383.81</v>
      </c>
      <c r="D150" s="9">
        <v>137929</v>
      </c>
      <c r="E150" s="18">
        <v>3826312.81</v>
      </c>
      <c r="F150" s="18">
        <v>819334.35</v>
      </c>
      <c r="G150" s="18">
        <v>629079.06</v>
      </c>
      <c r="H150" s="9">
        <v>265829.35</v>
      </c>
      <c r="I150" s="21">
        <v>517442.72</v>
      </c>
      <c r="J150" s="21">
        <f t="shared" si="4"/>
        <v>3006978.46</v>
      </c>
      <c r="K150" s="22">
        <f t="shared" si="5"/>
        <v>0.2141315649516904</v>
      </c>
    </row>
    <row r="151" spans="1:11" ht="15">
      <c r="A151" s="15">
        <v>291</v>
      </c>
      <c r="B151" s="8" t="s">
        <v>131</v>
      </c>
      <c r="C151" s="18">
        <v>818220.23</v>
      </c>
      <c r="D151" s="9">
        <v>-10000</v>
      </c>
      <c r="E151" s="18">
        <v>808220.23</v>
      </c>
      <c r="F151" s="18">
        <v>254099</v>
      </c>
      <c r="G151" s="18">
        <v>223669.06</v>
      </c>
      <c r="H151" s="9">
        <v>14922</v>
      </c>
      <c r="I151" s="21">
        <v>223051.06</v>
      </c>
      <c r="J151" s="21">
        <f t="shared" si="4"/>
        <v>554121.23</v>
      </c>
      <c r="K151" s="22">
        <f t="shared" si="5"/>
        <v>0.31439326877526935</v>
      </c>
    </row>
    <row r="152" spans="1:11" ht="15">
      <c r="A152" s="16">
        <v>29101</v>
      </c>
      <c r="B152" s="17" t="s">
        <v>131</v>
      </c>
      <c r="C152" s="18">
        <v>818220.23</v>
      </c>
      <c r="D152" s="18">
        <v>-10000</v>
      </c>
      <c r="E152" s="18">
        <v>808220.23</v>
      </c>
      <c r="F152" s="18">
        <v>254099</v>
      </c>
      <c r="G152" s="18">
        <v>223669.06</v>
      </c>
      <c r="H152" s="18">
        <v>14922</v>
      </c>
      <c r="I152" s="19">
        <v>223051.06</v>
      </c>
      <c r="J152" s="19">
        <f t="shared" si="4"/>
        <v>554121.23</v>
      </c>
      <c r="K152" s="20">
        <f t="shared" si="5"/>
        <v>0.31439326877526935</v>
      </c>
    </row>
    <row r="153" spans="1:11" ht="15">
      <c r="A153" s="15">
        <v>292</v>
      </c>
      <c r="B153" s="8" t="s">
        <v>132</v>
      </c>
      <c r="C153" s="18">
        <v>70465</v>
      </c>
      <c r="D153" s="9">
        <v>0</v>
      </c>
      <c r="E153" s="18">
        <v>70465</v>
      </c>
      <c r="F153" s="18">
        <v>9523.09</v>
      </c>
      <c r="G153" s="18">
        <v>9523</v>
      </c>
      <c r="H153" s="9">
        <v>3638.09</v>
      </c>
      <c r="I153" s="21">
        <v>3638.09</v>
      </c>
      <c r="J153" s="21">
        <f t="shared" si="4"/>
        <v>60941.91</v>
      </c>
      <c r="K153" s="22">
        <f t="shared" si="5"/>
        <v>0.1351463847300078</v>
      </c>
    </row>
    <row r="154" spans="1:11" ht="15">
      <c r="A154" s="16">
        <v>29201</v>
      </c>
      <c r="B154" s="17" t="s">
        <v>132</v>
      </c>
      <c r="C154" s="18">
        <v>70465</v>
      </c>
      <c r="D154" s="18">
        <v>0</v>
      </c>
      <c r="E154" s="18">
        <v>70465</v>
      </c>
      <c r="F154" s="18">
        <v>9523.09</v>
      </c>
      <c r="G154" s="18">
        <v>9523</v>
      </c>
      <c r="H154" s="18">
        <v>3638.09</v>
      </c>
      <c r="I154" s="19">
        <v>3638.09</v>
      </c>
      <c r="J154" s="19">
        <f t="shared" si="4"/>
        <v>60941.91</v>
      </c>
      <c r="K154" s="20">
        <f t="shared" si="5"/>
        <v>0.1351463847300078</v>
      </c>
    </row>
    <row r="155" spans="1:11" ht="33.75">
      <c r="A155" s="15">
        <v>293</v>
      </c>
      <c r="B155" s="8" t="s">
        <v>133</v>
      </c>
      <c r="C155" s="18">
        <v>27000</v>
      </c>
      <c r="D155" s="9">
        <v>0</v>
      </c>
      <c r="E155" s="18">
        <v>27000</v>
      </c>
      <c r="F155" s="18">
        <v>0</v>
      </c>
      <c r="G155" s="18">
        <v>0</v>
      </c>
      <c r="H155" s="9">
        <v>0</v>
      </c>
      <c r="I155" s="10">
        <v>0</v>
      </c>
      <c r="J155" s="10">
        <f t="shared" si="4"/>
        <v>27000</v>
      </c>
      <c r="K155" s="11">
        <f t="shared" si="5"/>
        <v>0</v>
      </c>
    </row>
    <row r="156" spans="1:11" ht="22.5">
      <c r="A156" s="16">
        <v>29301</v>
      </c>
      <c r="B156" s="17" t="s">
        <v>133</v>
      </c>
      <c r="C156" s="18">
        <v>27000</v>
      </c>
      <c r="D156" s="18">
        <v>0</v>
      </c>
      <c r="E156" s="18">
        <v>27000</v>
      </c>
      <c r="F156" s="18">
        <v>0</v>
      </c>
      <c r="G156" s="18">
        <v>0</v>
      </c>
      <c r="H156" s="18">
        <v>0</v>
      </c>
      <c r="I156" s="19">
        <v>0</v>
      </c>
      <c r="J156" s="19">
        <f t="shared" si="4"/>
        <v>27000</v>
      </c>
      <c r="K156" s="20">
        <f t="shared" si="5"/>
        <v>0</v>
      </c>
    </row>
    <row r="157" spans="1:11" ht="22.5">
      <c r="A157" s="15">
        <v>294</v>
      </c>
      <c r="B157" s="8" t="s">
        <v>134</v>
      </c>
      <c r="C157" s="18">
        <v>145182.85</v>
      </c>
      <c r="D157" s="9">
        <v>10000</v>
      </c>
      <c r="E157" s="18">
        <v>155182.85</v>
      </c>
      <c r="F157" s="18">
        <v>44476.259999999995</v>
      </c>
      <c r="G157" s="18">
        <v>41112</v>
      </c>
      <c r="H157" s="9">
        <v>17880.259999999995</v>
      </c>
      <c r="I157" s="10">
        <v>18080.07</v>
      </c>
      <c r="J157" s="10">
        <f t="shared" si="4"/>
        <v>110706.59000000001</v>
      </c>
      <c r="K157" s="11">
        <f t="shared" si="5"/>
        <v>0.28660551085380886</v>
      </c>
    </row>
    <row r="158" spans="1:11" ht="22.5">
      <c r="A158" s="16">
        <v>29401</v>
      </c>
      <c r="B158" s="17" t="s">
        <v>134</v>
      </c>
      <c r="C158" s="18">
        <v>145182.85</v>
      </c>
      <c r="D158" s="18">
        <v>10000</v>
      </c>
      <c r="E158" s="18">
        <v>155182.85</v>
      </c>
      <c r="F158" s="18">
        <v>44476.259999999995</v>
      </c>
      <c r="G158" s="18">
        <v>41112</v>
      </c>
      <c r="H158" s="18">
        <v>17880.259999999995</v>
      </c>
      <c r="I158" s="19">
        <v>18080.07</v>
      </c>
      <c r="J158" s="19">
        <f t="shared" si="4"/>
        <v>110706.59000000001</v>
      </c>
      <c r="K158" s="20">
        <f t="shared" si="5"/>
        <v>0.28660551085380886</v>
      </c>
    </row>
    <row r="159" spans="1:11" ht="22.5">
      <c r="A159" s="15">
        <v>295</v>
      </c>
      <c r="B159" s="8" t="s">
        <v>135</v>
      </c>
      <c r="C159" s="18">
        <v>0</v>
      </c>
      <c r="D159" s="9">
        <v>0</v>
      </c>
      <c r="E159" s="18">
        <v>0</v>
      </c>
      <c r="F159" s="18">
        <v>0</v>
      </c>
      <c r="G159" s="18">
        <v>0</v>
      </c>
      <c r="H159" s="9">
        <v>0</v>
      </c>
      <c r="I159" s="10">
        <v>0</v>
      </c>
      <c r="J159" s="10">
        <f t="shared" si="4"/>
        <v>0</v>
      </c>
      <c r="K159" s="11"/>
    </row>
    <row r="160" spans="1:11" ht="22.5">
      <c r="A160" s="16">
        <v>29501</v>
      </c>
      <c r="B160" s="17" t="s">
        <v>135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9">
        <v>0</v>
      </c>
      <c r="J160" s="19">
        <f t="shared" si="4"/>
        <v>0</v>
      </c>
      <c r="K160" s="20"/>
    </row>
    <row r="161" spans="1:11" ht="22.5">
      <c r="A161" s="15">
        <v>296</v>
      </c>
      <c r="B161" s="8" t="s">
        <v>136</v>
      </c>
      <c r="C161" s="18">
        <v>1218784.96</v>
      </c>
      <c r="D161" s="9">
        <v>127929</v>
      </c>
      <c r="E161" s="18">
        <v>1346713.96</v>
      </c>
      <c r="F161" s="18">
        <v>438666.52</v>
      </c>
      <c r="G161" s="18">
        <v>312004</v>
      </c>
      <c r="H161" s="9">
        <v>182189.52000000002</v>
      </c>
      <c r="I161" s="10">
        <v>230888.5</v>
      </c>
      <c r="J161" s="10">
        <f t="shared" si="4"/>
        <v>908047.44</v>
      </c>
      <c r="K161" s="11">
        <f t="shared" si="5"/>
        <v>0.3257310260599066</v>
      </c>
    </row>
    <row r="162" spans="1:11" ht="22.5">
      <c r="A162" s="16">
        <v>29601</v>
      </c>
      <c r="B162" s="17" t="s">
        <v>136</v>
      </c>
      <c r="C162" s="18">
        <v>1218784.96</v>
      </c>
      <c r="D162" s="18">
        <v>127929</v>
      </c>
      <c r="E162" s="18">
        <v>1346713.96</v>
      </c>
      <c r="F162" s="18">
        <v>438666.52</v>
      </c>
      <c r="G162" s="18">
        <v>312004</v>
      </c>
      <c r="H162" s="18">
        <v>182189.52000000002</v>
      </c>
      <c r="I162" s="19">
        <v>230888.5</v>
      </c>
      <c r="J162" s="19">
        <f t="shared" si="4"/>
        <v>908047.44</v>
      </c>
      <c r="K162" s="20">
        <f t="shared" si="5"/>
        <v>0.3257310260599066</v>
      </c>
    </row>
    <row r="163" spans="1:11" ht="22.5">
      <c r="A163" s="15">
        <v>298</v>
      </c>
      <c r="B163" s="8" t="s">
        <v>137</v>
      </c>
      <c r="C163" s="18">
        <v>1408730.77</v>
      </c>
      <c r="D163" s="9">
        <v>10000</v>
      </c>
      <c r="E163" s="18">
        <v>1418730.77</v>
      </c>
      <c r="F163" s="18">
        <v>72569.48</v>
      </c>
      <c r="G163" s="18">
        <v>42771</v>
      </c>
      <c r="H163" s="9">
        <v>47199.479999999996</v>
      </c>
      <c r="I163" s="10">
        <v>41785</v>
      </c>
      <c r="J163" s="10">
        <f t="shared" si="4"/>
        <v>1346161.29</v>
      </c>
      <c r="K163" s="11">
        <f t="shared" si="5"/>
        <v>0.05115098758307751</v>
      </c>
    </row>
    <row r="164" spans="1:11" ht="22.5">
      <c r="A164" s="16">
        <v>29801</v>
      </c>
      <c r="B164" s="17" t="s">
        <v>137</v>
      </c>
      <c r="C164" s="18">
        <v>1408730.77</v>
      </c>
      <c r="D164" s="18">
        <v>10000</v>
      </c>
      <c r="E164" s="18">
        <v>1418730.77</v>
      </c>
      <c r="F164" s="18">
        <v>72569.48</v>
      </c>
      <c r="G164" s="18">
        <v>42771</v>
      </c>
      <c r="H164" s="18">
        <v>47199.479999999996</v>
      </c>
      <c r="I164" s="19">
        <v>41785</v>
      </c>
      <c r="J164" s="19">
        <f t="shared" si="4"/>
        <v>1346161.29</v>
      </c>
      <c r="K164" s="20">
        <f t="shared" si="5"/>
        <v>0.05115098758307751</v>
      </c>
    </row>
    <row r="165" spans="1:11" ht="15">
      <c r="A165" s="16"/>
      <c r="B165" s="17"/>
      <c r="C165" s="18">
        <v>0</v>
      </c>
      <c r="D165" s="18"/>
      <c r="E165" s="18">
        <v>0</v>
      </c>
      <c r="F165" s="18">
        <v>0</v>
      </c>
      <c r="G165" s="18">
        <v>0</v>
      </c>
      <c r="H165" s="18"/>
      <c r="I165" s="19"/>
      <c r="J165" s="19">
        <f t="shared" si="4"/>
        <v>0</v>
      </c>
      <c r="K165" s="20"/>
    </row>
    <row r="166" spans="1:11" ht="15">
      <c r="A166" s="16"/>
      <c r="B166" s="17"/>
      <c r="C166" s="18">
        <v>0</v>
      </c>
      <c r="D166" s="18"/>
      <c r="E166" s="18"/>
      <c r="F166" s="18">
        <v>0</v>
      </c>
      <c r="G166" s="18">
        <v>0</v>
      </c>
      <c r="H166" s="18"/>
      <c r="I166" s="19"/>
      <c r="J166" s="19">
        <f t="shared" si="4"/>
        <v>0</v>
      </c>
      <c r="K166" s="20"/>
    </row>
    <row r="167" spans="1:11" s="67" customFormat="1" ht="15">
      <c r="A167" s="7">
        <v>3000</v>
      </c>
      <c r="B167" s="8" t="s">
        <v>138</v>
      </c>
      <c r="C167" s="9">
        <v>98643363.34</v>
      </c>
      <c r="D167" s="9">
        <v>12309286.189999998</v>
      </c>
      <c r="E167" s="9">
        <v>110952649.53</v>
      </c>
      <c r="F167" s="9">
        <v>77864310.21000001</v>
      </c>
      <c r="G167" s="9">
        <v>62512679.91</v>
      </c>
      <c r="H167" s="9">
        <v>38823217.56</v>
      </c>
      <c r="I167" s="10">
        <v>38177699.63</v>
      </c>
      <c r="J167" s="10">
        <f t="shared" si="4"/>
        <v>33088339.319999993</v>
      </c>
      <c r="K167" s="11">
        <f t="shared" si="5"/>
        <v>0.7017796378891035</v>
      </c>
    </row>
    <row r="168" spans="1:11" s="67" customFormat="1" ht="15">
      <c r="A168" s="12">
        <v>3100</v>
      </c>
      <c r="B168" s="8" t="s">
        <v>139</v>
      </c>
      <c r="C168" s="9">
        <v>36113188.42</v>
      </c>
      <c r="D168" s="9">
        <v>5216201.72</v>
      </c>
      <c r="E168" s="9">
        <v>41329390.14</v>
      </c>
      <c r="F168" s="9">
        <v>34381661.4</v>
      </c>
      <c r="G168" s="9">
        <v>30772233</v>
      </c>
      <c r="H168" s="9">
        <v>16653040.55</v>
      </c>
      <c r="I168" s="13">
        <v>17710674.410000004</v>
      </c>
      <c r="J168" s="13">
        <f t="shared" si="4"/>
        <v>6947728.740000002</v>
      </c>
      <c r="K168" s="14">
        <f t="shared" si="5"/>
        <v>0.8318937512393692</v>
      </c>
    </row>
    <row r="169" spans="1:11" s="67" customFormat="1" ht="15">
      <c r="A169" s="15">
        <v>311</v>
      </c>
      <c r="B169" s="8" t="s">
        <v>140</v>
      </c>
      <c r="C169" s="9">
        <v>34520203</v>
      </c>
      <c r="D169" s="9">
        <v>5191202</v>
      </c>
      <c r="E169" s="9">
        <v>39711405</v>
      </c>
      <c r="F169" s="9">
        <v>33772073</v>
      </c>
      <c r="G169" s="9">
        <v>30240474</v>
      </c>
      <c r="H169" s="9">
        <v>16374323</v>
      </c>
      <c r="I169" s="10">
        <v>17340581.9</v>
      </c>
      <c r="J169" s="10">
        <f t="shared" si="4"/>
        <v>5939332</v>
      </c>
      <c r="K169" s="11">
        <f t="shared" si="5"/>
        <v>0.8504376261680996</v>
      </c>
    </row>
    <row r="170" spans="1:11" ht="15">
      <c r="A170" s="16">
        <v>31101</v>
      </c>
      <c r="B170" s="17" t="s">
        <v>140</v>
      </c>
      <c r="C170" s="18">
        <v>34485532</v>
      </c>
      <c r="D170" s="18">
        <v>2691202</v>
      </c>
      <c r="E170" s="18">
        <v>39676734</v>
      </c>
      <c r="F170" s="18">
        <v>33772073</v>
      </c>
      <c r="G170" s="18">
        <v>30240474</v>
      </c>
      <c r="H170" s="18">
        <v>16374323</v>
      </c>
      <c r="I170" s="19">
        <v>17340581.9</v>
      </c>
      <c r="J170" s="19">
        <f t="shared" si="4"/>
        <v>5904661</v>
      </c>
      <c r="K170" s="20">
        <f t="shared" si="5"/>
        <v>0.8511807700704398</v>
      </c>
    </row>
    <row r="171" spans="1:11" ht="15">
      <c r="A171" s="16">
        <v>31103</v>
      </c>
      <c r="B171" s="17" t="s">
        <v>141</v>
      </c>
      <c r="C171" s="18">
        <v>34671</v>
      </c>
      <c r="D171" s="18">
        <v>0</v>
      </c>
      <c r="E171" s="18">
        <v>34671</v>
      </c>
      <c r="F171" s="18">
        <v>0</v>
      </c>
      <c r="G171" s="18">
        <v>0</v>
      </c>
      <c r="H171" s="18">
        <v>0</v>
      </c>
      <c r="I171" s="19">
        <v>0</v>
      </c>
      <c r="J171" s="19">
        <f t="shared" si="4"/>
        <v>34671</v>
      </c>
      <c r="K171" s="20">
        <f t="shared" si="5"/>
        <v>0</v>
      </c>
    </row>
    <row r="172" spans="1:11" s="67" customFormat="1" ht="15">
      <c r="A172" s="15">
        <v>312</v>
      </c>
      <c r="B172" s="8" t="s">
        <v>142</v>
      </c>
      <c r="C172" s="9">
        <v>2069.06</v>
      </c>
      <c r="D172" s="9">
        <v>0</v>
      </c>
      <c r="E172" s="9">
        <v>2069.06</v>
      </c>
      <c r="F172" s="9">
        <v>270.1</v>
      </c>
      <c r="G172" s="9">
        <v>270</v>
      </c>
      <c r="H172" s="9">
        <v>0</v>
      </c>
      <c r="I172" s="10">
        <v>0</v>
      </c>
      <c r="J172" s="10">
        <f t="shared" si="4"/>
        <v>1798.96</v>
      </c>
      <c r="K172" s="11">
        <f t="shared" si="5"/>
        <v>0.13054237189835</v>
      </c>
    </row>
    <row r="173" spans="1:11" ht="15">
      <c r="A173" s="16">
        <v>31201</v>
      </c>
      <c r="B173" s="17" t="s">
        <v>142</v>
      </c>
      <c r="C173" s="18">
        <v>2069.06</v>
      </c>
      <c r="D173" s="18">
        <v>0</v>
      </c>
      <c r="E173" s="18">
        <v>2069.06</v>
      </c>
      <c r="F173" s="18">
        <v>270.1</v>
      </c>
      <c r="G173" s="18">
        <v>270</v>
      </c>
      <c r="H173" s="18">
        <v>0</v>
      </c>
      <c r="I173" s="19">
        <v>0</v>
      </c>
      <c r="J173" s="19">
        <f t="shared" si="4"/>
        <v>1798.96</v>
      </c>
      <c r="K173" s="20">
        <f t="shared" si="5"/>
        <v>0.13054237189835</v>
      </c>
    </row>
    <row r="174" spans="1:11" s="67" customFormat="1" ht="15">
      <c r="A174" s="15">
        <v>313</v>
      </c>
      <c r="B174" s="8" t="s">
        <v>143</v>
      </c>
      <c r="C174" s="9">
        <v>36466.55</v>
      </c>
      <c r="D174" s="9">
        <v>0</v>
      </c>
      <c r="E174" s="9">
        <v>36466.55</v>
      </c>
      <c r="F174" s="9">
        <v>12961</v>
      </c>
      <c r="G174" s="9">
        <v>12961</v>
      </c>
      <c r="H174" s="9">
        <v>4159</v>
      </c>
      <c r="I174" s="10">
        <v>4159</v>
      </c>
      <c r="J174" s="10">
        <f t="shared" si="4"/>
        <v>23505.550000000003</v>
      </c>
      <c r="K174" s="11">
        <f t="shared" si="5"/>
        <v>0.35542161240918047</v>
      </c>
    </row>
    <row r="175" spans="1:11" ht="15">
      <c r="A175" s="16">
        <v>31301</v>
      </c>
      <c r="B175" s="17" t="s">
        <v>144</v>
      </c>
      <c r="C175" s="18">
        <v>36466.55</v>
      </c>
      <c r="D175" s="18">
        <v>0</v>
      </c>
      <c r="E175" s="18">
        <v>36466.55</v>
      </c>
      <c r="F175" s="18">
        <v>12961</v>
      </c>
      <c r="G175" s="18">
        <v>12961</v>
      </c>
      <c r="H175" s="18">
        <v>4159</v>
      </c>
      <c r="I175" s="19">
        <v>4159</v>
      </c>
      <c r="J175" s="19">
        <f t="shared" si="4"/>
        <v>23505.550000000003</v>
      </c>
      <c r="K175" s="20">
        <f t="shared" si="5"/>
        <v>0.35542161240918047</v>
      </c>
    </row>
    <row r="176" spans="1:11" s="67" customFormat="1" ht="15">
      <c r="A176" s="15">
        <v>314</v>
      </c>
      <c r="B176" s="8" t="s">
        <v>145</v>
      </c>
      <c r="C176" s="9">
        <v>747301.28</v>
      </c>
      <c r="D176" s="9">
        <v>4999.719999999972</v>
      </c>
      <c r="E176" s="9">
        <v>752301</v>
      </c>
      <c r="F176" s="9">
        <v>245207.76</v>
      </c>
      <c r="G176" s="9">
        <v>189918</v>
      </c>
      <c r="H176" s="9">
        <v>120131.76000000001</v>
      </c>
      <c r="I176" s="10">
        <v>130344.76</v>
      </c>
      <c r="J176" s="10">
        <f t="shared" si="4"/>
        <v>507093.24</v>
      </c>
      <c r="K176" s="11">
        <f t="shared" si="5"/>
        <v>0.32594368477511</v>
      </c>
    </row>
    <row r="177" spans="1:11" ht="15">
      <c r="A177" s="16">
        <v>31401</v>
      </c>
      <c r="B177" s="17" t="s">
        <v>145</v>
      </c>
      <c r="C177" s="18">
        <v>747301.28</v>
      </c>
      <c r="D177" s="18">
        <v>4999.719999999972</v>
      </c>
      <c r="E177" s="18">
        <v>752301</v>
      </c>
      <c r="F177" s="18">
        <v>245207.76</v>
      </c>
      <c r="G177" s="18">
        <v>189918</v>
      </c>
      <c r="H177" s="18">
        <v>120131.76000000001</v>
      </c>
      <c r="I177" s="19">
        <v>130344.76</v>
      </c>
      <c r="J177" s="19">
        <f t="shared" si="4"/>
        <v>507093.24</v>
      </c>
      <c r="K177" s="20">
        <f t="shared" si="5"/>
        <v>0.32594368477511</v>
      </c>
    </row>
    <row r="178" spans="1:11" s="67" customFormat="1" ht="15">
      <c r="A178" s="15">
        <v>315</v>
      </c>
      <c r="B178" s="8" t="s">
        <v>146</v>
      </c>
      <c r="C178" s="9">
        <v>502180</v>
      </c>
      <c r="D178" s="9">
        <v>0</v>
      </c>
      <c r="E178" s="9">
        <v>502180</v>
      </c>
      <c r="F178" s="9">
        <v>217078.93</v>
      </c>
      <c r="G178" s="9">
        <v>214055</v>
      </c>
      <c r="H178" s="9">
        <v>103282.93</v>
      </c>
      <c r="I178" s="10">
        <v>104375.26</v>
      </c>
      <c r="J178" s="10">
        <f t="shared" si="4"/>
        <v>285101.07</v>
      </c>
      <c r="K178" s="11">
        <f t="shared" si="5"/>
        <v>0.43227314907005454</v>
      </c>
    </row>
    <row r="179" spans="1:11" ht="15">
      <c r="A179" s="16">
        <v>31501</v>
      </c>
      <c r="B179" s="17" t="s">
        <v>146</v>
      </c>
      <c r="C179" s="18">
        <v>502180</v>
      </c>
      <c r="D179" s="18">
        <v>0</v>
      </c>
      <c r="E179" s="18">
        <v>502180</v>
      </c>
      <c r="F179" s="18">
        <v>217078.93</v>
      </c>
      <c r="G179" s="18">
        <v>214055</v>
      </c>
      <c r="H179" s="18">
        <v>103282.93</v>
      </c>
      <c r="I179" s="19">
        <v>104375.26</v>
      </c>
      <c r="J179" s="19">
        <f t="shared" si="4"/>
        <v>285101.07</v>
      </c>
      <c r="K179" s="20">
        <f t="shared" si="5"/>
        <v>0.43227314907005454</v>
      </c>
    </row>
    <row r="180" spans="1:11" s="67" customFormat="1" ht="15">
      <c r="A180" s="15">
        <v>316</v>
      </c>
      <c r="B180" s="8" t="s">
        <v>147</v>
      </c>
      <c r="C180" s="9">
        <v>110000</v>
      </c>
      <c r="D180" s="9">
        <v>0</v>
      </c>
      <c r="E180" s="9">
        <v>110000</v>
      </c>
      <c r="F180" s="9">
        <v>45190.75</v>
      </c>
      <c r="G180" s="9">
        <v>45191</v>
      </c>
      <c r="H180" s="9">
        <v>0</v>
      </c>
      <c r="I180" s="10">
        <v>89543.94</v>
      </c>
      <c r="J180" s="10">
        <f t="shared" si="4"/>
        <v>64809.25</v>
      </c>
      <c r="K180" s="11">
        <f t="shared" si="5"/>
        <v>0.410825</v>
      </c>
    </row>
    <row r="181" spans="1:11" ht="15">
      <c r="A181" s="16">
        <v>31601</v>
      </c>
      <c r="B181" s="17" t="s">
        <v>147</v>
      </c>
      <c r="C181" s="18">
        <v>110000</v>
      </c>
      <c r="D181" s="18">
        <v>0</v>
      </c>
      <c r="E181" s="18">
        <v>110000</v>
      </c>
      <c r="F181" s="18">
        <v>45190.75</v>
      </c>
      <c r="G181" s="18">
        <v>45191</v>
      </c>
      <c r="H181" s="18"/>
      <c r="I181" s="19">
        <v>89543.94</v>
      </c>
      <c r="J181" s="19">
        <f t="shared" si="4"/>
        <v>64809.25</v>
      </c>
      <c r="K181" s="20">
        <f t="shared" si="5"/>
        <v>0.410825</v>
      </c>
    </row>
    <row r="182" spans="1:11" s="67" customFormat="1" ht="22.5">
      <c r="A182" s="15">
        <v>317</v>
      </c>
      <c r="B182" s="8" t="s">
        <v>148</v>
      </c>
      <c r="C182" s="9">
        <v>140630.03</v>
      </c>
      <c r="D182" s="9">
        <v>0</v>
      </c>
      <c r="E182" s="9">
        <v>140630.03</v>
      </c>
      <c r="F182" s="9">
        <v>85442.55</v>
      </c>
      <c r="G182" s="9">
        <v>66388</v>
      </c>
      <c r="H182" s="9">
        <v>49602.55</v>
      </c>
      <c r="I182" s="10">
        <v>40075.25</v>
      </c>
      <c r="J182" s="10">
        <f t="shared" si="4"/>
        <v>55187.479999999996</v>
      </c>
      <c r="K182" s="11">
        <f t="shared" si="5"/>
        <v>0.6075697345723385</v>
      </c>
    </row>
    <row r="183" spans="1:11" ht="22.5">
      <c r="A183" s="16">
        <v>31701</v>
      </c>
      <c r="B183" s="17" t="s">
        <v>148</v>
      </c>
      <c r="C183" s="18">
        <v>140630.03</v>
      </c>
      <c r="D183" s="18">
        <v>0</v>
      </c>
      <c r="E183" s="18">
        <v>140630.03</v>
      </c>
      <c r="F183" s="18">
        <v>85442.55</v>
      </c>
      <c r="G183" s="18">
        <v>66388</v>
      </c>
      <c r="H183" s="18">
        <v>49602.55</v>
      </c>
      <c r="I183" s="19">
        <v>40075.25</v>
      </c>
      <c r="J183" s="19">
        <f t="shared" si="4"/>
        <v>55187.479999999996</v>
      </c>
      <c r="K183" s="20">
        <f t="shared" si="5"/>
        <v>0.6075697345723385</v>
      </c>
    </row>
    <row r="184" spans="1:11" s="67" customFormat="1" ht="15">
      <c r="A184" s="15">
        <v>318</v>
      </c>
      <c r="B184" s="8" t="s">
        <v>149</v>
      </c>
      <c r="C184" s="9">
        <v>54338.5</v>
      </c>
      <c r="D184" s="9">
        <v>20000</v>
      </c>
      <c r="E184" s="9">
        <v>74338.5</v>
      </c>
      <c r="F184" s="9">
        <v>3437.31</v>
      </c>
      <c r="G184" s="9">
        <v>2976</v>
      </c>
      <c r="H184" s="9">
        <v>1541.31</v>
      </c>
      <c r="I184" s="10">
        <v>1594.3</v>
      </c>
      <c r="J184" s="10">
        <f t="shared" si="4"/>
        <v>70901.19</v>
      </c>
      <c r="K184" s="11">
        <f t="shared" si="5"/>
        <v>0.04623862466958575</v>
      </c>
    </row>
    <row r="185" spans="1:11" ht="15">
      <c r="A185" s="16">
        <v>31801</v>
      </c>
      <c r="B185" s="17" t="s">
        <v>150</v>
      </c>
      <c r="C185" s="18">
        <v>54338.5</v>
      </c>
      <c r="D185" s="18">
        <v>20000</v>
      </c>
      <c r="E185" s="18">
        <v>74338.5</v>
      </c>
      <c r="F185" s="18">
        <v>3437.31</v>
      </c>
      <c r="G185" s="18">
        <v>2976</v>
      </c>
      <c r="H185" s="18">
        <v>1541.31</v>
      </c>
      <c r="I185" s="19">
        <v>1594.3</v>
      </c>
      <c r="J185" s="19">
        <f t="shared" si="4"/>
        <v>70901.19</v>
      </c>
      <c r="K185" s="20">
        <f t="shared" si="5"/>
        <v>0.04623862466958575</v>
      </c>
    </row>
    <row r="186" spans="1:11" s="67" customFormat="1" ht="15">
      <c r="A186" s="12">
        <v>3200</v>
      </c>
      <c r="B186" s="8" t="s">
        <v>151</v>
      </c>
      <c r="C186" s="9">
        <v>5495075.8</v>
      </c>
      <c r="D186" s="9">
        <v>330000.1999999997</v>
      </c>
      <c r="E186" s="9">
        <v>5825076</v>
      </c>
      <c r="F186" s="9">
        <v>1770427.21</v>
      </c>
      <c r="G186" s="9">
        <v>1059393.4000000001</v>
      </c>
      <c r="H186" s="9">
        <v>1006388.4099999999</v>
      </c>
      <c r="I186" s="10">
        <v>652404.7</v>
      </c>
      <c r="J186" s="10">
        <f t="shared" si="4"/>
        <v>4054648.79</v>
      </c>
      <c r="K186" s="11">
        <f t="shared" si="5"/>
        <v>0.3039320362515442</v>
      </c>
    </row>
    <row r="187" spans="1:11" ht="15">
      <c r="A187" s="15">
        <v>321</v>
      </c>
      <c r="B187" s="8" t="s">
        <v>152</v>
      </c>
      <c r="C187" s="18">
        <v>1139489</v>
      </c>
      <c r="D187" s="9">
        <v>-25000</v>
      </c>
      <c r="E187" s="18">
        <v>1114489</v>
      </c>
      <c r="F187" s="18">
        <v>259423.68</v>
      </c>
      <c r="G187" s="18">
        <v>246888</v>
      </c>
      <c r="H187" s="9">
        <v>131451.68</v>
      </c>
      <c r="I187" s="10">
        <v>118917.26</v>
      </c>
      <c r="J187" s="10">
        <f t="shared" si="4"/>
        <v>855065.3200000001</v>
      </c>
      <c r="K187" s="11">
        <f t="shared" si="5"/>
        <v>0.23277365680594425</v>
      </c>
    </row>
    <row r="188" spans="1:11" ht="15">
      <c r="A188" s="16">
        <v>32101</v>
      </c>
      <c r="B188" s="17" t="s">
        <v>152</v>
      </c>
      <c r="C188" s="18">
        <v>1139489</v>
      </c>
      <c r="D188" s="18">
        <v>-25000</v>
      </c>
      <c r="E188" s="18">
        <v>1114489</v>
      </c>
      <c r="F188" s="18">
        <v>259423.68</v>
      </c>
      <c r="G188" s="18">
        <v>246888</v>
      </c>
      <c r="H188" s="18">
        <v>131451.68</v>
      </c>
      <c r="I188" s="19">
        <v>118917.26</v>
      </c>
      <c r="J188" s="19">
        <f t="shared" si="4"/>
        <v>855065.3200000001</v>
      </c>
      <c r="K188" s="20">
        <f t="shared" si="5"/>
        <v>0.23277365680594425</v>
      </c>
    </row>
    <row r="189" spans="1:11" ht="15">
      <c r="A189" s="15">
        <v>322</v>
      </c>
      <c r="B189" s="8" t="s">
        <v>153</v>
      </c>
      <c r="C189" s="18">
        <v>1988926.6400000001</v>
      </c>
      <c r="D189" s="9">
        <v>320000.35999999987</v>
      </c>
      <c r="E189" s="18">
        <v>2308927</v>
      </c>
      <c r="F189" s="18">
        <v>828633</v>
      </c>
      <c r="G189" s="18">
        <v>375967</v>
      </c>
      <c r="H189" s="9">
        <v>397990</v>
      </c>
      <c r="I189" s="10">
        <v>200313.67</v>
      </c>
      <c r="J189" s="10">
        <f t="shared" si="4"/>
        <v>1480294</v>
      </c>
      <c r="K189" s="11">
        <f t="shared" si="5"/>
        <v>0.3588822860142395</v>
      </c>
    </row>
    <row r="190" spans="1:11" ht="15">
      <c r="A190" s="16">
        <v>32201</v>
      </c>
      <c r="B190" s="17" t="s">
        <v>153</v>
      </c>
      <c r="C190" s="18">
        <v>1988926.6400000001</v>
      </c>
      <c r="D190" s="18">
        <v>320000.35999999987</v>
      </c>
      <c r="E190" s="18">
        <v>2308927</v>
      </c>
      <c r="F190" s="18">
        <v>828633</v>
      </c>
      <c r="G190" s="18">
        <v>375967</v>
      </c>
      <c r="H190" s="18">
        <v>397990</v>
      </c>
      <c r="I190" s="19">
        <v>200313.67</v>
      </c>
      <c r="J190" s="19">
        <f t="shared" si="4"/>
        <v>1480294</v>
      </c>
      <c r="K190" s="20">
        <f t="shared" si="5"/>
        <v>0.3588822860142395</v>
      </c>
    </row>
    <row r="191" spans="1:11" ht="22.5">
      <c r="A191" s="15">
        <v>323</v>
      </c>
      <c r="B191" s="8" t="s">
        <v>154</v>
      </c>
      <c r="C191" s="18">
        <v>398950.48</v>
      </c>
      <c r="D191" s="9">
        <v>29999.51999999999</v>
      </c>
      <c r="E191" s="18">
        <v>428950</v>
      </c>
      <c r="F191" s="18">
        <v>193477.73</v>
      </c>
      <c r="G191" s="18">
        <v>128251</v>
      </c>
      <c r="H191" s="9">
        <v>100950.73000000001</v>
      </c>
      <c r="I191" s="10">
        <v>63305.17</v>
      </c>
      <c r="J191" s="10">
        <f t="shared" si="4"/>
        <v>235472.27</v>
      </c>
      <c r="K191" s="11">
        <f t="shared" si="5"/>
        <v>0.4510496095115981</v>
      </c>
    </row>
    <row r="192" spans="1:11" ht="15">
      <c r="A192" s="16">
        <v>32301</v>
      </c>
      <c r="B192" s="17" t="s">
        <v>155</v>
      </c>
      <c r="C192" s="18">
        <v>223886</v>
      </c>
      <c r="D192" s="18">
        <v>0</v>
      </c>
      <c r="E192" s="18">
        <v>223886</v>
      </c>
      <c r="F192" s="18">
        <v>98519.73000000001</v>
      </c>
      <c r="G192" s="18">
        <v>54394</v>
      </c>
      <c r="H192" s="18">
        <v>50256.73000000001</v>
      </c>
      <c r="I192" s="19">
        <v>14497.17</v>
      </c>
      <c r="J192" s="19">
        <f t="shared" si="4"/>
        <v>125366.26999999999</v>
      </c>
      <c r="K192" s="20">
        <f t="shared" si="5"/>
        <v>0.44004417426726106</v>
      </c>
    </row>
    <row r="193" spans="1:11" ht="15">
      <c r="A193" s="16">
        <v>32302</v>
      </c>
      <c r="B193" s="17" t="s">
        <v>156</v>
      </c>
      <c r="C193" s="18">
        <v>175064.48</v>
      </c>
      <c r="D193" s="18">
        <v>29999.51999999999</v>
      </c>
      <c r="E193" s="18">
        <v>205064</v>
      </c>
      <c r="F193" s="18">
        <v>94958</v>
      </c>
      <c r="G193" s="18">
        <v>73857</v>
      </c>
      <c r="H193" s="18">
        <v>50694</v>
      </c>
      <c r="I193" s="19">
        <v>48808</v>
      </c>
      <c r="J193" s="19">
        <f t="shared" si="4"/>
        <v>110106</v>
      </c>
      <c r="K193" s="20">
        <f t="shared" si="5"/>
        <v>0.46306518940428354</v>
      </c>
    </row>
    <row r="194" spans="1:11" ht="15">
      <c r="A194" s="15">
        <v>325</v>
      </c>
      <c r="B194" s="8" t="s">
        <v>157</v>
      </c>
      <c r="C194" s="18">
        <v>118499</v>
      </c>
      <c r="D194" s="9">
        <v>0</v>
      </c>
      <c r="E194" s="18">
        <v>118499</v>
      </c>
      <c r="F194" s="18">
        <v>0</v>
      </c>
      <c r="G194" s="18">
        <v>0</v>
      </c>
      <c r="H194" s="9">
        <v>0</v>
      </c>
      <c r="I194" s="10">
        <v>0</v>
      </c>
      <c r="J194" s="10">
        <f t="shared" si="4"/>
        <v>118499</v>
      </c>
      <c r="K194" s="11">
        <f t="shared" si="5"/>
        <v>0</v>
      </c>
    </row>
    <row r="195" spans="1:11" ht="15">
      <c r="A195" s="16">
        <v>32501</v>
      </c>
      <c r="B195" s="17" t="s">
        <v>157</v>
      </c>
      <c r="C195" s="18">
        <v>118499</v>
      </c>
      <c r="D195" s="18">
        <v>0</v>
      </c>
      <c r="E195" s="18">
        <v>118499</v>
      </c>
      <c r="F195" s="18">
        <v>0</v>
      </c>
      <c r="G195" s="18">
        <v>0</v>
      </c>
      <c r="H195" s="18">
        <v>0</v>
      </c>
      <c r="I195" s="19">
        <v>0</v>
      </c>
      <c r="J195" s="19">
        <f t="shared" si="4"/>
        <v>118499</v>
      </c>
      <c r="K195" s="20">
        <f t="shared" si="5"/>
        <v>0</v>
      </c>
    </row>
    <row r="196" spans="1:11" ht="22.5">
      <c r="A196" s="15">
        <v>326</v>
      </c>
      <c r="B196" s="8" t="s">
        <v>158</v>
      </c>
      <c r="C196" s="18">
        <v>1832234.6800000002</v>
      </c>
      <c r="D196" s="9">
        <v>5000.319999999832</v>
      </c>
      <c r="E196" s="18">
        <v>1837235</v>
      </c>
      <c r="F196" s="18">
        <v>487988</v>
      </c>
      <c r="G196" s="18">
        <v>307382.6</v>
      </c>
      <c r="H196" s="9">
        <v>375996</v>
      </c>
      <c r="I196" s="10">
        <v>269868.6</v>
      </c>
      <c r="J196" s="10">
        <f t="shared" si="4"/>
        <v>1349247</v>
      </c>
      <c r="K196" s="11">
        <f t="shared" si="5"/>
        <v>0.26561000634105053</v>
      </c>
    </row>
    <row r="197" spans="1:11" ht="15">
      <c r="A197" s="16">
        <v>32601</v>
      </c>
      <c r="B197" s="17" t="s">
        <v>158</v>
      </c>
      <c r="C197" s="18">
        <v>1832234.6800000002</v>
      </c>
      <c r="D197" s="18">
        <v>5000.319999999832</v>
      </c>
      <c r="E197" s="18">
        <v>1837235</v>
      </c>
      <c r="F197" s="18">
        <v>487988</v>
      </c>
      <c r="G197" s="18">
        <v>307382.6</v>
      </c>
      <c r="H197" s="18">
        <v>375996</v>
      </c>
      <c r="I197" s="19">
        <v>269868.6</v>
      </c>
      <c r="J197" s="19">
        <f t="shared" si="4"/>
        <v>1349247</v>
      </c>
      <c r="K197" s="20">
        <f t="shared" si="5"/>
        <v>0.26561000634105053</v>
      </c>
    </row>
    <row r="198" spans="1:11" ht="15">
      <c r="A198" s="15">
        <v>327</v>
      </c>
      <c r="B198" s="8" t="s">
        <v>159</v>
      </c>
      <c r="C198" s="18">
        <v>0</v>
      </c>
      <c r="D198" s="9">
        <v>0</v>
      </c>
      <c r="E198" s="18">
        <v>0</v>
      </c>
      <c r="F198" s="18">
        <v>0</v>
      </c>
      <c r="G198" s="18">
        <v>0</v>
      </c>
      <c r="H198" s="9">
        <v>0</v>
      </c>
      <c r="I198" s="10">
        <v>0</v>
      </c>
      <c r="J198" s="10">
        <f t="shared" si="4"/>
        <v>0</v>
      </c>
      <c r="K198" s="11"/>
    </row>
    <row r="199" spans="1:11" ht="15">
      <c r="A199" s="16">
        <v>32701</v>
      </c>
      <c r="B199" s="17" t="s">
        <v>160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9">
        <v>0</v>
      </c>
      <c r="J199" s="19">
        <f t="shared" si="4"/>
        <v>0</v>
      </c>
      <c r="K199" s="20"/>
    </row>
    <row r="200" spans="1:11" ht="15">
      <c r="A200" s="15">
        <v>328</v>
      </c>
      <c r="B200" s="8" t="s">
        <v>161</v>
      </c>
      <c r="C200" s="18">
        <v>0</v>
      </c>
      <c r="D200" s="9">
        <v>0</v>
      </c>
      <c r="E200" s="18">
        <v>0</v>
      </c>
      <c r="F200" s="18">
        <v>0</v>
      </c>
      <c r="G200" s="18">
        <v>0</v>
      </c>
      <c r="H200" s="9">
        <v>0</v>
      </c>
      <c r="I200" s="10">
        <v>0</v>
      </c>
      <c r="J200" s="10">
        <f t="shared" si="4"/>
        <v>0</v>
      </c>
      <c r="K200" s="11"/>
    </row>
    <row r="201" spans="1:11" ht="15">
      <c r="A201" s="16">
        <v>32803</v>
      </c>
      <c r="B201" s="17" t="s">
        <v>162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9"/>
      <c r="J201" s="19">
        <f t="shared" si="4"/>
        <v>0</v>
      </c>
      <c r="K201" s="20"/>
    </row>
    <row r="202" spans="1:11" ht="15">
      <c r="A202" s="15">
        <v>329</v>
      </c>
      <c r="B202" s="8" t="s">
        <v>163</v>
      </c>
      <c r="C202" s="18">
        <v>16976</v>
      </c>
      <c r="D202" s="9">
        <v>0</v>
      </c>
      <c r="E202" s="18">
        <v>16976</v>
      </c>
      <c r="F202" s="18">
        <v>904.8</v>
      </c>
      <c r="G202" s="18">
        <v>904.8</v>
      </c>
      <c r="H202" s="9"/>
      <c r="I202" s="10">
        <v>0</v>
      </c>
      <c r="J202" s="10">
        <f t="shared" si="4"/>
        <v>16071.2</v>
      </c>
      <c r="K202" s="11">
        <f t="shared" si="5"/>
        <v>0.05329877474081055</v>
      </c>
    </row>
    <row r="203" spans="1:11" ht="15">
      <c r="A203" s="16">
        <v>32901</v>
      </c>
      <c r="B203" s="17" t="s">
        <v>163</v>
      </c>
      <c r="C203" s="18">
        <v>16976</v>
      </c>
      <c r="D203" s="18">
        <v>0</v>
      </c>
      <c r="E203" s="18">
        <v>16976</v>
      </c>
      <c r="F203" s="18">
        <v>904.8</v>
      </c>
      <c r="G203" s="18">
        <v>904.8</v>
      </c>
      <c r="H203" s="18"/>
      <c r="I203" s="19"/>
      <c r="J203" s="19">
        <f t="shared" si="4"/>
        <v>16071.2</v>
      </c>
      <c r="K203" s="20">
        <f t="shared" si="5"/>
        <v>0.05329877474081055</v>
      </c>
    </row>
    <row r="204" spans="1:11" ht="22.5">
      <c r="A204" s="12">
        <v>3300</v>
      </c>
      <c r="B204" s="8" t="s">
        <v>164</v>
      </c>
      <c r="C204" s="18">
        <v>20518820.97</v>
      </c>
      <c r="D204" s="9">
        <v>90000.3600000001</v>
      </c>
      <c r="E204" s="9">
        <v>20608821.33</v>
      </c>
      <c r="F204" s="18">
        <v>15838465.200000001</v>
      </c>
      <c r="G204" s="18">
        <v>11757216</v>
      </c>
      <c r="H204" s="9">
        <v>7924540.2</v>
      </c>
      <c r="I204" s="10">
        <v>7255398.27</v>
      </c>
      <c r="J204" s="10">
        <f aca="true" t="shared" si="6" ref="J204:J267">+E204-F204</f>
        <v>4770356.129999997</v>
      </c>
      <c r="K204" s="11">
        <f aca="true" t="shared" si="7" ref="K204:K267">+F204/E204</f>
        <v>0.7685284348088433</v>
      </c>
    </row>
    <row r="205" spans="1:11" ht="22.5">
      <c r="A205" s="15">
        <v>331</v>
      </c>
      <c r="B205" s="8" t="s">
        <v>165</v>
      </c>
      <c r="C205" s="18">
        <v>9099383</v>
      </c>
      <c r="D205" s="9">
        <v>1666000</v>
      </c>
      <c r="E205" s="18">
        <v>10765383</v>
      </c>
      <c r="F205" s="18">
        <v>10743342.73</v>
      </c>
      <c r="G205" s="18">
        <v>8883717</v>
      </c>
      <c r="H205" s="9">
        <v>5294959.73</v>
      </c>
      <c r="I205" s="10">
        <v>4874447.87</v>
      </c>
      <c r="J205" s="10">
        <f t="shared" si="6"/>
        <v>22040.269999999553</v>
      </c>
      <c r="K205" s="11">
        <f t="shared" si="7"/>
        <v>0.9979526720043309</v>
      </c>
    </row>
    <row r="206" spans="1:11" ht="22.5">
      <c r="A206" s="16">
        <v>33101</v>
      </c>
      <c r="B206" s="17" t="s">
        <v>165</v>
      </c>
      <c r="C206" s="18">
        <v>9099383</v>
      </c>
      <c r="D206" s="18">
        <v>1666000</v>
      </c>
      <c r="E206" s="18">
        <v>10765383</v>
      </c>
      <c r="F206" s="18">
        <v>10743342.73</v>
      </c>
      <c r="G206" s="18">
        <v>8883717</v>
      </c>
      <c r="H206" s="18">
        <v>5294959.73</v>
      </c>
      <c r="I206" s="19">
        <v>4874447.87</v>
      </c>
      <c r="J206" s="19">
        <f t="shared" si="6"/>
        <v>22040.269999999553</v>
      </c>
      <c r="K206" s="20">
        <f t="shared" si="7"/>
        <v>0.9979526720043309</v>
      </c>
    </row>
    <row r="207" spans="1:11" ht="22.5">
      <c r="A207" s="15">
        <v>332</v>
      </c>
      <c r="B207" s="8" t="s">
        <v>166</v>
      </c>
      <c r="C207" s="18">
        <v>2456850</v>
      </c>
      <c r="D207" s="9">
        <v>-926000</v>
      </c>
      <c r="E207" s="18">
        <v>1530850</v>
      </c>
      <c r="F207" s="18">
        <v>631767.34</v>
      </c>
      <c r="G207" s="18">
        <v>29000</v>
      </c>
      <c r="H207" s="9">
        <v>38976.33999999997</v>
      </c>
      <c r="I207" s="10">
        <v>29000</v>
      </c>
      <c r="J207" s="10">
        <f t="shared" si="6"/>
        <v>899082.66</v>
      </c>
      <c r="K207" s="11">
        <f t="shared" si="7"/>
        <v>0.41269055753339645</v>
      </c>
    </row>
    <row r="208" spans="1:11" ht="22.5">
      <c r="A208" s="16">
        <v>33201</v>
      </c>
      <c r="B208" s="17" t="s">
        <v>166</v>
      </c>
      <c r="C208" s="18">
        <v>2456850</v>
      </c>
      <c r="D208" s="18">
        <v>-926000</v>
      </c>
      <c r="E208" s="18">
        <v>1530850</v>
      </c>
      <c r="F208" s="18">
        <v>631767.34</v>
      </c>
      <c r="G208" s="18">
        <v>29000</v>
      </c>
      <c r="H208" s="18">
        <v>38976.33999999997</v>
      </c>
      <c r="I208" s="19">
        <v>29000</v>
      </c>
      <c r="J208" s="19">
        <f t="shared" si="6"/>
        <v>899082.66</v>
      </c>
      <c r="K208" s="20">
        <f t="shared" si="7"/>
        <v>0.41269055753339645</v>
      </c>
    </row>
    <row r="209" spans="1:11" ht="22.5">
      <c r="A209" s="15">
        <v>333</v>
      </c>
      <c r="B209" s="8" t="s">
        <v>167</v>
      </c>
      <c r="C209" s="18">
        <v>3135976</v>
      </c>
      <c r="D209" s="9">
        <v>0</v>
      </c>
      <c r="E209" s="18">
        <v>3135976</v>
      </c>
      <c r="F209" s="18">
        <v>2037185</v>
      </c>
      <c r="G209" s="18">
        <v>1124709</v>
      </c>
      <c r="H209" s="9">
        <v>925673</v>
      </c>
      <c r="I209" s="10">
        <v>1035157</v>
      </c>
      <c r="J209" s="10">
        <f t="shared" si="6"/>
        <v>1098791</v>
      </c>
      <c r="K209" s="11">
        <f t="shared" si="7"/>
        <v>0.6496175353382807</v>
      </c>
    </row>
    <row r="210" spans="1:11" ht="15">
      <c r="A210" s="16">
        <v>33301</v>
      </c>
      <c r="B210" s="17" t="s">
        <v>168</v>
      </c>
      <c r="C210" s="18">
        <v>614776</v>
      </c>
      <c r="D210" s="18">
        <v>0</v>
      </c>
      <c r="E210" s="18">
        <v>614776</v>
      </c>
      <c r="F210" s="18">
        <v>74465</v>
      </c>
      <c r="G210" s="18">
        <v>73749</v>
      </c>
      <c r="H210" s="18">
        <v>66113</v>
      </c>
      <c r="I210" s="19">
        <v>65397</v>
      </c>
      <c r="J210" s="19">
        <f t="shared" si="6"/>
        <v>540311</v>
      </c>
      <c r="K210" s="20">
        <f t="shared" si="7"/>
        <v>0.12112541803844001</v>
      </c>
    </row>
    <row r="211" spans="1:11" ht="15">
      <c r="A211" s="16">
        <v>33302</v>
      </c>
      <c r="B211" s="17" t="s">
        <v>169</v>
      </c>
      <c r="C211" s="18">
        <v>2521200</v>
      </c>
      <c r="D211" s="18">
        <v>0</v>
      </c>
      <c r="E211" s="18">
        <v>2521200</v>
      </c>
      <c r="F211" s="18">
        <v>1962720</v>
      </c>
      <c r="G211" s="18">
        <v>1050960</v>
      </c>
      <c r="H211" s="18">
        <v>859560</v>
      </c>
      <c r="I211" s="19">
        <v>969760</v>
      </c>
      <c r="J211" s="19">
        <f t="shared" si="6"/>
        <v>558480</v>
      </c>
      <c r="K211" s="20">
        <f t="shared" si="7"/>
        <v>0.7784864350309376</v>
      </c>
    </row>
    <row r="212" spans="1:11" ht="15">
      <c r="A212" s="15">
        <v>334</v>
      </c>
      <c r="B212" s="8" t="s">
        <v>170</v>
      </c>
      <c r="C212" s="18">
        <v>1736418</v>
      </c>
      <c r="D212" s="9">
        <v>-1000000</v>
      </c>
      <c r="E212" s="18">
        <v>736418</v>
      </c>
      <c r="F212" s="18">
        <v>374484.55</v>
      </c>
      <c r="G212" s="18">
        <v>209612</v>
      </c>
      <c r="H212" s="9">
        <v>367872.55</v>
      </c>
      <c r="I212" s="10">
        <v>203000</v>
      </c>
      <c r="J212" s="10">
        <f t="shared" si="6"/>
        <v>361933.45</v>
      </c>
      <c r="K212" s="11">
        <f t="shared" si="7"/>
        <v>0.5085217227172611</v>
      </c>
    </row>
    <row r="213" spans="1:11" ht="15">
      <c r="A213" s="16">
        <v>33401</v>
      </c>
      <c r="B213" s="17" t="s">
        <v>170</v>
      </c>
      <c r="C213" s="18">
        <v>1736418</v>
      </c>
      <c r="D213" s="18">
        <v>-1000000</v>
      </c>
      <c r="E213" s="18">
        <v>736418</v>
      </c>
      <c r="F213" s="18">
        <v>374484.55</v>
      </c>
      <c r="G213" s="18">
        <v>209612</v>
      </c>
      <c r="H213" s="18">
        <v>367872.55</v>
      </c>
      <c r="I213" s="19">
        <v>203000</v>
      </c>
      <c r="J213" s="19">
        <f t="shared" si="6"/>
        <v>361933.45</v>
      </c>
      <c r="K213" s="20">
        <f t="shared" si="7"/>
        <v>0.5085217227172611</v>
      </c>
    </row>
    <row r="214" spans="1:11" ht="15">
      <c r="A214" s="15">
        <v>335</v>
      </c>
      <c r="B214" s="8" t="s">
        <v>171</v>
      </c>
      <c r="C214" s="18">
        <v>54477</v>
      </c>
      <c r="D214" s="9">
        <v>0</v>
      </c>
      <c r="E214" s="18">
        <v>54477</v>
      </c>
      <c r="F214" s="18">
        <v>0</v>
      </c>
      <c r="G214" s="18">
        <v>0</v>
      </c>
      <c r="H214" s="9">
        <v>0</v>
      </c>
      <c r="I214" s="10">
        <v>0</v>
      </c>
      <c r="J214" s="10">
        <f t="shared" si="6"/>
        <v>54477</v>
      </c>
      <c r="K214" s="11">
        <f t="shared" si="7"/>
        <v>0</v>
      </c>
    </row>
    <row r="215" spans="1:11" ht="15">
      <c r="A215" s="16">
        <v>33501</v>
      </c>
      <c r="B215" s="17" t="s">
        <v>172</v>
      </c>
      <c r="C215" s="18">
        <v>54477</v>
      </c>
      <c r="D215" s="18">
        <v>0</v>
      </c>
      <c r="E215" s="18">
        <v>54477</v>
      </c>
      <c r="F215" s="18">
        <v>0</v>
      </c>
      <c r="G215" s="18">
        <v>0</v>
      </c>
      <c r="H215" s="18">
        <v>0</v>
      </c>
      <c r="I215" s="10">
        <v>0</v>
      </c>
      <c r="J215" s="10">
        <f t="shared" si="6"/>
        <v>54477</v>
      </c>
      <c r="K215" s="11">
        <f t="shared" si="7"/>
        <v>0</v>
      </c>
    </row>
    <row r="216" spans="1:11" ht="22.5">
      <c r="A216" s="15">
        <v>336</v>
      </c>
      <c r="B216" s="8" t="s">
        <v>173</v>
      </c>
      <c r="C216" s="18">
        <v>1455596.33</v>
      </c>
      <c r="D216" s="9">
        <v>0</v>
      </c>
      <c r="E216" s="18">
        <v>1455596.33</v>
      </c>
      <c r="F216" s="18">
        <v>378160.58</v>
      </c>
      <c r="G216" s="18">
        <v>373394</v>
      </c>
      <c r="H216" s="9">
        <v>179636.58</v>
      </c>
      <c r="I216" s="10">
        <v>218991.57</v>
      </c>
      <c r="J216" s="10">
        <f t="shared" si="6"/>
        <v>1077435.75</v>
      </c>
      <c r="K216" s="11">
        <f t="shared" si="7"/>
        <v>0.2597977009189079</v>
      </c>
    </row>
    <row r="217" spans="1:11" ht="15">
      <c r="A217" s="16">
        <v>33601</v>
      </c>
      <c r="B217" s="17" t="s">
        <v>174</v>
      </c>
      <c r="C217" s="18">
        <v>33000</v>
      </c>
      <c r="D217" s="18">
        <v>0</v>
      </c>
      <c r="E217" s="18">
        <v>33000</v>
      </c>
      <c r="F217" s="18">
        <v>4970.1</v>
      </c>
      <c r="G217" s="18">
        <v>4970</v>
      </c>
      <c r="H217" s="18">
        <v>2980.1000000000004</v>
      </c>
      <c r="I217" s="19">
        <v>2980.1</v>
      </c>
      <c r="J217" s="19">
        <f t="shared" si="6"/>
        <v>28029.9</v>
      </c>
      <c r="K217" s="20">
        <f t="shared" si="7"/>
        <v>0.15060909090909091</v>
      </c>
    </row>
    <row r="218" spans="1:11" ht="15">
      <c r="A218" s="16">
        <v>33603</v>
      </c>
      <c r="B218" s="17" t="s">
        <v>175</v>
      </c>
      <c r="C218" s="18">
        <v>822596.33</v>
      </c>
      <c r="D218" s="18">
        <v>0</v>
      </c>
      <c r="E218" s="18">
        <v>822596.33</v>
      </c>
      <c r="F218" s="18">
        <v>337510.48</v>
      </c>
      <c r="G218" s="18">
        <v>331844</v>
      </c>
      <c r="H218" s="18">
        <v>140976.47999999998</v>
      </c>
      <c r="I218" s="19">
        <v>179431.47</v>
      </c>
      <c r="J218" s="19">
        <f t="shared" si="6"/>
        <v>485085.85</v>
      </c>
      <c r="K218" s="20">
        <f t="shared" si="7"/>
        <v>0.41029903452158606</v>
      </c>
    </row>
    <row r="219" spans="1:11" ht="15">
      <c r="A219" s="16">
        <v>33605</v>
      </c>
      <c r="B219" s="17" t="s">
        <v>176</v>
      </c>
      <c r="C219" s="18">
        <v>600000</v>
      </c>
      <c r="D219" s="18">
        <v>0</v>
      </c>
      <c r="E219" s="18">
        <v>600000</v>
      </c>
      <c r="F219" s="18">
        <v>35680</v>
      </c>
      <c r="G219" s="18">
        <v>36580</v>
      </c>
      <c r="H219" s="18">
        <v>35680</v>
      </c>
      <c r="I219" s="19">
        <v>36580</v>
      </c>
      <c r="J219" s="19">
        <f t="shared" si="6"/>
        <v>564320</v>
      </c>
      <c r="K219" s="20">
        <f t="shared" si="7"/>
        <v>0.05946666666666667</v>
      </c>
    </row>
    <row r="220" spans="1:11" ht="15">
      <c r="A220" s="15">
        <v>338</v>
      </c>
      <c r="B220" s="8" t="s">
        <v>177</v>
      </c>
      <c r="C220" s="18">
        <v>1084024</v>
      </c>
      <c r="D220" s="9">
        <v>200000</v>
      </c>
      <c r="E220" s="18">
        <v>1284024</v>
      </c>
      <c r="F220" s="18">
        <v>733065</v>
      </c>
      <c r="G220" s="18">
        <v>619170</v>
      </c>
      <c r="H220" s="9">
        <v>497837</v>
      </c>
      <c r="I220" s="10">
        <v>534160.23</v>
      </c>
      <c r="J220" s="10">
        <f t="shared" si="6"/>
        <v>550959</v>
      </c>
      <c r="K220" s="11">
        <f t="shared" si="7"/>
        <v>0.570912225939702</v>
      </c>
    </row>
    <row r="221" spans="1:11" ht="15">
      <c r="A221" s="16">
        <v>33801</v>
      </c>
      <c r="B221" s="17" t="s">
        <v>177</v>
      </c>
      <c r="C221" s="18">
        <v>1084024</v>
      </c>
      <c r="D221" s="18">
        <v>200000</v>
      </c>
      <c r="E221" s="18">
        <v>1284024</v>
      </c>
      <c r="F221" s="18">
        <v>733065</v>
      </c>
      <c r="G221" s="18">
        <v>619170</v>
      </c>
      <c r="H221" s="18">
        <v>497837</v>
      </c>
      <c r="I221" s="19">
        <v>534160.23</v>
      </c>
      <c r="J221" s="19">
        <f t="shared" si="6"/>
        <v>550959</v>
      </c>
      <c r="K221" s="20">
        <f t="shared" si="7"/>
        <v>0.570912225939702</v>
      </c>
    </row>
    <row r="222" spans="1:11" ht="22.5">
      <c r="A222" s="15">
        <v>339</v>
      </c>
      <c r="B222" s="8" t="s">
        <v>178</v>
      </c>
      <c r="C222" s="18">
        <v>1496096.64</v>
      </c>
      <c r="D222" s="9">
        <v>150000.3600000001</v>
      </c>
      <c r="E222" s="18">
        <v>1646097</v>
      </c>
      <c r="F222" s="18">
        <v>940460</v>
      </c>
      <c r="G222" s="18">
        <v>517614</v>
      </c>
      <c r="H222" s="9">
        <v>619585</v>
      </c>
      <c r="I222" s="10">
        <v>360641.6</v>
      </c>
      <c r="J222" s="10">
        <f t="shared" si="6"/>
        <v>705637</v>
      </c>
      <c r="K222" s="11">
        <f t="shared" si="7"/>
        <v>0.571327206112398</v>
      </c>
    </row>
    <row r="223" spans="1:11" ht="15">
      <c r="A223" s="16">
        <v>33901</v>
      </c>
      <c r="B223" s="17" t="s">
        <v>179</v>
      </c>
      <c r="C223" s="18">
        <v>1496096.64</v>
      </c>
      <c r="D223" s="18">
        <v>150000.3600000001</v>
      </c>
      <c r="E223" s="18">
        <v>1646097</v>
      </c>
      <c r="F223" s="18">
        <v>940460</v>
      </c>
      <c r="G223" s="18">
        <v>517614</v>
      </c>
      <c r="H223" s="18">
        <v>619585</v>
      </c>
      <c r="I223" s="19">
        <v>360641.6</v>
      </c>
      <c r="J223" s="19">
        <f t="shared" si="6"/>
        <v>705637</v>
      </c>
      <c r="K223" s="20">
        <f t="shared" si="7"/>
        <v>0.571327206112398</v>
      </c>
    </row>
    <row r="224" spans="1:11" ht="15">
      <c r="A224" s="16">
        <v>33902</v>
      </c>
      <c r="B224" s="17" t="s">
        <v>180</v>
      </c>
      <c r="C224" s="18"/>
      <c r="D224" s="18">
        <v>0</v>
      </c>
      <c r="E224" s="18"/>
      <c r="F224" s="18"/>
      <c r="G224" s="18"/>
      <c r="H224" s="18"/>
      <c r="I224" s="19"/>
      <c r="J224" s="19">
        <f t="shared" si="6"/>
        <v>0</v>
      </c>
      <c r="K224" s="20"/>
    </row>
    <row r="225" spans="1:11" ht="15">
      <c r="A225" s="12">
        <v>3400</v>
      </c>
      <c r="B225" s="8" t="s">
        <v>181</v>
      </c>
      <c r="C225" s="18">
        <v>5693068.87</v>
      </c>
      <c r="D225" s="9">
        <v>829999.9900000002</v>
      </c>
      <c r="E225" s="18">
        <v>6523068.86</v>
      </c>
      <c r="F225" s="18">
        <v>4824849.52</v>
      </c>
      <c r="G225" s="18">
        <v>5043989</v>
      </c>
      <c r="H225" s="9">
        <v>2706216.52</v>
      </c>
      <c r="I225" s="10">
        <v>2720612.4099999997</v>
      </c>
      <c r="J225" s="10">
        <f t="shared" si="6"/>
        <v>1698219.3400000008</v>
      </c>
      <c r="K225" s="11">
        <f t="shared" si="7"/>
        <v>0.7396594491875408</v>
      </c>
    </row>
    <row r="226" spans="1:11" ht="15">
      <c r="A226" s="15">
        <v>341</v>
      </c>
      <c r="B226" s="8" t="s">
        <v>182</v>
      </c>
      <c r="C226" s="18">
        <v>468807.73</v>
      </c>
      <c r="D226" s="9">
        <v>0</v>
      </c>
      <c r="E226" s="18">
        <v>468807.73</v>
      </c>
      <c r="F226" s="18">
        <v>215399.53</v>
      </c>
      <c r="G226" s="18">
        <v>215399</v>
      </c>
      <c r="H226" s="9">
        <v>97566.53</v>
      </c>
      <c r="I226" s="10">
        <v>97566.22</v>
      </c>
      <c r="J226" s="10">
        <f t="shared" si="6"/>
        <v>253408.19999999998</v>
      </c>
      <c r="K226" s="11">
        <f t="shared" si="7"/>
        <v>0.459462411168007</v>
      </c>
    </row>
    <row r="227" spans="1:11" ht="15">
      <c r="A227" s="16">
        <v>34101</v>
      </c>
      <c r="B227" s="17" t="s">
        <v>182</v>
      </c>
      <c r="C227" s="18">
        <v>468807.73</v>
      </c>
      <c r="D227" s="18">
        <v>0</v>
      </c>
      <c r="E227" s="18">
        <v>468807.73</v>
      </c>
      <c r="F227" s="18">
        <v>215399.53</v>
      </c>
      <c r="G227" s="18">
        <v>215399</v>
      </c>
      <c r="H227" s="18">
        <v>97566.53</v>
      </c>
      <c r="I227" s="19">
        <v>97566.22</v>
      </c>
      <c r="J227" s="19">
        <f t="shared" si="6"/>
        <v>253408.19999999998</v>
      </c>
      <c r="K227" s="20">
        <f t="shared" si="7"/>
        <v>0.459462411168007</v>
      </c>
    </row>
    <row r="228" spans="1:11" ht="15">
      <c r="A228" s="15">
        <v>345</v>
      </c>
      <c r="B228" s="8" t="s">
        <v>183</v>
      </c>
      <c r="C228" s="18">
        <v>50535.13</v>
      </c>
      <c r="D228" s="9">
        <v>0</v>
      </c>
      <c r="E228" s="18">
        <v>50535.13</v>
      </c>
      <c r="F228" s="18">
        <v>0</v>
      </c>
      <c r="G228" s="18">
        <v>0</v>
      </c>
      <c r="H228" s="9">
        <v>0</v>
      </c>
      <c r="I228" s="10">
        <v>0</v>
      </c>
      <c r="J228" s="10">
        <f t="shared" si="6"/>
        <v>50535.13</v>
      </c>
      <c r="K228" s="11">
        <f t="shared" si="7"/>
        <v>0</v>
      </c>
    </row>
    <row r="229" spans="1:11" ht="15">
      <c r="A229" s="16">
        <v>34501</v>
      </c>
      <c r="B229" s="17" t="s">
        <v>183</v>
      </c>
      <c r="C229" s="18">
        <v>50535.13</v>
      </c>
      <c r="D229" s="18">
        <v>0</v>
      </c>
      <c r="E229" s="18">
        <v>50535.13</v>
      </c>
      <c r="F229" s="18">
        <v>0</v>
      </c>
      <c r="G229" s="18">
        <v>0</v>
      </c>
      <c r="H229" s="18">
        <v>0</v>
      </c>
      <c r="I229" s="19">
        <v>0</v>
      </c>
      <c r="J229" s="19">
        <f t="shared" si="6"/>
        <v>50535.13</v>
      </c>
      <c r="K229" s="20">
        <f t="shared" si="7"/>
        <v>0</v>
      </c>
    </row>
    <row r="230" spans="1:11" ht="22.5">
      <c r="A230" s="15">
        <v>343</v>
      </c>
      <c r="B230" s="8" t="s">
        <v>184</v>
      </c>
      <c r="C230" s="18">
        <v>4037051</v>
      </c>
      <c r="D230" s="9">
        <v>130000</v>
      </c>
      <c r="E230" s="18">
        <v>4167051</v>
      </c>
      <c r="F230" s="18">
        <v>3631364</v>
      </c>
      <c r="G230" s="18">
        <v>3881323</v>
      </c>
      <c r="H230" s="9">
        <v>1816217</v>
      </c>
      <c r="I230" s="10">
        <v>1848586</v>
      </c>
      <c r="J230" s="10">
        <f t="shared" si="6"/>
        <v>535687</v>
      </c>
      <c r="K230" s="11">
        <f t="shared" si="7"/>
        <v>0.8714469777307741</v>
      </c>
    </row>
    <row r="231" spans="1:11" ht="15">
      <c r="A231" s="16">
        <v>34301</v>
      </c>
      <c r="B231" s="17" t="s">
        <v>184</v>
      </c>
      <c r="C231" s="18">
        <v>4037051</v>
      </c>
      <c r="D231" s="18">
        <v>130000</v>
      </c>
      <c r="E231" s="18">
        <v>4167051</v>
      </c>
      <c r="F231" s="18">
        <v>3631364</v>
      </c>
      <c r="G231" s="18">
        <v>3881323</v>
      </c>
      <c r="H231" s="18">
        <v>1816217</v>
      </c>
      <c r="I231" s="19">
        <v>1848586</v>
      </c>
      <c r="J231" s="19">
        <f t="shared" si="6"/>
        <v>535687</v>
      </c>
      <c r="K231" s="20">
        <f t="shared" si="7"/>
        <v>0.8714469777307741</v>
      </c>
    </row>
    <row r="232" spans="1:11" ht="15">
      <c r="A232" s="15">
        <v>344</v>
      </c>
      <c r="B232" s="8" t="s">
        <v>185</v>
      </c>
      <c r="C232" s="18">
        <v>812452</v>
      </c>
      <c r="D232" s="9">
        <v>100000</v>
      </c>
      <c r="E232" s="18">
        <v>912452</v>
      </c>
      <c r="F232" s="18">
        <v>217452.19</v>
      </c>
      <c r="G232" s="18">
        <v>147098</v>
      </c>
      <c r="H232" s="9">
        <v>179205.19</v>
      </c>
      <c r="I232" s="10">
        <v>108851.19</v>
      </c>
      <c r="J232" s="10">
        <f t="shared" si="6"/>
        <v>694999.81</v>
      </c>
      <c r="K232" s="11">
        <f t="shared" si="7"/>
        <v>0.23831630595362824</v>
      </c>
    </row>
    <row r="233" spans="1:11" ht="15">
      <c r="A233" s="16">
        <v>34401</v>
      </c>
      <c r="B233" s="17" t="s">
        <v>185</v>
      </c>
      <c r="C233" s="18">
        <v>812452</v>
      </c>
      <c r="D233" s="18">
        <v>100000</v>
      </c>
      <c r="E233" s="18">
        <v>912452</v>
      </c>
      <c r="F233" s="18">
        <v>217452.19</v>
      </c>
      <c r="G233" s="18">
        <v>147098</v>
      </c>
      <c r="H233" s="18">
        <v>179205.19</v>
      </c>
      <c r="I233" s="10">
        <v>108851.19</v>
      </c>
      <c r="J233" s="10">
        <f t="shared" si="6"/>
        <v>694999.81</v>
      </c>
      <c r="K233" s="11">
        <f t="shared" si="7"/>
        <v>0.23831630595362824</v>
      </c>
    </row>
    <row r="234" spans="1:11" ht="15">
      <c r="A234" s="15">
        <v>347</v>
      </c>
      <c r="B234" s="8" t="s">
        <v>186</v>
      </c>
      <c r="C234" s="18">
        <v>324223.01</v>
      </c>
      <c r="D234" s="9">
        <v>599999.99</v>
      </c>
      <c r="E234" s="18">
        <v>924223</v>
      </c>
      <c r="F234" s="18">
        <v>760633.8</v>
      </c>
      <c r="G234" s="18">
        <v>800169</v>
      </c>
      <c r="H234" s="9">
        <v>613227.8</v>
      </c>
      <c r="I234" s="10">
        <v>665609</v>
      </c>
      <c r="J234" s="10">
        <f t="shared" si="6"/>
        <v>163589.19999999995</v>
      </c>
      <c r="K234" s="11">
        <f t="shared" si="7"/>
        <v>0.8229981292393719</v>
      </c>
    </row>
    <row r="235" spans="1:11" ht="15">
      <c r="A235" s="16">
        <v>34701</v>
      </c>
      <c r="B235" s="17" t="s">
        <v>186</v>
      </c>
      <c r="C235" s="18">
        <v>324223.01</v>
      </c>
      <c r="D235" s="18">
        <v>599999.99</v>
      </c>
      <c r="E235" s="18">
        <v>924223</v>
      </c>
      <c r="F235" s="18">
        <v>760633.8</v>
      </c>
      <c r="G235" s="18">
        <v>800169</v>
      </c>
      <c r="H235" s="18">
        <v>613227.8</v>
      </c>
      <c r="I235" s="19">
        <v>665609</v>
      </c>
      <c r="J235" s="19">
        <f t="shared" si="6"/>
        <v>163589.19999999995</v>
      </c>
      <c r="K235" s="20">
        <f t="shared" si="7"/>
        <v>0.8229981292393719</v>
      </c>
    </row>
    <row r="236" spans="1:11" ht="22.5">
      <c r="A236" s="12">
        <v>3500</v>
      </c>
      <c r="B236" s="8" t="s">
        <v>187</v>
      </c>
      <c r="C236" s="18">
        <v>11823246.34</v>
      </c>
      <c r="D236" s="9">
        <v>519999.8500000001</v>
      </c>
      <c r="E236" s="9">
        <v>12343246.19</v>
      </c>
      <c r="F236" s="18">
        <v>7269051.1899999995</v>
      </c>
      <c r="G236" s="18">
        <v>5873299.51</v>
      </c>
      <c r="H236" s="9">
        <v>3685526.1900000004</v>
      </c>
      <c r="I236" s="10">
        <v>4702748</v>
      </c>
      <c r="J236" s="10">
        <f t="shared" si="6"/>
        <v>5074195</v>
      </c>
      <c r="K236" s="11">
        <f t="shared" si="7"/>
        <v>0.5889091960175834</v>
      </c>
    </row>
    <row r="237" spans="1:11" ht="22.5">
      <c r="A237" s="15">
        <v>351</v>
      </c>
      <c r="B237" s="8" t="s">
        <v>188</v>
      </c>
      <c r="C237" s="18">
        <v>1163770.15</v>
      </c>
      <c r="D237" s="9">
        <v>269999.8500000001</v>
      </c>
      <c r="E237" s="18">
        <v>1433770</v>
      </c>
      <c r="F237" s="18">
        <v>570727.8</v>
      </c>
      <c r="G237" s="18">
        <v>547645</v>
      </c>
      <c r="H237" s="9">
        <v>361735.80000000005</v>
      </c>
      <c r="I237" s="10">
        <v>305111.62</v>
      </c>
      <c r="J237" s="10">
        <f t="shared" si="6"/>
        <v>863042.2</v>
      </c>
      <c r="K237" s="11">
        <f t="shared" si="7"/>
        <v>0.39806091632549157</v>
      </c>
    </row>
    <row r="238" spans="1:11" ht="15">
      <c r="A238" s="16">
        <v>35101</v>
      </c>
      <c r="B238" s="17" t="s">
        <v>189</v>
      </c>
      <c r="C238" s="18">
        <v>1163770.15</v>
      </c>
      <c r="D238" s="18">
        <v>269999.8500000001</v>
      </c>
      <c r="E238" s="18">
        <v>1433770</v>
      </c>
      <c r="F238" s="18">
        <v>570727.8</v>
      </c>
      <c r="G238" s="18">
        <v>547645</v>
      </c>
      <c r="H238" s="18">
        <v>361735.80000000005</v>
      </c>
      <c r="I238" s="19">
        <v>305111.62</v>
      </c>
      <c r="J238" s="19">
        <f t="shared" si="6"/>
        <v>863042.2</v>
      </c>
      <c r="K238" s="20">
        <f t="shared" si="7"/>
        <v>0.39806091632549157</v>
      </c>
    </row>
    <row r="239" spans="1:11" ht="15">
      <c r="A239" s="16">
        <v>35102</v>
      </c>
      <c r="B239" s="17" t="s">
        <v>190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9">
        <v>0</v>
      </c>
      <c r="J239" s="19">
        <f t="shared" si="6"/>
        <v>0</v>
      </c>
      <c r="K239" s="20"/>
    </row>
    <row r="240" spans="1:11" ht="33.75">
      <c r="A240" s="15">
        <v>352</v>
      </c>
      <c r="B240" s="8" t="s">
        <v>191</v>
      </c>
      <c r="C240" s="18">
        <v>468303</v>
      </c>
      <c r="D240" s="9">
        <v>-200000</v>
      </c>
      <c r="E240" s="18">
        <v>268303</v>
      </c>
      <c r="F240" s="18">
        <v>72941.6</v>
      </c>
      <c r="G240" s="18">
        <v>68787</v>
      </c>
      <c r="H240" s="9">
        <v>52404.600000000006</v>
      </c>
      <c r="I240" s="10">
        <v>60616.4</v>
      </c>
      <c r="J240" s="10">
        <f t="shared" si="6"/>
        <v>195361.4</v>
      </c>
      <c r="K240" s="11">
        <f t="shared" si="7"/>
        <v>0.27186278200392844</v>
      </c>
    </row>
    <row r="241" spans="1:11" ht="15">
      <c r="A241" s="16">
        <v>35201</v>
      </c>
      <c r="B241" s="17" t="s">
        <v>192</v>
      </c>
      <c r="C241" s="18">
        <v>433090</v>
      </c>
      <c r="D241" s="18">
        <v>-200000</v>
      </c>
      <c r="E241" s="18">
        <v>233090</v>
      </c>
      <c r="F241" s="18">
        <v>68531.6</v>
      </c>
      <c r="G241" s="18">
        <v>66142</v>
      </c>
      <c r="H241" s="18">
        <v>47994.600000000006</v>
      </c>
      <c r="I241" s="19">
        <v>57971.4</v>
      </c>
      <c r="J241" s="19">
        <f t="shared" si="6"/>
        <v>164558.4</v>
      </c>
      <c r="K241" s="20">
        <f t="shared" si="7"/>
        <v>0.2940134711913853</v>
      </c>
    </row>
    <row r="242" spans="1:11" ht="22.5">
      <c r="A242" s="16">
        <v>35202</v>
      </c>
      <c r="B242" s="17" t="s">
        <v>193</v>
      </c>
      <c r="C242" s="18">
        <v>35213</v>
      </c>
      <c r="D242" s="18">
        <v>0</v>
      </c>
      <c r="E242" s="18">
        <v>35213</v>
      </c>
      <c r="F242" s="18">
        <v>4410</v>
      </c>
      <c r="G242" s="18">
        <v>2645</v>
      </c>
      <c r="H242" s="18">
        <v>4410</v>
      </c>
      <c r="I242" s="19">
        <v>2645</v>
      </c>
      <c r="J242" s="19">
        <f t="shared" si="6"/>
        <v>30803</v>
      </c>
      <c r="K242" s="20">
        <f t="shared" si="7"/>
        <v>0.12523783829835572</v>
      </c>
    </row>
    <row r="243" spans="1:11" ht="22.5">
      <c r="A243" s="15">
        <v>353</v>
      </c>
      <c r="B243" s="8" t="s">
        <v>194</v>
      </c>
      <c r="C243" s="18">
        <v>272772.82</v>
      </c>
      <c r="D243" s="9">
        <v>0</v>
      </c>
      <c r="E243" s="18">
        <v>272772.82</v>
      </c>
      <c r="F243" s="18">
        <v>167791.5</v>
      </c>
      <c r="G243" s="18">
        <v>47014.51</v>
      </c>
      <c r="H243" s="9">
        <v>92280.50000000001</v>
      </c>
      <c r="I243" s="10">
        <v>28737.59</v>
      </c>
      <c r="J243" s="10">
        <f t="shared" si="6"/>
        <v>104981.32</v>
      </c>
      <c r="K243" s="11">
        <f t="shared" si="7"/>
        <v>0.6151327687267375</v>
      </c>
    </row>
    <row r="244" spans="1:11" ht="15">
      <c r="A244" s="16">
        <v>35301</v>
      </c>
      <c r="B244" s="17" t="s">
        <v>195</v>
      </c>
      <c r="C244" s="18">
        <v>140288</v>
      </c>
      <c r="D244" s="18">
        <v>0</v>
      </c>
      <c r="E244" s="18">
        <v>140288</v>
      </c>
      <c r="F244" s="18">
        <v>65680.51000000001</v>
      </c>
      <c r="G244" s="18">
        <v>6520.51</v>
      </c>
      <c r="H244" s="18">
        <v>927.5100000000093</v>
      </c>
      <c r="I244" s="19"/>
      <c r="J244" s="19">
        <f t="shared" si="6"/>
        <v>74607.48999999999</v>
      </c>
      <c r="K244" s="20">
        <f t="shared" si="7"/>
        <v>0.46818337990419717</v>
      </c>
    </row>
    <row r="245" spans="1:11" ht="15">
      <c r="A245" s="16">
        <v>35302</v>
      </c>
      <c r="B245" s="17" t="s">
        <v>196</v>
      </c>
      <c r="C245" s="18">
        <v>132484.82</v>
      </c>
      <c r="D245" s="18">
        <v>0</v>
      </c>
      <c r="E245" s="18">
        <v>132484.82</v>
      </c>
      <c r="F245" s="18">
        <v>102110.99</v>
      </c>
      <c r="G245" s="18">
        <v>40494</v>
      </c>
      <c r="H245" s="18">
        <v>91352.99</v>
      </c>
      <c r="I245" s="19">
        <v>28737.59</v>
      </c>
      <c r="J245" s="19">
        <f t="shared" si="6"/>
        <v>30373.83</v>
      </c>
      <c r="K245" s="20">
        <f t="shared" si="7"/>
        <v>0.7707372814485464</v>
      </c>
    </row>
    <row r="246" spans="1:11" ht="22.5">
      <c r="A246" s="15">
        <v>355</v>
      </c>
      <c r="B246" s="8" t="s">
        <v>197</v>
      </c>
      <c r="C246" s="18">
        <v>3176703.1</v>
      </c>
      <c r="D246" s="9">
        <v>-750000</v>
      </c>
      <c r="E246" s="18">
        <v>2426703.1</v>
      </c>
      <c r="F246" s="18">
        <v>823847.26</v>
      </c>
      <c r="G246" s="18">
        <v>884785</v>
      </c>
      <c r="H246" s="9">
        <v>378157.26</v>
      </c>
      <c r="I246" s="10">
        <v>551543.23</v>
      </c>
      <c r="J246" s="10">
        <f t="shared" si="6"/>
        <v>1602855.84</v>
      </c>
      <c r="K246" s="11">
        <f t="shared" si="7"/>
        <v>0.33949240020338706</v>
      </c>
    </row>
    <row r="247" spans="1:11" ht="15">
      <c r="A247" s="16">
        <v>35501</v>
      </c>
      <c r="B247" s="17" t="s">
        <v>198</v>
      </c>
      <c r="C247" s="18">
        <v>3176703.1</v>
      </c>
      <c r="D247" s="18">
        <v>-750000</v>
      </c>
      <c r="E247" s="18">
        <v>2426703.1</v>
      </c>
      <c r="F247" s="18">
        <v>823847.26</v>
      </c>
      <c r="G247" s="18">
        <v>884785</v>
      </c>
      <c r="H247" s="18">
        <v>378157.26</v>
      </c>
      <c r="I247" s="19">
        <v>551543.23</v>
      </c>
      <c r="J247" s="19">
        <f t="shared" si="6"/>
        <v>1602855.84</v>
      </c>
      <c r="K247" s="20">
        <f t="shared" si="7"/>
        <v>0.33949240020338706</v>
      </c>
    </row>
    <row r="248" spans="1:11" ht="22.5">
      <c r="A248" s="15">
        <v>357</v>
      </c>
      <c r="B248" s="8" t="s">
        <v>199</v>
      </c>
      <c r="C248" s="18">
        <v>6237019</v>
      </c>
      <c r="D248" s="9">
        <v>1200000</v>
      </c>
      <c r="E248" s="18">
        <v>7437019</v>
      </c>
      <c r="F248" s="18">
        <v>5353366</v>
      </c>
      <c r="G248" s="18">
        <v>4104997</v>
      </c>
      <c r="H248" s="9">
        <v>2739267</v>
      </c>
      <c r="I248" s="10">
        <v>3640543.26</v>
      </c>
      <c r="J248" s="10">
        <f t="shared" si="6"/>
        <v>2083653</v>
      </c>
      <c r="K248" s="11">
        <f t="shared" si="7"/>
        <v>0.7198268553569649</v>
      </c>
    </row>
    <row r="249" spans="1:11" ht="15">
      <c r="A249" s="16">
        <v>35701</v>
      </c>
      <c r="B249" s="17" t="s">
        <v>200</v>
      </c>
      <c r="C249" s="18">
        <v>6237019</v>
      </c>
      <c r="D249" s="18">
        <v>1200000</v>
      </c>
      <c r="E249" s="18">
        <v>7437019</v>
      </c>
      <c r="F249" s="18">
        <v>5353366</v>
      </c>
      <c r="G249" s="18">
        <v>4104997</v>
      </c>
      <c r="H249" s="18">
        <v>2739267</v>
      </c>
      <c r="I249" s="19">
        <v>3640543.26</v>
      </c>
      <c r="J249" s="19">
        <f t="shared" si="6"/>
        <v>2083653</v>
      </c>
      <c r="K249" s="20">
        <f t="shared" si="7"/>
        <v>0.7198268553569649</v>
      </c>
    </row>
    <row r="250" spans="1:11" ht="15">
      <c r="A250" s="15">
        <v>358</v>
      </c>
      <c r="B250" s="8" t="s">
        <v>201</v>
      </c>
      <c r="C250" s="18">
        <v>365487.27</v>
      </c>
      <c r="D250" s="9">
        <v>0</v>
      </c>
      <c r="E250" s="18">
        <v>365487.27</v>
      </c>
      <c r="F250" s="18">
        <v>233350.43</v>
      </c>
      <c r="G250" s="18">
        <v>181628</v>
      </c>
      <c r="H250" s="9">
        <v>31699.429999999993</v>
      </c>
      <c r="I250" s="10">
        <v>94799.28</v>
      </c>
      <c r="J250" s="10">
        <f t="shared" si="6"/>
        <v>132136.84000000003</v>
      </c>
      <c r="K250" s="11">
        <f t="shared" si="7"/>
        <v>0.6384639060069041</v>
      </c>
    </row>
    <row r="251" spans="1:11" ht="15">
      <c r="A251" s="16">
        <v>35801</v>
      </c>
      <c r="B251" s="17" t="s">
        <v>201</v>
      </c>
      <c r="C251" s="18">
        <v>365487.27</v>
      </c>
      <c r="D251" s="18">
        <v>0</v>
      </c>
      <c r="E251" s="18">
        <v>365487.27</v>
      </c>
      <c r="F251" s="18">
        <v>233350.43</v>
      </c>
      <c r="G251" s="18">
        <v>181628</v>
      </c>
      <c r="H251" s="18">
        <v>31699.429999999993</v>
      </c>
      <c r="I251" s="19">
        <v>94799.28</v>
      </c>
      <c r="J251" s="19">
        <f t="shared" si="6"/>
        <v>132136.84000000003</v>
      </c>
      <c r="K251" s="20">
        <f t="shared" si="7"/>
        <v>0.6384639060069041</v>
      </c>
    </row>
    <row r="252" spans="1:11" ht="15">
      <c r="A252" s="15">
        <v>359</v>
      </c>
      <c r="B252" s="8" t="s">
        <v>202</v>
      </c>
      <c r="C252" s="18">
        <v>139191</v>
      </c>
      <c r="D252" s="9">
        <v>0</v>
      </c>
      <c r="E252" s="18">
        <v>139191</v>
      </c>
      <c r="F252" s="18">
        <v>47026.6</v>
      </c>
      <c r="G252" s="18">
        <v>38443</v>
      </c>
      <c r="H252" s="9">
        <v>29981.6</v>
      </c>
      <c r="I252" s="10">
        <v>21396.62</v>
      </c>
      <c r="J252" s="10">
        <f t="shared" si="6"/>
        <v>92164.4</v>
      </c>
      <c r="K252" s="11">
        <f t="shared" si="7"/>
        <v>0.33785661429259073</v>
      </c>
    </row>
    <row r="253" spans="1:11" ht="15">
      <c r="A253" s="16">
        <v>35901</v>
      </c>
      <c r="B253" s="17" t="s">
        <v>202</v>
      </c>
      <c r="C253" s="18">
        <v>139191</v>
      </c>
      <c r="D253" s="18">
        <v>0</v>
      </c>
      <c r="E253" s="18">
        <v>139191</v>
      </c>
      <c r="F253" s="18">
        <v>47026.6</v>
      </c>
      <c r="G253" s="18">
        <v>38443</v>
      </c>
      <c r="H253" s="18">
        <v>29981.6</v>
      </c>
      <c r="I253" s="19">
        <v>21396.62</v>
      </c>
      <c r="J253" s="19">
        <f t="shared" si="6"/>
        <v>92164.4</v>
      </c>
      <c r="K253" s="20">
        <f t="shared" si="7"/>
        <v>0.33785661429259073</v>
      </c>
    </row>
    <row r="254" spans="1:11" ht="15">
      <c r="A254" s="12">
        <v>3600</v>
      </c>
      <c r="B254" s="8" t="s">
        <v>203</v>
      </c>
      <c r="C254" s="18">
        <v>581854</v>
      </c>
      <c r="D254" s="9">
        <v>7702084.07</v>
      </c>
      <c r="E254" s="18">
        <v>8283938.07</v>
      </c>
      <c r="F254" s="18">
        <v>7765253.71</v>
      </c>
      <c r="G254" s="18">
        <v>5922373</v>
      </c>
      <c r="H254" s="9">
        <v>1865358.71</v>
      </c>
      <c r="I254" s="10">
        <v>3946169.07</v>
      </c>
      <c r="J254" s="10">
        <f t="shared" si="6"/>
        <v>518684.36000000034</v>
      </c>
      <c r="K254" s="11">
        <f t="shared" si="7"/>
        <v>0.9373867409899649</v>
      </c>
    </row>
    <row r="255" spans="1:11" ht="33.75">
      <c r="A255" s="15">
        <v>361</v>
      </c>
      <c r="B255" s="8" t="s">
        <v>204</v>
      </c>
      <c r="C255" s="18">
        <v>523800</v>
      </c>
      <c r="D255" s="9">
        <v>7702084.07</v>
      </c>
      <c r="E255" s="18">
        <v>8225884.07</v>
      </c>
      <c r="F255" s="18">
        <v>7761593.71</v>
      </c>
      <c r="G255" s="18">
        <v>5921113</v>
      </c>
      <c r="H255" s="9">
        <v>1862958.71</v>
      </c>
      <c r="I255" s="10">
        <v>3946169.07</v>
      </c>
      <c r="J255" s="10">
        <f t="shared" si="6"/>
        <v>464290.36000000034</v>
      </c>
      <c r="K255" s="11">
        <f t="shared" si="7"/>
        <v>0.9435573907863255</v>
      </c>
    </row>
    <row r="256" spans="1:11" ht="33.75">
      <c r="A256" s="16">
        <v>36101</v>
      </c>
      <c r="B256" s="17" t="s">
        <v>204</v>
      </c>
      <c r="C256" s="18">
        <v>523800</v>
      </c>
      <c r="D256" s="18">
        <v>7702084.07</v>
      </c>
      <c r="E256" s="18">
        <v>8225884.07</v>
      </c>
      <c r="F256" s="18">
        <v>7761593.71</v>
      </c>
      <c r="G256" s="18">
        <v>5921113</v>
      </c>
      <c r="H256" s="18">
        <v>1862958.71</v>
      </c>
      <c r="I256" s="19">
        <v>3946169.07</v>
      </c>
      <c r="J256" s="19">
        <f t="shared" si="6"/>
        <v>464290.36000000034</v>
      </c>
      <c r="K256" s="20">
        <f t="shared" si="7"/>
        <v>0.9435573907863255</v>
      </c>
    </row>
    <row r="257" spans="1:11" ht="22.5">
      <c r="A257" s="15">
        <v>363</v>
      </c>
      <c r="B257" s="8" t="s">
        <v>205</v>
      </c>
      <c r="C257" s="18">
        <v>0</v>
      </c>
      <c r="D257" s="9">
        <v>0</v>
      </c>
      <c r="E257" s="18">
        <v>0</v>
      </c>
      <c r="F257" s="18">
        <v>0</v>
      </c>
      <c r="G257" s="18">
        <v>0</v>
      </c>
      <c r="H257" s="9">
        <v>0</v>
      </c>
      <c r="I257" s="10">
        <v>0</v>
      </c>
      <c r="J257" s="10">
        <f t="shared" si="6"/>
        <v>0</v>
      </c>
      <c r="K257" s="11"/>
    </row>
    <row r="258" spans="1:11" ht="22.5">
      <c r="A258" s="16">
        <v>36301</v>
      </c>
      <c r="B258" s="17" t="s">
        <v>206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9">
        <v>0</v>
      </c>
      <c r="J258" s="19">
        <f t="shared" si="6"/>
        <v>0</v>
      </c>
      <c r="K258" s="20"/>
    </row>
    <row r="259" spans="1:11" ht="15">
      <c r="A259" s="15">
        <v>364</v>
      </c>
      <c r="B259" s="8" t="s">
        <v>207</v>
      </c>
      <c r="C259" s="18">
        <v>4155</v>
      </c>
      <c r="D259" s="9">
        <v>0</v>
      </c>
      <c r="E259" s="18">
        <v>4155</v>
      </c>
      <c r="F259" s="18">
        <v>0</v>
      </c>
      <c r="G259" s="18">
        <v>0</v>
      </c>
      <c r="H259" s="9"/>
      <c r="I259" s="10">
        <v>0</v>
      </c>
      <c r="J259" s="10">
        <f t="shared" si="6"/>
        <v>4155</v>
      </c>
      <c r="K259" s="11">
        <f t="shared" si="7"/>
        <v>0</v>
      </c>
    </row>
    <row r="260" spans="1:11" ht="15">
      <c r="A260" s="16">
        <v>36401</v>
      </c>
      <c r="B260" s="17" t="s">
        <v>207</v>
      </c>
      <c r="C260" s="18">
        <v>4155</v>
      </c>
      <c r="D260" s="18">
        <v>0</v>
      </c>
      <c r="E260" s="18">
        <v>4155</v>
      </c>
      <c r="F260" s="18">
        <v>0</v>
      </c>
      <c r="G260" s="18">
        <v>0</v>
      </c>
      <c r="H260" s="18"/>
      <c r="I260" s="19"/>
      <c r="J260" s="19">
        <f t="shared" si="6"/>
        <v>4155</v>
      </c>
      <c r="K260" s="20">
        <f t="shared" si="7"/>
        <v>0</v>
      </c>
    </row>
    <row r="261" spans="1:11" ht="22.5">
      <c r="A261" s="15">
        <v>365</v>
      </c>
      <c r="B261" s="8" t="s">
        <v>208</v>
      </c>
      <c r="C261" s="18">
        <v>50000</v>
      </c>
      <c r="D261" s="9">
        <v>0</v>
      </c>
      <c r="E261" s="18">
        <v>50000</v>
      </c>
      <c r="F261" s="18">
        <v>0</v>
      </c>
      <c r="G261" s="18">
        <v>0</v>
      </c>
      <c r="H261" s="9">
        <v>0</v>
      </c>
      <c r="I261" s="10">
        <v>0</v>
      </c>
      <c r="J261" s="10">
        <f t="shared" si="6"/>
        <v>50000</v>
      </c>
      <c r="K261" s="11">
        <f t="shared" si="7"/>
        <v>0</v>
      </c>
    </row>
    <row r="262" spans="1:11" ht="15">
      <c r="A262" s="16">
        <v>36501</v>
      </c>
      <c r="B262" s="17" t="s">
        <v>208</v>
      </c>
      <c r="C262" s="18">
        <v>50000</v>
      </c>
      <c r="D262" s="18">
        <v>0</v>
      </c>
      <c r="E262" s="18">
        <v>50000</v>
      </c>
      <c r="F262" s="18">
        <v>0</v>
      </c>
      <c r="G262" s="18">
        <v>0</v>
      </c>
      <c r="H262" s="18">
        <v>0</v>
      </c>
      <c r="I262" s="19">
        <v>0</v>
      </c>
      <c r="J262" s="19">
        <f t="shared" si="6"/>
        <v>50000</v>
      </c>
      <c r="K262" s="20">
        <f t="shared" si="7"/>
        <v>0</v>
      </c>
    </row>
    <row r="263" spans="1:11" ht="15">
      <c r="A263" s="15">
        <v>369</v>
      </c>
      <c r="B263" s="8" t="s">
        <v>209</v>
      </c>
      <c r="C263" s="18">
        <v>3899</v>
      </c>
      <c r="D263" s="9">
        <v>0</v>
      </c>
      <c r="E263" s="18">
        <v>3899</v>
      </c>
      <c r="F263" s="18">
        <v>3660</v>
      </c>
      <c r="G263" s="18">
        <v>1260</v>
      </c>
      <c r="H263" s="9">
        <v>2400</v>
      </c>
      <c r="I263" s="10">
        <v>0</v>
      </c>
      <c r="J263" s="10">
        <f t="shared" si="6"/>
        <v>239</v>
      </c>
      <c r="K263" s="11">
        <f t="shared" si="7"/>
        <v>0.9387022313413695</v>
      </c>
    </row>
    <row r="264" spans="1:11" ht="15">
      <c r="A264" s="16">
        <v>36901</v>
      </c>
      <c r="B264" s="17" t="s">
        <v>209</v>
      </c>
      <c r="C264" s="18">
        <v>3899</v>
      </c>
      <c r="D264" s="18">
        <v>0</v>
      </c>
      <c r="E264" s="18">
        <v>3899</v>
      </c>
      <c r="F264" s="18">
        <v>3660</v>
      </c>
      <c r="G264" s="18">
        <v>1260</v>
      </c>
      <c r="H264" s="18">
        <v>2400</v>
      </c>
      <c r="I264" s="19"/>
      <c r="J264" s="19">
        <f t="shared" si="6"/>
        <v>239</v>
      </c>
      <c r="K264" s="20">
        <f t="shared" si="7"/>
        <v>0.9387022313413695</v>
      </c>
    </row>
    <row r="265" spans="1:11" ht="15">
      <c r="A265" s="12">
        <v>3700</v>
      </c>
      <c r="B265" s="8" t="s">
        <v>210</v>
      </c>
      <c r="C265" s="18">
        <v>4711750</v>
      </c>
      <c r="D265" s="9">
        <v>-498500</v>
      </c>
      <c r="E265" s="18">
        <v>4213250</v>
      </c>
      <c r="F265" s="18">
        <v>1460258</v>
      </c>
      <c r="G265" s="18">
        <v>1325178</v>
      </c>
      <c r="H265" s="9">
        <v>820185</v>
      </c>
      <c r="I265" s="10">
        <v>701468</v>
      </c>
      <c r="J265" s="10">
        <f t="shared" si="6"/>
        <v>2752992</v>
      </c>
      <c r="K265" s="11">
        <f t="shared" si="7"/>
        <v>0.34658707648489884</v>
      </c>
    </row>
    <row r="266" spans="1:11" ht="15">
      <c r="A266" s="15">
        <v>371</v>
      </c>
      <c r="B266" s="8" t="s">
        <v>211</v>
      </c>
      <c r="C266" s="18">
        <v>924012</v>
      </c>
      <c r="D266" s="9">
        <v>0</v>
      </c>
      <c r="E266" s="18">
        <v>924012</v>
      </c>
      <c r="F266" s="18">
        <v>52085</v>
      </c>
      <c r="G266" s="18">
        <v>25008</v>
      </c>
      <c r="H266" s="9">
        <v>27077</v>
      </c>
      <c r="I266" s="10">
        <v>0</v>
      </c>
      <c r="J266" s="10">
        <f t="shared" si="6"/>
        <v>871927</v>
      </c>
      <c r="K266" s="11">
        <f t="shared" si="7"/>
        <v>0.05636831556300135</v>
      </c>
    </row>
    <row r="267" spans="1:11" ht="15">
      <c r="A267" s="16">
        <v>37101</v>
      </c>
      <c r="B267" s="17" t="s">
        <v>211</v>
      </c>
      <c r="C267" s="18">
        <v>924012</v>
      </c>
      <c r="D267" s="18">
        <v>0</v>
      </c>
      <c r="E267" s="18">
        <v>924012</v>
      </c>
      <c r="F267" s="18">
        <v>52085</v>
      </c>
      <c r="G267" s="18">
        <v>25008</v>
      </c>
      <c r="H267" s="18">
        <v>27077</v>
      </c>
      <c r="I267" s="19">
        <v>0</v>
      </c>
      <c r="J267" s="19">
        <f t="shared" si="6"/>
        <v>871927</v>
      </c>
      <c r="K267" s="20">
        <f t="shared" si="7"/>
        <v>0.05636831556300135</v>
      </c>
    </row>
    <row r="268" spans="1:11" ht="15">
      <c r="A268" s="15">
        <v>372</v>
      </c>
      <c r="B268" s="8" t="s">
        <v>212</v>
      </c>
      <c r="C268" s="18">
        <v>40640</v>
      </c>
      <c r="D268" s="9">
        <v>0</v>
      </c>
      <c r="E268" s="18">
        <v>40640</v>
      </c>
      <c r="F268" s="18">
        <v>27605</v>
      </c>
      <c r="G268" s="18">
        <v>27605</v>
      </c>
      <c r="H268" s="9">
        <v>18536</v>
      </c>
      <c r="I268" s="10">
        <v>18536</v>
      </c>
      <c r="J268" s="10">
        <f aca="true" t="shared" si="8" ref="J268:J331">+E268-F268</f>
        <v>13035</v>
      </c>
      <c r="K268" s="11">
        <f aca="true" t="shared" si="9" ref="K268:K331">+F268/E268</f>
        <v>0.6792568897637795</v>
      </c>
    </row>
    <row r="269" spans="1:11" ht="22.5">
      <c r="A269" s="16">
        <v>37201</v>
      </c>
      <c r="B269" s="17" t="s">
        <v>213</v>
      </c>
      <c r="C269" s="18">
        <v>40640</v>
      </c>
      <c r="D269" s="18">
        <v>0</v>
      </c>
      <c r="E269" s="18">
        <v>40640</v>
      </c>
      <c r="F269" s="18">
        <v>27605</v>
      </c>
      <c r="G269" s="18">
        <v>27605</v>
      </c>
      <c r="H269" s="18">
        <v>18536</v>
      </c>
      <c r="I269" s="19">
        <v>18536</v>
      </c>
      <c r="J269" s="19">
        <f t="shared" si="8"/>
        <v>13035</v>
      </c>
      <c r="K269" s="20">
        <f t="shared" si="9"/>
        <v>0.6792568897637795</v>
      </c>
    </row>
    <row r="270" spans="1:11" ht="15">
      <c r="A270" s="15">
        <v>375</v>
      </c>
      <c r="B270" s="8" t="s">
        <v>214</v>
      </c>
      <c r="C270" s="18">
        <v>3218695</v>
      </c>
      <c r="D270" s="9">
        <v>-500000</v>
      </c>
      <c r="E270" s="18">
        <v>2718695</v>
      </c>
      <c r="F270" s="18">
        <v>1354943</v>
      </c>
      <c r="G270" s="18">
        <v>1247065</v>
      </c>
      <c r="H270" s="9">
        <v>766654</v>
      </c>
      <c r="I270" s="10">
        <v>665191</v>
      </c>
      <c r="J270" s="10">
        <f t="shared" si="8"/>
        <v>1363752</v>
      </c>
      <c r="K270" s="11">
        <f t="shared" si="9"/>
        <v>0.49837992124898156</v>
      </c>
    </row>
    <row r="271" spans="1:11" ht="15">
      <c r="A271" s="16">
        <v>37501</v>
      </c>
      <c r="B271" s="17" t="s">
        <v>214</v>
      </c>
      <c r="C271" s="18">
        <v>2605669</v>
      </c>
      <c r="D271" s="18">
        <v>-500000</v>
      </c>
      <c r="E271" s="18">
        <v>2105669</v>
      </c>
      <c r="F271" s="18">
        <v>1213446</v>
      </c>
      <c r="G271" s="18">
        <v>1107688</v>
      </c>
      <c r="H271" s="18">
        <v>691093</v>
      </c>
      <c r="I271" s="19">
        <v>590730</v>
      </c>
      <c r="J271" s="19">
        <f t="shared" si="8"/>
        <v>892223</v>
      </c>
      <c r="K271" s="20">
        <f t="shared" si="9"/>
        <v>0.5762757584406666</v>
      </c>
    </row>
    <row r="272" spans="1:11" ht="15">
      <c r="A272" s="16">
        <v>37502</v>
      </c>
      <c r="B272" s="17" t="s">
        <v>215</v>
      </c>
      <c r="C272" s="18">
        <v>613026</v>
      </c>
      <c r="D272" s="18">
        <v>0</v>
      </c>
      <c r="E272" s="18">
        <v>613026</v>
      </c>
      <c r="F272" s="18">
        <v>141497</v>
      </c>
      <c r="G272" s="18">
        <v>139377</v>
      </c>
      <c r="H272" s="18">
        <v>75561</v>
      </c>
      <c r="I272" s="19">
        <v>74461</v>
      </c>
      <c r="J272" s="19">
        <f t="shared" si="8"/>
        <v>471529</v>
      </c>
      <c r="K272" s="20">
        <f t="shared" si="9"/>
        <v>0.23081728996812534</v>
      </c>
    </row>
    <row r="273" spans="1:11" ht="15">
      <c r="A273" s="15">
        <v>376</v>
      </c>
      <c r="B273" s="8" t="s">
        <v>216</v>
      </c>
      <c r="C273" s="18">
        <v>315054</v>
      </c>
      <c r="D273" s="9">
        <v>0</v>
      </c>
      <c r="E273" s="18">
        <v>315054</v>
      </c>
      <c r="F273" s="18">
        <v>0</v>
      </c>
      <c r="G273" s="18">
        <v>0</v>
      </c>
      <c r="H273" s="9">
        <v>0</v>
      </c>
      <c r="I273" s="10">
        <v>0</v>
      </c>
      <c r="J273" s="10">
        <f t="shared" si="8"/>
        <v>315054</v>
      </c>
      <c r="K273" s="11">
        <f t="shared" si="9"/>
        <v>0</v>
      </c>
    </row>
    <row r="274" spans="1:11" ht="15">
      <c r="A274" s="16">
        <v>37601</v>
      </c>
      <c r="B274" s="17" t="s">
        <v>216</v>
      </c>
      <c r="C274" s="18">
        <v>315054</v>
      </c>
      <c r="D274" s="18">
        <v>0</v>
      </c>
      <c r="E274" s="18">
        <v>315054</v>
      </c>
      <c r="F274" s="18">
        <v>0</v>
      </c>
      <c r="G274" s="18">
        <v>0</v>
      </c>
      <c r="H274" s="18">
        <v>0</v>
      </c>
      <c r="I274" s="19">
        <v>0</v>
      </c>
      <c r="J274" s="19">
        <f t="shared" si="8"/>
        <v>315054</v>
      </c>
      <c r="K274" s="20">
        <f t="shared" si="9"/>
        <v>0</v>
      </c>
    </row>
    <row r="275" spans="1:11" ht="15">
      <c r="A275" s="15">
        <v>378</v>
      </c>
      <c r="B275" s="8" t="s">
        <v>180</v>
      </c>
      <c r="C275" s="18">
        <v>20922</v>
      </c>
      <c r="D275" s="9">
        <v>0</v>
      </c>
      <c r="E275" s="18">
        <v>20922</v>
      </c>
      <c r="F275" s="18">
        <v>13150</v>
      </c>
      <c r="G275" s="18">
        <v>13150</v>
      </c>
      <c r="H275" s="9">
        <v>3202</v>
      </c>
      <c r="I275" s="10">
        <v>13150</v>
      </c>
      <c r="J275" s="10">
        <f t="shared" si="8"/>
        <v>7772</v>
      </c>
      <c r="K275" s="11">
        <f t="shared" si="9"/>
        <v>0.6285249976101711</v>
      </c>
    </row>
    <row r="276" spans="1:11" ht="15">
      <c r="A276" s="16">
        <v>37801</v>
      </c>
      <c r="B276" s="17" t="s">
        <v>180</v>
      </c>
      <c r="C276" s="18">
        <v>20922</v>
      </c>
      <c r="D276" s="18">
        <v>0</v>
      </c>
      <c r="E276" s="18">
        <v>20922</v>
      </c>
      <c r="F276" s="18">
        <v>13150</v>
      </c>
      <c r="G276" s="18">
        <v>13150</v>
      </c>
      <c r="H276" s="18">
        <v>3202</v>
      </c>
      <c r="I276" s="19">
        <v>13150</v>
      </c>
      <c r="J276" s="19">
        <f t="shared" si="8"/>
        <v>7772</v>
      </c>
      <c r="K276" s="20">
        <f t="shared" si="9"/>
        <v>0.6285249976101711</v>
      </c>
    </row>
    <row r="277" spans="1:11" ht="15">
      <c r="A277" s="15">
        <v>379</v>
      </c>
      <c r="B277" s="8" t="s">
        <v>217</v>
      </c>
      <c r="C277" s="18">
        <v>192427</v>
      </c>
      <c r="D277" s="9">
        <v>1500</v>
      </c>
      <c r="E277" s="18">
        <v>193927</v>
      </c>
      <c r="F277" s="18">
        <v>12475</v>
      </c>
      <c r="G277" s="18">
        <v>12350</v>
      </c>
      <c r="H277" s="9">
        <v>4716</v>
      </c>
      <c r="I277" s="10">
        <v>4591</v>
      </c>
      <c r="J277" s="10">
        <f t="shared" si="8"/>
        <v>181452</v>
      </c>
      <c r="K277" s="11">
        <f t="shared" si="9"/>
        <v>0.06432832973232196</v>
      </c>
    </row>
    <row r="278" spans="1:11" ht="15">
      <c r="A278" s="16">
        <v>37901</v>
      </c>
      <c r="B278" s="17" t="s">
        <v>218</v>
      </c>
      <c r="C278" s="18">
        <v>192427</v>
      </c>
      <c r="D278" s="18">
        <v>1500</v>
      </c>
      <c r="E278" s="18">
        <v>193927</v>
      </c>
      <c r="F278" s="18">
        <v>12475</v>
      </c>
      <c r="G278" s="18">
        <v>12350</v>
      </c>
      <c r="H278" s="18">
        <v>4716</v>
      </c>
      <c r="I278" s="19">
        <v>4591</v>
      </c>
      <c r="J278" s="19">
        <f t="shared" si="8"/>
        <v>181452</v>
      </c>
      <c r="K278" s="20">
        <f t="shared" si="9"/>
        <v>0.06432832973232196</v>
      </c>
    </row>
    <row r="279" spans="1:11" ht="15">
      <c r="A279" s="12">
        <v>3800</v>
      </c>
      <c r="B279" s="8" t="s">
        <v>219</v>
      </c>
      <c r="C279" s="18">
        <v>1933192</v>
      </c>
      <c r="D279" s="9">
        <v>108500</v>
      </c>
      <c r="E279" s="18">
        <v>2041692</v>
      </c>
      <c r="F279" s="18">
        <v>442258.35</v>
      </c>
      <c r="G279" s="18">
        <v>366130</v>
      </c>
      <c r="H279" s="9">
        <v>252169.35</v>
      </c>
      <c r="I279" s="10">
        <v>188913.35</v>
      </c>
      <c r="J279" s="10">
        <f t="shared" si="8"/>
        <v>1599433.65</v>
      </c>
      <c r="K279" s="11">
        <f t="shared" si="9"/>
        <v>0.2166136469163811</v>
      </c>
    </row>
    <row r="280" spans="1:11" ht="15">
      <c r="A280" s="15">
        <v>381</v>
      </c>
      <c r="B280" s="8" t="s">
        <v>220</v>
      </c>
      <c r="C280" s="18">
        <v>268109</v>
      </c>
      <c r="D280" s="9">
        <v>60000</v>
      </c>
      <c r="E280" s="18">
        <v>328109</v>
      </c>
      <c r="F280" s="18">
        <v>10250</v>
      </c>
      <c r="G280" s="18">
        <v>10250</v>
      </c>
      <c r="H280" s="9">
        <v>10250</v>
      </c>
      <c r="I280" s="10">
        <v>10250</v>
      </c>
      <c r="J280" s="10">
        <f t="shared" si="8"/>
        <v>317859</v>
      </c>
      <c r="K280" s="11">
        <f t="shared" si="9"/>
        <v>0.031239618541399353</v>
      </c>
    </row>
    <row r="281" spans="1:11" ht="15">
      <c r="A281" s="16">
        <v>38101</v>
      </c>
      <c r="B281" s="17" t="s">
        <v>220</v>
      </c>
      <c r="C281" s="18">
        <v>268109</v>
      </c>
      <c r="D281" s="18">
        <v>60000</v>
      </c>
      <c r="E281" s="18">
        <v>328109</v>
      </c>
      <c r="F281" s="18">
        <v>10250</v>
      </c>
      <c r="G281" s="18">
        <v>10250</v>
      </c>
      <c r="H281" s="18">
        <v>10250</v>
      </c>
      <c r="I281" s="19">
        <v>10250</v>
      </c>
      <c r="J281" s="19">
        <f t="shared" si="8"/>
        <v>317859</v>
      </c>
      <c r="K281" s="20">
        <f t="shared" si="9"/>
        <v>0.031239618541399353</v>
      </c>
    </row>
    <row r="282" spans="1:11" ht="15">
      <c r="A282" s="15">
        <v>382</v>
      </c>
      <c r="B282" s="8" t="s">
        <v>221</v>
      </c>
      <c r="C282" s="18">
        <v>615000</v>
      </c>
      <c r="D282" s="9">
        <v>0</v>
      </c>
      <c r="E282" s="18">
        <v>615000</v>
      </c>
      <c r="F282" s="18">
        <v>0</v>
      </c>
      <c r="G282" s="18">
        <v>0</v>
      </c>
      <c r="H282" s="9">
        <v>0</v>
      </c>
      <c r="I282" s="10">
        <v>0</v>
      </c>
      <c r="J282" s="10">
        <f t="shared" si="8"/>
        <v>615000</v>
      </c>
      <c r="K282" s="11">
        <f t="shared" si="9"/>
        <v>0</v>
      </c>
    </row>
    <row r="283" spans="1:11" ht="15">
      <c r="A283" s="16">
        <v>38201</v>
      </c>
      <c r="B283" s="17" t="s">
        <v>221</v>
      </c>
      <c r="C283" s="18">
        <v>615000</v>
      </c>
      <c r="D283" s="18">
        <v>0</v>
      </c>
      <c r="E283" s="18">
        <v>615000</v>
      </c>
      <c r="F283" s="18">
        <v>0</v>
      </c>
      <c r="G283" s="18">
        <v>0</v>
      </c>
      <c r="H283" s="18"/>
      <c r="I283" s="19">
        <v>0</v>
      </c>
      <c r="J283" s="19">
        <f t="shared" si="8"/>
        <v>615000</v>
      </c>
      <c r="K283" s="20">
        <f t="shared" si="9"/>
        <v>0</v>
      </c>
    </row>
    <row r="284" spans="1:11" ht="15">
      <c r="A284" s="15">
        <v>383</v>
      </c>
      <c r="B284" s="8" t="s">
        <v>222</v>
      </c>
      <c r="C284" s="18">
        <v>1050083</v>
      </c>
      <c r="D284" s="9">
        <v>48500</v>
      </c>
      <c r="E284" s="18">
        <v>1098583</v>
      </c>
      <c r="F284" s="18">
        <v>432008.35</v>
      </c>
      <c r="G284" s="18">
        <v>355880</v>
      </c>
      <c r="H284" s="9">
        <v>241919.35</v>
      </c>
      <c r="I284" s="10">
        <v>178663.35</v>
      </c>
      <c r="J284" s="10">
        <f t="shared" si="8"/>
        <v>666574.65</v>
      </c>
      <c r="K284" s="11">
        <f t="shared" si="9"/>
        <v>0.3932414300967701</v>
      </c>
    </row>
    <row r="285" spans="1:11" ht="15">
      <c r="A285" s="16">
        <v>38301</v>
      </c>
      <c r="B285" s="17" t="s">
        <v>222</v>
      </c>
      <c r="C285" s="18">
        <v>915244</v>
      </c>
      <c r="D285" s="18">
        <v>30000</v>
      </c>
      <c r="E285" s="18">
        <v>945244</v>
      </c>
      <c r="F285" s="18">
        <v>280595.38</v>
      </c>
      <c r="G285" s="18">
        <v>231969</v>
      </c>
      <c r="H285" s="18">
        <v>163515.38</v>
      </c>
      <c r="I285" s="10">
        <v>114889.38</v>
      </c>
      <c r="J285" s="10">
        <f t="shared" si="8"/>
        <v>664648.62</v>
      </c>
      <c r="K285" s="11">
        <f t="shared" si="9"/>
        <v>0.2968496811405309</v>
      </c>
    </row>
    <row r="286" spans="1:11" ht="15">
      <c r="A286" s="16">
        <v>38501</v>
      </c>
      <c r="B286" s="17" t="s">
        <v>223</v>
      </c>
      <c r="C286" s="18">
        <v>134839</v>
      </c>
      <c r="D286" s="18">
        <v>18500</v>
      </c>
      <c r="E286" s="18">
        <v>153339</v>
      </c>
      <c r="F286" s="18">
        <v>151412.97</v>
      </c>
      <c r="G286" s="18">
        <v>123911</v>
      </c>
      <c r="H286" s="18">
        <v>78403.97</v>
      </c>
      <c r="I286" s="19">
        <v>63773.97</v>
      </c>
      <c r="J286" s="19">
        <f t="shared" si="8"/>
        <v>1926.0299999999988</v>
      </c>
      <c r="K286" s="20">
        <f t="shared" si="9"/>
        <v>0.9874393989787335</v>
      </c>
    </row>
    <row r="287" spans="1:11" ht="15">
      <c r="A287" s="12">
        <v>3900</v>
      </c>
      <c r="B287" s="8" t="s">
        <v>224</v>
      </c>
      <c r="C287" s="18">
        <v>11773166.94</v>
      </c>
      <c r="D287" s="9">
        <v>-1989000</v>
      </c>
      <c r="E287" s="18">
        <v>9784166.94</v>
      </c>
      <c r="F287" s="18">
        <v>4112085.63</v>
      </c>
      <c r="G287" s="18">
        <v>392868</v>
      </c>
      <c r="H287" s="9">
        <v>3909792.63</v>
      </c>
      <c r="I287" s="10">
        <v>299311.42000000004</v>
      </c>
      <c r="J287" s="10">
        <f t="shared" si="8"/>
        <v>5672081.31</v>
      </c>
      <c r="K287" s="11">
        <f t="shared" si="9"/>
        <v>0.4202795859082102</v>
      </c>
    </row>
    <row r="288" spans="1:11" ht="15">
      <c r="A288" s="25">
        <v>391</v>
      </c>
      <c r="B288" s="8" t="s">
        <v>225</v>
      </c>
      <c r="C288" s="18">
        <v>38500</v>
      </c>
      <c r="D288" s="9">
        <v>0</v>
      </c>
      <c r="E288" s="18">
        <v>38500</v>
      </c>
      <c r="F288" s="18">
        <v>0</v>
      </c>
      <c r="G288" s="18">
        <v>0</v>
      </c>
      <c r="H288" s="9">
        <v>0</v>
      </c>
      <c r="I288" s="19">
        <v>0</v>
      </c>
      <c r="J288" s="19">
        <f t="shared" si="8"/>
        <v>38500</v>
      </c>
      <c r="K288" s="20">
        <f t="shared" si="9"/>
        <v>0</v>
      </c>
    </row>
    <row r="289" spans="1:11" ht="15">
      <c r="A289" s="26">
        <v>39101</v>
      </c>
      <c r="B289" s="17" t="s">
        <v>226</v>
      </c>
      <c r="C289" s="18">
        <v>38500</v>
      </c>
      <c r="D289" s="18">
        <v>0</v>
      </c>
      <c r="E289" s="18">
        <v>38500</v>
      </c>
      <c r="F289" s="18">
        <v>0</v>
      </c>
      <c r="G289" s="18">
        <v>0</v>
      </c>
      <c r="H289" s="18">
        <v>0</v>
      </c>
      <c r="I289" s="19">
        <v>0</v>
      </c>
      <c r="J289" s="19">
        <f t="shared" si="8"/>
        <v>38500</v>
      </c>
      <c r="K289" s="20">
        <f t="shared" si="9"/>
        <v>0</v>
      </c>
    </row>
    <row r="290" spans="1:11" ht="15">
      <c r="A290" s="15">
        <v>392</v>
      </c>
      <c r="B290" s="8" t="s">
        <v>227</v>
      </c>
      <c r="C290" s="18">
        <v>9723791</v>
      </c>
      <c r="D290" s="9">
        <v>-1929000</v>
      </c>
      <c r="E290" s="18">
        <v>7794791</v>
      </c>
      <c r="F290" s="18">
        <v>3667240</v>
      </c>
      <c r="G290" s="18">
        <v>606</v>
      </c>
      <c r="H290" s="9">
        <v>3666634</v>
      </c>
      <c r="I290" s="19">
        <v>0</v>
      </c>
      <c r="J290" s="19">
        <f t="shared" si="8"/>
        <v>4127551</v>
      </c>
      <c r="K290" s="20">
        <f t="shared" si="9"/>
        <v>0.47047316598995403</v>
      </c>
    </row>
    <row r="291" spans="1:11" ht="15">
      <c r="A291" s="16">
        <v>39201</v>
      </c>
      <c r="B291" s="17" t="s">
        <v>227</v>
      </c>
      <c r="C291" s="18">
        <v>9723791</v>
      </c>
      <c r="D291" s="18">
        <v>-1929000</v>
      </c>
      <c r="E291" s="18">
        <v>7794791</v>
      </c>
      <c r="F291" s="18">
        <v>3667240</v>
      </c>
      <c r="G291" s="18">
        <v>606</v>
      </c>
      <c r="H291" s="18">
        <v>3666634</v>
      </c>
      <c r="I291" s="19">
        <v>0</v>
      </c>
      <c r="J291" s="19">
        <f t="shared" si="8"/>
        <v>4127551</v>
      </c>
      <c r="K291" s="20">
        <f t="shared" si="9"/>
        <v>0.47047316598995403</v>
      </c>
    </row>
    <row r="292" spans="1:11" ht="15">
      <c r="A292" s="15">
        <v>395</v>
      </c>
      <c r="B292" s="8" t="s">
        <v>228</v>
      </c>
      <c r="C292" s="18">
        <v>1252891.94</v>
      </c>
      <c r="D292" s="9">
        <v>-110000</v>
      </c>
      <c r="E292" s="18">
        <v>1142891.94</v>
      </c>
      <c r="F292" s="18">
        <v>380981.63</v>
      </c>
      <c r="G292" s="18">
        <v>331646</v>
      </c>
      <c r="H292" s="9">
        <v>201802.63</v>
      </c>
      <c r="I292" s="10">
        <v>257955.42</v>
      </c>
      <c r="J292" s="10">
        <f t="shared" si="8"/>
        <v>761910.3099999999</v>
      </c>
      <c r="K292" s="11">
        <f t="shared" si="9"/>
        <v>0.33334877661312406</v>
      </c>
    </row>
    <row r="293" spans="1:11" ht="15">
      <c r="A293" s="16">
        <v>39501</v>
      </c>
      <c r="B293" s="17" t="s">
        <v>228</v>
      </c>
      <c r="C293" s="18">
        <v>1252891.94</v>
      </c>
      <c r="D293" s="18">
        <v>-110000</v>
      </c>
      <c r="E293" s="18">
        <v>1142891.94</v>
      </c>
      <c r="F293" s="18">
        <v>380981.63</v>
      </c>
      <c r="G293" s="18">
        <v>331646</v>
      </c>
      <c r="H293" s="18">
        <v>201802.63</v>
      </c>
      <c r="I293" s="19">
        <v>257955.42</v>
      </c>
      <c r="J293" s="19">
        <f t="shared" si="8"/>
        <v>761910.3099999999</v>
      </c>
      <c r="K293" s="20">
        <f t="shared" si="9"/>
        <v>0.33334877661312406</v>
      </c>
    </row>
    <row r="294" spans="1:11" ht="15">
      <c r="A294" s="15">
        <v>396</v>
      </c>
      <c r="B294" s="8" t="s">
        <v>229</v>
      </c>
      <c r="C294" s="18">
        <v>757984</v>
      </c>
      <c r="D294" s="9">
        <v>50000</v>
      </c>
      <c r="E294" s="18">
        <v>807984</v>
      </c>
      <c r="F294" s="18">
        <v>63864</v>
      </c>
      <c r="G294" s="18">
        <v>60616</v>
      </c>
      <c r="H294" s="9">
        <v>41356</v>
      </c>
      <c r="I294" s="10">
        <v>41356</v>
      </c>
      <c r="J294" s="10">
        <f t="shared" si="8"/>
        <v>744120</v>
      </c>
      <c r="K294" s="11">
        <f t="shared" si="9"/>
        <v>0.07904116913206202</v>
      </c>
    </row>
    <row r="295" spans="1:11" ht="15">
      <c r="A295" s="16">
        <v>39601</v>
      </c>
      <c r="B295" s="17" t="s">
        <v>230</v>
      </c>
      <c r="C295" s="18">
        <v>686772</v>
      </c>
      <c r="D295" s="18">
        <v>20000</v>
      </c>
      <c r="E295" s="18">
        <v>706772</v>
      </c>
      <c r="F295" s="18">
        <v>28234</v>
      </c>
      <c r="G295" s="18">
        <v>24986</v>
      </c>
      <c r="H295" s="18">
        <v>20996</v>
      </c>
      <c r="I295" s="19">
        <v>20996</v>
      </c>
      <c r="J295" s="19">
        <f t="shared" si="8"/>
        <v>678538</v>
      </c>
      <c r="K295" s="20">
        <f t="shared" si="9"/>
        <v>0.03994781909866265</v>
      </c>
    </row>
    <row r="296" spans="1:11" ht="15">
      <c r="A296" s="16">
        <v>39901</v>
      </c>
      <c r="B296" s="17" t="s">
        <v>231</v>
      </c>
      <c r="C296" s="18">
        <v>71212</v>
      </c>
      <c r="D296" s="18">
        <v>30000</v>
      </c>
      <c r="E296" s="18">
        <v>101212</v>
      </c>
      <c r="F296" s="18">
        <v>35630</v>
      </c>
      <c r="G296" s="18">
        <v>35630</v>
      </c>
      <c r="H296" s="18">
        <v>20360</v>
      </c>
      <c r="I296" s="19">
        <v>20360</v>
      </c>
      <c r="J296" s="19">
        <f t="shared" si="8"/>
        <v>65582</v>
      </c>
      <c r="K296" s="20">
        <f t="shared" si="9"/>
        <v>0.35203335572856975</v>
      </c>
    </row>
    <row r="297" spans="1:11" ht="15">
      <c r="A297" s="16"/>
      <c r="B297" s="17"/>
      <c r="C297" s="18">
        <v>0</v>
      </c>
      <c r="D297" s="18"/>
      <c r="E297" s="18"/>
      <c r="F297" s="18">
        <v>0</v>
      </c>
      <c r="G297" s="18">
        <v>0</v>
      </c>
      <c r="H297" s="18"/>
      <c r="I297" s="10"/>
      <c r="J297" s="10">
        <f t="shared" si="8"/>
        <v>0</v>
      </c>
      <c r="K297" s="11"/>
    </row>
    <row r="298" spans="1:11" ht="22.5">
      <c r="A298" s="27">
        <v>4000</v>
      </c>
      <c r="B298" s="8" t="s">
        <v>232</v>
      </c>
      <c r="C298" s="18">
        <v>1721351</v>
      </c>
      <c r="D298" s="28">
        <v>-920000</v>
      </c>
      <c r="E298" s="18">
        <v>801351</v>
      </c>
      <c r="F298" s="18">
        <v>108994.2</v>
      </c>
      <c r="G298" s="18">
        <v>108994.2</v>
      </c>
      <c r="H298" s="28">
        <v>63160</v>
      </c>
      <c r="I298" s="10">
        <v>63160</v>
      </c>
      <c r="J298" s="10">
        <f t="shared" si="8"/>
        <v>692356.8</v>
      </c>
      <c r="K298" s="11">
        <f t="shared" si="9"/>
        <v>0.13601305794838967</v>
      </c>
    </row>
    <row r="299" spans="1:11" ht="15">
      <c r="A299" s="12">
        <v>4200</v>
      </c>
      <c r="B299" s="8" t="s">
        <v>233</v>
      </c>
      <c r="C299" s="18">
        <v>1665000</v>
      </c>
      <c r="D299" s="9">
        <v>-920000</v>
      </c>
      <c r="E299" s="18">
        <v>745000</v>
      </c>
      <c r="F299" s="18">
        <v>96414</v>
      </c>
      <c r="G299" s="18">
        <v>96414</v>
      </c>
      <c r="H299" s="9">
        <v>63160</v>
      </c>
      <c r="I299" s="10">
        <v>63160</v>
      </c>
      <c r="J299" s="10">
        <f t="shared" si="8"/>
        <v>648586</v>
      </c>
      <c r="K299" s="11">
        <f t="shared" si="9"/>
        <v>0.12941476510067115</v>
      </c>
    </row>
    <row r="300" spans="1:11" ht="22.5">
      <c r="A300" s="15">
        <v>424</v>
      </c>
      <c r="B300" s="8" t="s">
        <v>234</v>
      </c>
      <c r="C300" s="18">
        <v>1665000</v>
      </c>
      <c r="D300" s="9">
        <v>-920000</v>
      </c>
      <c r="E300" s="18">
        <v>745000</v>
      </c>
      <c r="F300" s="18">
        <v>96414</v>
      </c>
      <c r="G300" s="18">
        <v>96414</v>
      </c>
      <c r="H300" s="9">
        <v>63160</v>
      </c>
      <c r="I300" s="10">
        <v>63160</v>
      </c>
      <c r="J300" s="10">
        <f t="shared" si="8"/>
        <v>648586</v>
      </c>
      <c r="K300" s="11">
        <f t="shared" si="9"/>
        <v>0.12941476510067115</v>
      </c>
    </row>
    <row r="301" spans="1:11" ht="22.5">
      <c r="A301" s="29">
        <v>42401</v>
      </c>
      <c r="B301" s="17" t="s">
        <v>234</v>
      </c>
      <c r="C301" s="18">
        <v>1665000</v>
      </c>
      <c r="D301" s="18">
        <v>-920000</v>
      </c>
      <c r="E301" s="18">
        <v>745000</v>
      </c>
      <c r="F301" s="18">
        <v>96414</v>
      </c>
      <c r="G301" s="18">
        <v>96414</v>
      </c>
      <c r="H301" s="18">
        <v>63160</v>
      </c>
      <c r="I301" s="19">
        <v>63160</v>
      </c>
      <c r="J301" s="19">
        <f t="shared" si="8"/>
        <v>648586</v>
      </c>
      <c r="K301" s="20">
        <f t="shared" si="9"/>
        <v>0.12941476510067115</v>
      </c>
    </row>
    <row r="302" spans="1:11" ht="15">
      <c r="A302" s="12">
        <v>4400</v>
      </c>
      <c r="B302" s="8" t="s">
        <v>235</v>
      </c>
      <c r="C302" s="18">
        <v>56351</v>
      </c>
      <c r="D302" s="9">
        <v>0</v>
      </c>
      <c r="E302" s="18">
        <v>56351</v>
      </c>
      <c r="F302" s="18">
        <v>12580.2</v>
      </c>
      <c r="G302" s="18">
        <v>12580.2</v>
      </c>
      <c r="H302" s="9">
        <v>0</v>
      </c>
      <c r="I302" s="10">
        <v>0</v>
      </c>
      <c r="J302" s="10">
        <f t="shared" si="8"/>
        <v>43770.8</v>
      </c>
      <c r="K302" s="11">
        <f t="shared" si="9"/>
        <v>0.223247147344324</v>
      </c>
    </row>
    <row r="303" spans="1:11" ht="15">
      <c r="A303" s="15">
        <v>441</v>
      </c>
      <c r="B303" s="8" t="s">
        <v>236</v>
      </c>
      <c r="C303" s="18">
        <v>33254</v>
      </c>
      <c r="D303" s="9">
        <v>0</v>
      </c>
      <c r="E303" s="18">
        <v>33254</v>
      </c>
      <c r="F303" s="18"/>
      <c r="G303" s="18"/>
      <c r="H303" s="9"/>
      <c r="I303" s="10"/>
      <c r="J303" s="10">
        <f t="shared" si="8"/>
        <v>33254</v>
      </c>
      <c r="K303" s="11">
        <f t="shared" si="9"/>
        <v>0</v>
      </c>
    </row>
    <row r="304" spans="1:11" ht="15">
      <c r="A304" s="29">
        <v>44102</v>
      </c>
      <c r="B304" s="17" t="s">
        <v>237</v>
      </c>
      <c r="C304" s="18">
        <v>33254</v>
      </c>
      <c r="D304" s="18">
        <v>0</v>
      </c>
      <c r="E304" s="18">
        <v>33254</v>
      </c>
      <c r="F304" s="18"/>
      <c r="G304" s="18"/>
      <c r="H304" s="18">
        <v>0</v>
      </c>
      <c r="I304" s="19"/>
      <c r="J304" s="19">
        <f t="shared" si="8"/>
        <v>33254</v>
      </c>
      <c r="K304" s="20">
        <f t="shared" si="9"/>
        <v>0</v>
      </c>
    </row>
    <row r="305" spans="1:11" ht="22.5">
      <c r="A305" s="15">
        <v>442</v>
      </c>
      <c r="B305" s="8" t="s">
        <v>238</v>
      </c>
      <c r="C305" s="18">
        <v>23097</v>
      </c>
      <c r="D305" s="9">
        <v>0</v>
      </c>
      <c r="E305" s="18">
        <v>23097</v>
      </c>
      <c r="F305" s="18">
        <v>12580.2</v>
      </c>
      <c r="G305" s="18">
        <v>12580.2</v>
      </c>
      <c r="H305" s="9">
        <v>0</v>
      </c>
      <c r="I305" s="10">
        <v>0</v>
      </c>
      <c r="J305" s="10">
        <f t="shared" si="8"/>
        <v>10516.8</v>
      </c>
      <c r="K305" s="11">
        <f t="shared" si="9"/>
        <v>0.5446681387193142</v>
      </c>
    </row>
    <row r="306" spans="1:11" ht="15">
      <c r="A306" s="16">
        <v>44201</v>
      </c>
      <c r="B306" s="17" t="s">
        <v>239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9">
        <v>0</v>
      </c>
      <c r="J306" s="19">
        <f t="shared" si="8"/>
        <v>0</v>
      </c>
      <c r="K306" s="20"/>
    </row>
    <row r="307" spans="1:11" ht="15">
      <c r="A307" s="16">
        <v>44203</v>
      </c>
      <c r="B307" s="17" t="s">
        <v>240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9">
        <v>0</v>
      </c>
      <c r="J307" s="19">
        <f t="shared" si="8"/>
        <v>0</v>
      </c>
      <c r="K307" s="20"/>
    </row>
    <row r="308" spans="1:11" ht="15">
      <c r="A308" s="16">
        <v>44204</v>
      </c>
      <c r="B308" s="17" t="s">
        <v>241</v>
      </c>
      <c r="C308" s="18">
        <v>23097</v>
      </c>
      <c r="D308" s="18">
        <v>0</v>
      </c>
      <c r="E308" s="18">
        <v>23097</v>
      </c>
      <c r="F308" s="18">
        <v>12580.2</v>
      </c>
      <c r="G308" s="18">
        <v>12580.2</v>
      </c>
      <c r="H308" s="18"/>
      <c r="I308" s="19">
        <v>0</v>
      </c>
      <c r="J308" s="19">
        <f t="shared" si="8"/>
        <v>10516.8</v>
      </c>
      <c r="K308" s="20">
        <f t="shared" si="9"/>
        <v>0.5446681387193142</v>
      </c>
    </row>
    <row r="309" spans="1:11" ht="15">
      <c r="A309" s="12">
        <v>4800</v>
      </c>
      <c r="B309" s="30" t="s">
        <v>242</v>
      </c>
      <c r="C309" s="18">
        <v>0</v>
      </c>
      <c r="D309" s="28">
        <v>0</v>
      </c>
      <c r="E309" s="18">
        <v>0</v>
      </c>
      <c r="F309" s="18">
        <v>0</v>
      </c>
      <c r="G309" s="18">
        <v>0</v>
      </c>
      <c r="H309" s="28">
        <v>0</v>
      </c>
      <c r="I309" s="31">
        <v>0</v>
      </c>
      <c r="J309" s="31">
        <f t="shared" si="8"/>
        <v>0</v>
      </c>
      <c r="K309" s="32"/>
    </row>
    <row r="310" spans="1:11" ht="15">
      <c r="A310" s="15">
        <v>481</v>
      </c>
      <c r="B310" s="8" t="s">
        <v>243</v>
      </c>
      <c r="C310" s="18">
        <v>0</v>
      </c>
      <c r="D310" s="9">
        <v>0</v>
      </c>
      <c r="E310" s="18">
        <v>0</v>
      </c>
      <c r="F310" s="18">
        <v>0</v>
      </c>
      <c r="G310" s="18">
        <v>0</v>
      </c>
      <c r="H310" s="9">
        <v>0</v>
      </c>
      <c r="I310" s="10">
        <v>0</v>
      </c>
      <c r="J310" s="10">
        <f t="shared" si="8"/>
        <v>0</v>
      </c>
      <c r="K310" s="11"/>
    </row>
    <row r="311" spans="1:11" ht="15">
      <c r="A311" s="16">
        <v>48101</v>
      </c>
      <c r="B311" s="17" t="s">
        <v>243</v>
      </c>
      <c r="C311" s="18"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9">
        <v>0</v>
      </c>
      <c r="J311" s="19">
        <f t="shared" si="8"/>
        <v>0</v>
      </c>
      <c r="K311" s="20"/>
    </row>
    <row r="312" spans="1:11" ht="15">
      <c r="A312" s="16"/>
      <c r="B312" s="17"/>
      <c r="C312" s="18">
        <v>0</v>
      </c>
      <c r="D312" s="18"/>
      <c r="E312" s="18">
        <v>0</v>
      </c>
      <c r="F312" s="18">
        <v>0</v>
      </c>
      <c r="G312" s="18">
        <v>0</v>
      </c>
      <c r="H312" s="18"/>
      <c r="I312" s="19"/>
      <c r="J312" s="19">
        <f t="shared" si="8"/>
        <v>0</v>
      </c>
      <c r="K312" s="20"/>
    </row>
    <row r="313" spans="1:11" ht="15">
      <c r="A313" s="16"/>
      <c r="B313" s="17"/>
      <c r="C313" s="18">
        <v>0</v>
      </c>
      <c r="D313" s="18"/>
      <c r="E313" s="18"/>
      <c r="F313" s="18"/>
      <c r="G313" s="18">
        <v>0</v>
      </c>
      <c r="H313" s="18"/>
      <c r="I313" s="19"/>
      <c r="J313" s="19">
        <f t="shared" si="8"/>
        <v>0</v>
      </c>
      <c r="K313" s="20"/>
    </row>
    <row r="314" spans="1:11" ht="15">
      <c r="A314" s="27">
        <v>5000</v>
      </c>
      <c r="B314" s="30" t="s">
        <v>244</v>
      </c>
      <c r="C314" s="9">
        <f>2967604.19-171000</f>
        <v>2796604.19</v>
      </c>
      <c r="D314" s="28">
        <v>2564000</v>
      </c>
      <c r="E314" s="28">
        <v>5531604.1899999995</v>
      </c>
      <c r="F314" s="18">
        <v>4381260.4799999995</v>
      </c>
      <c r="G314" s="18">
        <v>2352185.08</v>
      </c>
      <c r="H314" s="28">
        <v>4108705.4</v>
      </c>
      <c r="I314" s="21">
        <v>2339928.08</v>
      </c>
      <c r="J314" s="21">
        <f t="shared" si="8"/>
        <v>1150343.71</v>
      </c>
      <c r="K314" s="22">
        <f t="shared" si="9"/>
        <v>0.7920415723020124</v>
      </c>
    </row>
    <row r="315" spans="1:11" ht="15">
      <c r="A315" s="12">
        <v>5100</v>
      </c>
      <c r="B315" s="8" t="s">
        <v>245</v>
      </c>
      <c r="C315" s="9">
        <v>1329873.19</v>
      </c>
      <c r="D315" s="9">
        <v>-647000</v>
      </c>
      <c r="E315" s="9">
        <v>682873.19</v>
      </c>
      <c r="F315" s="18">
        <v>37092.08</v>
      </c>
      <c r="G315" s="18">
        <v>19037.08</v>
      </c>
      <c r="H315" s="9">
        <v>13044.08</v>
      </c>
      <c r="I315" s="10">
        <v>6780.08</v>
      </c>
      <c r="J315" s="10">
        <f t="shared" si="8"/>
        <v>645781.11</v>
      </c>
      <c r="K315" s="11">
        <f t="shared" si="9"/>
        <v>0.054317669141469745</v>
      </c>
    </row>
    <row r="316" spans="1:11" ht="15">
      <c r="A316" s="15">
        <v>511</v>
      </c>
      <c r="B316" s="8" t="s">
        <v>246</v>
      </c>
      <c r="C316" s="9">
        <v>821826.98</v>
      </c>
      <c r="D316" s="9">
        <v>-640000</v>
      </c>
      <c r="E316" s="9">
        <v>181826.97999999998</v>
      </c>
      <c r="F316" s="18">
        <v>30828.08</v>
      </c>
      <c r="G316" s="18">
        <v>19037.08</v>
      </c>
      <c r="H316" s="9">
        <v>6780.08</v>
      </c>
      <c r="I316" s="10">
        <v>6780.08</v>
      </c>
      <c r="J316" s="10">
        <f t="shared" si="8"/>
        <v>150998.89999999997</v>
      </c>
      <c r="K316" s="11">
        <f t="shared" si="9"/>
        <v>0.16954623565765656</v>
      </c>
    </row>
    <row r="317" spans="1:11" ht="15">
      <c r="A317" s="16">
        <v>51101</v>
      </c>
      <c r="B317" s="17" t="s">
        <v>247</v>
      </c>
      <c r="C317" s="18">
        <v>821826.98</v>
      </c>
      <c r="D317" s="18">
        <v>-640000</v>
      </c>
      <c r="E317" s="18">
        <v>181826.97999999998</v>
      </c>
      <c r="F317" s="18">
        <v>30828.08</v>
      </c>
      <c r="G317" s="18">
        <v>19037.08</v>
      </c>
      <c r="H317" s="18">
        <v>6780.08</v>
      </c>
      <c r="I317" s="19">
        <v>6780.08</v>
      </c>
      <c r="J317" s="19">
        <f t="shared" si="8"/>
        <v>150998.89999999997</v>
      </c>
      <c r="K317" s="20">
        <f t="shared" si="9"/>
        <v>0.16954623565765656</v>
      </c>
    </row>
    <row r="318" spans="1:11" ht="15">
      <c r="A318" s="15">
        <v>513</v>
      </c>
      <c r="B318" s="8" t="s">
        <v>248</v>
      </c>
      <c r="C318" s="18">
        <v>0</v>
      </c>
      <c r="D318" s="9">
        <v>0</v>
      </c>
      <c r="E318" s="18">
        <v>0</v>
      </c>
      <c r="F318" s="18">
        <v>0</v>
      </c>
      <c r="G318" s="18">
        <v>0</v>
      </c>
      <c r="H318" s="9">
        <v>0</v>
      </c>
      <c r="I318" s="10">
        <v>0</v>
      </c>
      <c r="J318" s="10">
        <f t="shared" si="8"/>
        <v>0</v>
      </c>
      <c r="K318" s="11"/>
    </row>
    <row r="319" spans="1:11" ht="15">
      <c r="A319" s="16">
        <v>51301</v>
      </c>
      <c r="B319" s="17" t="s">
        <v>248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9">
        <v>0</v>
      </c>
      <c r="J319" s="19">
        <f t="shared" si="8"/>
        <v>0</v>
      </c>
      <c r="K319" s="20"/>
    </row>
    <row r="320" spans="1:11" ht="22.5">
      <c r="A320" s="15">
        <v>515</v>
      </c>
      <c r="B320" s="8" t="s">
        <v>249</v>
      </c>
      <c r="C320" s="9">
        <v>505546.21</v>
      </c>
      <c r="D320" s="9">
        <v>-9500</v>
      </c>
      <c r="E320" s="9">
        <v>496046.21</v>
      </c>
      <c r="F320" s="18">
        <v>1566</v>
      </c>
      <c r="G320" s="18">
        <v>0</v>
      </c>
      <c r="H320" s="9">
        <v>1566</v>
      </c>
      <c r="I320" s="10">
        <v>0</v>
      </c>
      <c r="J320" s="10">
        <f t="shared" si="8"/>
        <v>494480.21</v>
      </c>
      <c r="K320" s="11">
        <f t="shared" si="9"/>
        <v>0.003156963944951822</v>
      </c>
    </row>
    <row r="321" spans="1:11" ht="15">
      <c r="A321" s="16">
        <v>51501</v>
      </c>
      <c r="B321" s="17" t="s">
        <v>250</v>
      </c>
      <c r="C321" s="18">
        <v>505546.21</v>
      </c>
      <c r="D321" s="18">
        <v>-9500</v>
      </c>
      <c r="E321" s="18">
        <v>496046.21</v>
      </c>
      <c r="F321" s="18">
        <v>1566</v>
      </c>
      <c r="G321" s="18">
        <v>0</v>
      </c>
      <c r="H321" s="18">
        <v>1566</v>
      </c>
      <c r="I321" s="19">
        <v>0</v>
      </c>
      <c r="J321" s="19">
        <f t="shared" si="8"/>
        <v>494480.21</v>
      </c>
      <c r="K321" s="20">
        <f t="shared" si="9"/>
        <v>0.003156963944951822</v>
      </c>
    </row>
    <row r="322" spans="1:11" ht="15">
      <c r="A322" s="15">
        <v>519</v>
      </c>
      <c r="B322" s="8" t="s">
        <v>251</v>
      </c>
      <c r="C322" s="9">
        <v>2500</v>
      </c>
      <c r="D322" s="9">
        <v>2500</v>
      </c>
      <c r="E322" s="9">
        <v>5000</v>
      </c>
      <c r="F322" s="18">
        <v>4698</v>
      </c>
      <c r="G322" s="18">
        <v>0</v>
      </c>
      <c r="H322" s="9">
        <v>4698</v>
      </c>
      <c r="I322" s="10">
        <v>0</v>
      </c>
      <c r="J322" s="10">
        <f t="shared" si="8"/>
        <v>302</v>
      </c>
      <c r="K322" s="11">
        <f t="shared" si="9"/>
        <v>0.9396</v>
      </c>
    </row>
    <row r="323" spans="1:11" ht="15">
      <c r="A323" s="16">
        <v>51901</v>
      </c>
      <c r="B323" s="17" t="s">
        <v>252</v>
      </c>
      <c r="C323" s="18">
        <v>2500</v>
      </c>
      <c r="D323" s="18">
        <v>2500</v>
      </c>
      <c r="E323" s="18">
        <v>5000</v>
      </c>
      <c r="F323" s="18">
        <v>4698</v>
      </c>
      <c r="G323" s="18">
        <v>0</v>
      </c>
      <c r="H323" s="18">
        <v>4698</v>
      </c>
      <c r="I323" s="19">
        <v>0</v>
      </c>
      <c r="J323" s="19">
        <f t="shared" si="8"/>
        <v>302</v>
      </c>
      <c r="K323" s="20">
        <f t="shared" si="9"/>
        <v>0.9396</v>
      </c>
    </row>
    <row r="324" spans="1:11" ht="15">
      <c r="A324" s="16">
        <v>51902</v>
      </c>
      <c r="B324" s="17" t="s">
        <v>253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9">
        <v>0</v>
      </c>
      <c r="J324" s="19">
        <f t="shared" si="8"/>
        <v>0</v>
      </c>
      <c r="K324" s="20"/>
    </row>
    <row r="325" spans="1:11" ht="15">
      <c r="A325" s="12">
        <v>5200</v>
      </c>
      <c r="B325" s="8" t="s">
        <v>254</v>
      </c>
      <c r="C325" s="9">
        <v>16500</v>
      </c>
      <c r="D325" s="9">
        <v>0</v>
      </c>
      <c r="E325" s="9">
        <v>16500</v>
      </c>
      <c r="F325" s="18">
        <v>0</v>
      </c>
      <c r="G325" s="18">
        <v>0</v>
      </c>
      <c r="H325" s="9">
        <v>0</v>
      </c>
      <c r="I325" s="10">
        <v>0</v>
      </c>
      <c r="J325" s="10">
        <f t="shared" si="8"/>
        <v>16500</v>
      </c>
      <c r="K325" s="11">
        <f t="shared" si="9"/>
        <v>0</v>
      </c>
    </row>
    <row r="326" spans="1:11" ht="15">
      <c r="A326" s="15">
        <v>521</v>
      </c>
      <c r="B326" s="8" t="s">
        <v>255</v>
      </c>
      <c r="C326" s="18">
        <v>0</v>
      </c>
      <c r="D326" s="9">
        <v>0</v>
      </c>
      <c r="E326" s="18">
        <v>0</v>
      </c>
      <c r="F326" s="18">
        <v>0</v>
      </c>
      <c r="G326" s="18">
        <v>0</v>
      </c>
      <c r="H326" s="9">
        <v>0</v>
      </c>
      <c r="I326" s="10">
        <v>0</v>
      </c>
      <c r="J326" s="10">
        <f t="shared" si="8"/>
        <v>0</v>
      </c>
      <c r="K326" s="11"/>
    </row>
    <row r="327" spans="1:11" ht="15">
      <c r="A327" s="16">
        <v>52101</v>
      </c>
      <c r="B327" s="17" t="s">
        <v>255</v>
      </c>
      <c r="C327" s="18"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9">
        <v>0</v>
      </c>
      <c r="J327" s="19">
        <f t="shared" si="8"/>
        <v>0</v>
      </c>
      <c r="K327" s="20"/>
    </row>
    <row r="328" spans="1:11" ht="15">
      <c r="A328" s="15">
        <v>523</v>
      </c>
      <c r="B328" s="8" t="s">
        <v>256</v>
      </c>
      <c r="C328" s="9">
        <v>16500</v>
      </c>
      <c r="D328" s="9">
        <v>0</v>
      </c>
      <c r="E328" s="9">
        <v>16500</v>
      </c>
      <c r="F328" s="18">
        <v>0</v>
      </c>
      <c r="G328" s="18">
        <v>0</v>
      </c>
      <c r="H328" s="9">
        <v>0</v>
      </c>
      <c r="I328" s="19">
        <v>0</v>
      </c>
      <c r="J328" s="19">
        <f t="shared" si="8"/>
        <v>16500</v>
      </c>
      <c r="K328" s="20">
        <f t="shared" si="9"/>
        <v>0</v>
      </c>
    </row>
    <row r="329" spans="1:11" ht="15">
      <c r="A329" s="16">
        <v>52301</v>
      </c>
      <c r="B329" s="17" t="s">
        <v>256</v>
      </c>
      <c r="C329" s="18">
        <v>16500</v>
      </c>
      <c r="D329" s="18">
        <v>0</v>
      </c>
      <c r="E329" s="18">
        <v>16500</v>
      </c>
      <c r="F329" s="18">
        <v>0</v>
      </c>
      <c r="G329" s="18">
        <v>0</v>
      </c>
      <c r="H329" s="18">
        <v>0</v>
      </c>
      <c r="I329" s="19">
        <v>0</v>
      </c>
      <c r="J329" s="19">
        <f t="shared" si="8"/>
        <v>16500</v>
      </c>
      <c r="K329" s="20">
        <f t="shared" si="9"/>
        <v>0</v>
      </c>
    </row>
    <row r="330" spans="1:11" ht="15">
      <c r="A330" s="12">
        <v>5400</v>
      </c>
      <c r="B330" s="8" t="s">
        <v>257</v>
      </c>
      <c r="C330" s="9">
        <v>0</v>
      </c>
      <c r="D330" s="9">
        <v>12000</v>
      </c>
      <c r="E330" s="9">
        <v>12000</v>
      </c>
      <c r="F330" s="18">
        <v>11206</v>
      </c>
      <c r="G330" s="18">
        <v>11206</v>
      </c>
      <c r="H330" s="9">
        <v>11206</v>
      </c>
      <c r="I330" s="10">
        <v>11206</v>
      </c>
      <c r="J330" s="10">
        <f t="shared" si="8"/>
        <v>794</v>
      </c>
      <c r="K330" s="11">
        <f t="shared" si="9"/>
        <v>0.9338333333333333</v>
      </c>
    </row>
    <row r="331" spans="1:11" ht="15">
      <c r="A331" s="15">
        <v>541</v>
      </c>
      <c r="B331" s="8" t="s">
        <v>257</v>
      </c>
      <c r="C331" s="9">
        <v>0</v>
      </c>
      <c r="D331" s="9">
        <v>12000</v>
      </c>
      <c r="E331" s="9">
        <v>12000</v>
      </c>
      <c r="F331" s="18">
        <v>11206</v>
      </c>
      <c r="G331" s="18">
        <v>11206</v>
      </c>
      <c r="H331" s="9">
        <v>11206</v>
      </c>
      <c r="I331" s="10">
        <v>11206</v>
      </c>
      <c r="J331" s="10">
        <f t="shared" si="8"/>
        <v>794</v>
      </c>
      <c r="K331" s="11">
        <f t="shared" si="9"/>
        <v>0.9338333333333333</v>
      </c>
    </row>
    <row r="332" spans="1:11" ht="15">
      <c r="A332" s="16">
        <v>54101</v>
      </c>
      <c r="B332" s="17" t="s">
        <v>258</v>
      </c>
      <c r="C332" s="18">
        <v>0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9">
        <v>0</v>
      </c>
      <c r="J332" s="19">
        <f aca="true" t="shared" si="10" ref="J332:J395">+E332-F332</f>
        <v>0</v>
      </c>
      <c r="K332" s="20"/>
    </row>
    <row r="333" spans="1:11" ht="15">
      <c r="A333" s="16">
        <v>54901</v>
      </c>
      <c r="B333" s="17" t="s">
        <v>259</v>
      </c>
      <c r="C333" s="18"/>
      <c r="D333" s="18">
        <v>12000</v>
      </c>
      <c r="E333" s="18">
        <v>12000</v>
      </c>
      <c r="F333" s="18">
        <v>11206</v>
      </c>
      <c r="G333" s="18">
        <v>11206</v>
      </c>
      <c r="H333" s="18">
        <v>11206</v>
      </c>
      <c r="I333" s="19">
        <v>11206</v>
      </c>
      <c r="J333" s="19">
        <f t="shared" si="10"/>
        <v>794</v>
      </c>
      <c r="K333" s="20">
        <f>+F333/E333</f>
        <v>0.9338333333333333</v>
      </c>
    </row>
    <row r="334" spans="1:11" ht="15">
      <c r="A334" s="16"/>
      <c r="B334" s="17"/>
      <c r="C334" s="18"/>
      <c r="D334" s="18">
        <v>0</v>
      </c>
      <c r="E334" s="18"/>
      <c r="F334" s="18"/>
      <c r="G334" s="18"/>
      <c r="H334" s="18"/>
      <c r="I334" s="19"/>
      <c r="J334" s="19">
        <f t="shared" si="10"/>
        <v>0</v>
      </c>
      <c r="K334" s="20"/>
    </row>
    <row r="335" spans="1:11" ht="15">
      <c r="A335" s="12">
        <v>5600</v>
      </c>
      <c r="B335" s="8" t="s">
        <v>260</v>
      </c>
      <c r="C335" s="9">
        <v>1621231</v>
      </c>
      <c r="D335" s="9">
        <v>2486000</v>
      </c>
      <c r="E335" s="9">
        <v>4107231</v>
      </c>
      <c r="F335" s="18">
        <v>3620140.08</v>
      </c>
      <c r="G335" s="18">
        <v>2305120</v>
      </c>
      <c r="H335" s="9">
        <v>3371633</v>
      </c>
      <c r="I335" s="21">
        <v>2305120</v>
      </c>
      <c r="J335" s="21">
        <f t="shared" si="10"/>
        <v>487090.9199999999</v>
      </c>
      <c r="K335" s="22">
        <f aca="true" t="shared" si="11" ref="K335:K340">+F335/E335</f>
        <v>0.8814064950327849</v>
      </c>
    </row>
    <row r="336" spans="1:11" ht="15">
      <c r="A336" s="15">
        <v>561</v>
      </c>
      <c r="B336" s="8" t="s">
        <v>261</v>
      </c>
      <c r="C336" s="18">
        <v>0</v>
      </c>
      <c r="D336" s="9">
        <v>0</v>
      </c>
      <c r="E336" s="18">
        <v>0</v>
      </c>
      <c r="F336" s="18">
        <v>0</v>
      </c>
      <c r="G336" s="18">
        <v>0</v>
      </c>
      <c r="H336" s="9">
        <v>0</v>
      </c>
      <c r="I336" s="10">
        <v>0</v>
      </c>
      <c r="J336" s="10">
        <f t="shared" si="10"/>
        <v>0</v>
      </c>
      <c r="K336" s="11" t="e">
        <f t="shared" si="11"/>
        <v>#DIV/0!</v>
      </c>
    </row>
    <row r="337" spans="1:11" ht="15">
      <c r="A337" s="16">
        <v>56101</v>
      </c>
      <c r="B337" s="17" t="s">
        <v>261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9">
        <v>0</v>
      </c>
      <c r="J337" s="19">
        <f t="shared" si="10"/>
        <v>0</v>
      </c>
      <c r="K337" s="20" t="e">
        <f t="shared" si="11"/>
        <v>#DIV/0!</v>
      </c>
    </row>
    <row r="338" spans="1:11" ht="15">
      <c r="A338" s="15">
        <v>562</v>
      </c>
      <c r="B338" s="8" t="s">
        <v>262</v>
      </c>
      <c r="C338" s="9">
        <v>1450231</v>
      </c>
      <c r="D338" s="9">
        <v>2486000</v>
      </c>
      <c r="E338" s="9">
        <v>4107231</v>
      </c>
      <c r="F338" s="18">
        <v>3620140.08</v>
      </c>
      <c r="G338" s="18">
        <v>2305120</v>
      </c>
      <c r="H338" s="9">
        <v>3371633</v>
      </c>
      <c r="I338" s="21">
        <v>2245360</v>
      </c>
      <c r="J338" s="21">
        <f t="shared" si="10"/>
        <v>487090.9199999999</v>
      </c>
      <c r="K338" s="22">
        <f t="shared" si="11"/>
        <v>0.8814064950327849</v>
      </c>
    </row>
    <row r="339" spans="1:11" ht="15">
      <c r="A339" s="16">
        <v>56201</v>
      </c>
      <c r="B339" s="17" t="s">
        <v>262</v>
      </c>
      <c r="C339" s="18">
        <v>260000</v>
      </c>
      <c r="D339" s="18">
        <v>1836000</v>
      </c>
      <c r="E339" s="18">
        <v>2096000</v>
      </c>
      <c r="F339" s="18">
        <v>2095893</v>
      </c>
      <c r="G339" s="18">
        <v>2232178</v>
      </c>
      <c r="H339" s="18">
        <v>2017283</v>
      </c>
      <c r="I339" s="19">
        <v>2172418</v>
      </c>
      <c r="J339" s="19">
        <f t="shared" si="10"/>
        <v>107</v>
      </c>
      <c r="K339" s="20">
        <f t="shared" si="11"/>
        <v>0.9999489503816794</v>
      </c>
    </row>
    <row r="340" spans="1:11" ht="15">
      <c r="A340" s="16">
        <v>56301</v>
      </c>
      <c r="B340" s="17" t="s">
        <v>263</v>
      </c>
      <c r="C340" s="18">
        <v>0</v>
      </c>
      <c r="D340" s="18">
        <v>1283000</v>
      </c>
      <c r="E340" s="18">
        <v>1283000</v>
      </c>
      <c r="F340" s="18">
        <v>1282974</v>
      </c>
      <c r="G340" s="18">
        <v>0</v>
      </c>
      <c r="H340" s="18">
        <v>1282974</v>
      </c>
      <c r="I340" s="19"/>
      <c r="J340" s="19">
        <f t="shared" si="10"/>
        <v>26</v>
      </c>
      <c r="K340" s="20">
        <f t="shared" si="11"/>
        <v>0.9999797349961029</v>
      </c>
    </row>
    <row r="341" spans="1:11" ht="15">
      <c r="A341" s="16">
        <v>56501</v>
      </c>
      <c r="B341" s="17" t="s">
        <v>264</v>
      </c>
      <c r="C341" s="18">
        <v>0</v>
      </c>
      <c r="D341" s="18">
        <v>0</v>
      </c>
      <c r="E341" s="18">
        <v>0</v>
      </c>
      <c r="F341" s="18">
        <v>0</v>
      </c>
      <c r="G341" s="18">
        <v>1566</v>
      </c>
      <c r="H341" s="18"/>
      <c r="I341" s="19">
        <v>1566</v>
      </c>
      <c r="J341" s="19">
        <f t="shared" si="10"/>
        <v>0</v>
      </c>
      <c r="K341" s="20"/>
    </row>
    <row r="342" spans="1:11" ht="15">
      <c r="A342" s="16">
        <v>56601</v>
      </c>
      <c r="B342" s="17" t="s">
        <v>265</v>
      </c>
      <c r="C342" s="18">
        <v>190000</v>
      </c>
      <c r="D342" s="18">
        <v>0</v>
      </c>
      <c r="E342" s="18">
        <v>190000</v>
      </c>
      <c r="F342" s="18">
        <v>169897.08</v>
      </c>
      <c r="G342" s="18">
        <v>0</v>
      </c>
      <c r="H342" s="18"/>
      <c r="I342" s="19"/>
      <c r="J342" s="19">
        <f t="shared" si="10"/>
        <v>20102.920000000013</v>
      </c>
      <c r="K342" s="20">
        <f>+F342/E342</f>
        <v>0.8941951578947368</v>
      </c>
    </row>
    <row r="343" spans="1:11" ht="15">
      <c r="A343" s="16">
        <v>56701</v>
      </c>
      <c r="B343" s="17" t="s">
        <v>266</v>
      </c>
      <c r="C343" s="18">
        <v>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9">
        <v>0</v>
      </c>
      <c r="J343" s="19">
        <f t="shared" si="10"/>
        <v>0</v>
      </c>
      <c r="K343" s="20"/>
    </row>
    <row r="344" spans="1:11" ht="15">
      <c r="A344" s="16">
        <v>56901</v>
      </c>
      <c r="B344" s="17" t="s">
        <v>267</v>
      </c>
      <c r="C344" s="18">
        <v>1171231</v>
      </c>
      <c r="D344" s="18">
        <v>-633000</v>
      </c>
      <c r="E344" s="18">
        <v>538231</v>
      </c>
      <c r="F344" s="18">
        <v>71376</v>
      </c>
      <c r="G344" s="18">
        <v>71376</v>
      </c>
      <c r="H344" s="18">
        <v>71376</v>
      </c>
      <c r="I344" s="19">
        <v>71376</v>
      </c>
      <c r="J344" s="19">
        <f t="shared" si="10"/>
        <v>466855</v>
      </c>
      <c r="K344" s="20">
        <f>+F344/E344</f>
        <v>0.13261220554000047</v>
      </c>
    </row>
    <row r="345" spans="1:11" ht="22.5">
      <c r="A345" s="15">
        <v>564</v>
      </c>
      <c r="B345" s="8" t="s">
        <v>268</v>
      </c>
      <c r="C345" s="9">
        <v>0</v>
      </c>
      <c r="D345" s="9">
        <v>0</v>
      </c>
      <c r="E345" s="9">
        <v>0</v>
      </c>
      <c r="F345" s="18">
        <v>0</v>
      </c>
      <c r="G345" s="18">
        <v>0</v>
      </c>
      <c r="H345" s="9">
        <v>0</v>
      </c>
      <c r="I345" s="10">
        <v>0</v>
      </c>
      <c r="J345" s="10">
        <f t="shared" si="10"/>
        <v>0</v>
      </c>
      <c r="K345" s="11"/>
    </row>
    <row r="346" spans="1:11" ht="22.5">
      <c r="A346" s="16">
        <v>56401</v>
      </c>
      <c r="B346" s="17" t="s">
        <v>268</v>
      </c>
      <c r="C346" s="18">
        <v>0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9">
        <v>0</v>
      </c>
      <c r="J346" s="19">
        <f t="shared" si="10"/>
        <v>0</v>
      </c>
      <c r="K346" s="20"/>
    </row>
    <row r="347" spans="1:11" ht="15">
      <c r="A347" s="16">
        <v>56901</v>
      </c>
      <c r="B347" s="17" t="s">
        <v>269</v>
      </c>
      <c r="C347" s="18"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9">
        <v>0</v>
      </c>
      <c r="J347" s="19">
        <f t="shared" si="10"/>
        <v>0</v>
      </c>
      <c r="K347" s="20"/>
    </row>
    <row r="348" spans="1:11" ht="15">
      <c r="A348" s="12">
        <v>5800</v>
      </c>
      <c r="B348" s="8" t="s">
        <v>269</v>
      </c>
      <c r="C348" s="9"/>
      <c r="D348" s="9">
        <v>696000</v>
      </c>
      <c r="E348" s="9">
        <v>696000</v>
      </c>
      <c r="F348" s="9">
        <v>696000</v>
      </c>
      <c r="G348" s="9">
        <v>696000</v>
      </c>
      <c r="H348" s="9">
        <v>696000</v>
      </c>
      <c r="I348" s="10">
        <v>696000</v>
      </c>
      <c r="J348" s="10">
        <f t="shared" si="10"/>
        <v>0</v>
      </c>
      <c r="K348" s="11">
        <f>+F348/E348</f>
        <v>1</v>
      </c>
    </row>
    <row r="349" spans="1:11" ht="15">
      <c r="A349" s="16">
        <v>58901</v>
      </c>
      <c r="B349" s="17" t="s">
        <v>270</v>
      </c>
      <c r="C349" s="18"/>
      <c r="D349" s="18">
        <v>696000</v>
      </c>
      <c r="E349" s="18">
        <v>696000</v>
      </c>
      <c r="F349" s="18">
        <v>696000</v>
      </c>
      <c r="G349" s="18">
        <v>696000</v>
      </c>
      <c r="H349" s="18">
        <v>696000</v>
      </c>
      <c r="I349" s="19">
        <v>696000</v>
      </c>
      <c r="J349" s="19">
        <f t="shared" si="10"/>
        <v>0</v>
      </c>
      <c r="K349" s="20">
        <f>+F349/E349</f>
        <v>1</v>
      </c>
    </row>
    <row r="350" spans="1:11" ht="15">
      <c r="A350" s="12">
        <v>5900</v>
      </c>
      <c r="B350" s="8" t="s">
        <v>271</v>
      </c>
      <c r="C350" s="9"/>
      <c r="D350" s="9">
        <v>17000</v>
      </c>
      <c r="E350" s="9">
        <v>17000</v>
      </c>
      <c r="F350" s="9"/>
      <c r="G350" s="9">
        <v>16822</v>
      </c>
      <c r="H350" s="9">
        <v>16822.32</v>
      </c>
      <c r="I350" s="10">
        <v>16822</v>
      </c>
      <c r="J350" s="10">
        <f t="shared" si="10"/>
        <v>17000</v>
      </c>
      <c r="K350" s="11">
        <f>+F350/E350</f>
        <v>0</v>
      </c>
    </row>
    <row r="351" spans="1:11" ht="15">
      <c r="A351" s="16">
        <v>59101</v>
      </c>
      <c r="B351" s="17" t="s">
        <v>271</v>
      </c>
      <c r="C351" s="18">
        <v>0</v>
      </c>
      <c r="D351" s="18">
        <v>17000</v>
      </c>
      <c r="E351" s="18">
        <v>17000</v>
      </c>
      <c r="F351" s="18">
        <v>16822.32</v>
      </c>
      <c r="G351" s="18">
        <v>16822</v>
      </c>
      <c r="H351" s="18">
        <v>16822.32</v>
      </c>
      <c r="I351" s="19">
        <v>16822</v>
      </c>
      <c r="J351" s="19">
        <f t="shared" si="10"/>
        <v>177.6800000000003</v>
      </c>
      <c r="K351" s="20">
        <f>+F351/E351</f>
        <v>0.9895482352941176</v>
      </c>
    </row>
    <row r="352" spans="1:11" ht="15">
      <c r="A352" s="16"/>
      <c r="B352" s="17"/>
      <c r="C352" s="18"/>
      <c r="D352" s="18"/>
      <c r="E352" s="18"/>
      <c r="F352" s="18"/>
      <c r="G352" s="18"/>
      <c r="H352" s="18"/>
      <c r="I352" s="19"/>
      <c r="J352" s="19">
        <f t="shared" si="10"/>
        <v>0</v>
      </c>
      <c r="K352" s="20"/>
    </row>
    <row r="353" spans="1:11" ht="15">
      <c r="A353" s="16"/>
      <c r="B353" s="17"/>
      <c r="C353" s="18"/>
      <c r="D353" s="18"/>
      <c r="E353" s="18"/>
      <c r="F353" s="18"/>
      <c r="G353" s="18"/>
      <c r="H353" s="18"/>
      <c r="I353" s="19"/>
      <c r="J353" s="19">
        <f t="shared" si="10"/>
        <v>0</v>
      </c>
      <c r="K353" s="20"/>
    </row>
    <row r="354" spans="1:11" ht="15">
      <c r="A354" s="33">
        <v>6000</v>
      </c>
      <c r="B354" s="34" t="s">
        <v>272</v>
      </c>
      <c r="C354" s="18">
        <v>107053459</v>
      </c>
      <c r="D354" s="18">
        <v>10023254</v>
      </c>
      <c r="E354" s="18">
        <v>117076713</v>
      </c>
      <c r="F354" s="18">
        <v>11871359.55</v>
      </c>
      <c r="G354" s="18">
        <v>6668943.67</v>
      </c>
      <c r="H354" s="35">
        <v>8067900.55</v>
      </c>
      <c r="I354" s="21">
        <v>5681243.31</v>
      </c>
      <c r="J354" s="21">
        <f t="shared" si="10"/>
        <v>105205353.45</v>
      </c>
      <c r="K354" s="22">
        <f>+F354/E354</f>
        <v>0.10139812816576087</v>
      </c>
    </row>
    <row r="355" spans="1:11" ht="15">
      <c r="A355" s="36"/>
      <c r="B355" s="34" t="s">
        <v>273</v>
      </c>
      <c r="C355" s="18">
        <v>0</v>
      </c>
      <c r="D355" s="35"/>
      <c r="E355" s="18">
        <v>0</v>
      </c>
      <c r="F355" s="18">
        <v>0</v>
      </c>
      <c r="G355" s="18">
        <v>0</v>
      </c>
      <c r="H355" s="35"/>
      <c r="I355" s="10"/>
      <c r="J355" s="10">
        <f t="shared" si="10"/>
        <v>0</v>
      </c>
      <c r="K355" s="11"/>
    </row>
    <row r="356" spans="1:11" ht="15">
      <c r="A356" s="33">
        <v>6100</v>
      </c>
      <c r="B356" s="34" t="s">
        <v>274</v>
      </c>
      <c r="C356" s="18">
        <v>3803459</v>
      </c>
      <c r="D356" s="18">
        <v>10023254</v>
      </c>
      <c r="E356" s="18">
        <v>13826713</v>
      </c>
      <c r="F356" s="18">
        <v>10796597</v>
      </c>
      <c r="G356" s="18">
        <v>6163471.67</v>
      </c>
      <c r="H356" s="35">
        <v>6993138</v>
      </c>
      <c r="I356" s="21">
        <v>5175771.67</v>
      </c>
      <c r="J356" s="21">
        <f t="shared" si="10"/>
        <v>3030116</v>
      </c>
      <c r="K356" s="22">
        <f>+F356/E356</f>
        <v>0.780850589724398</v>
      </c>
    </row>
    <row r="357" spans="1:11" ht="15">
      <c r="A357" s="36">
        <v>612</v>
      </c>
      <c r="B357" s="34" t="s">
        <v>275</v>
      </c>
      <c r="C357" s="18">
        <v>0</v>
      </c>
      <c r="D357" s="35">
        <v>0</v>
      </c>
      <c r="E357" s="18">
        <v>0</v>
      </c>
      <c r="F357" s="18">
        <v>0</v>
      </c>
      <c r="G357" s="18">
        <v>0</v>
      </c>
      <c r="H357" s="35">
        <v>0</v>
      </c>
      <c r="I357" s="10">
        <v>0</v>
      </c>
      <c r="J357" s="10">
        <f t="shared" si="10"/>
        <v>0</v>
      </c>
      <c r="K357" s="11"/>
    </row>
    <row r="358" spans="1:11" ht="15">
      <c r="A358" s="37">
        <v>61201</v>
      </c>
      <c r="B358" s="38" t="s">
        <v>276</v>
      </c>
      <c r="C358" s="18">
        <v>0</v>
      </c>
      <c r="D358" s="39"/>
      <c r="E358" s="18">
        <v>0</v>
      </c>
      <c r="F358" s="18">
        <v>0</v>
      </c>
      <c r="G358" s="18">
        <v>0</v>
      </c>
      <c r="H358" s="39">
        <v>0</v>
      </c>
      <c r="I358" s="19">
        <v>0</v>
      </c>
      <c r="J358" s="19">
        <f t="shared" si="10"/>
        <v>0</v>
      </c>
      <c r="K358" s="20"/>
    </row>
    <row r="359" spans="1:11" ht="15">
      <c r="A359" s="37">
        <v>61207</v>
      </c>
      <c r="B359" s="38" t="s">
        <v>277</v>
      </c>
      <c r="C359" s="18">
        <v>0</v>
      </c>
      <c r="D359" s="39"/>
      <c r="E359" s="18">
        <v>0</v>
      </c>
      <c r="F359" s="18">
        <v>0</v>
      </c>
      <c r="G359" s="18">
        <v>0</v>
      </c>
      <c r="H359" s="39">
        <v>0</v>
      </c>
      <c r="I359" s="19"/>
      <c r="J359" s="19">
        <f t="shared" si="10"/>
        <v>0</v>
      </c>
      <c r="K359" s="20"/>
    </row>
    <row r="360" spans="1:11" ht="33.75">
      <c r="A360" s="36">
        <v>613</v>
      </c>
      <c r="B360" s="34" t="s">
        <v>278</v>
      </c>
      <c r="C360" s="9">
        <v>987700</v>
      </c>
      <c r="D360" s="35">
        <v>10023254</v>
      </c>
      <c r="E360" s="9">
        <v>11010954</v>
      </c>
      <c r="F360" s="18">
        <v>7980838</v>
      </c>
      <c r="G360" s="18">
        <v>6163471.67</v>
      </c>
      <c r="H360" s="35">
        <v>6993138</v>
      </c>
      <c r="I360" s="21">
        <v>5175771.67</v>
      </c>
      <c r="J360" s="21">
        <f t="shared" si="10"/>
        <v>3030116</v>
      </c>
      <c r="K360" s="22">
        <f>+F360/E360</f>
        <v>0.7248089493426273</v>
      </c>
    </row>
    <row r="361" spans="1:11" ht="22.5">
      <c r="A361" s="37">
        <v>61301</v>
      </c>
      <c r="B361" s="38" t="s">
        <v>279</v>
      </c>
      <c r="C361" s="18">
        <v>0</v>
      </c>
      <c r="D361" s="39">
        <v>33254</v>
      </c>
      <c r="E361" s="18">
        <v>33254</v>
      </c>
      <c r="F361" s="18">
        <v>33254</v>
      </c>
      <c r="G361" s="18">
        <v>33253.67</v>
      </c>
      <c r="H361" s="39">
        <v>33254</v>
      </c>
      <c r="I361" s="19">
        <v>33253.67</v>
      </c>
      <c r="J361" s="19">
        <f t="shared" si="10"/>
        <v>0</v>
      </c>
      <c r="K361" s="20">
        <f>+F361/E361</f>
        <v>1</v>
      </c>
    </row>
    <row r="362" spans="1:11" ht="22.5">
      <c r="A362" s="37">
        <v>61302</v>
      </c>
      <c r="B362" s="38" t="s">
        <v>280</v>
      </c>
      <c r="C362" s="18">
        <v>0</v>
      </c>
      <c r="D362" s="39"/>
      <c r="E362" s="18">
        <v>0</v>
      </c>
      <c r="F362" s="18">
        <v>0</v>
      </c>
      <c r="G362" s="18">
        <v>0</v>
      </c>
      <c r="H362" s="39">
        <v>0</v>
      </c>
      <c r="I362" s="19">
        <v>0</v>
      </c>
      <c r="J362" s="19">
        <f t="shared" si="10"/>
        <v>0</v>
      </c>
      <c r="K362" s="20"/>
    </row>
    <row r="363" spans="1:11" ht="22.5">
      <c r="A363" s="37">
        <v>61303</v>
      </c>
      <c r="B363" s="38" t="s">
        <v>281</v>
      </c>
      <c r="C363" s="18">
        <v>0</v>
      </c>
      <c r="D363" s="39"/>
      <c r="E363" s="18">
        <v>0</v>
      </c>
      <c r="F363" s="18">
        <v>0</v>
      </c>
      <c r="G363" s="18">
        <v>0</v>
      </c>
      <c r="H363" s="39">
        <v>0</v>
      </c>
      <c r="I363" s="19">
        <v>0</v>
      </c>
      <c r="J363" s="19">
        <f t="shared" si="10"/>
        <v>0</v>
      </c>
      <c r="K363" s="20"/>
    </row>
    <row r="364" spans="1:11" ht="22.5">
      <c r="A364" s="37">
        <v>61304</v>
      </c>
      <c r="B364" s="38" t="s">
        <v>282</v>
      </c>
      <c r="C364" s="18">
        <v>0</v>
      </c>
      <c r="D364" s="39"/>
      <c r="E364" s="18">
        <v>0</v>
      </c>
      <c r="F364" s="18">
        <v>0</v>
      </c>
      <c r="G364" s="18">
        <v>0</v>
      </c>
      <c r="H364" s="39">
        <v>0</v>
      </c>
      <c r="I364" s="19">
        <v>0</v>
      </c>
      <c r="J364" s="19">
        <f t="shared" si="10"/>
        <v>0</v>
      </c>
      <c r="K364" s="20"/>
    </row>
    <row r="365" spans="1:11" ht="22.5">
      <c r="A365" s="37">
        <v>61305</v>
      </c>
      <c r="B365" s="38" t="s">
        <v>283</v>
      </c>
      <c r="C365" s="18">
        <v>987700</v>
      </c>
      <c r="D365" s="39">
        <v>6970000</v>
      </c>
      <c r="E365" s="18">
        <v>7957700</v>
      </c>
      <c r="F365" s="18">
        <v>7947584</v>
      </c>
      <c r="G365" s="18">
        <v>6130218</v>
      </c>
      <c r="H365" s="39">
        <v>6959884</v>
      </c>
      <c r="I365" s="19">
        <v>5142518</v>
      </c>
      <c r="J365" s="19">
        <f t="shared" si="10"/>
        <v>10116</v>
      </c>
      <c r="K365" s="20">
        <f>+F365/E365</f>
        <v>0.9987287784158739</v>
      </c>
    </row>
    <row r="366" spans="1:11" ht="22.5">
      <c r="A366" s="37">
        <v>61306</v>
      </c>
      <c r="B366" s="38" t="s">
        <v>284</v>
      </c>
      <c r="C366" s="18">
        <v>0</v>
      </c>
      <c r="D366" s="39"/>
      <c r="E366" s="18">
        <v>0</v>
      </c>
      <c r="F366" s="18">
        <v>0</v>
      </c>
      <c r="G366" s="18">
        <v>0</v>
      </c>
      <c r="H366" s="39">
        <v>0</v>
      </c>
      <c r="I366" s="19">
        <v>0</v>
      </c>
      <c r="J366" s="19">
        <f t="shared" si="10"/>
        <v>0</v>
      </c>
      <c r="K366" s="20"/>
    </row>
    <row r="367" spans="1:11" ht="22.5">
      <c r="A367" s="37">
        <v>61308</v>
      </c>
      <c r="B367" s="38" t="s">
        <v>285</v>
      </c>
      <c r="C367" s="18">
        <v>0</v>
      </c>
      <c r="D367" s="39"/>
      <c r="E367" s="18">
        <v>0</v>
      </c>
      <c r="F367" s="18">
        <v>0</v>
      </c>
      <c r="G367" s="18">
        <v>0</v>
      </c>
      <c r="H367" s="39">
        <v>0</v>
      </c>
      <c r="I367" s="19"/>
      <c r="J367" s="19">
        <f t="shared" si="10"/>
        <v>0</v>
      </c>
      <c r="K367" s="20"/>
    </row>
    <row r="368" spans="1:11" ht="22.5">
      <c r="A368" s="37">
        <v>61309</v>
      </c>
      <c r="B368" s="38" t="s">
        <v>286</v>
      </c>
      <c r="C368" s="18">
        <v>0</v>
      </c>
      <c r="D368" s="39">
        <v>3020000</v>
      </c>
      <c r="E368" s="18">
        <v>3020000</v>
      </c>
      <c r="F368" s="18">
        <v>0</v>
      </c>
      <c r="G368" s="18">
        <v>0</v>
      </c>
      <c r="H368" s="39">
        <v>0</v>
      </c>
      <c r="I368" s="19"/>
      <c r="J368" s="19">
        <f t="shared" si="10"/>
        <v>3020000</v>
      </c>
      <c r="K368" s="20">
        <f>+F368/E368</f>
        <v>0</v>
      </c>
    </row>
    <row r="369" spans="1:11" ht="15">
      <c r="A369" s="37">
        <v>61310</v>
      </c>
      <c r="B369" s="38" t="s">
        <v>287</v>
      </c>
      <c r="C369" s="18"/>
      <c r="D369" s="39"/>
      <c r="E369" s="18"/>
      <c r="F369" s="18">
        <v>0</v>
      </c>
      <c r="G369" s="18">
        <v>0</v>
      </c>
      <c r="H369" s="39">
        <v>0</v>
      </c>
      <c r="I369" s="19"/>
      <c r="J369" s="19">
        <f t="shared" si="10"/>
        <v>0</v>
      </c>
      <c r="K369" s="20"/>
    </row>
    <row r="370" spans="1:11" ht="15">
      <c r="A370" s="37">
        <v>61315</v>
      </c>
      <c r="B370" s="38" t="s">
        <v>288</v>
      </c>
      <c r="C370" s="18"/>
      <c r="D370" s="39"/>
      <c r="E370" s="18"/>
      <c r="F370" s="18">
        <v>0</v>
      </c>
      <c r="G370" s="18"/>
      <c r="H370" s="39">
        <v>0</v>
      </c>
      <c r="I370" s="19"/>
      <c r="J370" s="19">
        <f t="shared" si="10"/>
        <v>0</v>
      </c>
      <c r="K370" s="20"/>
    </row>
    <row r="371" spans="1:11" ht="22.5">
      <c r="A371" s="36">
        <v>614</v>
      </c>
      <c r="B371" s="34" t="s">
        <v>289</v>
      </c>
      <c r="C371" s="9">
        <v>2815759</v>
      </c>
      <c r="D371" s="9">
        <v>0</v>
      </c>
      <c r="E371" s="9">
        <v>2815759</v>
      </c>
      <c r="F371" s="18">
        <v>2815759</v>
      </c>
      <c r="G371" s="18">
        <v>0</v>
      </c>
      <c r="H371" s="35">
        <v>0</v>
      </c>
      <c r="I371" s="21">
        <v>0</v>
      </c>
      <c r="J371" s="21">
        <f t="shared" si="10"/>
        <v>0</v>
      </c>
      <c r="K371" s="22">
        <f>+F371/E371</f>
        <v>1</v>
      </c>
    </row>
    <row r="372" spans="1:11" ht="15">
      <c r="A372" s="37">
        <v>61401</v>
      </c>
      <c r="B372" s="38" t="s">
        <v>276</v>
      </c>
      <c r="C372" s="18">
        <v>0</v>
      </c>
      <c r="D372" s="39"/>
      <c r="E372" s="18">
        <v>0</v>
      </c>
      <c r="F372" s="18">
        <v>0</v>
      </c>
      <c r="G372" s="18">
        <v>0</v>
      </c>
      <c r="H372" s="39">
        <v>0</v>
      </c>
      <c r="I372" s="19">
        <v>0</v>
      </c>
      <c r="J372" s="19">
        <f t="shared" si="10"/>
        <v>0</v>
      </c>
      <c r="K372" s="20"/>
    </row>
    <row r="373" spans="1:11" ht="15">
      <c r="A373" s="37">
        <v>61405</v>
      </c>
      <c r="B373" s="38" t="s">
        <v>290</v>
      </c>
      <c r="C373" s="18">
        <v>0</v>
      </c>
      <c r="D373" s="39"/>
      <c r="E373" s="18">
        <v>0</v>
      </c>
      <c r="F373" s="18">
        <v>0</v>
      </c>
      <c r="G373" s="18">
        <v>0</v>
      </c>
      <c r="H373" s="39"/>
      <c r="I373" s="19"/>
      <c r="J373" s="19">
        <f t="shared" si="10"/>
        <v>0</v>
      </c>
      <c r="K373" s="20"/>
    </row>
    <row r="374" spans="1:11" ht="15">
      <c r="A374" s="37">
        <v>61406</v>
      </c>
      <c r="B374" s="38" t="s">
        <v>277</v>
      </c>
      <c r="C374" s="18">
        <v>0</v>
      </c>
      <c r="D374" s="39"/>
      <c r="E374" s="18">
        <v>0</v>
      </c>
      <c r="F374" s="18">
        <v>0</v>
      </c>
      <c r="G374" s="18">
        <v>0</v>
      </c>
      <c r="H374" s="39">
        <v>0</v>
      </c>
      <c r="I374" s="19">
        <v>0</v>
      </c>
      <c r="J374" s="19">
        <f t="shared" si="10"/>
        <v>0</v>
      </c>
      <c r="K374" s="20"/>
    </row>
    <row r="375" spans="1:11" ht="22.5">
      <c r="A375" s="37">
        <v>61408</v>
      </c>
      <c r="B375" s="38" t="s">
        <v>291</v>
      </c>
      <c r="C375" s="18">
        <v>0</v>
      </c>
      <c r="D375" s="39"/>
      <c r="E375" s="18">
        <v>0</v>
      </c>
      <c r="F375" s="18">
        <v>0</v>
      </c>
      <c r="G375" s="18">
        <v>0</v>
      </c>
      <c r="H375" s="39">
        <v>0</v>
      </c>
      <c r="I375" s="19">
        <v>0</v>
      </c>
      <c r="J375" s="19">
        <f t="shared" si="10"/>
        <v>0</v>
      </c>
      <c r="K375" s="20"/>
    </row>
    <row r="376" spans="1:11" ht="22.5">
      <c r="A376" s="37">
        <v>61409</v>
      </c>
      <c r="B376" s="38" t="s">
        <v>292</v>
      </c>
      <c r="C376" s="18">
        <v>2815759</v>
      </c>
      <c r="D376" s="39"/>
      <c r="E376" s="18">
        <v>2815759</v>
      </c>
      <c r="F376" s="18">
        <v>2815759</v>
      </c>
      <c r="G376" s="18">
        <v>0</v>
      </c>
      <c r="H376" s="39">
        <v>0</v>
      </c>
      <c r="I376" s="19">
        <v>0</v>
      </c>
      <c r="J376" s="19">
        <f t="shared" si="10"/>
        <v>0</v>
      </c>
      <c r="K376" s="20">
        <f>+F376/E376</f>
        <v>1</v>
      </c>
    </row>
    <row r="377" spans="1:11" ht="15">
      <c r="A377" s="37">
        <v>61410</v>
      </c>
      <c r="B377" s="38" t="s">
        <v>293</v>
      </c>
      <c r="C377" s="18">
        <v>0</v>
      </c>
      <c r="D377" s="35"/>
      <c r="E377" s="18">
        <v>0</v>
      </c>
      <c r="F377" s="18">
        <v>0</v>
      </c>
      <c r="G377" s="18">
        <v>0</v>
      </c>
      <c r="H377" s="35"/>
      <c r="I377" s="19"/>
      <c r="J377" s="19">
        <f t="shared" si="10"/>
        <v>0</v>
      </c>
      <c r="K377" s="20"/>
    </row>
    <row r="378" spans="1:11" ht="15">
      <c r="A378" s="37">
        <v>61412</v>
      </c>
      <c r="B378" s="38" t="s">
        <v>294</v>
      </c>
      <c r="C378" s="18">
        <v>0</v>
      </c>
      <c r="D378" s="39"/>
      <c r="E378" s="18">
        <v>0</v>
      </c>
      <c r="F378" s="18">
        <v>0</v>
      </c>
      <c r="G378" s="18">
        <v>0</v>
      </c>
      <c r="H378" s="39">
        <v>0</v>
      </c>
      <c r="I378" s="19">
        <v>0</v>
      </c>
      <c r="J378" s="19">
        <f t="shared" si="10"/>
        <v>0</v>
      </c>
      <c r="K378" s="20"/>
    </row>
    <row r="379" spans="1:11" ht="22.5">
      <c r="A379" s="37">
        <v>61413</v>
      </c>
      <c r="B379" s="38" t="s">
        <v>295</v>
      </c>
      <c r="C379" s="18">
        <v>0</v>
      </c>
      <c r="D379" s="39"/>
      <c r="E379" s="18">
        <v>0</v>
      </c>
      <c r="F379" s="18">
        <v>0</v>
      </c>
      <c r="G379" s="18">
        <v>0</v>
      </c>
      <c r="H379" s="39">
        <v>0</v>
      </c>
      <c r="I379" s="19">
        <v>0</v>
      </c>
      <c r="J379" s="19">
        <f t="shared" si="10"/>
        <v>0</v>
      </c>
      <c r="K379" s="20"/>
    </row>
    <row r="380" spans="1:11" ht="15">
      <c r="A380" s="37">
        <v>61415</v>
      </c>
      <c r="B380" s="38" t="s">
        <v>288</v>
      </c>
      <c r="C380" s="18"/>
      <c r="D380" s="39"/>
      <c r="E380" s="18"/>
      <c r="F380" s="18"/>
      <c r="G380" s="18"/>
      <c r="H380" s="39"/>
      <c r="I380" s="19"/>
      <c r="J380" s="19">
        <f t="shared" si="10"/>
        <v>0</v>
      </c>
      <c r="K380" s="20"/>
    </row>
    <row r="381" spans="1:11" ht="15">
      <c r="A381" s="37">
        <v>61424</v>
      </c>
      <c r="B381" s="38" t="s">
        <v>296</v>
      </c>
      <c r="C381" s="18"/>
      <c r="D381" s="39"/>
      <c r="E381" s="18"/>
      <c r="F381" s="18"/>
      <c r="G381" s="18">
        <v>0</v>
      </c>
      <c r="H381" s="39"/>
      <c r="I381" s="19">
        <v>0</v>
      </c>
      <c r="J381" s="19">
        <f t="shared" si="10"/>
        <v>0</v>
      </c>
      <c r="K381" s="20"/>
    </row>
    <row r="382" spans="1:11" ht="22.5">
      <c r="A382" s="36">
        <v>616</v>
      </c>
      <c r="B382" s="34" t="s">
        <v>297</v>
      </c>
      <c r="C382" s="18">
        <v>0</v>
      </c>
      <c r="D382" s="35">
        <v>0</v>
      </c>
      <c r="E382" s="18">
        <v>0</v>
      </c>
      <c r="F382" s="18">
        <v>0</v>
      </c>
      <c r="G382" s="18">
        <v>0</v>
      </c>
      <c r="H382" s="35">
        <v>0</v>
      </c>
      <c r="I382" s="10">
        <v>0</v>
      </c>
      <c r="J382" s="10">
        <f t="shared" si="10"/>
        <v>0</v>
      </c>
      <c r="K382" s="11"/>
    </row>
    <row r="383" spans="1:11" ht="15">
      <c r="A383" s="37">
        <v>61603</v>
      </c>
      <c r="B383" s="38" t="s">
        <v>276</v>
      </c>
      <c r="C383" s="18">
        <v>0</v>
      </c>
      <c r="D383" s="39"/>
      <c r="E383" s="18">
        <v>0</v>
      </c>
      <c r="F383" s="18">
        <v>0</v>
      </c>
      <c r="G383" s="18">
        <v>0</v>
      </c>
      <c r="H383" s="39">
        <v>0</v>
      </c>
      <c r="I383" s="10">
        <v>0</v>
      </c>
      <c r="J383" s="10">
        <f t="shared" si="10"/>
        <v>0</v>
      </c>
      <c r="K383" s="11"/>
    </row>
    <row r="384" spans="1:11" ht="15">
      <c r="A384" s="37">
        <v>61604</v>
      </c>
      <c r="B384" s="38" t="s">
        <v>277</v>
      </c>
      <c r="C384" s="18">
        <v>0</v>
      </c>
      <c r="D384" s="39"/>
      <c r="E384" s="18">
        <v>0</v>
      </c>
      <c r="F384" s="18">
        <v>0</v>
      </c>
      <c r="G384" s="18">
        <v>0</v>
      </c>
      <c r="H384" s="39"/>
      <c r="I384" s="19"/>
      <c r="J384" s="19">
        <f t="shared" si="10"/>
        <v>0</v>
      </c>
      <c r="K384" s="20"/>
    </row>
    <row r="385" spans="1:11" ht="15">
      <c r="A385" s="37">
        <v>61605</v>
      </c>
      <c r="B385" s="38" t="s">
        <v>298</v>
      </c>
      <c r="C385" s="18">
        <v>0</v>
      </c>
      <c r="D385" s="39"/>
      <c r="E385" s="18">
        <v>0</v>
      </c>
      <c r="F385" s="18">
        <v>0</v>
      </c>
      <c r="G385" s="18">
        <v>0</v>
      </c>
      <c r="H385" s="39">
        <v>0</v>
      </c>
      <c r="I385" s="19">
        <v>0</v>
      </c>
      <c r="J385" s="19">
        <f t="shared" si="10"/>
        <v>0</v>
      </c>
      <c r="K385" s="20"/>
    </row>
    <row r="386" spans="1:11" ht="15">
      <c r="A386" s="37">
        <v>61607</v>
      </c>
      <c r="B386" s="38" t="s">
        <v>299</v>
      </c>
      <c r="C386" s="18">
        <v>0</v>
      </c>
      <c r="D386" s="39"/>
      <c r="E386" s="18">
        <v>0</v>
      </c>
      <c r="F386" s="18">
        <v>0</v>
      </c>
      <c r="G386" s="18">
        <v>0</v>
      </c>
      <c r="H386" s="39"/>
      <c r="I386" s="19"/>
      <c r="J386" s="19">
        <f t="shared" si="10"/>
        <v>0</v>
      </c>
      <c r="K386" s="20"/>
    </row>
    <row r="387" spans="1:11" ht="15">
      <c r="A387" s="33">
        <v>6200</v>
      </c>
      <c r="B387" s="34" t="s">
        <v>300</v>
      </c>
      <c r="C387" s="18">
        <v>0</v>
      </c>
      <c r="D387" s="35">
        <v>0</v>
      </c>
      <c r="E387" s="18">
        <v>0</v>
      </c>
      <c r="F387" s="18">
        <v>0</v>
      </c>
      <c r="G387" s="18">
        <v>0</v>
      </c>
      <c r="H387" s="35">
        <v>0</v>
      </c>
      <c r="I387" s="10">
        <v>0</v>
      </c>
      <c r="J387" s="10">
        <f t="shared" si="10"/>
        <v>0</v>
      </c>
      <c r="K387" s="11"/>
    </row>
    <row r="388" spans="1:11" ht="15">
      <c r="A388" s="36">
        <v>622</v>
      </c>
      <c r="B388" s="34" t="s">
        <v>301</v>
      </c>
      <c r="C388" s="18">
        <v>0</v>
      </c>
      <c r="D388" s="35">
        <v>0</v>
      </c>
      <c r="E388" s="18">
        <v>0</v>
      </c>
      <c r="F388" s="18">
        <v>0</v>
      </c>
      <c r="G388" s="18">
        <v>0</v>
      </c>
      <c r="H388" s="35">
        <v>0</v>
      </c>
      <c r="I388" s="10">
        <v>0</v>
      </c>
      <c r="J388" s="10">
        <f t="shared" si="10"/>
        <v>0</v>
      </c>
      <c r="K388" s="11"/>
    </row>
    <row r="389" spans="1:11" ht="22.5">
      <c r="A389" s="37">
        <v>62217</v>
      </c>
      <c r="B389" s="38" t="s">
        <v>302</v>
      </c>
      <c r="C389" s="18">
        <v>0</v>
      </c>
      <c r="D389" s="39"/>
      <c r="E389" s="18">
        <v>0</v>
      </c>
      <c r="F389" s="18">
        <v>0</v>
      </c>
      <c r="G389" s="18">
        <v>0</v>
      </c>
      <c r="H389" s="39">
        <v>0</v>
      </c>
      <c r="I389" s="19">
        <v>0</v>
      </c>
      <c r="J389" s="19">
        <f t="shared" si="10"/>
        <v>0</v>
      </c>
      <c r="K389" s="20"/>
    </row>
    <row r="390" spans="1:11" ht="15">
      <c r="A390" s="37"/>
      <c r="B390" s="68"/>
      <c r="C390" s="18">
        <v>0</v>
      </c>
      <c r="D390" s="39"/>
      <c r="E390" s="18">
        <v>0</v>
      </c>
      <c r="F390" s="18">
        <v>0</v>
      </c>
      <c r="G390" s="18">
        <v>0</v>
      </c>
      <c r="H390" s="39"/>
      <c r="I390" s="19"/>
      <c r="J390" s="19">
        <f t="shared" si="10"/>
        <v>0</v>
      </c>
      <c r="K390" s="20"/>
    </row>
    <row r="391" spans="1:11" ht="15">
      <c r="A391" s="36"/>
      <c r="B391" s="33" t="s">
        <v>303</v>
      </c>
      <c r="C391" s="18"/>
      <c r="D391" s="18"/>
      <c r="E391" s="18"/>
      <c r="F391" s="18">
        <v>0</v>
      </c>
      <c r="G391" s="18">
        <v>0</v>
      </c>
      <c r="H391" s="35"/>
      <c r="I391" s="10"/>
      <c r="J391" s="10">
        <f t="shared" si="10"/>
        <v>0</v>
      </c>
      <c r="K391" s="11"/>
    </row>
    <row r="392" spans="1:11" ht="15">
      <c r="A392" s="33">
        <v>6100</v>
      </c>
      <c r="B392" s="34" t="s">
        <v>274</v>
      </c>
      <c r="C392" s="9">
        <v>103250000</v>
      </c>
      <c r="D392" s="9">
        <v>0</v>
      </c>
      <c r="E392" s="9">
        <v>103250000</v>
      </c>
      <c r="F392" s="18">
        <v>1074762.55</v>
      </c>
      <c r="G392" s="18">
        <v>505472</v>
      </c>
      <c r="H392" s="35">
        <v>1074762.55</v>
      </c>
      <c r="I392" s="21">
        <v>505471.64</v>
      </c>
      <c r="J392" s="21">
        <f t="shared" si="10"/>
        <v>102175237.45</v>
      </c>
      <c r="K392" s="22">
        <f>+F392/E392</f>
        <v>0.010409322518159807</v>
      </c>
    </row>
    <row r="393" spans="1:11" ht="15">
      <c r="A393" s="36">
        <v>612</v>
      </c>
      <c r="B393" s="34" t="s">
        <v>275</v>
      </c>
      <c r="C393" s="18">
        <v>0</v>
      </c>
      <c r="D393" s="69">
        <v>0</v>
      </c>
      <c r="E393" s="18">
        <v>0</v>
      </c>
      <c r="F393" s="18">
        <v>0</v>
      </c>
      <c r="G393" s="18">
        <v>0</v>
      </c>
      <c r="H393" s="35">
        <v>0</v>
      </c>
      <c r="I393" s="10">
        <v>0</v>
      </c>
      <c r="J393" s="10">
        <f t="shared" si="10"/>
        <v>0</v>
      </c>
      <c r="K393" s="11"/>
    </row>
    <row r="394" spans="1:11" ht="15">
      <c r="A394" s="37">
        <v>61201</v>
      </c>
      <c r="B394" s="38" t="s">
        <v>276</v>
      </c>
      <c r="C394" s="18">
        <v>0</v>
      </c>
      <c r="D394" s="70"/>
      <c r="E394" s="18">
        <v>0</v>
      </c>
      <c r="F394" s="18">
        <v>0</v>
      </c>
      <c r="G394" s="18">
        <v>0</v>
      </c>
      <c r="H394" s="39">
        <v>0</v>
      </c>
      <c r="I394" s="19"/>
      <c r="J394" s="19">
        <f t="shared" si="10"/>
        <v>0</v>
      </c>
      <c r="K394" s="20"/>
    </row>
    <row r="395" spans="1:11" ht="15">
      <c r="A395" s="37">
        <v>61207</v>
      </c>
      <c r="B395" s="38" t="s">
        <v>277</v>
      </c>
      <c r="C395" s="18">
        <v>0</v>
      </c>
      <c r="D395" s="70"/>
      <c r="E395" s="18">
        <v>0</v>
      </c>
      <c r="F395" s="18">
        <v>0</v>
      </c>
      <c r="G395" s="18">
        <v>0</v>
      </c>
      <c r="H395" s="39"/>
      <c r="I395" s="19"/>
      <c r="J395" s="19">
        <f t="shared" si="10"/>
        <v>0</v>
      </c>
      <c r="K395" s="20"/>
    </row>
    <row r="396" spans="1:11" ht="33.75">
      <c r="A396" s="36">
        <v>613</v>
      </c>
      <c r="B396" s="34" t="s">
        <v>278</v>
      </c>
      <c r="C396" s="18">
        <v>31050000</v>
      </c>
      <c r="D396" s="21">
        <v>-12278919.98</v>
      </c>
      <c r="E396" s="21">
        <v>18771080.02</v>
      </c>
      <c r="F396" s="18">
        <v>1043639.56</v>
      </c>
      <c r="G396" s="18">
        <v>472349</v>
      </c>
      <c r="H396" s="35">
        <v>1043639.56</v>
      </c>
      <c r="I396" s="21">
        <v>472348.64</v>
      </c>
      <c r="J396" s="21">
        <f aca="true" t="shared" si="12" ref="J396:J429">+E396-F396</f>
        <v>17727440.46</v>
      </c>
      <c r="K396" s="22">
        <f>+F396/E396</f>
        <v>0.055598269193250185</v>
      </c>
    </row>
    <row r="397" spans="1:11" ht="22.5">
      <c r="A397" s="37">
        <v>61301</v>
      </c>
      <c r="B397" s="38" t="s">
        <v>279</v>
      </c>
      <c r="C397" s="18">
        <v>0</v>
      </c>
      <c r="D397" s="39"/>
      <c r="E397" s="18">
        <v>0</v>
      </c>
      <c r="F397" s="18">
        <v>0</v>
      </c>
      <c r="G397" s="18">
        <v>0</v>
      </c>
      <c r="H397" s="39">
        <v>0</v>
      </c>
      <c r="I397" s="19"/>
      <c r="J397" s="19">
        <f t="shared" si="12"/>
        <v>0</v>
      </c>
      <c r="K397" s="20"/>
    </row>
    <row r="398" spans="1:11" ht="22.5">
      <c r="A398" s="37">
        <v>61302</v>
      </c>
      <c r="B398" s="38" t="s">
        <v>280</v>
      </c>
      <c r="C398" s="18">
        <v>31050000</v>
      </c>
      <c r="D398" s="70">
        <v>-15298919.98</v>
      </c>
      <c r="E398" s="18">
        <v>15751080.02</v>
      </c>
      <c r="F398" s="18">
        <v>0</v>
      </c>
      <c r="G398" s="18">
        <v>0</v>
      </c>
      <c r="H398" s="39">
        <v>0</v>
      </c>
      <c r="I398" s="19">
        <v>0</v>
      </c>
      <c r="J398" s="19">
        <f t="shared" si="12"/>
        <v>15751080.02</v>
      </c>
      <c r="K398" s="20">
        <f>+F398/E398</f>
        <v>0</v>
      </c>
    </row>
    <row r="399" spans="1:11" ht="22.5">
      <c r="A399" s="37">
        <v>61303</v>
      </c>
      <c r="B399" s="38" t="s">
        <v>281</v>
      </c>
      <c r="C399" s="18">
        <v>0</v>
      </c>
      <c r="D399" s="39">
        <v>0</v>
      </c>
      <c r="E399" s="18">
        <v>0</v>
      </c>
      <c r="F399" s="18">
        <v>0</v>
      </c>
      <c r="G399" s="18">
        <v>0</v>
      </c>
      <c r="H399" s="39">
        <v>0</v>
      </c>
      <c r="I399" s="19">
        <v>0</v>
      </c>
      <c r="J399" s="19">
        <f t="shared" si="12"/>
        <v>0</v>
      </c>
      <c r="K399" s="20"/>
    </row>
    <row r="400" spans="1:11" ht="22.5">
      <c r="A400" s="37">
        <v>61304</v>
      </c>
      <c r="B400" s="38" t="s">
        <v>282</v>
      </c>
      <c r="C400" s="18">
        <v>0</v>
      </c>
      <c r="D400" s="39"/>
      <c r="E400" s="18">
        <v>0</v>
      </c>
      <c r="F400" s="18">
        <v>0</v>
      </c>
      <c r="G400" s="18">
        <v>0</v>
      </c>
      <c r="H400" s="39">
        <v>0</v>
      </c>
      <c r="I400" s="19">
        <v>0</v>
      </c>
      <c r="J400" s="19">
        <f t="shared" si="12"/>
        <v>0</v>
      </c>
      <c r="K400" s="20"/>
    </row>
    <row r="401" spans="1:11" ht="22.5">
      <c r="A401" s="37">
        <v>61305</v>
      </c>
      <c r="B401" s="38" t="s">
        <v>283</v>
      </c>
      <c r="C401" s="18">
        <v>0</v>
      </c>
      <c r="D401" s="39">
        <v>0</v>
      </c>
      <c r="E401" s="18">
        <v>0</v>
      </c>
      <c r="F401" s="18">
        <v>0</v>
      </c>
      <c r="G401" s="18">
        <v>0</v>
      </c>
      <c r="H401" s="39">
        <v>0</v>
      </c>
      <c r="I401" s="19"/>
      <c r="J401" s="19">
        <f t="shared" si="12"/>
        <v>0</v>
      </c>
      <c r="K401" s="20"/>
    </row>
    <row r="402" spans="1:11" ht="22.5">
      <c r="A402" s="37">
        <v>61308</v>
      </c>
      <c r="B402" s="38" t="s">
        <v>285</v>
      </c>
      <c r="C402" s="18">
        <v>0</v>
      </c>
      <c r="D402" s="39"/>
      <c r="E402" s="18">
        <v>0</v>
      </c>
      <c r="F402" s="18">
        <v>0</v>
      </c>
      <c r="G402" s="18">
        <v>0</v>
      </c>
      <c r="H402" s="39"/>
      <c r="I402" s="19"/>
      <c r="J402" s="19">
        <f t="shared" si="12"/>
        <v>0</v>
      </c>
      <c r="K402" s="20"/>
    </row>
    <row r="403" spans="1:11" ht="22.5">
      <c r="A403" s="37">
        <v>61309</v>
      </c>
      <c r="B403" s="38" t="s">
        <v>286</v>
      </c>
      <c r="C403" s="18"/>
      <c r="D403" s="39"/>
      <c r="E403" s="18"/>
      <c r="F403" s="18"/>
      <c r="G403" s="18">
        <v>0</v>
      </c>
      <c r="H403" s="39"/>
      <c r="I403" s="19">
        <v>0</v>
      </c>
      <c r="J403" s="19">
        <f t="shared" si="12"/>
        <v>0</v>
      </c>
      <c r="K403" s="20"/>
    </row>
    <row r="404" spans="1:11" ht="15">
      <c r="A404" s="37">
        <v>61310</v>
      </c>
      <c r="B404" s="38" t="s">
        <v>287</v>
      </c>
      <c r="C404" s="18">
        <v>0</v>
      </c>
      <c r="D404" s="39">
        <v>3020000</v>
      </c>
      <c r="E404" s="18">
        <v>3020000</v>
      </c>
      <c r="F404" s="18">
        <v>1043639.56</v>
      </c>
      <c r="G404" s="18">
        <v>472349</v>
      </c>
      <c r="H404" s="39">
        <v>1043639.56</v>
      </c>
      <c r="I404" s="19">
        <v>472348.64</v>
      </c>
      <c r="J404" s="19">
        <f t="shared" si="12"/>
        <v>1976360.44</v>
      </c>
      <c r="K404" s="20">
        <f>+F404/E404</f>
        <v>0.3455760132450331</v>
      </c>
    </row>
    <row r="405" spans="1:11" ht="15">
      <c r="A405" s="37">
        <v>61315</v>
      </c>
      <c r="B405" s="38" t="s">
        <v>288</v>
      </c>
      <c r="C405" s="18"/>
      <c r="D405" s="39"/>
      <c r="E405" s="18"/>
      <c r="F405" s="18">
        <v>0</v>
      </c>
      <c r="G405" s="18">
        <v>0</v>
      </c>
      <c r="H405" s="39">
        <v>0</v>
      </c>
      <c r="I405" s="19"/>
      <c r="J405" s="19">
        <f t="shared" si="12"/>
        <v>0</v>
      </c>
      <c r="K405" s="20"/>
    </row>
    <row r="406" spans="1:11" ht="22.5">
      <c r="A406" s="36">
        <v>614</v>
      </c>
      <c r="B406" s="34" t="s">
        <v>289</v>
      </c>
      <c r="C406" s="9">
        <v>72200000</v>
      </c>
      <c r="D406" s="9">
        <v>12278919.98</v>
      </c>
      <c r="E406" s="9">
        <v>84478919.98</v>
      </c>
      <c r="F406" s="9">
        <v>31122.99</v>
      </c>
      <c r="G406" s="18">
        <v>33123</v>
      </c>
      <c r="H406" s="35">
        <v>31122.99</v>
      </c>
      <c r="I406" s="21">
        <v>33123</v>
      </c>
      <c r="J406" s="21">
        <f t="shared" si="12"/>
        <v>84447796.99000001</v>
      </c>
      <c r="K406" s="22">
        <f>+F406/E406</f>
        <v>0.0003684113150045979</v>
      </c>
    </row>
    <row r="407" spans="1:11" ht="15">
      <c r="A407" s="37">
        <v>61401</v>
      </c>
      <c r="B407" s="38" t="s">
        <v>304</v>
      </c>
      <c r="C407" s="18">
        <v>20700000</v>
      </c>
      <c r="D407" s="39"/>
      <c r="E407" s="18">
        <v>20700000</v>
      </c>
      <c r="F407" s="18">
        <v>0</v>
      </c>
      <c r="G407" s="18">
        <v>0</v>
      </c>
      <c r="H407" s="39">
        <v>0</v>
      </c>
      <c r="I407" s="10">
        <v>0</v>
      </c>
      <c r="J407" s="10">
        <f t="shared" si="12"/>
        <v>20700000</v>
      </c>
      <c r="K407" s="11">
        <f>+F407/E407</f>
        <v>0</v>
      </c>
    </row>
    <row r="408" spans="1:11" ht="15">
      <c r="A408" s="37">
        <v>61406</v>
      </c>
      <c r="B408" s="38" t="s">
        <v>277</v>
      </c>
      <c r="C408" s="18"/>
      <c r="D408" s="39"/>
      <c r="E408" s="18">
        <v>0</v>
      </c>
      <c r="F408" s="18">
        <v>0</v>
      </c>
      <c r="G408" s="18">
        <v>0</v>
      </c>
      <c r="H408" s="39">
        <v>0</v>
      </c>
      <c r="I408" s="10">
        <v>0</v>
      </c>
      <c r="J408" s="10">
        <f t="shared" si="12"/>
        <v>0</v>
      </c>
      <c r="K408" s="11"/>
    </row>
    <row r="409" spans="1:11" ht="22.5">
      <c r="A409" s="37">
        <v>61408</v>
      </c>
      <c r="B409" s="38" t="s">
        <v>291</v>
      </c>
      <c r="C409" s="18">
        <v>42827681</v>
      </c>
      <c r="D409" s="39"/>
      <c r="E409" s="18">
        <v>42827681</v>
      </c>
      <c r="F409" s="18">
        <v>0</v>
      </c>
      <c r="G409" s="18">
        <v>0</v>
      </c>
      <c r="H409" s="39">
        <v>0</v>
      </c>
      <c r="I409" s="10">
        <v>0</v>
      </c>
      <c r="J409" s="10">
        <f t="shared" si="12"/>
        <v>42827681</v>
      </c>
      <c r="K409" s="11">
        <f>+F409/E409</f>
        <v>0</v>
      </c>
    </row>
    <row r="410" spans="1:11" ht="22.5">
      <c r="A410" s="37">
        <v>61409</v>
      </c>
      <c r="B410" s="38" t="s">
        <v>292</v>
      </c>
      <c r="C410" s="18">
        <v>8672319</v>
      </c>
      <c r="D410" s="39">
        <v>11515356</v>
      </c>
      <c r="E410" s="18">
        <v>20187675</v>
      </c>
      <c r="F410" s="18">
        <v>0</v>
      </c>
      <c r="G410" s="18">
        <v>0</v>
      </c>
      <c r="H410" s="39">
        <v>0</v>
      </c>
      <c r="I410" s="10">
        <v>0</v>
      </c>
      <c r="J410" s="10">
        <f t="shared" si="12"/>
        <v>20187675</v>
      </c>
      <c r="K410" s="11">
        <f>+F410/E410</f>
        <v>0</v>
      </c>
    </row>
    <row r="411" spans="1:11" ht="15">
      <c r="A411" s="37">
        <v>61412</v>
      </c>
      <c r="B411" s="38" t="s">
        <v>294</v>
      </c>
      <c r="C411" s="18">
        <v>0</v>
      </c>
      <c r="D411" s="39"/>
      <c r="E411" s="18">
        <v>0</v>
      </c>
      <c r="F411" s="18">
        <v>0</v>
      </c>
      <c r="G411" s="18">
        <v>0</v>
      </c>
      <c r="H411" s="39">
        <v>0</v>
      </c>
      <c r="I411" s="10">
        <v>0</v>
      </c>
      <c r="J411" s="10">
        <f t="shared" si="12"/>
        <v>0</v>
      </c>
      <c r="K411" s="11"/>
    </row>
    <row r="412" spans="1:11" ht="22.5">
      <c r="A412" s="37">
        <v>61413</v>
      </c>
      <c r="B412" s="38" t="s">
        <v>295</v>
      </c>
      <c r="C412" s="18">
        <v>0</v>
      </c>
      <c r="D412" s="39"/>
      <c r="E412" s="18">
        <v>0</v>
      </c>
      <c r="F412" s="18">
        <v>0</v>
      </c>
      <c r="G412" s="18">
        <v>0</v>
      </c>
      <c r="H412" s="39">
        <v>0</v>
      </c>
      <c r="I412" s="10"/>
      <c r="J412" s="10">
        <f t="shared" si="12"/>
        <v>0</v>
      </c>
      <c r="K412" s="11"/>
    </row>
    <row r="413" spans="1:11" ht="15">
      <c r="A413" s="37">
        <v>61424</v>
      </c>
      <c r="B413" s="38" t="s">
        <v>296</v>
      </c>
      <c r="C413" s="18"/>
      <c r="D413" s="39">
        <v>763563.98</v>
      </c>
      <c r="E413" s="18">
        <v>763563.98</v>
      </c>
      <c r="F413" s="18">
        <v>31123</v>
      </c>
      <c r="G413" s="18">
        <v>33123</v>
      </c>
      <c r="H413" s="39">
        <v>31122.99</v>
      </c>
      <c r="I413" s="10">
        <v>33123</v>
      </c>
      <c r="J413" s="10">
        <f t="shared" si="12"/>
        <v>732440.98</v>
      </c>
      <c r="K413" s="11">
        <f>+F413/E413</f>
        <v>0.04076017310297953</v>
      </c>
    </row>
    <row r="414" spans="1:11" ht="22.5">
      <c r="A414" s="36">
        <v>616</v>
      </c>
      <c r="B414" s="34" t="s">
        <v>297</v>
      </c>
      <c r="C414" s="18">
        <v>0</v>
      </c>
      <c r="D414" s="35">
        <v>0</v>
      </c>
      <c r="E414" s="18">
        <v>0</v>
      </c>
      <c r="F414" s="18">
        <v>0</v>
      </c>
      <c r="G414" s="18">
        <v>0</v>
      </c>
      <c r="H414" s="35">
        <v>0</v>
      </c>
      <c r="I414" s="10">
        <v>0</v>
      </c>
      <c r="J414" s="10">
        <f t="shared" si="12"/>
        <v>0</v>
      </c>
      <c r="K414" s="11"/>
    </row>
    <row r="415" spans="1:11" ht="15">
      <c r="A415" s="37">
        <v>61607</v>
      </c>
      <c r="B415" s="38" t="s">
        <v>299</v>
      </c>
      <c r="C415" s="18">
        <v>0</v>
      </c>
      <c r="D415" s="39"/>
      <c r="E415" s="18">
        <v>0</v>
      </c>
      <c r="F415" s="18">
        <v>0</v>
      </c>
      <c r="G415" s="18">
        <v>0</v>
      </c>
      <c r="H415" s="39">
        <v>0</v>
      </c>
      <c r="I415" s="10">
        <v>0</v>
      </c>
      <c r="J415" s="10">
        <f t="shared" si="12"/>
        <v>0</v>
      </c>
      <c r="K415" s="11"/>
    </row>
    <row r="416" spans="1:11" ht="15">
      <c r="A416" s="37"/>
      <c r="B416" s="38"/>
      <c r="C416" s="18">
        <v>0</v>
      </c>
      <c r="D416" s="39"/>
      <c r="E416" s="18">
        <v>0</v>
      </c>
      <c r="F416" s="18">
        <v>0</v>
      </c>
      <c r="G416" s="18">
        <v>0</v>
      </c>
      <c r="H416" s="39"/>
      <c r="I416" s="10"/>
      <c r="J416" s="10">
        <f t="shared" si="12"/>
        <v>0</v>
      </c>
      <c r="K416" s="11"/>
    </row>
    <row r="417" spans="1:11" ht="15">
      <c r="A417" s="37"/>
      <c r="B417" s="38"/>
      <c r="C417" s="18">
        <v>0</v>
      </c>
      <c r="D417" s="39"/>
      <c r="E417" s="18">
        <v>0</v>
      </c>
      <c r="F417" s="18">
        <v>0</v>
      </c>
      <c r="G417" s="18">
        <v>0</v>
      </c>
      <c r="H417" s="39"/>
      <c r="I417" s="10"/>
      <c r="J417" s="10">
        <f t="shared" si="12"/>
        <v>0</v>
      </c>
      <c r="K417" s="11"/>
    </row>
    <row r="418" spans="1:11" ht="15">
      <c r="A418" s="33">
        <v>7000</v>
      </c>
      <c r="B418" s="34" t="s">
        <v>305</v>
      </c>
      <c r="C418" s="18">
        <v>0</v>
      </c>
      <c r="D418" s="35"/>
      <c r="E418" s="18">
        <v>0</v>
      </c>
      <c r="F418" s="18">
        <v>0</v>
      </c>
      <c r="G418" s="18">
        <v>0</v>
      </c>
      <c r="H418" s="35">
        <v>0</v>
      </c>
      <c r="I418" s="10">
        <v>0</v>
      </c>
      <c r="J418" s="10">
        <f t="shared" si="12"/>
        <v>0</v>
      </c>
      <c r="K418" s="11"/>
    </row>
    <row r="419" spans="1:11" ht="22.5">
      <c r="A419" s="33">
        <v>7500</v>
      </c>
      <c r="B419" s="34" t="s">
        <v>306</v>
      </c>
      <c r="C419" s="18">
        <v>0</v>
      </c>
      <c r="D419" s="35"/>
      <c r="E419" s="18">
        <v>0</v>
      </c>
      <c r="F419" s="18">
        <v>0</v>
      </c>
      <c r="G419" s="18">
        <v>0</v>
      </c>
      <c r="H419" s="35">
        <v>0</v>
      </c>
      <c r="I419" s="10">
        <v>0</v>
      </c>
      <c r="J419" s="10">
        <f t="shared" si="12"/>
        <v>0</v>
      </c>
      <c r="K419" s="11"/>
    </row>
    <row r="420" spans="1:11" ht="15">
      <c r="A420" s="36">
        <v>756</v>
      </c>
      <c r="B420" s="34" t="s">
        <v>307</v>
      </c>
      <c r="C420" s="18">
        <v>0</v>
      </c>
      <c r="D420" s="35"/>
      <c r="E420" s="18">
        <v>0</v>
      </c>
      <c r="F420" s="18">
        <v>0</v>
      </c>
      <c r="G420" s="18">
        <v>0</v>
      </c>
      <c r="H420" s="35">
        <v>0</v>
      </c>
      <c r="I420" s="10">
        <v>0</v>
      </c>
      <c r="J420" s="10">
        <f t="shared" si="12"/>
        <v>0</v>
      </c>
      <c r="K420" s="11"/>
    </row>
    <row r="421" spans="1:11" ht="15">
      <c r="A421" s="37">
        <v>75601</v>
      </c>
      <c r="B421" s="38" t="s">
        <v>307</v>
      </c>
      <c r="C421" s="18">
        <v>0</v>
      </c>
      <c r="D421" s="39"/>
      <c r="E421" s="18">
        <v>0</v>
      </c>
      <c r="F421" s="18">
        <v>0</v>
      </c>
      <c r="G421" s="18">
        <v>0</v>
      </c>
      <c r="H421" s="39">
        <v>0</v>
      </c>
      <c r="I421" s="19">
        <v>0</v>
      </c>
      <c r="J421" s="19">
        <f t="shared" si="12"/>
        <v>0</v>
      </c>
      <c r="K421" s="20"/>
    </row>
    <row r="422" spans="1:11" ht="15">
      <c r="A422" s="37"/>
      <c r="B422" s="38"/>
      <c r="C422" s="18"/>
      <c r="D422" s="39"/>
      <c r="E422" s="18"/>
      <c r="F422" s="18"/>
      <c r="G422" s="18"/>
      <c r="H422" s="39"/>
      <c r="I422" s="19"/>
      <c r="J422" s="19">
        <f t="shared" si="12"/>
        <v>0</v>
      </c>
      <c r="K422" s="20"/>
    </row>
    <row r="423" spans="1:11" ht="15">
      <c r="A423" s="37"/>
      <c r="B423" s="38"/>
      <c r="C423" s="18"/>
      <c r="D423" s="39"/>
      <c r="E423" s="18"/>
      <c r="F423" s="18"/>
      <c r="G423" s="18"/>
      <c r="H423" s="39"/>
      <c r="I423" s="19"/>
      <c r="J423" s="19">
        <f t="shared" si="12"/>
        <v>0</v>
      </c>
      <c r="K423" s="20"/>
    </row>
    <row r="424" spans="1:11" ht="15">
      <c r="A424" s="33">
        <v>9000</v>
      </c>
      <c r="B424" s="34" t="s">
        <v>308</v>
      </c>
      <c r="C424" s="9">
        <v>43773847</v>
      </c>
      <c r="D424" s="35">
        <f>+D426+D427+D428+D429</f>
        <v>25307194.47</v>
      </c>
      <c r="E424" s="9">
        <f>+E426+E427+E428+E429</f>
        <v>69081041.47</v>
      </c>
      <c r="F424" s="9">
        <v>44139449.25</v>
      </c>
      <c r="G424" s="9">
        <v>43112595</v>
      </c>
      <c r="H424" s="35">
        <v>23238142.759999998</v>
      </c>
      <c r="I424" s="10">
        <v>20808214.53</v>
      </c>
      <c r="J424" s="10">
        <f t="shared" si="12"/>
        <v>24941592.22</v>
      </c>
      <c r="K424" s="11">
        <f>+F424/E424</f>
        <v>0.6389517052832585</v>
      </c>
    </row>
    <row r="425" spans="1:11" ht="15">
      <c r="A425" s="37">
        <v>91101</v>
      </c>
      <c r="B425" s="38" t="s">
        <v>309</v>
      </c>
      <c r="C425" s="18">
        <v>0</v>
      </c>
      <c r="D425" s="39"/>
      <c r="E425" s="18">
        <v>0</v>
      </c>
      <c r="F425" s="18">
        <v>0</v>
      </c>
      <c r="G425" s="18">
        <v>0</v>
      </c>
      <c r="H425" s="39">
        <v>0</v>
      </c>
      <c r="I425" s="19">
        <v>0</v>
      </c>
      <c r="J425" s="19">
        <f t="shared" si="12"/>
        <v>0</v>
      </c>
      <c r="K425" s="20"/>
    </row>
    <row r="426" spans="1:11" ht="15">
      <c r="A426" s="37">
        <v>91102</v>
      </c>
      <c r="B426" s="38" t="s">
        <v>310</v>
      </c>
      <c r="C426" s="18">
        <v>9000000</v>
      </c>
      <c r="D426" s="39"/>
      <c r="E426" s="18">
        <v>9000000</v>
      </c>
      <c r="F426" s="18">
        <v>4446176.04</v>
      </c>
      <c r="G426" s="18">
        <v>3463148</v>
      </c>
      <c r="H426" s="39">
        <v>1141770.38</v>
      </c>
      <c r="I426" s="19">
        <v>1279557.38</v>
      </c>
      <c r="J426" s="19">
        <f t="shared" si="12"/>
        <v>4553823.96</v>
      </c>
      <c r="K426" s="20">
        <f>+F426/E426</f>
        <v>0.49401956</v>
      </c>
    </row>
    <row r="427" spans="1:12" ht="15">
      <c r="A427" s="37">
        <v>92101</v>
      </c>
      <c r="B427" s="38" t="s">
        <v>311</v>
      </c>
      <c r="C427" s="18">
        <v>27000000</v>
      </c>
      <c r="D427" s="35">
        <v>0</v>
      </c>
      <c r="E427" s="18">
        <f>23200000+3800000</f>
        <v>27000000</v>
      </c>
      <c r="F427" s="18">
        <v>6764981.27</v>
      </c>
      <c r="G427" s="18">
        <v>6764982</v>
      </c>
      <c r="H427" s="39">
        <v>3427192.27</v>
      </c>
      <c r="I427" s="21">
        <v>3427193.02</v>
      </c>
      <c r="J427" s="21">
        <f t="shared" si="12"/>
        <v>20235018.73</v>
      </c>
      <c r="K427" s="22">
        <f>+F427/E427</f>
        <v>0.25055486185185183</v>
      </c>
      <c r="L427" s="71"/>
    </row>
    <row r="428" spans="1:11" ht="15">
      <c r="A428" s="37">
        <v>92102</v>
      </c>
      <c r="B428" s="38" t="s">
        <v>312</v>
      </c>
      <c r="C428" s="18">
        <v>0</v>
      </c>
      <c r="D428" s="35">
        <v>0</v>
      </c>
      <c r="E428" s="18">
        <v>0</v>
      </c>
      <c r="F428" s="18">
        <v>0</v>
      </c>
      <c r="G428" s="18">
        <v>0</v>
      </c>
      <c r="H428" s="39"/>
      <c r="I428" s="21"/>
      <c r="J428" s="21">
        <f t="shared" si="12"/>
        <v>0</v>
      </c>
      <c r="K428" s="22"/>
    </row>
    <row r="429" spans="1:12" ht="15">
      <c r="A429" s="37">
        <v>99101</v>
      </c>
      <c r="B429" s="38" t="s">
        <v>313</v>
      </c>
      <c r="C429" s="18">
        <v>7773847</v>
      </c>
      <c r="D429" s="39">
        <f>28107194.47-3800000+1000000</f>
        <v>25307194.47</v>
      </c>
      <c r="E429" s="18">
        <f>D429+C429</f>
        <v>33081041.47</v>
      </c>
      <c r="F429" s="18">
        <v>32928292.41</v>
      </c>
      <c r="G429" s="18">
        <v>32884465</v>
      </c>
      <c r="H429" s="39">
        <v>18669180.11</v>
      </c>
      <c r="I429" s="19">
        <v>16101464.129999999</v>
      </c>
      <c r="J429" s="19">
        <f t="shared" si="12"/>
        <v>152749.05999999866</v>
      </c>
      <c r="K429" s="20">
        <f>+F429/E429</f>
        <v>0.9953825800757052</v>
      </c>
      <c r="L429" s="71"/>
    </row>
    <row r="430" spans="1:11" ht="15">
      <c r="A430" s="37"/>
      <c r="B430" s="38"/>
      <c r="C430" s="39"/>
      <c r="D430" s="39"/>
      <c r="E430" s="39"/>
      <c r="F430" s="39">
        <v>0</v>
      </c>
      <c r="G430" s="39"/>
      <c r="H430" s="39"/>
      <c r="I430" s="19"/>
      <c r="J430" s="19"/>
      <c r="K430" s="20"/>
    </row>
    <row r="431" spans="1:11" ht="15">
      <c r="A431" s="37"/>
      <c r="B431" s="38"/>
      <c r="C431" s="39"/>
      <c r="D431" s="39"/>
      <c r="E431" s="39"/>
      <c r="F431" s="39"/>
      <c r="G431" s="39"/>
      <c r="H431" s="39"/>
      <c r="I431" s="19"/>
      <c r="J431" s="19"/>
      <c r="K431" s="20"/>
    </row>
    <row r="432" spans="1:11" ht="15.75" thickBot="1">
      <c r="A432" s="40"/>
      <c r="B432" s="41"/>
      <c r="C432" s="42">
        <f>+C424+C354+C314+C298+C167+C72+C11</f>
        <v>461584159.19000006</v>
      </c>
      <c r="D432" s="42">
        <f>+D424+D354+D314+D298+D167+D72+D11</f>
        <v>60123638.66</v>
      </c>
      <c r="E432" s="42">
        <f>+E424+E354+E314+E298+E167+E72+E11</f>
        <v>521878797.85</v>
      </c>
      <c r="F432" s="42">
        <v>246359104.33999997</v>
      </c>
      <c r="G432" s="42">
        <v>208543622.14999998</v>
      </c>
      <c r="H432" s="42">
        <v>131024829.87</v>
      </c>
      <c r="I432" s="43">
        <v>119233853.20000002</v>
      </c>
      <c r="J432" s="43">
        <f>+J424+J354+J314+J298+J167+J72+J11</f>
        <v>275519693.51000005</v>
      </c>
      <c r="K432" s="44">
        <f>+F432/E432</f>
        <v>0.47206191428916655</v>
      </c>
    </row>
    <row r="433" spans="3:6" ht="15.75" thickTop="1">
      <c r="C433" s="73"/>
      <c r="D433" s="73"/>
      <c r="E433" s="73"/>
      <c r="F433" s="73"/>
    </row>
    <row r="434" spans="3:7" ht="15">
      <c r="C434" s="73"/>
      <c r="D434" s="73"/>
      <c r="E434" s="73"/>
      <c r="F434" s="75"/>
      <c r="G434" s="71"/>
    </row>
    <row r="435" spans="3:7" ht="15">
      <c r="C435" s="73"/>
      <c r="D435" s="74"/>
      <c r="E435" s="74"/>
      <c r="F435" s="75"/>
      <c r="G435" s="75"/>
    </row>
    <row r="436" spans="3:4" ht="15">
      <c r="C436" s="73"/>
      <c r="D436" s="73"/>
    </row>
  </sheetData>
  <sheetProtection/>
  <mergeCells count="8">
    <mergeCell ref="A7:B7"/>
    <mergeCell ref="A8:B8"/>
    <mergeCell ref="A1:K1"/>
    <mergeCell ref="A2:K2"/>
    <mergeCell ref="A3:K3"/>
    <mergeCell ref="A4:K4"/>
    <mergeCell ref="A5:K5"/>
    <mergeCell ref="A6:K6"/>
  </mergeCells>
  <printOptions/>
  <pageMargins left="0.2755905511811024" right="0.2755905511811024" top="0.51" bottom="0.21" header="0.31496062992125984" footer="0.17"/>
  <pageSetup fitToHeight="0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leticia.castillo</dc:creator>
  <cp:keywords/>
  <dc:description/>
  <cp:lastModifiedBy>leticia.castillo</cp:lastModifiedBy>
  <dcterms:created xsi:type="dcterms:W3CDTF">2015-08-14T18:08:21Z</dcterms:created>
  <dcterms:modified xsi:type="dcterms:W3CDTF">2015-08-14T18:09:09Z</dcterms:modified>
  <cp:category/>
  <cp:version/>
  <cp:contentType/>
  <cp:contentStatus/>
</cp:coreProperties>
</file>