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ETCA-II-8-A-CONC...INGR" sheetId="1" r:id="rId1"/>
    <sheet name="CPCA-II-09" sheetId="2" r:id="rId2"/>
  </sheets>
  <externalReferences>
    <externalReference r:id="rId5"/>
    <externalReference r:id="rId6"/>
    <externalReference r:id="rId7"/>
  </externalReferences>
  <definedNames>
    <definedName name="_xlnm.Print_Area" localSheetId="1">'CPCA-II-09'!$A$1:$I$18</definedName>
    <definedName name="ppto" localSheetId="1">'[1]Hoja2'!$B$3:$M$95</definedName>
    <definedName name="ppto">'[2]Hoja2'!$B$3:$M$95</definedName>
  </definedNames>
  <calcPr fullCalcOnLoad="1"/>
</workbook>
</file>

<file path=xl/sharedStrings.xml><?xml version="1.0" encoding="utf-8"?>
<sst xmlns="http://schemas.openxmlformats.org/spreadsheetml/2006/main" count="59" uniqueCount="53">
  <si>
    <t>Sistema Estatal de Evaluación</t>
  </si>
  <si>
    <t>Conciliacion entre los Ingresos Presupuestarios y Contables</t>
  </si>
  <si>
    <t>COMISION ESTATAL DEL AGUA</t>
  </si>
  <si>
    <t xml:space="preserve"> al 30 de Septiembre de 2015</t>
  </si>
  <si>
    <t>(PESOS)</t>
  </si>
  <si>
    <t>1. Ingresos Presupuestarios</t>
  </si>
  <si>
    <t>(MAS)</t>
  </si>
  <si>
    <t>2. Ingresos contables no presupuestarios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</si>
  <si>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</si>
  <si>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</si>
  <si>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</si>
  <si>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</si>
  <si>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</si>
  <si>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</si>
  <si>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</si>
  <si>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</si>
  <si>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</si>
  <si>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</si>
  <si>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</si>
  <si>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</si>
  <si>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</si>
  <si>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Del 1 de Julio al 30 de Septiembre de 2015</t>
  </si>
  <si>
    <t>Ejercicio del Presupuesto</t>
  </si>
  <si>
    <t>Egresos Aprobado   Anual</t>
  </si>
  <si>
    <t>Ampliaciones/ (Reducciones)</t>
  </si>
  <si>
    <t>Egresos Modificado   Anual</t>
  </si>
  <si>
    <t>Egresos Devengado     Anual</t>
  </si>
  <si>
    <t>Egresos Pagado     Anual</t>
  </si>
  <si>
    <t>Egresos Devengado Trimestral</t>
  </si>
  <si>
    <t>Egresos Pagado  Trimestral</t>
  </si>
  <si>
    <t>Subejercicio</t>
  </si>
  <si>
    <t>% Avance Anual</t>
  </si>
  <si>
    <t>Capítulo del Gasto</t>
  </si>
  <si>
    <t>(1)</t>
  </si>
  <si>
    <t>(2)</t>
  </si>
  <si>
    <t>(3=1+2)</t>
  </si>
  <si>
    <t>(4)</t>
  </si>
  <si>
    <t>(5)</t>
  </si>
  <si>
    <t>(6)</t>
  </si>
  <si>
    <t>(7)</t>
  </si>
  <si>
    <t>( 8 = 3 - 4 )</t>
  </si>
  <si>
    <t>(9= 4/3)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</si>
  <si>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</si>
  <si>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</si>
  <si>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</si>
  <si>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</si>
  <si>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</si>
  <si>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</si>
  <si>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Financieros y Otras Provisiones</t>
  </si>
  <si>
    <t>Participaciones y Aportaciones</t>
  </si>
  <si>
    <t>Deuda Pública</t>
  </si>
  <si>
    <t>Total del Gasto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</si>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</sst>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€&quot;* #,##0.00_-;\-&quot;€&quot;* #,##0.00_-;_-&quot;€&quot;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Narrow"/>
      <family val="2"/>
    </font>
    <font>
      <b/>
      <i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0" fillId="34" borderId="10" xfId="0" applyFont="1" applyFill="1" applyBorder="1" applyAlignment="1">
      <alignment horizontal="center" vertical="center" wrapText="1"/>
    </xf>
    <xf numFmtId="164" fontId="50" fillId="34" borderId="11" xfId="5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0" fillId="35" borderId="12" xfId="0" applyFont="1" applyFill="1" applyBorder="1" applyAlignment="1">
      <alignment horizontal="left" vertical="center"/>
    </xf>
    <xf numFmtId="0" fontId="50" fillId="35" borderId="12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center" wrapText="1"/>
    </xf>
    <xf numFmtId="0" fontId="50" fillId="35" borderId="13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justify" vertical="center"/>
    </xf>
    <xf numFmtId="0" fontId="53" fillId="36" borderId="16" xfId="0" applyFont="1" applyFill="1" applyBorder="1" applyAlignment="1">
      <alignment vertical="center"/>
    </xf>
    <xf numFmtId="0" fontId="54" fillId="36" borderId="17" xfId="0" applyFont="1" applyFill="1" applyBorder="1" applyAlignment="1">
      <alignment horizontal="justify" vertical="center"/>
    </xf>
    <xf numFmtId="0" fontId="50" fillId="0" borderId="18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justify" vertical="center"/>
    </xf>
    <xf numFmtId="0" fontId="52" fillId="36" borderId="19" xfId="0" applyFont="1" applyFill="1" applyBorder="1" applyAlignment="1">
      <alignment horizontal="justify" vertical="center"/>
    </xf>
    <xf numFmtId="0" fontId="54" fillId="36" borderId="15" xfId="0" applyFont="1" applyFill="1" applyBorder="1" applyAlignment="1">
      <alignment horizontal="justify" vertical="center"/>
    </xf>
    <xf numFmtId="0" fontId="53" fillId="36" borderId="19" xfId="0" applyFont="1" applyFill="1" applyBorder="1" applyAlignment="1">
      <alignment horizontal="left" vertical="center"/>
    </xf>
    <xf numFmtId="0" fontId="55" fillId="36" borderId="15" xfId="0" applyFont="1" applyFill="1" applyBorder="1" applyAlignment="1">
      <alignment horizontal="justify" vertical="center"/>
    </xf>
    <xf numFmtId="0" fontId="53" fillId="36" borderId="20" xfId="0" applyFont="1" applyFill="1" applyBorder="1" applyAlignment="1">
      <alignment vertical="center"/>
    </xf>
    <xf numFmtId="0" fontId="53" fillId="36" borderId="10" xfId="0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horizontal="right" vertical="center" wrapText="1"/>
    </xf>
    <xf numFmtId="0" fontId="53" fillId="36" borderId="19" xfId="0" applyFont="1" applyFill="1" applyBorder="1" applyAlignment="1">
      <alignment vertical="center"/>
    </xf>
    <xf numFmtId="43" fontId="50" fillId="0" borderId="14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justify" vertical="center"/>
    </xf>
    <xf numFmtId="3" fontId="51" fillId="0" borderId="0" xfId="0" applyNumberFormat="1" applyFont="1" applyAlignment="1">
      <alignment vertical="center"/>
    </xf>
    <xf numFmtId="43" fontId="51" fillId="0" borderId="0" xfId="0" applyNumberFormat="1" applyFont="1" applyAlignment="1">
      <alignment vertical="center"/>
    </xf>
    <xf numFmtId="43" fontId="51" fillId="0" borderId="0" xfId="52" applyFont="1" applyAlignment="1">
      <alignment vertical="center"/>
    </xf>
    <xf numFmtId="43" fontId="0" fillId="0" borderId="0" xfId="52" applyFont="1" applyAlignment="1">
      <alignment vertical="center"/>
    </xf>
    <xf numFmtId="43" fontId="49" fillId="0" borderId="0" xfId="52" applyFont="1" applyBorder="1" applyAlignment="1">
      <alignment horizontal="left" vertical="center"/>
    </xf>
    <xf numFmtId="43" fontId="0" fillId="0" borderId="0" xfId="52" applyFont="1" applyBorder="1" applyAlignment="1">
      <alignment horizontal="left" vertical="center"/>
    </xf>
    <xf numFmtId="164" fontId="56" fillId="0" borderId="21" xfId="0" applyNumberFormat="1" applyFont="1" applyFill="1" applyBorder="1" applyAlignment="1">
      <alignment horizontal="center" vertical="center" wrapText="1"/>
    </xf>
    <xf numFmtId="164" fontId="57" fillId="0" borderId="22" xfId="0" applyNumberFormat="1" applyFont="1" applyFill="1" applyBorder="1" applyAlignment="1">
      <alignment horizontal="center" vertical="center" wrapText="1"/>
    </xf>
    <xf numFmtId="164" fontId="56" fillId="0" borderId="22" xfId="0" applyNumberFormat="1" applyFont="1" applyFill="1" applyBorder="1" applyAlignment="1">
      <alignment horizontal="center" vertical="center" wrapText="1"/>
    </xf>
    <xf numFmtId="164" fontId="56" fillId="35" borderId="22" xfId="0" applyNumberFormat="1" applyFont="1" applyFill="1" applyBorder="1" applyAlignment="1">
      <alignment horizontal="center" vertical="center" wrapText="1"/>
    </xf>
    <xf numFmtId="164" fontId="56" fillId="34" borderId="2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3" fontId="58" fillId="0" borderId="0" xfId="52" applyFont="1" applyAlignment="1">
      <alignment vertical="center"/>
    </xf>
    <xf numFmtId="164" fontId="56" fillId="0" borderId="18" xfId="0" applyNumberFormat="1" applyFont="1" applyFill="1" applyBorder="1" applyAlignment="1">
      <alignment horizontal="center" vertical="center" wrapText="1"/>
    </xf>
    <xf numFmtId="164" fontId="56" fillId="0" borderId="17" xfId="0" applyNumberFormat="1" applyFont="1" applyFill="1" applyBorder="1" applyAlignment="1">
      <alignment horizontal="center" vertical="center" wrapText="1"/>
    </xf>
    <xf numFmtId="164" fontId="56" fillId="35" borderId="17" xfId="0" applyNumberFormat="1" applyFont="1" applyFill="1" applyBorder="1" applyAlignment="1">
      <alignment horizontal="center" vertical="center" wrapText="1"/>
    </xf>
    <xf numFmtId="164" fontId="56" fillId="34" borderId="17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justify" vertical="center" wrapText="1"/>
    </xf>
    <xf numFmtId="164" fontId="60" fillId="0" borderId="15" xfId="52" applyNumberFormat="1" applyFont="1" applyBorder="1" applyAlignment="1">
      <alignment horizontal="justify" vertical="center" wrapText="1"/>
    </xf>
    <xf numFmtId="9" fontId="60" fillId="0" borderId="15" xfId="69" applyFont="1" applyBorder="1" applyAlignment="1">
      <alignment horizontal="right" vertical="center" wrapText="1"/>
    </xf>
    <xf numFmtId="164" fontId="0" fillId="0" borderId="0" xfId="52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justify" vertical="center" wrapText="1"/>
    </xf>
    <xf numFmtId="164" fontId="60" fillId="35" borderId="17" xfId="52" applyNumberFormat="1" applyFont="1" applyFill="1" applyBorder="1" applyAlignment="1">
      <alignment horizontal="justify" vertical="center" wrapText="1"/>
    </xf>
    <xf numFmtId="9" fontId="60" fillId="35" borderId="17" xfId="69" applyFont="1" applyFill="1" applyBorder="1" applyAlignment="1">
      <alignment horizontal="right" vertical="center" wrapText="1"/>
    </xf>
    <xf numFmtId="43" fontId="0" fillId="35" borderId="0" xfId="52" applyFont="1" applyFill="1" applyAlignment="1">
      <alignment vertical="center"/>
    </xf>
    <xf numFmtId="43" fontId="0" fillId="35" borderId="0" xfId="0" applyNumberFormat="1" applyFill="1" applyAlignment="1">
      <alignment vertical="center"/>
    </xf>
    <xf numFmtId="0" fontId="61" fillId="0" borderId="16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164" fontId="62" fillId="0" borderId="17" xfId="52" applyNumberFormat="1" applyFont="1" applyBorder="1" applyAlignment="1">
      <alignment horizontal="justify" vertical="center" wrapText="1"/>
    </xf>
    <xf numFmtId="9" fontId="62" fillId="0" borderId="17" xfId="69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left" vertical="center" wrapText="1"/>
    </xf>
    <xf numFmtId="49" fontId="56" fillId="0" borderId="17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vertical="center"/>
    </xf>
    <xf numFmtId="0" fontId="54" fillId="36" borderId="15" xfId="0" applyFont="1" applyFill="1" applyBorder="1" applyAlignment="1">
      <alignment vertical="center"/>
    </xf>
    <xf numFmtId="0" fontId="53" fillId="36" borderId="23" xfId="0" applyFont="1" applyFill="1" applyBorder="1" applyAlignment="1">
      <alignment horizontal="left" vertical="center"/>
    </xf>
    <xf numFmtId="0" fontId="53" fillId="36" borderId="12" xfId="0" applyFont="1" applyFill="1" applyBorder="1" applyAlignment="1">
      <alignment horizontal="left" vertical="center"/>
    </xf>
    <xf numFmtId="0" fontId="53" fillId="36" borderId="19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54" fillId="36" borderId="19" xfId="0" applyFont="1" applyFill="1" applyBorder="1" applyAlignment="1">
      <alignment horizontal="left" vertical="center"/>
    </xf>
    <xf numFmtId="0" fontId="54" fillId="36" borderId="15" xfId="0" applyFont="1" applyFill="1" applyBorder="1" applyAlignment="1">
      <alignment horizontal="left" vertical="center"/>
    </xf>
    <xf numFmtId="0" fontId="54" fillId="36" borderId="23" xfId="0" applyFont="1" applyFill="1" applyBorder="1" applyAlignment="1">
      <alignment vertical="center"/>
    </xf>
    <xf numFmtId="0" fontId="54" fillId="36" borderId="22" xfId="0" applyFont="1" applyFill="1" applyBorder="1" applyAlignment="1">
      <alignment vertical="center"/>
    </xf>
    <xf numFmtId="0" fontId="50" fillId="34" borderId="2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/>
    </xf>
  </cellXfs>
  <cellStyles count="65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3 2" xfId="55"/>
    <cellStyle name="Millares 4" xfId="56"/>
    <cellStyle name="Currency" xfId="57"/>
    <cellStyle name="Currency [0]" xfId="58"/>
    <cellStyle name="Moneda 3" xfId="59"/>
    <cellStyle name="Neutral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4 8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876300</xdr:colOff>
      <xdr:row>0</xdr:row>
      <xdr:rowOff>0</xdr:rowOff>
    </xdr:from>
    <xdr:ext cx="1085850" cy="266700"/>
    <xdr:sp>
      <xdr:nvSpPr>
        <xdr:cNvPr id="1" name="1 CuadroTexto"/>
        <xdr:cNvSpPr txBox="1">
          <a:spLocks noChangeArrowheads="1"/>
        </xdr:cNvSpPr>
      </xdr:nvSpPr>
      <xdr:spPr>
        <a:xfrm>
          <a:off x="4800600" y="0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ETCA-II-08-A</a:t>
          </a:r>
        </a:p>
      </xdr:txBody>
    </xdr:sp>
    <xdr:clientData/>
  </xdr:oneCellAnchor>
  <xdr:oneCellAnchor>
    <xdr:from>
      <xdr:col>2</xdr:col>
      <xdr:colOff>295275</xdr:colOff>
      <xdr:row>3</xdr:row>
      <xdr:rowOff>28575</xdr:rowOff>
    </xdr:from>
    <xdr:ext cx="1743075" cy="200025"/>
    <xdr:sp>
      <xdr:nvSpPr>
        <xdr:cNvPr id="2" name="2 CuadroTexto"/>
        <xdr:cNvSpPr txBox="1">
          <a:spLocks noChangeArrowheads="1"/>
        </xdr:cNvSpPr>
      </xdr:nvSpPr>
      <xdr:spPr>
        <a:xfrm>
          <a:off x="4219575" y="619125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TERCERO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2628900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038475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685800</xdr:colOff>
      <xdr:row>0</xdr:row>
      <xdr:rowOff>190500</xdr:rowOff>
    </xdr:from>
    <xdr:ext cx="895350" cy="38100"/>
    <xdr:sp>
      <xdr:nvSpPr>
        <xdr:cNvPr id="2" name="2 CuadroTexto"/>
        <xdr:cNvSpPr txBox="1">
          <a:spLocks noChangeArrowheads="1"/>
        </xdr:cNvSpPr>
      </xdr:nvSpPr>
      <xdr:spPr>
        <a:xfrm>
          <a:off x="10134600" y="190500"/>
          <a:ext cx="895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</a:t>
          </a:r>
        </a:p>
      </xdr:txBody>
    </xdr:sp>
    <xdr:clientData/>
  </xdr:oneCellAnchor>
  <xdr:oneCellAnchor>
    <xdr:from>
      <xdr:col>8</xdr:col>
      <xdr:colOff>476250</xdr:colOff>
      <xdr:row>3</xdr:row>
      <xdr:rowOff>190500</xdr:rowOff>
    </xdr:from>
    <xdr:ext cx="2124075" cy="247650"/>
    <xdr:sp>
      <xdr:nvSpPr>
        <xdr:cNvPr id="3" name="3 CuadroTexto"/>
        <xdr:cNvSpPr txBox="1">
          <a:spLocks noChangeArrowheads="1"/>
        </xdr:cNvSpPr>
      </xdr:nvSpPr>
      <xdr:spPr>
        <a:xfrm>
          <a:off x="9010650" y="781050"/>
          <a:ext cx="2124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 TERCERO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erica%20Encinas\AppData\Roaming\Microsoft\Excel\PT%20Gastos%20x%20partida%20pp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ica%20Encinas\AppData\Roaming\Microsoft\Excel\PT%20Gastos%20x%20partida%20pp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ith.navarro\Desktop\FORMATOS%20ETCA%20III%20TRIM%202015%20CEA%20DEFINI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CA I-01"/>
      <sheetName val="ETCA I-01-A EDO RES"/>
      <sheetName val="ETCA-I-01-B FLUJO EFECT"/>
      <sheetName val="ETCA-I-02 HDA-PUBLICA"/>
      <sheetName val="ETCA-I-03 CAMB-SIT-FIN"/>
      <sheetName val="CPCA-I-04"/>
      <sheetName val="ETCA-I-06 ANALT-ACTIVO"/>
      <sheetName val="ETCA-I-07 DEUDA Y PASIVOS"/>
      <sheetName val="ETCA-III-08 INGRESOS  "/>
      <sheetName val="ETCA-II-8-A-CONC...INGR"/>
      <sheetName val="CPCA-II-09"/>
      <sheetName val="ETCA-II-9-A"/>
      <sheetName val="CPCA-II-09-B"/>
      <sheetName val="CPCA-II-09-C"/>
      <sheetName val="CPCA-II-09-D.CONCIL. EGRESOS"/>
      <sheetName val="CPCA-II-10"/>
      <sheetName val="CPCA-II-11"/>
      <sheetName val="CPCA-II-12"/>
      <sheetName val="ETCA-III-14 GTS-PRY-INV"/>
      <sheetName val="ETCA-IV-15 CTAS-BCOS"/>
      <sheetName val="ETCA-IV-16 PATRIMONIO"/>
      <sheetName val="CPCA-IV-17"/>
      <sheetName val="Hoja7"/>
    </sheetNames>
    <sheetDataSet>
      <sheetData sheetId="11">
        <row r="36">
          <cell r="C36">
            <v>174470046.52999997</v>
          </cell>
          <cell r="D36">
            <v>195677</v>
          </cell>
          <cell r="F36">
            <v>140519748</v>
          </cell>
          <cell r="G36">
            <v>123776266</v>
          </cell>
          <cell r="H36">
            <v>44809040</v>
          </cell>
          <cell r="I36">
            <v>42874415</v>
          </cell>
        </row>
        <row r="97">
          <cell r="C97">
            <v>33148588.59</v>
          </cell>
          <cell r="D97">
            <v>-2442944.3600000003</v>
          </cell>
          <cell r="F97">
            <v>20220789</v>
          </cell>
          <cell r="G97">
            <v>19330904</v>
          </cell>
          <cell r="H97">
            <v>7936979</v>
          </cell>
          <cell r="I97">
            <v>8657948</v>
          </cell>
        </row>
        <row r="192">
          <cell r="C192">
            <v>98643363.34</v>
          </cell>
          <cell r="D192">
            <v>29327476.41</v>
          </cell>
          <cell r="F192">
            <v>114807352</v>
          </cell>
          <cell r="G192">
            <v>95990052</v>
          </cell>
          <cell r="H192">
            <v>36943833</v>
          </cell>
          <cell r="I192">
            <v>33491514</v>
          </cell>
        </row>
        <row r="323">
          <cell r="C323">
            <v>1721351</v>
          </cell>
          <cell r="D323">
            <v>3812688</v>
          </cell>
          <cell r="F323">
            <v>5490268</v>
          </cell>
          <cell r="G323">
            <v>5457014</v>
          </cell>
          <cell r="H323">
            <v>5381274</v>
          </cell>
          <cell r="I323">
            <v>5381274</v>
          </cell>
        </row>
        <row r="339">
          <cell r="C339">
            <v>2796604.19</v>
          </cell>
          <cell r="D339">
            <v>5087116</v>
          </cell>
          <cell r="F339">
            <v>5195807</v>
          </cell>
          <cell r="G339">
            <v>5170395</v>
          </cell>
          <cell r="H339">
            <v>814546</v>
          </cell>
          <cell r="I339">
            <v>2122208</v>
          </cell>
        </row>
        <row r="378">
          <cell r="C378">
            <v>107053459</v>
          </cell>
          <cell r="D378">
            <v>13722218</v>
          </cell>
          <cell r="F378">
            <v>52897608</v>
          </cell>
          <cell r="G378">
            <v>47897253</v>
          </cell>
          <cell r="H378">
            <v>41026248.22</v>
          </cell>
          <cell r="I378">
            <v>41230309</v>
          </cell>
        </row>
        <row r="447">
          <cell r="C447">
            <v>43773847</v>
          </cell>
          <cell r="D447">
            <v>43612487</v>
          </cell>
          <cell r="F447">
            <v>69795108</v>
          </cell>
          <cell r="G447">
            <v>68296293</v>
          </cell>
          <cell r="H447">
            <v>25655655.25</v>
          </cell>
          <cell r="I447">
            <v>24343027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tabSelected="1" zoomScalePageLayoutView="0" workbookViewId="0" topLeftCell="A1">
      <selection activeCell="H13" sqref="H13"/>
    </sheetView>
  </sheetViews>
  <sheetFormatPr defaultColWidth="7.421875" defaultRowHeight="15"/>
  <cols>
    <col min="1" max="1" width="47.8515625" style="8" bestFit="1" customWidth="1"/>
    <col min="2" max="2" width="11.00390625" style="8" bestFit="1" customWidth="1"/>
    <col min="3" max="3" width="15.8515625" style="8" customWidth="1"/>
    <col min="4" max="4" width="16.8515625" style="8" bestFit="1" customWidth="1"/>
    <col min="5" max="5" width="7.421875" style="8" customWidth="1"/>
    <col min="6" max="6" width="17.7109375" style="8" customWidth="1"/>
    <col min="7" max="16384" width="7.421875" style="8" customWidth="1"/>
  </cols>
  <sheetData>
    <row r="1" spans="1:4" s="1" customFormat="1" ht="15">
      <c r="A1" s="74" t="s">
        <v>0</v>
      </c>
      <c r="B1" s="74"/>
      <c r="C1" s="74"/>
      <c r="D1" s="74"/>
    </row>
    <row r="2" spans="1:4" s="2" customFormat="1" ht="15.75">
      <c r="A2" s="74" t="s">
        <v>1</v>
      </c>
      <c r="B2" s="74"/>
      <c r="C2" s="74"/>
      <c r="D2" s="74"/>
    </row>
    <row r="3" spans="1:9" s="2" customFormat="1" ht="15.75">
      <c r="A3" s="74" t="s">
        <v>2</v>
      </c>
      <c r="B3" s="74"/>
      <c r="C3" s="74"/>
      <c r="D3" s="74"/>
      <c r="E3" s="3"/>
      <c r="F3" s="3"/>
      <c r="G3" s="3"/>
      <c r="H3" s="3"/>
      <c r="I3" s="3"/>
    </row>
    <row r="4" spans="1:4" s="2" customFormat="1" ht="15.75">
      <c r="A4" s="74" t="s">
        <v>3</v>
      </c>
      <c r="B4" s="74"/>
      <c r="C4" s="74"/>
      <c r="D4" s="74"/>
    </row>
    <row r="5" spans="1:4" s="4" customFormat="1" ht="15.75" thickBot="1">
      <c r="A5" s="75" t="s">
        <v>4</v>
      </c>
      <c r="B5" s="75"/>
      <c r="C5" s="75"/>
      <c r="D5" s="75"/>
    </row>
    <row r="6" spans="1:6" s="7" customFormat="1" ht="15.75" thickBot="1">
      <c r="A6" s="86" t="s">
        <v>5</v>
      </c>
      <c r="B6" s="87"/>
      <c r="C6" s="5"/>
      <c r="D6" s="6">
        <v>367761693.23</v>
      </c>
      <c r="F6" s="8"/>
    </row>
    <row r="7" spans="1:4" s="11" customFormat="1" ht="15">
      <c r="A7" s="9"/>
      <c r="B7" s="9"/>
      <c r="C7" s="10"/>
      <c r="D7" s="10"/>
    </row>
    <row r="8" spans="1:4" s="11" customFormat="1" ht="15.75" thickBot="1">
      <c r="A8" s="12" t="s">
        <v>6</v>
      </c>
      <c r="B8" s="12"/>
      <c r="C8" s="13"/>
      <c r="D8" s="13"/>
    </row>
    <row r="9" spans="1:4" ht="15.75" thickBot="1">
      <c r="A9" s="78" t="s">
        <v>7</v>
      </c>
      <c r="B9" s="79"/>
      <c r="C9" s="14"/>
      <c r="D9" s="15">
        <f>+C10+C11+C12+C13+C14</f>
        <v>0</v>
      </c>
    </row>
    <row r="10" spans="1:4" ht="15">
      <c r="A10" s="80"/>
      <c r="B10" s="81"/>
      <c r="C10" s="16">
        <v>0</v>
      </c>
      <c r="D10" s="17"/>
    </row>
    <row r="11" spans="1:4" ht="15">
      <c r="A11" s="82" t="s">
        <v>8</v>
      </c>
      <c r="B11" s="83"/>
      <c r="C11" s="16">
        <v>0</v>
      </c>
      <c r="D11" s="17"/>
    </row>
    <row r="12" spans="1:4" ht="15">
      <c r="A12" s="82" t="s">
        <v>9</v>
      </c>
      <c r="B12" s="83"/>
      <c r="C12" s="16">
        <v>0</v>
      </c>
      <c r="D12" s="17"/>
    </row>
    <row r="13" spans="1:4" ht="15">
      <c r="A13" s="82" t="s">
        <v>10</v>
      </c>
      <c r="B13" s="83"/>
      <c r="C13" s="16">
        <v>0</v>
      </c>
      <c r="D13" s="17"/>
    </row>
    <row r="14" spans="1:4" ht="15.75" thickBot="1">
      <c r="A14" s="18" t="s">
        <v>11</v>
      </c>
      <c r="B14" s="19"/>
      <c r="C14" s="20">
        <v>0</v>
      </c>
      <c r="D14" s="21"/>
    </row>
    <row r="15" spans="1:4" ht="15">
      <c r="A15" s="22"/>
      <c r="B15" s="23"/>
      <c r="C15" s="16"/>
      <c r="D15" s="17"/>
    </row>
    <row r="16" spans="1:4" ht="15.75" thickBot="1">
      <c r="A16" s="24" t="s">
        <v>12</v>
      </c>
      <c r="B16" s="25"/>
      <c r="C16" s="16"/>
      <c r="D16" s="17"/>
    </row>
    <row r="17" spans="1:4" ht="15.75" thickBot="1">
      <c r="A17" s="26" t="s">
        <v>13</v>
      </c>
      <c r="B17" s="27"/>
      <c r="C17" s="14"/>
      <c r="D17" s="28">
        <f>+C18+C19+C20+C21+C22</f>
        <v>30981266.29</v>
      </c>
    </row>
    <row r="18" spans="1:4" ht="15">
      <c r="A18" s="84" t="s">
        <v>14</v>
      </c>
      <c r="B18" s="85"/>
      <c r="C18" s="16">
        <v>0</v>
      </c>
      <c r="D18" s="17"/>
    </row>
    <row r="19" spans="1:4" ht="15">
      <c r="A19" s="82" t="s">
        <v>15</v>
      </c>
      <c r="B19" s="83"/>
      <c r="C19" s="16">
        <v>0</v>
      </c>
      <c r="D19" s="17"/>
    </row>
    <row r="20" spans="1:4" ht="15">
      <c r="A20" s="76" t="s">
        <v>16</v>
      </c>
      <c r="B20" s="77"/>
      <c r="C20" s="16">
        <v>0</v>
      </c>
      <c r="D20" s="17"/>
    </row>
    <row r="21" spans="1:4" ht="15">
      <c r="A21" s="29" t="s">
        <v>17</v>
      </c>
      <c r="B21" s="23"/>
      <c r="C21" s="30">
        <v>30981266.29</v>
      </c>
      <c r="D21" s="17"/>
    </row>
    <row r="22" spans="1:4" ht="15" thickBot="1">
      <c r="A22" s="22"/>
      <c r="B22" s="23"/>
      <c r="C22" s="17"/>
      <c r="D22" s="17"/>
    </row>
    <row r="23" spans="1:6" ht="15.75" thickBot="1">
      <c r="A23" s="31" t="s">
        <v>18</v>
      </c>
      <c r="B23" s="32"/>
      <c r="C23" s="33"/>
      <c r="D23" s="6">
        <f>+D6+D9-D17</f>
        <v>336780426.94</v>
      </c>
      <c r="F23" s="34"/>
    </row>
    <row r="24" spans="4:6" ht="14.25">
      <c r="D24" s="35"/>
      <c r="F24" s="34"/>
    </row>
    <row r="27" ht="14.25">
      <c r="D27" s="36"/>
    </row>
    <row r="29" ht="14.25">
      <c r="D29" s="35"/>
    </row>
  </sheetData>
  <sheetProtection/>
  <mergeCells count="13">
    <mergeCell ref="A6:B6"/>
    <mergeCell ref="A1:D1"/>
    <mergeCell ref="A2:D2"/>
    <mergeCell ref="A3:D3"/>
    <mergeCell ref="A4:D4"/>
    <mergeCell ref="A5:D5"/>
    <mergeCell ref="A20:B20"/>
    <mergeCell ref="A9:B10"/>
    <mergeCell ref="A11:B11"/>
    <mergeCell ref="A12:B12"/>
    <mergeCell ref="A13:B13"/>
    <mergeCell ref="A18:B18"/>
    <mergeCell ref="A19:B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1"/>
  <sheetViews>
    <sheetView zoomScalePageLayoutView="0" workbookViewId="0" topLeftCell="A1">
      <selection activeCell="A1" sqref="A1:IV65536"/>
    </sheetView>
  </sheetViews>
  <sheetFormatPr defaultColWidth="11.421875" defaultRowHeight="15"/>
  <cols>
    <col min="1" max="1" width="6.140625" style="58" customWidth="1"/>
    <col min="2" max="2" width="39.57421875" style="58" bestFit="1" customWidth="1"/>
    <col min="3" max="11" width="13.7109375" style="69" customWidth="1"/>
    <col min="12" max="12" width="15.140625" style="58" bestFit="1" customWidth="1"/>
    <col min="13" max="13" width="15.140625" style="37" bestFit="1" customWidth="1"/>
    <col min="14" max="14" width="14.140625" style="58" bestFit="1" customWidth="1"/>
    <col min="15" max="15" width="11.421875" style="58" customWidth="1"/>
    <col min="16" max="17" width="14.140625" style="37" bestFit="1" customWidth="1"/>
    <col min="18" max="16384" width="11.421875" style="58" customWidth="1"/>
  </cols>
  <sheetData>
    <row r="1" spans="1:17" s="1" customFormat="1" ht="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M1" s="37"/>
      <c r="P1" s="37"/>
      <c r="Q1" s="37"/>
    </row>
    <row r="2" spans="1:17" s="2" customFormat="1" ht="15.75">
      <c r="A2" s="74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M2" s="38"/>
      <c r="P2" s="38"/>
      <c r="Q2" s="38"/>
    </row>
    <row r="3" spans="1:17" s="2" customFormat="1" ht="15.7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M3" s="38"/>
      <c r="P3" s="38"/>
      <c r="Q3" s="38"/>
    </row>
    <row r="4" spans="1:17" s="2" customFormat="1" ht="15.7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M4" s="38"/>
      <c r="P4" s="38"/>
      <c r="Q4" s="38"/>
    </row>
    <row r="5" spans="1:17" s="2" customFormat="1" ht="15.75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M5" s="38"/>
      <c r="P5" s="38"/>
      <c r="Q5" s="38"/>
    </row>
    <row r="6" spans="1:17" s="4" customFormat="1" ht="15.75" thickBot="1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M6" s="39"/>
      <c r="P6" s="39"/>
      <c r="Q6" s="39"/>
    </row>
    <row r="7" spans="1:17" s="45" customFormat="1" ht="53.25" customHeight="1">
      <c r="A7" s="70" t="s">
        <v>22</v>
      </c>
      <c r="B7" s="71"/>
      <c r="C7" s="40" t="s">
        <v>23</v>
      </c>
      <c r="D7" s="41" t="s">
        <v>24</v>
      </c>
      <c r="E7" s="42" t="s">
        <v>25</v>
      </c>
      <c r="F7" s="43" t="s">
        <v>26</v>
      </c>
      <c r="G7" s="43" t="s">
        <v>27</v>
      </c>
      <c r="H7" s="44" t="s">
        <v>28</v>
      </c>
      <c r="I7" s="44" t="s">
        <v>29</v>
      </c>
      <c r="J7" s="40" t="s">
        <v>30</v>
      </c>
      <c r="K7" s="42" t="s">
        <v>31</v>
      </c>
      <c r="M7" s="46"/>
      <c r="P7" s="46"/>
      <c r="Q7" s="46"/>
    </row>
    <row r="8" spans="1:17" s="51" customFormat="1" ht="13.5" thickBot="1">
      <c r="A8" s="72" t="s">
        <v>32</v>
      </c>
      <c r="B8" s="73"/>
      <c r="C8" s="47" t="s">
        <v>33</v>
      </c>
      <c r="D8" s="48" t="s">
        <v>34</v>
      </c>
      <c r="E8" s="48" t="s">
        <v>35</v>
      </c>
      <c r="F8" s="49" t="s">
        <v>36</v>
      </c>
      <c r="G8" s="49" t="s">
        <v>37</v>
      </c>
      <c r="H8" s="50" t="s">
        <v>38</v>
      </c>
      <c r="I8" s="50" t="s">
        <v>39</v>
      </c>
      <c r="J8" s="48" t="s">
        <v>40</v>
      </c>
      <c r="K8" s="48" t="s">
        <v>41</v>
      </c>
      <c r="M8" s="46"/>
      <c r="P8" s="46"/>
      <c r="Q8" s="46"/>
    </row>
    <row r="9" spans="1:14" ht="30" customHeight="1">
      <c r="A9" s="52">
        <v>1000</v>
      </c>
      <c r="B9" s="53" t="s">
        <v>42</v>
      </c>
      <c r="C9" s="54">
        <f>+'[3]ETCA-II-9-A'!C36</f>
        <v>174470046.52999997</v>
      </c>
      <c r="D9" s="54">
        <f>+'[3]ETCA-II-9-A'!D36</f>
        <v>195677</v>
      </c>
      <c r="E9" s="54">
        <f aca="true" t="shared" si="0" ref="E9:E17">+C9+D9</f>
        <v>174665723.52999997</v>
      </c>
      <c r="F9" s="54">
        <f>+'[3]ETCA-II-9-A'!F36</f>
        <v>140519748</v>
      </c>
      <c r="G9" s="54">
        <f>+'[3]ETCA-II-9-A'!G36</f>
        <v>123776266</v>
      </c>
      <c r="H9" s="54">
        <f>+'[3]ETCA-II-9-A'!H36</f>
        <v>44809040</v>
      </c>
      <c r="I9" s="54">
        <f>+'[3]ETCA-II-9-A'!I36</f>
        <v>42874415</v>
      </c>
      <c r="J9" s="54">
        <f aca="true" t="shared" si="1" ref="J9:J18">+E9-F9</f>
        <v>34145975.52999997</v>
      </c>
      <c r="K9" s="55">
        <f aca="true" t="shared" si="2" ref="K9:K14">+F9/E9</f>
        <v>0.8045067180903689</v>
      </c>
      <c r="L9" s="56"/>
      <c r="N9" s="57"/>
    </row>
    <row r="10" spans="1:14" ht="30" customHeight="1">
      <c r="A10" s="52">
        <v>2000</v>
      </c>
      <c r="B10" s="53" t="s">
        <v>43</v>
      </c>
      <c r="C10" s="54">
        <f>+'[3]ETCA-II-9-A'!C97</f>
        <v>33148588.59</v>
      </c>
      <c r="D10" s="54">
        <f>+'[3]ETCA-II-9-A'!D97</f>
        <v>-2442944.3600000003</v>
      </c>
      <c r="E10" s="54">
        <f t="shared" si="0"/>
        <v>30705644.23</v>
      </c>
      <c r="F10" s="54">
        <f>+'[3]ETCA-II-9-A'!F97</f>
        <v>20220789</v>
      </c>
      <c r="G10" s="54">
        <f>+'[3]ETCA-II-9-A'!G97</f>
        <v>19330904</v>
      </c>
      <c r="H10" s="54">
        <f>+'[3]ETCA-II-9-A'!H97</f>
        <v>7936979</v>
      </c>
      <c r="I10" s="54">
        <f>+'[3]ETCA-II-9-A'!I97</f>
        <v>8657948</v>
      </c>
      <c r="J10" s="54">
        <f t="shared" si="1"/>
        <v>10484855.23</v>
      </c>
      <c r="K10" s="55">
        <f t="shared" si="2"/>
        <v>0.6585365494544454</v>
      </c>
      <c r="L10" s="56"/>
      <c r="N10" s="57"/>
    </row>
    <row r="11" spans="1:14" ht="30" customHeight="1">
      <c r="A11" s="52">
        <v>3000</v>
      </c>
      <c r="B11" s="53" t="s">
        <v>44</v>
      </c>
      <c r="C11" s="54">
        <f>+'[3]ETCA-II-9-A'!C192</f>
        <v>98643363.34</v>
      </c>
      <c r="D11" s="54">
        <f>+'[3]ETCA-II-9-A'!D192</f>
        <v>29327476.41</v>
      </c>
      <c r="E11" s="54">
        <f t="shared" si="0"/>
        <v>127970839.75</v>
      </c>
      <c r="F11" s="54">
        <f>+'[3]ETCA-II-9-A'!F192</f>
        <v>114807352</v>
      </c>
      <c r="G11" s="54">
        <f>+'[3]ETCA-II-9-A'!G192</f>
        <v>95990052</v>
      </c>
      <c r="H11" s="54">
        <f>+'[3]ETCA-II-9-A'!H192</f>
        <v>36943833</v>
      </c>
      <c r="I11" s="54">
        <f>+'[3]ETCA-II-9-A'!I192</f>
        <v>33491514</v>
      </c>
      <c r="J11" s="54">
        <f t="shared" si="1"/>
        <v>13163487.75</v>
      </c>
      <c r="K11" s="55">
        <f t="shared" si="2"/>
        <v>0.8971368182336242</v>
      </c>
      <c r="L11" s="56"/>
      <c r="N11" s="57"/>
    </row>
    <row r="12" spans="1:14" ht="30" customHeight="1">
      <c r="A12" s="52">
        <v>4000</v>
      </c>
      <c r="B12" s="53" t="s">
        <v>45</v>
      </c>
      <c r="C12" s="54">
        <f>+'[3]ETCA-II-9-A'!C323</f>
        <v>1721351</v>
      </c>
      <c r="D12" s="54">
        <f>+'[3]ETCA-II-9-A'!D323</f>
        <v>3812688</v>
      </c>
      <c r="E12" s="54">
        <f t="shared" si="0"/>
        <v>5534039</v>
      </c>
      <c r="F12" s="54">
        <f>+'[3]ETCA-II-9-A'!F323</f>
        <v>5490268</v>
      </c>
      <c r="G12" s="54">
        <f>+'[3]ETCA-II-9-A'!G323</f>
        <v>5457014</v>
      </c>
      <c r="H12" s="54">
        <f>+'[3]ETCA-II-9-A'!H323</f>
        <v>5381274</v>
      </c>
      <c r="I12" s="54">
        <f>+'[3]ETCA-II-9-A'!I323</f>
        <v>5381274</v>
      </c>
      <c r="J12" s="54">
        <f t="shared" si="1"/>
        <v>43771</v>
      </c>
      <c r="K12" s="55">
        <f t="shared" si="2"/>
        <v>0.9920905870016457</v>
      </c>
      <c r="L12" s="56"/>
      <c r="N12" s="57"/>
    </row>
    <row r="13" spans="1:17" ht="30" customHeight="1">
      <c r="A13" s="52">
        <v>5000</v>
      </c>
      <c r="B13" s="53" t="s">
        <v>46</v>
      </c>
      <c r="C13" s="54">
        <f>+'[3]ETCA-II-9-A'!C339</f>
        <v>2796604.19</v>
      </c>
      <c r="D13" s="54">
        <f>+'[3]ETCA-II-9-A'!D339</f>
        <v>5087116</v>
      </c>
      <c r="E13" s="54">
        <f t="shared" si="0"/>
        <v>7883720.1899999995</v>
      </c>
      <c r="F13" s="54">
        <f>+'[3]ETCA-II-9-A'!F339</f>
        <v>5195807</v>
      </c>
      <c r="G13" s="54">
        <f>+'[3]ETCA-II-9-A'!G339</f>
        <v>5170395</v>
      </c>
      <c r="H13" s="54">
        <f>+'[3]ETCA-II-9-A'!H339</f>
        <v>814546</v>
      </c>
      <c r="I13" s="54">
        <f>+'[3]ETCA-II-9-A'!I339</f>
        <v>2122208</v>
      </c>
      <c r="J13" s="54">
        <f t="shared" si="1"/>
        <v>2687913.1899999995</v>
      </c>
      <c r="K13" s="55">
        <f t="shared" si="2"/>
        <v>0.6590552270729436</v>
      </c>
      <c r="L13" s="56"/>
      <c r="N13" s="57"/>
      <c r="Q13" s="37">
        <v>6780</v>
      </c>
    </row>
    <row r="14" spans="1:17" ht="30" customHeight="1">
      <c r="A14" s="52">
        <v>6000</v>
      </c>
      <c r="B14" s="53" t="s">
        <v>47</v>
      </c>
      <c r="C14" s="54">
        <f>+'[3]ETCA-II-9-A'!C378</f>
        <v>107053459</v>
      </c>
      <c r="D14" s="54">
        <f>+'[3]ETCA-II-9-A'!D378</f>
        <v>13722218</v>
      </c>
      <c r="E14" s="54">
        <f t="shared" si="0"/>
        <v>120775677</v>
      </c>
      <c r="F14" s="54">
        <f>+'[3]ETCA-II-9-A'!F378</f>
        <v>52897608</v>
      </c>
      <c r="G14" s="54">
        <f>+'[3]ETCA-II-9-A'!G378</f>
        <v>47897253</v>
      </c>
      <c r="H14" s="54">
        <f>+'[3]ETCA-II-9-A'!H378</f>
        <v>41026248.22</v>
      </c>
      <c r="I14" s="54">
        <f>+'[3]ETCA-II-9-A'!I378</f>
        <v>41230309</v>
      </c>
      <c r="J14" s="54">
        <f t="shared" si="1"/>
        <v>67878069</v>
      </c>
      <c r="K14" s="55">
        <f t="shared" si="2"/>
        <v>0.4379822934049875</v>
      </c>
      <c r="L14" s="56"/>
      <c r="N14" s="57"/>
      <c r="Q14" s="37">
        <v>1337696</v>
      </c>
    </row>
    <row r="15" spans="1:17" ht="30" customHeight="1">
      <c r="A15" s="52">
        <v>7000</v>
      </c>
      <c r="B15" s="53" t="s">
        <v>48</v>
      </c>
      <c r="C15" s="54"/>
      <c r="D15" s="54"/>
      <c r="E15" s="54">
        <f t="shared" si="0"/>
        <v>0</v>
      </c>
      <c r="F15" s="54"/>
      <c r="G15" s="54"/>
      <c r="H15" s="54"/>
      <c r="I15" s="54"/>
      <c r="J15" s="54">
        <f t="shared" si="1"/>
        <v>0</v>
      </c>
      <c r="K15" s="55"/>
      <c r="L15" s="56"/>
      <c r="Q15" s="37">
        <v>71376</v>
      </c>
    </row>
    <row r="16" spans="1:17" ht="30" customHeight="1">
      <c r="A16" s="52">
        <v>8000</v>
      </c>
      <c r="B16" s="53" t="s">
        <v>49</v>
      </c>
      <c r="C16" s="54"/>
      <c r="D16" s="54"/>
      <c r="E16" s="54">
        <f t="shared" si="0"/>
        <v>0</v>
      </c>
      <c r="F16" s="54"/>
      <c r="G16" s="54"/>
      <c r="H16" s="54"/>
      <c r="I16" s="54"/>
      <c r="J16" s="54">
        <f t="shared" si="1"/>
        <v>0</v>
      </c>
      <c r="K16" s="55"/>
      <c r="L16" s="56"/>
      <c r="Q16" s="37">
        <v>696000</v>
      </c>
    </row>
    <row r="17" spans="1:17" ht="30" customHeight="1" thickBot="1">
      <c r="A17" s="59">
        <v>9000</v>
      </c>
      <c r="B17" s="60" t="s">
        <v>50</v>
      </c>
      <c r="C17" s="61">
        <f>+'[3]ETCA-II-9-A'!C447</f>
        <v>43773847</v>
      </c>
      <c r="D17" s="61">
        <f>+'[3]ETCA-II-9-A'!D447</f>
        <v>43612487</v>
      </c>
      <c r="E17" s="61">
        <f t="shared" si="0"/>
        <v>87386334</v>
      </c>
      <c r="F17" s="61">
        <f>+'[3]ETCA-II-9-A'!F447</f>
        <v>69795108</v>
      </c>
      <c r="G17" s="61">
        <f>+'[3]ETCA-II-9-A'!G447</f>
        <v>68296293</v>
      </c>
      <c r="H17" s="61">
        <f>+'[3]ETCA-II-9-A'!H447</f>
        <v>25655655.25</v>
      </c>
      <c r="I17" s="61">
        <f>+'[3]ETCA-II-9-A'!I447</f>
        <v>24343027</v>
      </c>
      <c r="J17" s="61">
        <f t="shared" si="1"/>
        <v>17591226</v>
      </c>
      <c r="K17" s="62">
        <f>+F17/E17</f>
        <v>0.7986959150843884</v>
      </c>
      <c r="L17" s="56"/>
      <c r="M17" s="63"/>
      <c r="N17" s="64"/>
      <c r="Q17" s="37">
        <v>1566</v>
      </c>
    </row>
    <row r="18" spans="1:17" ht="30" customHeight="1" thickBot="1">
      <c r="A18" s="65"/>
      <c r="B18" s="66" t="s">
        <v>51</v>
      </c>
      <c r="C18" s="67">
        <f>SUM(C9:C17)-23097</f>
        <v>461584162.65</v>
      </c>
      <c r="D18" s="67">
        <f>SUM(D9:D17)</f>
        <v>93314718.05</v>
      </c>
      <c r="E18" s="67">
        <f>SUM(E9:E17)-23097</f>
        <v>554898880.7</v>
      </c>
      <c r="F18" s="67">
        <f>SUM(F9:F17)</f>
        <v>408926680</v>
      </c>
      <c r="G18" s="67">
        <f>SUM(G9:G17)</f>
        <v>365918177</v>
      </c>
      <c r="H18" s="67">
        <f>SUM(H9:H17)</f>
        <v>162567575.47</v>
      </c>
      <c r="I18" s="67">
        <f>SUM(I9:I17)</f>
        <v>158100695</v>
      </c>
      <c r="J18" s="67">
        <f t="shared" si="1"/>
        <v>145972200.70000005</v>
      </c>
      <c r="K18" s="68">
        <f>+F18/E18</f>
        <v>0.7369390968749885</v>
      </c>
      <c r="L18" s="37"/>
      <c r="N18" s="57"/>
      <c r="Q18" s="37">
        <v>420350</v>
      </c>
    </row>
    <row r="19" spans="5:17" ht="15">
      <c r="E19" s="69" t="s">
        <v>52</v>
      </c>
      <c r="J19" s="69" t="s">
        <v>52</v>
      </c>
      <c r="Q19" s="37">
        <v>11206</v>
      </c>
    </row>
    <row r="20" spans="4:17" ht="15">
      <c r="D20" s="69" t="s">
        <v>52</v>
      </c>
      <c r="J20" s="69" t="s">
        <v>52</v>
      </c>
      <c r="Q20" s="37">
        <v>414372</v>
      </c>
    </row>
    <row r="21" ht="15">
      <c r="Q21" s="37">
        <f>SUM(Q13:Q20)</f>
        <v>2959346</v>
      </c>
    </row>
  </sheetData>
  <sheetProtection/>
  <mergeCells count="8">
    <mergeCell ref="A7:B7"/>
    <mergeCell ref="A8:B8"/>
    <mergeCell ref="A1:K1"/>
    <mergeCell ref="A2:K2"/>
    <mergeCell ref="A3:K3"/>
    <mergeCell ref="A4:K4"/>
    <mergeCell ref="A5:K5"/>
    <mergeCell ref="A6:K6"/>
  </mergeCell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judith.navarro</dc:creator>
  <cp:keywords/>
  <dc:description/>
  <cp:lastModifiedBy>leticia.castillo</cp:lastModifiedBy>
  <dcterms:created xsi:type="dcterms:W3CDTF">2015-11-11T22:49:10Z</dcterms:created>
  <dcterms:modified xsi:type="dcterms:W3CDTF">2016-01-26T23:10:54Z</dcterms:modified>
  <cp:category/>
  <cp:version/>
  <cp:contentType/>
  <cp:contentStatus/>
</cp:coreProperties>
</file>